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185" windowWidth="14805" windowHeight="6660" tabRatio="434" activeTab="4"/>
  </bookViews>
  <sheets>
    <sheet name="Table 2" sheetId="18" r:id="rId1"/>
    <sheet name="covering" sheetId="2" r:id="rId2"/>
    <sheet name="abstract" sheetId="3" r:id="rId3"/>
    <sheet name="sec wise" sheetId="7" r:id="rId4"/>
    <sheet name="SUMMARY SHEET" sheetId="16" r:id="rId5"/>
  </sheets>
  <definedNames>
    <definedName name="_xlnm.Print_Area" localSheetId="2">abstract!$A$1:$F$28</definedName>
    <definedName name="_xlnm.Print_Area" localSheetId="1">covering!$A$3:$F$18</definedName>
    <definedName name="_xlnm.Print_Area" localSheetId="3">'sec wise'!$A$1:$J$37</definedName>
    <definedName name="_xlnm.Print_Area" localSheetId="4">'SUMMARY SHEET'!$A$1:$G$43</definedName>
    <definedName name="SUDHAKAR_APRIL_16" localSheetId="4">'SUMMARY SHEET'!#REF!</definedName>
  </definedNames>
  <calcPr calcId="144525"/>
</workbook>
</file>

<file path=xl/calcChain.xml><?xml version="1.0" encoding="utf-8"?>
<calcChain xmlns="http://schemas.openxmlformats.org/spreadsheetml/2006/main">
  <c r="D23" i="7" l="1"/>
  <c r="E23" i="7"/>
  <c r="F23" i="7"/>
  <c r="G23" i="7"/>
  <c r="H23" i="7"/>
  <c r="I23" i="7"/>
  <c r="J23" i="7"/>
  <c r="P21" i="7" l="1"/>
  <c r="F11" i="3" s="1"/>
  <c r="U23" i="7" l="1"/>
  <c r="P12" i="7" l="1"/>
  <c r="B11" i="3" s="1"/>
  <c r="P22" i="7" l="1"/>
  <c r="D11" i="3" l="1"/>
  <c r="P23" i="7" l="1"/>
  <c r="E11" i="3" s="1"/>
  <c r="E12" i="3" s="1"/>
  <c r="P24" i="7"/>
  <c r="F12" i="3"/>
  <c r="C23" i="7"/>
  <c r="P14" i="7" s="1"/>
  <c r="P13" i="7" s="1"/>
  <c r="C11" i="3" s="1"/>
  <c r="C12" i="3" s="1"/>
  <c r="D7" i="16" l="1"/>
  <c r="G7" i="16" s="1"/>
  <c r="E23" i="18"/>
  <c r="I23" i="18" s="1"/>
  <c r="D16" i="16"/>
  <c r="E22" i="18"/>
  <c r="I22" i="18" s="1"/>
  <c r="N22" i="18" s="1"/>
  <c r="D6" i="16"/>
  <c r="G6" i="16" s="1"/>
  <c r="D15" i="16"/>
  <c r="G15" i="16" s="1"/>
  <c r="S22" i="18" l="1"/>
  <c r="P22" i="18"/>
  <c r="N23" i="18"/>
  <c r="G16" i="16"/>
  <c r="W22" i="18" l="1"/>
  <c r="S23" i="18"/>
  <c r="P23" i="18"/>
  <c r="B12" i="3"/>
  <c r="D12" i="3"/>
  <c r="E21" i="18" l="1"/>
  <c r="E24" i="18" s="1"/>
  <c r="D5" i="16"/>
  <c r="G5" i="16" s="1"/>
  <c r="G8" i="16" s="1"/>
  <c r="D14" i="16"/>
  <c r="W23" i="18"/>
  <c r="I21" i="18" l="1"/>
  <c r="I24" i="18" s="1"/>
  <c r="G14" i="16"/>
  <c r="G17" i="16" s="1"/>
  <c r="N21" i="18" l="1"/>
  <c r="N24" i="18" s="1"/>
  <c r="P21" i="18" l="1"/>
  <c r="S21" i="18"/>
  <c r="S24" i="18" s="1"/>
  <c r="P24" i="18" l="1"/>
  <c r="V27" i="18" s="1"/>
  <c r="D23" i="16"/>
  <c r="G23" i="16" s="1"/>
  <c r="D22" i="16"/>
  <c r="G22" i="16" s="1"/>
  <c r="W21" i="18"/>
  <c r="W24" i="18" s="1"/>
  <c r="V26" i="18"/>
  <c r="V32" i="18"/>
  <c r="I40" i="18" s="1"/>
  <c r="V33" i="18"/>
  <c r="I41" i="18" s="1"/>
  <c r="G24" i="16" l="1"/>
  <c r="V31" i="18"/>
  <c r="I39" i="18" s="1"/>
  <c r="V28" i="18"/>
  <c r="V29" i="18" l="1"/>
  <c r="I38" i="18" s="1"/>
  <c r="V34" i="18" s="1"/>
  <c r="I42" i="18" s="1"/>
  <c r="V30" i="18"/>
</calcChain>
</file>

<file path=xl/connections.xml><?xml version="1.0" encoding="utf-8"?>
<connections xmlns="http://schemas.openxmlformats.org/spreadsheetml/2006/main">
  <connection id="1" name="SUDHAKAR APRIL 16" type="6" refreshedVersion="4" background="1" saveData="1">
    <textPr codePage="437" sourceFile="C:\Users\CBS\Desktop\sud\D6 APR16 M1 BBA\SUDHAKAR APRIL 16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2" name="SUDHAKAR FEB-16 EXCEP" type="6" refreshedVersion="4" background="1" saveData="1">
    <textPr codePage="437" sourceFile="C:\Users\CBS\Desktop\SUDHAKAR FEB 16\SUDHAKAR FEB-16 EXCEP.txt" delimited="0">
      <textFields count="7">
        <textField/>
        <textField position="33"/>
        <textField position="40"/>
        <textField position="61"/>
        <textField position="68"/>
        <textField position="75"/>
        <textField position="82"/>
      </textFields>
    </textPr>
  </connection>
  <connection id="3" name="SUDHAKAR OCT 15" type="6" refreshedVersion="4" background="1" saveData="1">
    <textPr codePage="437" sourceFile="C:\Users\CBS\Desktop\TOWN 1 BBA\SUDHAKAR OCT 15.txt" delimited="0">
      <textFields count="11">
        <textField/>
        <textField position="33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  <connection id="4" name="TOWN 31" type="6" refreshedVersion="4" background="1" saveData="1">
    <textPr codePage="437" sourceFile="H:\sudhakar jun 15\TOWN 3.txt" delimited="0">
      <textFields count="11">
        <textField/>
        <textField position="32"/>
        <textField position="40"/>
        <textField position="47"/>
        <textField position="54"/>
        <textField position="61"/>
        <textField position="68"/>
        <textField position="75"/>
        <textField position="82"/>
        <textField position="89"/>
        <textField position="96"/>
      </textFields>
    </textPr>
  </connection>
</connections>
</file>

<file path=xl/sharedStrings.xml><?xml version="1.0" encoding="utf-8"?>
<sst xmlns="http://schemas.openxmlformats.org/spreadsheetml/2006/main" count="213" uniqueCount="157">
  <si>
    <t>DL</t>
  </si>
  <si>
    <t>RNF</t>
  </si>
  <si>
    <t>WR</t>
  </si>
  <si>
    <t>CERTIFICATES</t>
  </si>
  <si>
    <t>Operation Town 1 ::  GUNTUR</t>
  </si>
  <si>
    <t>Name of the Section</t>
  </si>
  <si>
    <t>Existing Services</t>
  </si>
  <si>
    <t>(Live + UDC)</t>
  </si>
  <si>
    <t>Mandal Head Quarters (URBAN)</t>
  </si>
  <si>
    <t>Other than  Mandal Head Quarters (RURAL)</t>
  </si>
  <si>
    <t>TOTAL</t>
  </si>
  <si>
    <t>ANNEXURE-1</t>
  </si>
  <si>
    <t>Certified that the services mentioned in the above statement is correct.</t>
  </si>
  <si>
    <t xml:space="preserve">2. Certified that the bill claimed as per Agt. No. . . . . . . . . . .of SE/O/GNT, Dt.  . . . . . . . . . Valid up to </t>
  </si>
  <si>
    <t>3. Certified that the Bank Guarantee of Rs.                      is valid up to .        and other Bank Guarantee of Rs.             is valid up to .vide B.G.No.                                of               Bank  GUNTUR</t>
  </si>
  <si>
    <t>4. Certified that all the meter readings are entered in the MRBs.</t>
  </si>
  <si>
    <t>5. Certified that the bill not claimed for RNF/Wrong reading Services.</t>
  </si>
  <si>
    <t>6. Certified that the wrong readings below the maximum limit ie., under  of total services.0.50%</t>
  </si>
  <si>
    <t>7. Certified that the Service Tax has been paid to the Central Excise Department vide challan  No. . . . . . . . . dt. . . . . . . . .     (Proof of latest payment enclosed.)</t>
  </si>
  <si>
    <t>8. Certified that the Spot Billing work has been carried out as per Agreement.</t>
  </si>
  <si>
    <t>Sl. No.</t>
  </si>
  <si>
    <t>Total No. of Services</t>
  </si>
  <si>
    <t>No. of Services attended</t>
  </si>
  <si>
    <t>No. of Services not attended</t>
  </si>
  <si>
    <t xml:space="preserve"> No. of Services claimed</t>
  </si>
  <si>
    <t>Total</t>
  </si>
  <si>
    <t>Certified that the services mentioned in the above statement is correct</t>
  </si>
  <si>
    <t>Certified that the day-today exceptional reports are furnishing by the SBA.</t>
  </si>
  <si>
    <t>Certified that all the exceptionals are attended.</t>
  </si>
  <si>
    <t>Certified that the SBA recorded the meter readings in MRBs as per Agreement.</t>
  </si>
  <si>
    <t>Certified that the SBA has fulfilled all other conditions as per Agreement.</t>
  </si>
  <si>
    <t>ADVANCED STAMPED RECEIPT</t>
  </si>
  <si>
    <t>Seal &amp; Signature of Agency</t>
  </si>
  <si>
    <t>With Revenue Stamp</t>
  </si>
  <si>
    <t>R</t>
  </si>
  <si>
    <t>RURAL</t>
  </si>
  <si>
    <t>Signature of the Agency</t>
  </si>
  <si>
    <t>STATEMENT SHOWING THE E.P.F., E.S.I. &amp; SERVICE TAX</t>
  </si>
  <si>
    <t>1. E.P.F.</t>
  </si>
  <si>
    <t>No. of Services</t>
  </si>
  <si>
    <t>x</t>
  </si>
  <si>
    <t>Paid receipt No. &amp; Date</t>
  </si>
  <si>
    <t>(Including Ready reference copy)</t>
  </si>
  <si>
    <t>X</t>
  </si>
  <si>
    <t>Certificates</t>
  </si>
  <si>
    <t>Certified that the GST has been p;aid for the Month of _______________________</t>
  </si>
  <si>
    <t>Challan No. _____________ Dt.________________ (Proof Enclosed)</t>
  </si>
  <si>
    <t>Certified that the EPF has been p;aid for the Month of _______________________</t>
  </si>
  <si>
    <t>Certified that the ESI has been p;aid for the Month of _______________________</t>
  </si>
  <si>
    <t>Certified that that the Fulfil of Invoice &amp; other Statement</t>
  </si>
  <si>
    <t>Certified that the all spot billing readers to pay the Remuneration through Bank A/c</t>
  </si>
  <si>
    <t>(Statement copy enclosed)</t>
  </si>
  <si>
    <t>Certified that the Above statement is correct</t>
  </si>
  <si>
    <t>x 9%</t>
  </si>
  <si>
    <t>CGST + SGST Total</t>
  </si>
  <si>
    <t>3. G.S.T :</t>
  </si>
  <si>
    <t>State                       :  A.P.</t>
  </si>
  <si>
    <t xml:space="preserve"> </t>
  </si>
  <si>
    <t>State                     :  A.P.</t>
  </si>
  <si>
    <t>State          :   A.P.</t>
  </si>
  <si>
    <t>HSN SAC</t>
  </si>
  <si>
    <t>Qty</t>
  </si>
  <si>
    <t>Rate</t>
  </si>
  <si>
    <t>CGST</t>
  </si>
  <si>
    <t>SGST</t>
  </si>
  <si>
    <t>URBAN</t>
  </si>
  <si>
    <t>Total :</t>
  </si>
  <si>
    <t xml:space="preserve">                                                    Terms and conditions :
1.Certified that the bill has not been prepaid &amp; paid previously
2.Certified that the bill has been prepaid as per terms &amp; condition
3.Certified that the income tax is deducted as per the rules </t>
  </si>
  <si>
    <t>Total Amount Before Tax   :</t>
  </si>
  <si>
    <t>Tax Amount : GST                :</t>
  </si>
  <si>
    <t>TDS.CGST.1%</t>
  </si>
  <si>
    <t>TDS.SGST 1%</t>
  </si>
  <si>
    <t xml:space="preserve">PASSED FOR RS </t>
  </si>
  <si>
    <t>PER CHECKED FOR RS</t>
  </si>
  <si>
    <t>ACCOUNTSOFFICER REV</t>
  </si>
  <si>
    <t>CIRCLE OFFICE GUNTUR</t>
  </si>
  <si>
    <t>01-PEDAKAKANI</t>
  </si>
  <si>
    <t>02-AGARTHAVARAPADU</t>
  </si>
  <si>
    <t>03-ANAMARLAPUDI</t>
  </si>
  <si>
    <t>04-DANGENAGAR</t>
  </si>
  <si>
    <t>05-D B PALEM</t>
  </si>
  <si>
    <t>06-GOLLAMUDI</t>
  </si>
  <si>
    <t>08-KOPPURAVURU</t>
  </si>
  <si>
    <t>09-NAGARJUNA NAGAR</t>
  </si>
  <si>
    <t>10-NAMBURU</t>
  </si>
  <si>
    <t>11-RAMACHANDRA PALEM</t>
  </si>
  <si>
    <t>12-TAKELLAPADU</t>
  </si>
  <si>
    <t>13-TANGELLAMUDI</t>
  </si>
  <si>
    <t>14-UPPALAPADU</t>
  </si>
  <si>
    <t>15-V K PURAM</t>
  </si>
  <si>
    <t>16-VENIGANDLA</t>
  </si>
  <si>
    <r>
      <t xml:space="preserve">Name of the Section  :  </t>
    </r>
    <r>
      <rPr>
        <b/>
        <u/>
        <sz val="14"/>
        <color rgb="FF000000"/>
        <rFont val="Calibri"/>
        <family val="2"/>
      </rPr>
      <t>PEDAKAKANI</t>
    </r>
  </si>
  <si>
    <t>OPRATION /T1/GUNTUR</t>
  </si>
  <si>
    <t>Operation Town 4 ::  GUNTUR</t>
  </si>
  <si>
    <t>I. DURGA RAO,  ERO / GUNTUR TOWN 4</t>
  </si>
  <si>
    <t>I. DURGA RAO - - ERO / GUNTUR TOWN 4</t>
  </si>
  <si>
    <t>Pedakakani</t>
  </si>
  <si>
    <t>Gross Amount       :</t>
  </si>
  <si>
    <t>I.T   1%                                       :</t>
  </si>
  <si>
    <t>Net Amount</t>
  </si>
  <si>
    <t>VENDER Code;     313248                                                       Phone: 9502688422</t>
  </si>
  <si>
    <t>Place of Supply         :    PEDAKAKANI, GUNTUR</t>
  </si>
  <si>
    <t>MHQ</t>
  </si>
  <si>
    <t>DISTRIBUTION</t>
  </si>
  <si>
    <t>AE LOGIN SCS</t>
  </si>
  <si>
    <t>PEDAKAKANI</t>
  </si>
  <si>
    <t>2. E.S.I.</t>
  </si>
  <si>
    <t>INTERIOR NON FOCAL AREA</t>
  </si>
  <si>
    <t>I F A</t>
  </si>
  <si>
    <t>Interior Focal Area</t>
  </si>
  <si>
    <t>Executive Engineer</t>
  </si>
  <si>
    <t>Dy. Executive Engineer</t>
  </si>
  <si>
    <t>Assistant Executive Enigneer</t>
  </si>
  <si>
    <t xml:space="preserve"> Town-4 Subdivision/Guntur</t>
  </si>
  <si>
    <t xml:space="preserve">             Certificate for Spot Billing Work of I. DURGA RAO</t>
  </si>
  <si>
    <t>EXECUTIVE ENGINEER</t>
  </si>
  <si>
    <t xml:space="preserve">I. DURGA RAO,  15-6-87/A, Revenue Ward-25, Old Guntur, Guntur GST No.  37ACCPI0944B1Z5 </t>
  </si>
  <si>
    <t>NAME  :  EXECUTIVE ENGINEER                                                                      ADDRESS : GUNTUR TOWN - 1                                                                      GSTIN :   37AAHCS4056Q2ZM</t>
  </si>
  <si>
    <r>
      <rPr>
        <b/>
        <sz val="16"/>
        <color rgb="FF0000CC"/>
        <rFont val="Trebuchet MS"/>
        <family val="2"/>
      </rPr>
      <t xml:space="preserve">TAX INVOICE </t>
    </r>
    <r>
      <rPr>
        <b/>
        <sz val="10"/>
        <color rgb="FF0000CC"/>
        <rFont val="Trebuchet MS"/>
        <family val="2"/>
      </rPr>
      <t xml:space="preserve">                                                          </t>
    </r>
  </si>
  <si>
    <t>State Code  :</t>
  </si>
  <si>
    <t>Details of Receiver | Billed to:</t>
  </si>
  <si>
    <t>State Code :</t>
  </si>
  <si>
    <t>Name of Product / Service</t>
  </si>
  <si>
    <t>UOM</t>
  </si>
  <si>
    <t>Amount</t>
  </si>
  <si>
    <t>Less: Discount</t>
  </si>
  <si>
    <t>Taxable Value</t>
  </si>
  <si>
    <t>IGST</t>
  </si>
  <si>
    <t>-</t>
  </si>
  <si>
    <t xml:space="preserve">Details of Consignee Shipped to </t>
  </si>
  <si>
    <r>
      <rPr>
        <b/>
        <sz val="7"/>
        <color rgb="FFC00000"/>
        <rFont val="Trebuchet MS"/>
        <family val="2"/>
      </rPr>
      <t>Sr.
No.</t>
    </r>
  </si>
  <si>
    <r>
      <rPr>
        <b/>
        <sz val="8"/>
        <color rgb="FF0000CC"/>
        <rFont val="Trebuchet MS"/>
        <family val="2"/>
      </rPr>
      <t xml:space="preserve">                               Bank Details :
</t>
    </r>
    <r>
      <rPr>
        <b/>
        <sz val="7"/>
        <color rgb="FF0000CC"/>
        <rFont val="Trebuchet MS"/>
        <family val="2"/>
      </rPr>
      <t xml:space="preserve">•  Bank Account Number         :  50200030463471
•  Bank Branch IFSC                  :  HDFC0009180                                                                                  * Name of the Bank                    :HDFC                                                                              </t>
    </r>
  </si>
  <si>
    <t>AGENCY NAME (Common Seal)</t>
  </si>
  <si>
    <t xml:space="preserve">P.O N0                                                       </t>
  </si>
  <si>
    <t>ENTRY SHEET NO:</t>
  </si>
  <si>
    <t>Name          :  Dy. EXECUTIVE ENGINEER/O/T4/GUNTUR                     Section       : Pedakakani
GSTIN         :   37AAHCS4056Q2ZM</t>
  </si>
  <si>
    <t>TAX INVOICE</t>
  </si>
  <si>
    <t>AgreementNo;  5580015573                          PanNO; ACCPI0944B</t>
  </si>
  <si>
    <t>Reverse Charge     :  NO</t>
  </si>
  <si>
    <t>(Rupees One Lakh eighty five thousand three hundred twelve only)</t>
  </si>
  <si>
    <t>Add : CGST</t>
  </si>
  <si>
    <t xml:space="preserve">Add : SGST </t>
  </si>
  <si>
    <t xml:space="preserve">Received with thanks from the Executive Engineer, Operation, Town-1, APSPDCL, </t>
  </si>
  <si>
    <t>for the AUGUST, 2019</t>
  </si>
  <si>
    <t>Statement showing the section wise services entrusted for Spot Billing work For the month of   AUGUST, 2019</t>
  </si>
  <si>
    <t>No. of Services Billed during AUGUST, 2019</t>
  </si>
  <si>
    <t>MONTH :   AUGUST, 2019</t>
  </si>
  <si>
    <t>AUGUST, 2019</t>
  </si>
  <si>
    <t xml:space="preserve">Certified that the  bills issued for 26498 No. of services for the month of AUGUST, 2019  </t>
  </si>
  <si>
    <t>Certified that there are 25 No. of DL, 24 No. of RNF &amp; 0 No. of Wrong reading services.</t>
  </si>
  <si>
    <r>
      <t xml:space="preserve">1. Certified that </t>
    </r>
    <r>
      <rPr>
        <b/>
        <sz val="12"/>
        <color rgb="FFFF0000"/>
        <rFont val="Calibri"/>
        <family val="2"/>
      </rPr>
      <t xml:space="preserve">26498 </t>
    </r>
    <r>
      <rPr>
        <sz val="12"/>
        <color theme="1"/>
        <rFont val="Calibri"/>
        <family val="2"/>
      </rPr>
      <t>No. of  Monthly services mentioned in the above statement entrusted for spot Billing.</t>
    </r>
  </si>
  <si>
    <t xml:space="preserve">26498 of Sub-Electricity Revenue Office,  Guntur Town-4, Guntur Town-1 Division </t>
  </si>
  <si>
    <t>Guntur, the sum of Rs. 1,86,449.00 (Rupees One lakh Eighty Six thousand four</t>
  </si>
  <si>
    <t xml:space="preserve">hundred forty nine  only) being the Remuneration for Spot Billing in respect of </t>
  </si>
  <si>
    <t>Invoice No              :      20</t>
  </si>
  <si>
    <t>Invoice Date          :   11-09-2019</t>
  </si>
  <si>
    <t>Date of Supply : 01-08-19 to 31-08-19  P.M ORDERNO;  930000071315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</si>
</sst>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FF"/>
      <name val="Calibri"/>
      <family val="2"/>
    </font>
    <font>
      <b/>
      <u/>
      <sz val="16"/>
      <color theme="1"/>
      <name val="Calibri"/>
      <family val="2"/>
    </font>
    <font>
      <b/>
      <sz val="14"/>
      <color rgb="FF0000FF"/>
      <name val="Calibri"/>
      <family val="2"/>
    </font>
    <font>
      <b/>
      <u/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b/>
      <sz val="16"/>
      <color rgb="FF0000FF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3333FF"/>
      <name val="Calibri"/>
      <family val="2"/>
    </font>
    <font>
      <sz val="11"/>
      <color rgb="FF3333FF"/>
      <name val="Calibri"/>
      <family val="2"/>
      <scheme val="minor"/>
    </font>
    <font>
      <sz val="12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Times New Roman"/>
      <family val="1"/>
    </font>
    <font>
      <b/>
      <sz val="7"/>
      <color rgb="FFC00000"/>
      <name val="Trebuchet MS"/>
      <family val="2"/>
    </font>
    <font>
      <b/>
      <sz val="10"/>
      <color rgb="FFC00000"/>
      <name val="Times New Roman"/>
      <family val="1"/>
    </font>
    <font>
      <b/>
      <sz val="16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00"/>
      <name val="Calibri"/>
      <family val="2"/>
    </font>
    <font>
      <b/>
      <u/>
      <sz val="12"/>
      <color theme="1"/>
      <name val="Calibri"/>
      <family val="2"/>
      <scheme val="minor"/>
    </font>
    <font>
      <b/>
      <sz val="10"/>
      <color rgb="FF0000CC"/>
      <name val="Trebuchet MS"/>
      <family val="2"/>
    </font>
    <font>
      <b/>
      <sz val="10"/>
      <color rgb="FF0000CC"/>
      <name val="Times New Roman"/>
      <family val="1"/>
    </font>
    <font>
      <b/>
      <sz val="16"/>
      <color rgb="FF0000CC"/>
      <name val="Trebuchet MS"/>
      <family val="2"/>
    </font>
    <font>
      <b/>
      <sz val="12"/>
      <color rgb="FF0000CC"/>
      <name val="Trebuchet MS"/>
      <family val="2"/>
    </font>
    <font>
      <b/>
      <sz val="8"/>
      <color rgb="FF0000CC"/>
      <name val="Trebuchet MS"/>
      <family val="2"/>
    </font>
    <font>
      <b/>
      <sz val="8"/>
      <color rgb="FF0000CC"/>
      <name val="Times New Roman"/>
      <family val="1"/>
    </font>
    <font>
      <b/>
      <sz val="7"/>
      <color rgb="FF0000CC"/>
      <name val="Trebuchet MS"/>
      <family val="2"/>
    </font>
    <font>
      <b/>
      <vertAlign val="superscript"/>
      <sz val="12"/>
      <color rgb="FF0000CC"/>
      <name val="Trebuchet MS"/>
      <family val="2"/>
    </font>
    <font>
      <b/>
      <sz val="8"/>
      <color rgb="FFC00000"/>
      <name val="Trebuchet MS"/>
      <family val="2"/>
    </font>
    <font>
      <b/>
      <sz val="9"/>
      <color rgb="FFC00000"/>
      <name val="Trebuchet MS"/>
      <family val="2"/>
    </font>
    <font>
      <b/>
      <sz val="11"/>
      <color rgb="FFC00000"/>
      <name val="Times New Roman"/>
      <family val="1"/>
    </font>
    <font>
      <b/>
      <sz val="6"/>
      <color rgb="FF0000CC"/>
      <name val="Trebuchet MS"/>
      <family val="2"/>
    </font>
    <font>
      <b/>
      <sz val="9"/>
      <color rgb="FFC00000"/>
      <name val="Times New Roman"/>
      <family val="1"/>
    </font>
    <font>
      <b/>
      <sz val="9"/>
      <color rgb="FF0000CC"/>
      <name val="Trebuchet MS"/>
      <family val="2"/>
    </font>
    <font>
      <b/>
      <sz val="11"/>
      <color rgb="FF0000CC"/>
      <name val="Trebuchet MS"/>
      <family val="2"/>
    </font>
    <font>
      <b/>
      <sz val="11"/>
      <color rgb="FF0000CC"/>
      <name val="Times New Roman"/>
      <family val="1"/>
    </font>
    <font>
      <b/>
      <sz val="10"/>
      <color rgb="FFC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DCE5F0"/>
      </patternFill>
    </fill>
    <fill>
      <patternFill patternType="solid">
        <fgColor theme="8" tint="0.7999816888943144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/>
      <diagonal/>
    </border>
    <border>
      <left/>
      <right/>
      <top style="thin">
        <color rgb="FF156FB8"/>
      </top>
      <bottom/>
      <diagonal/>
    </border>
    <border>
      <left style="thin">
        <color rgb="FF156FB8"/>
      </left>
      <right/>
      <top/>
      <bottom/>
      <diagonal/>
    </border>
    <border>
      <left style="thin">
        <color rgb="FF156FB8"/>
      </left>
      <right/>
      <top/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/>
      <diagonal/>
    </border>
    <border>
      <left/>
      <right style="thin">
        <color rgb="FF156FB8"/>
      </right>
      <top/>
      <bottom/>
      <diagonal/>
    </border>
    <border>
      <left/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/>
      <top style="thin">
        <color rgb="FF156FB8"/>
      </top>
      <bottom style="thin">
        <color rgb="FF156FB8"/>
      </bottom>
      <diagonal/>
    </border>
    <border>
      <left/>
      <right/>
      <top style="thin">
        <color rgb="FF156FB8"/>
      </top>
      <bottom style="thin">
        <color rgb="FF156FB8"/>
      </bottom>
      <diagonal/>
    </border>
    <border>
      <left/>
      <right style="thin">
        <color rgb="FF156FB8"/>
      </right>
      <top style="thin">
        <color rgb="FF156FB8"/>
      </top>
      <bottom style="thin">
        <color rgb="FF156FB8"/>
      </bottom>
      <diagonal/>
    </border>
    <border>
      <left style="thin">
        <color rgb="FF156FB8"/>
      </left>
      <right style="thin">
        <color rgb="FF156FB8"/>
      </right>
      <top/>
      <bottom style="thin">
        <color rgb="FF156FB8"/>
      </bottom>
      <diagonal/>
    </border>
    <border>
      <left style="thin">
        <color rgb="FF156FB8"/>
      </left>
      <right style="thin">
        <color rgb="FF156FB8"/>
      </right>
      <top style="thin">
        <color rgb="FF156FB8"/>
      </top>
      <bottom/>
      <diagonal/>
    </border>
    <border>
      <left style="thin">
        <color rgb="FF156FB8"/>
      </left>
      <right style="thin">
        <color rgb="FF156FB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156FB8"/>
      </top>
      <bottom style="thin">
        <color rgb="FF156FB8"/>
      </bottom>
      <diagonal/>
    </border>
    <border>
      <left style="medium">
        <color indexed="64"/>
      </left>
      <right/>
      <top style="medium">
        <color indexed="64"/>
      </top>
      <bottom style="thin">
        <color rgb="FF156FB8"/>
      </bottom>
      <diagonal/>
    </border>
    <border>
      <left style="medium">
        <color indexed="64"/>
      </left>
      <right/>
      <top/>
      <bottom style="thin">
        <color rgb="FF156FB8"/>
      </bottom>
      <diagonal/>
    </border>
    <border>
      <left/>
      <right style="medium">
        <color indexed="64"/>
      </right>
      <top/>
      <bottom style="thin">
        <color rgb="FF156FB8"/>
      </bottom>
      <diagonal/>
    </border>
    <border>
      <left style="medium">
        <color indexed="64"/>
      </left>
      <right/>
      <top style="thin">
        <color rgb="FF156FB8"/>
      </top>
      <bottom/>
      <diagonal/>
    </border>
    <border>
      <left/>
      <right style="medium">
        <color indexed="64"/>
      </right>
      <top style="thin">
        <color rgb="FF156FB8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156FB8"/>
      </top>
      <bottom style="thin">
        <color rgb="FF156FB8"/>
      </bottom>
      <diagonal/>
    </border>
    <border>
      <left/>
      <right style="medium">
        <color indexed="64"/>
      </right>
      <top style="thin">
        <color rgb="FF156FB8"/>
      </top>
      <bottom style="thin">
        <color rgb="FF156FB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156FB8"/>
      </right>
      <top style="thin">
        <color rgb="FF156FB8"/>
      </top>
      <bottom/>
      <diagonal/>
    </border>
    <border>
      <left style="medium">
        <color indexed="64"/>
      </left>
      <right style="thin">
        <color rgb="FF156FB8"/>
      </right>
      <top/>
      <bottom style="thin">
        <color rgb="FF156FB8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156FB8"/>
      </left>
      <right/>
      <top style="thin">
        <color indexed="64"/>
      </top>
      <bottom style="medium">
        <color indexed="64"/>
      </bottom>
      <diagonal/>
    </border>
    <border>
      <left/>
      <right style="thin">
        <color rgb="FF156FB8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5" fillId="0" borderId="0"/>
  </cellStyleXfs>
  <cellXfs count="295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1" fillId="0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4" fillId="0" borderId="0" xfId="0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1" fontId="0" fillId="0" borderId="0" xfId="0" applyNumberFormat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27" fillId="0" borderId="0" xfId="1" applyFont="1" applyFill="1" applyBorder="1" applyAlignment="1">
      <alignment horizontal="left" vertical="top"/>
    </xf>
    <xf numFmtId="0" fontId="29" fillId="0" borderId="0" xfId="0" applyFont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center" vertical="center"/>
    </xf>
    <xf numFmtId="2" fontId="30" fillId="0" borderId="0" xfId="0" applyNumberFormat="1" applyFont="1" applyAlignment="1">
      <alignment horizontal="center" vertical="center"/>
    </xf>
    <xf numFmtId="2" fontId="30" fillId="0" borderId="0" xfId="0" applyNumberFormat="1" applyFont="1" applyAlignment="1">
      <alignment vertical="center"/>
    </xf>
    <xf numFmtId="2" fontId="30" fillId="0" borderId="5" xfId="0" applyNumberFormat="1" applyFont="1" applyBorder="1" applyAlignment="1">
      <alignment vertical="center"/>
    </xf>
    <xf numFmtId="0" fontId="0" fillId="0" borderId="1" xfId="0" applyBorder="1" applyAlignment="1">
      <alignment vertical="center" wrapText="1"/>
    </xf>
    <xf numFmtId="1" fontId="29" fillId="0" borderId="0" xfId="0" applyNumberFormat="1" applyFont="1" applyAlignment="1">
      <alignment horizontal="center" vertical="center"/>
    </xf>
    <xf numFmtId="0" fontId="33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2" fontId="32" fillId="0" borderId="5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1" fontId="40" fillId="0" borderId="14" xfId="1" applyNumberFormat="1" applyFont="1" applyFill="1" applyBorder="1" applyAlignment="1">
      <alignment vertical="top" wrapText="1"/>
    </xf>
    <xf numFmtId="1" fontId="40" fillId="0" borderId="16" xfId="1" applyNumberFormat="1" applyFont="1" applyFill="1" applyBorder="1" applyAlignment="1">
      <alignment vertical="top" wrapText="1"/>
    </xf>
    <xf numFmtId="0" fontId="41" fillId="0" borderId="17" xfId="1" applyFont="1" applyFill="1" applyBorder="1" applyAlignment="1">
      <alignment horizontal="left" vertical="top" wrapText="1"/>
    </xf>
    <xf numFmtId="1" fontId="36" fillId="0" borderId="14" xfId="1" applyNumberFormat="1" applyFont="1" applyFill="1" applyBorder="1" applyAlignment="1">
      <alignment horizontal="right" vertical="center" wrapText="1"/>
    </xf>
    <xf numFmtId="1" fontId="36" fillId="0" borderId="16" xfId="1" applyNumberFormat="1" applyFont="1" applyFill="1" applyBorder="1" applyAlignment="1">
      <alignment horizontal="left" vertical="center" wrapText="1"/>
    </xf>
    <xf numFmtId="0" fontId="36" fillId="0" borderId="1" xfId="1" applyFont="1" applyFill="1" applyBorder="1" applyAlignment="1">
      <alignment horizontal="left" vertical="center" wrapText="1"/>
    </xf>
    <xf numFmtId="0" fontId="42" fillId="0" borderId="15" xfId="1" applyFont="1" applyFill="1" applyBorder="1" applyAlignment="1">
      <alignment horizontal="right" vertical="top" wrapText="1"/>
    </xf>
    <xf numFmtId="0" fontId="37" fillId="0" borderId="0" xfId="1" applyFont="1" applyFill="1" applyBorder="1" applyAlignment="1">
      <alignment horizontal="left" vertical="top"/>
    </xf>
    <xf numFmtId="0" fontId="37" fillId="0" borderId="0" xfId="1" applyFont="1" applyFill="1" applyBorder="1" applyAlignment="1">
      <alignment vertical="top"/>
    </xf>
    <xf numFmtId="0" fontId="37" fillId="0" borderId="17" xfId="1" applyFont="1" applyFill="1" applyBorder="1" applyAlignment="1">
      <alignment horizontal="left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10" fontId="40" fillId="0" borderId="1" xfId="1" applyNumberFormat="1" applyFont="1" applyFill="1" applyBorder="1" applyAlignment="1">
      <alignment horizontal="center" vertical="center" wrapText="1"/>
    </xf>
    <xf numFmtId="3" fontId="40" fillId="0" borderId="1" xfId="1" applyNumberFormat="1" applyFont="1" applyFill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1" fontId="41" fillId="2" borderId="1" xfId="1" applyNumberFormat="1" applyFont="1" applyFill="1" applyBorder="1" applyAlignment="1">
      <alignment horizontal="center" vertical="center" wrapText="1"/>
    </xf>
    <xf numFmtId="10" fontId="41" fillId="0" borderId="1" xfId="1" applyNumberFormat="1" applyFont="1" applyFill="1" applyBorder="1" applyAlignment="1">
      <alignment horizontal="center" vertical="center" wrapText="1"/>
    </xf>
    <xf numFmtId="1" fontId="45" fillId="2" borderId="17" xfId="1" applyNumberFormat="1" applyFont="1" applyFill="1" applyBorder="1" applyAlignment="1">
      <alignment horizontal="right" vertical="center" wrapText="1"/>
    </xf>
    <xf numFmtId="3" fontId="45" fillId="2" borderId="10" xfId="1" applyNumberFormat="1" applyFont="1" applyFill="1" applyBorder="1" applyAlignment="1">
      <alignment vertical="center" wrapText="1"/>
    </xf>
    <xf numFmtId="3" fontId="45" fillId="2" borderId="13" xfId="1" applyNumberFormat="1" applyFont="1" applyFill="1" applyBorder="1" applyAlignment="1">
      <alignment vertical="center" wrapText="1"/>
    </xf>
    <xf numFmtId="3" fontId="45" fillId="2" borderId="6" xfId="1" applyNumberFormat="1" applyFont="1" applyFill="1" applyBorder="1" applyAlignment="1">
      <alignment vertical="center" wrapText="1"/>
    </xf>
    <xf numFmtId="0" fontId="48" fillId="0" borderId="0" xfId="1" applyFont="1" applyFill="1" applyBorder="1" applyAlignment="1">
      <alignment horizontal="left" vertical="top"/>
    </xf>
    <xf numFmtId="0" fontId="36" fillId="0" borderId="0" xfId="1" applyFont="1" applyFill="1" applyBorder="1" applyAlignment="1">
      <alignment horizontal="center" vertical="center" wrapText="1"/>
    </xf>
    <xf numFmtId="0" fontId="37" fillId="0" borderId="0" xfId="1" applyFont="1" applyFill="1" applyBorder="1" applyAlignment="1">
      <alignment horizontal="center" vertical="top"/>
    </xf>
    <xf numFmtId="0" fontId="42" fillId="0" borderId="0" xfId="1" applyFont="1" applyFill="1" applyBorder="1" applyAlignment="1">
      <alignment horizontal="right" vertical="top" wrapText="1"/>
    </xf>
    <xf numFmtId="0" fontId="42" fillId="0" borderId="0" xfId="1" applyFont="1" applyFill="1" applyBorder="1" applyAlignment="1">
      <alignment horizontal="center" vertical="center" wrapText="1"/>
    </xf>
    <xf numFmtId="0" fontId="42" fillId="0" borderId="0" xfId="1" applyFont="1" applyFill="1" applyBorder="1" applyAlignment="1">
      <alignment horizontal="right" vertical="center" wrapText="1"/>
    </xf>
    <xf numFmtId="0" fontId="37" fillId="0" borderId="0" xfId="1" applyFont="1" applyFill="1" applyBorder="1" applyAlignment="1">
      <alignment horizontal="left" vertical="center"/>
    </xf>
    <xf numFmtId="0" fontId="37" fillId="0" borderId="0" xfId="1" applyFont="1" applyFill="1" applyBorder="1" applyAlignment="1">
      <alignment horizontal="center" vertical="center"/>
    </xf>
    <xf numFmtId="0" fontId="37" fillId="0" borderId="0" xfId="1" applyFont="1" applyFill="1" applyBorder="1" applyAlignment="1">
      <alignment horizontal="center" vertical="top" wrapText="1"/>
    </xf>
    <xf numFmtId="0" fontId="36" fillId="0" borderId="0" xfId="1" applyFont="1" applyFill="1" applyBorder="1" applyAlignment="1">
      <alignment horizontal="center" vertical="top" wrapText="1"/>
    </xf>
    <xf numFmtId="0" fontId="37" fillId="0" borderId="0" xfId="1" applyFont="1" applyFill="1" applyBorder="1" applyAlignment="1">
      <alignment horizontal="center" vertical="center" wrapText="1"/>
    </xf>
    <xf numFmtId="0" fontId="42" fillId="0" borderId="6" xfId="1" applyFont="1" applyFill="1" applyBorder="1" applyAlignment="1">
      <alignment horizontal="right" vertical="top" wrapText="1"/>
    </xf>
    <xf numFmtId="0" fontId="36" fillId="0" borderId="25" xfId="1" applyFont="1" applyFill="1" applyBorder="1" applyAlignment="1">
      <alignment wrapText="1"/>
    </xf>
    <xf numFmtId="0" fontId="36" fillId="0" borderId="0" xfId="1" applyFont="1" applyFill="1" applyBorder="1" applyAlignment="1">
      <alignment wrapText="1"/>
    </xf>
    <xf numFmtId="0" fontId="43" fillId="0" borderId="0" xfId="1" applyFont="1" applyFill="1" applyBorder="1" applyAlignment="1">
      <alignment horizontal="left" vertical="center" wrapText="1"/>
    </xf>
    <xf numFmtId="0" fontId="39" fillId="0" borderId="0" xfId="1" applyFont="1" applyFill="1" applyBorder="1" applyAlignment="1">
      <alignment horizontal="left" vertical="center" wrapText="1"/>
    </xf>
    <xf numFmtId="0" fontId="36" fillId="0" borderId="0" xfId="1" applyFont="1" applyFill="1" applyBorder="1" applyAlignment="1">
      <alignment horizontal="right" vertical="center" wrapText="1"/>
    </xf>
    <xf numFmtId="0" fontId="51" fillId="0" borderId="0" xfId="1" applyFont="1" applyFill="1" applyBorder="1" applyAlignment="1">
      <alignment horizontal="left" vertical="center"/>
    </xf>
    <xf numFmtId="0" fontId="36" fillId="0" borderId="0" xfId="1" applyFont="1" applyFill="1" applyBorder="1" applyAlignment="1">
      <alignment vertical="top"/>
    </xf>
    <xf numFmtId="0" fontId="37" fillId="0" borderId="27" xfId="1" applyFont="1" applyFill="1" applyBorder="1" applyAlignment="1">
      <alignment horizontal="center" vertical="top"/>
    </xf>
    <xf numFmtId="0" fontId="37" fillId="0" borderId="28" xfId="1" applyFont="1" applyFill="1" applyBorder="1" applyAlignment="1">
      <alignment horizontal="center" vertical="top"/>
    </xf>
    <xf numFmtId="0" fontId="39" fillId="0" borderId="30" xfId="1" applyFont="1" applyFill="1" applyBorder="1" applyAlignment="1">
      <alignment horizontal="center" vertical="center" wrapText="1"/>
    </xf>
    <xf numFmtId="0" fontId="39" fillId="0" borderId="32" xfId="1" applyFont="1" applyFill="1" applyBorder="1" applyAlignment="1">
      <alignment horizontal="center" vertical="center" wrapText="1"/>
    </xf>
    <xf numFmtId="0" fontId="39" fillId="0" borderId="28" xfId="1" applyFont="1" applyFill="1" applyBorder="1" applyAlignment="1">
      <alignment horizontal="center" vertical="center" wrapText="1"/>
    </xf>
    <xf numFmtId="0" fontId="37" fillId="0" borderId="36" xfId="1" applyFont="1" applyFill="1" applyBorder="1" applyAlignment="1">
      <alignment horizontal="left" vertical="center" wrapText="1"/>
    </xf>
    <xf numFmtId="1" fontId="47" fillId="0" borderId="30" xfId="1" applyNumberFormat="1" applyFont="1" applyFill="1" applyBorder="1" applyAlignment="1">
      <alignment horizontal="center" vertical="center" wrapText="1"/>
    </xf>
    <xf numFmtId="1" fontId="47" fillId="0" borderId="32" xfId="1" applyNumberFormat="1" applyFont="1" applyFill="1" applyBorder="1" applyAlignment="1">
      <alignment horizontal="center" vertical="center" wrapText="1"/>
    </xf>
    <xf numFmtId="0" fontId="36" fillId="0" borderId="33" xfId="1" applyFont="1" applyFill="1" applyBorder="1" applyAlignment="1">
      <alignment wrapText="1"/>
    </xf>
    <xf numFmtId="0" fontId="42" fillId="0" borderId="34" xfId="1" applyFont="1" applyFill="1" applyBorder="1" applyAlignment="1">
      <alignment horizontal="center" vertical="top" wrapText="1"/>
    </xf>
    <xf numFmtId="0" fontId="36" fillId="0" borderId="32" xfId="1" applyFont="1" applyFill="1" applyBorder="1" applyAlignment="1">
      <alignment horizontal="center" vertical="center" wrapText="1"/>
    </xf>
    <xf numFmtId="0" fontId="42" fillId="0" borderId="32" xfId="1" applyFont="1" applyFill="1" applyBorder="1" applyAlignment="1">
      <alignment horizontal="center" vertical="center" wrapText="1"/>
    </xf>
    <xf numFmtId="0" fontId="42" fillId="0" borderId="33" xfId="1" applyFont="1" applyFill="1" applyBorder="1" applyAlignment="1">
      <alignment horizontal="right" vertical="center" wrapText="1"/>
    </xf>
    <xf numFmtId="0" fontId="51" fillId="0" borderId="40" xfId="1" applyFont="1" applyFill="1" applyBorder="1" applyAlignment="1">
      <alignment horizontal="center" vertical="center"/>
    </xf>
    <xf numFmtId="0" fontId="51" fillId="0" borderId="43" xfId="1" applyFont="1" applyFill="1" applyBorder="1" applyAlignment="1">
      <alignment horizontal="left" vertical="center"/>
    </xf>
    <xf numFmtId="0" fontId="50" fillId="0" borderId="43" xfId="1" applyFont="1" applyFill="1" applyBorder="1" applyAlignment="1">
      <alignment horizontal="right" vertical="center" wrapText="1"/>
    </xf>
    <xf numFmtId="3" fontId="42" fillId="0" borderId="0" xfId="1" applyNumberFormat="1" applyFont="1" applyFill="1" applyBorder="1" applyAlignment="1">
      <alignment horizontal="center" vertical="center" wrapText="1"/>
    </xf>
    <xf numFmtId="0" fontId="36" fillId="0" borderId="0" xfId="1" applyFont="1" applyFill="1" applyBorder="1" applyAlignment="1">
      <alignment vertical="justify" wrapText="1"/>
    </xf>
    <xf numFmtId="0" fontId="36" fillId="0" borderId="43" xfId="1" applyFont="1" applyFill="1" applyBorder="1" applyAlignment="1">
      <alignment wrapText="1"/>
    </xf>
    <xf numFmtId="0" fontId="36" fillId="0" borderId="44" xfId="1" applyFont="1" applyFill="1" applyBorder="1" applyAlignment="1">
      <alignment wrapText="1"/>
    </xf>
    <xf numFmtId="0" fontId="37" fillId="3" borderId="3" xfId="1" applyFont="1" applyFill="1" applyBorder="1" applyAlignment="1">
      <alignment horizontal="left" vertical="center" wrapText="1"/>
    </xf>
    <xf numFmtId="0" fontId="37" fillId="3" borderId="20" xfId="1" applyFont="1" applyFill="1" applyBorder="1" applyAlignment="1">
      <alignment horizontal="left" vertical="center" wrapText="1"/>
    </xf>
    <xf numFmtId="0" fontId="37" fillId="3" borderId="4" xfId="1" applyFont="1" applyFill="1" applyBorder="1" applyAlignment="1">
      <alignment horizontal="left" vertical="center" wrapText="1"/>
    </xf>
    <xf numFmtId="3" fontId="50" fillId="3" borderId="41" xfId="1" applyNumberFormat="1" applyFont="1" applyFill="1" applyBorder="1" applyAlignment="1">
      <alignment horizontal="center" vertical="center" wrapText="1"/>
    </xf>
    <xf numFmtId="0" fontId="50" fillId="3" borderId="5" xfId="1" applyFont="1" applyFill="1" applyBorder="1" applyAlignment="1">
      <alignment horizontal="center" vertical="center" wrapText="1"/>
    </xf>
    <xf numFmtId="0" fontId="50" fillId="3" borderId="42" xfId="1" applyFont="1" applyFill="1" applyBorder="1" applyAlignment="1">
      <alignment horizontal="center" vertical="center" wrapText="1"/>
    </xf>
    <xf numFmtId="0" fontId="52" fillId="0" borderId="0" xfId="1" applyFont="1" applyFill="1" applyBorder="1" applyAlignment="1">
      <alignment horizontal="left" vertical="justify" wrapText="1"/>
    </xf>
    <xf numFmtId="0" fontId="36" fillId="0" borderId="0" xfId="1" applyFont="1" applyFill="1" applyBorder="1" applyAlignment="1">
      <alignment horizontal="right" wrapText="1"/>
    </xf>
    <xf numFmtId="0" fontId="27" fillId="0" borderId="3" xfId="1" applyFont="1" applyFill="1" applyBorder="1" applyAlignment="1">
      <alignment horizontal="left" vertical="center" wrapText="1"/>
    </xf>
    <xf numFmtId="0" fontId="27" fillId="0" borderId="20" xfId="1" applyFont="1" applyFill="1" applyBorder="1" applyAlignment="1">
      <alignment horizontal="left" vertical="center" wrapText="1"/>
    </xf>
    <xf numFmtId="0" fontId="27" fillId="0" borderId="4" xfId="1" applyFont="1" applyFill="1" applyBorder="1" applyAlignment="1">
      <alignment horizontal="left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1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center" vertical="center" wrapText="1"/>
    </xf>
    <xf numFmtId="0" fontId="27" fillId="0" borderId="20" xfId="1" applyFont="1" applyFill="1" applyBorder="1" applyAlignment="1">
      <alignment horizontal="center" vertical="center" wrapText="1"/>
    </xf>
    <xf numFmtId="0" fontId="27" fillId="0" borderId="4" xfId="1" applyFont="1" applyFill="1" applyBorder="1" applyAlignment="1">
      <alignment horizontal="center" vertical="center" wrapText="1"/>
    </xf>
    <xf numFmtId="0" fontId="40" fillId="0" borderId="34" xfId="1" applyFont="1" applyFill="1" applyBorder="1" applyAlignment="1">
      <alignment vertical="top" wrapText="1"/>
    </xf>
    <xf numFmtId="0" fontId="40" fillId="0" borderId="15" xfId="1" applyFont="1" applyFill="1" applyBorder="1" applyAlignment="1">
      <alignment vertical="top" wrapText="1"/>
    </xf>
    <xf numFmtId="0" fontId="40" fillId="0" borderId="26" xfId="1" applyFont="1" applyFill="1" applyBorder="1" applyAlignment="1">
      <alignment vertical="top" wrapText="1"/>
    </xf>
    <xf numFmtId="0" fontId="46" fillId="0" borderId="6" xfId="1" applyFont="1" applyFill="1" applyBorder="1" applyAlignment="1">
      <alignment horizontal="center" vertical="center" wrapText="1"/>
    </xf>
    <xf numFmtId="0" fontId="46" fillId="0" borderId="6" xfId="1" applyFont="1" applyFill="1" applyBorder="1" applyAlignment="1">
      <alignment horizontal="center" vertical="center"/>
    </xf>
    <xf numFmtId="0" fontId="46" fillId="0" borderId="29" xfId="1" applyFont="1" applyFill="1" applyBorder="1" applyAlignment="1">
      <alignment horizontal="center" vertical="center"/>
    </xf>
    <xf numFmtId="0" fontId="36" fillId="2" borderId="7" xfId="1" applyFont="1" applyFill="1" applyBorder="1" applyAlignment="1">
      <alignment horizontal="left" vertical="center" wrapText="1"/>
    </xf>
    <xf numFmtId="0" fontId="36" fillId="2" borderId="8" xfId="1" applyFont="1" applyFill="1" applyBorder="1" applyAlignment="1">
      <alignment horizontal="left" vertical="center" wrapText="1"/>
    </xf>
    <xf numFmtId="3" fontId="36" fillId="2" borderId="3" xfId="1" applyNumberFormat="1" applyFont="1" applyFill="1" applyBorder="1" applyAlignment="1">
      <alignment horizontal="right" vertical="center" wrapText="1"/>
    </xf>
    <xf numFmtId="0" fontId="36" fillId="2" borderId="20" xfId="1" applyFont="1" applyFill="1" applyBorder="1" applyAlignment="1">
      <alignment horizontal="right" vertical="center" wrapText="1"/>
    </xf>
    <xf numFmtId="0" fontId="36" fillId="2" borderId="39" xfId="1" applyFont="1" applyFill="1" applyBorder="1" applyAlignment="1">
      <alignment horizontal="right" vertical="center" wrapText="1"/>
    </xf>
    <xf numFmtId="0" fontId="37" fillId="0" borderId="34" xfId="1" applyFont="1" applyFill="1" applyBorder="1" applyAlignment="1">
      <alignment horizontal="left" vertical="top" wrapText="1"/>
    </xf>
    <xf numFmtId="0" fontId="37" fillId="0" borderId="15" xfId="1" applyFont="1" applyFill="1" applyBorder="1" applyAlignment="1">
      <alignment horizontal="left" vertical="top" wrapText="1"/>
    </xf>
    <xf numFmtId="0" fontId="37" fillId="0" borderId="6" xfId="1" applyFont="1" applyFill="1" applyBorder="1" applyAlignment="1">
      <alignment horizontal="left" vertical="top" wrapText="1"/>
    </xf>
    <xf numFmtId="0" fontId="37" fillId="0" borderId="29" xfId="1" applyFont="1" applyFill="1" applyBorder="1" applyAlignment="1">
      <alignment horizontal="left" vertical="top" wrapText="1"/>
    </xf>
    <xf numFmtId="0" fontId="37" fillId="0" borderId="35" xfId="1" applyFont="1" applyFill="1" applyBorder="1" applyAlignment="1">
      <alignment horizontal="left" vertical="top" wrapText="1"/>
    </xf>
    <xf numFmtId="0" fontId="46" fillId="0" borderId="8" xfId="1" applyFont="1" applyFill="1" applyBorder="1" applyAlignment="1">
      <alignment horizontal="center" vertical="center"/>
    </xf>
    <xf numFmtId="0" fontId="46" fillId="0" borderId="31" xfId="1" applyFont="1" applyFill="1" applyBorder="1" applyAlignment="1">
      <alignment horizontal="center" vertical="center"/>
    </xf>
    <xf numFmtId="0" fontId="46" fillId="0" borderId="0" xfId="1" applyFont="1" applyFill="1" applyBorder="1" applyAlignment="1">
      <alignment horizontal="center" vertical="center"/>
    </xf>
    <xf numFmtId="0" fontId="46" fillId="0" borderId="33" xfId="1" applyFont="1" applyFill="1" applyBorder="1" applyAlignment="1">
      <alignment horizontal="center" vertical="center"/>
    </xf>
    <xf numFmtId="0" fontId="40" fillId="0" borderId="30" xfId="1" applyFont="1" applyFill="1" applyBorder="1" applyAlignment="1">
      <alignment horizontal="left" vertical="top" wrapText="1"/>
    </xf>
    <xf numFmtId="0" fontId="40" fillId="0" borderId="8" xfId="1" applyFont="1" applyFill="1" applyBorder="1" applyAlignment="1">
      <alignment horizontal="left" vertical="top" wrapText="1"/>
    </xf>
    <xf numFmtId="0" fontId="40" fillId="0" borderId="11" xfId="1" applyFont="1" applyFill="1" applyBorder="1" applyAlignment="1">
      <alignment horizontal="left" vertical="top" wrapText="1"/>
    </xf>
    <xf numFmtId="0" fontId="40" fillId="0" borderId="7" xfId="1" applyFont="1" applyFill="1" applyBorder="1" applyAlignment="1">
      <alignment horizontal="left" vertical="top" wrapText="1"/>
    </xf>
    <xf numFmtId="0" fontId="40" fillId="0" borderId="31" xfId="1" applyFont="1" applyFill="1" applyBorder="1" applyAlignment="1">
      <alignment horizontal="left" vertical="top" wrapText="1"/>
    </xf>
    <xf numFmtId="0" fontId="40" fillId="0" borderId="32" xfId="1" applyFont="1" applyFill="1" applyBorder="1" applyAlignment="1">
      <alignment horizontal="left" vertical="top" wrapText="1"/>
    </xf>
    <xf numFmtId="0" fontId="40" fillId="0" borderId="0" xfId="1" applyFont="1" applyFill="1" applyBorder="1" applyAlignment="1">
      <alignment horizontal="left" vertical="top" wrapText="1"/>
    </xf>
    <xf numFmtId="0" fontId="40" fillId="0" borderId="12" xfId="1" applyFont="1" applyFill="1" applyBorder="1" applyAlignment="1">
      <alignment horizontal="left" vertical="top" wrapText="1"/>
    </xf>
    <xf numFmtId="0" fontId="40" fillId="0" borderId="9" xfId="1" applyFont="1" applyFill="1" applyBorder="1" applyAlignment="1">
      <alignment horizontal="left" vertical="top" wrapText="1"/>
    </xf>
    <xf numFmtId="0" fontId="40" fillId="0" borderId="33" xfId="1" applyFont="1" applyFill="1" applyBorder="1" applyAlignment="1">
      <alignment horizontal="left" vertical="top" wrapText="1"/>
    </xf>
    <xf numFmtId="0" fontId="40" fillId="0" borderId="28" xfId="1" applyFont="1" applyFill="1" applyBorder="1" applyAlignment="1">
      <alignment horizontal="left" vertical="top" wrapText="1"/>
    </xf>
    <xf numFmtId="0" fontId="40" fillId="0" borderId="6" xfId="1" applyFont="1" applyFill="1" applyBorder="1" applyAlignment="1">
      <alignment horizontal="left" vertical="top" wrapText="1"/>
    </xf>
    <xf numFmtId="0" fontId="40" fillId="0" borderId="13" xfId="1" applyFont="1" applyFill="1" applyBorder="1" applyAlignment="1">
      <alignment horizontal="left" vertical="top" wrapText="1"/>
    </xf>
    <xf numFmtId="0" fontId="40" fillId="0" borderId="14" xfId="1" applyFont="1" applyFill="1" applyBorder="1" applyAlignment="1">
      <alignment horizontal="left" vertical="top" wrapText="1" indent="2"/>
    </xf>
    <xf numFmtId="0" fontId="40" fillId="0" borderId="15" xfId="1" applyFont="1" applyFill="1" applyBorder="1" applyAlignment="1">
      <alignment horizontal="left" vertical="top" wrapText="1" indent="2"/>
    </xf>
    <xf numFmtId="0" fontId="40" fillId="0" borderId="16" xfId="1" applyFont="1" applyFill="1" applyBorder="1" applyAlignment="1">
      <alignment horizontal="left" vertical="top" wrapText="1" indent="2"/>
    </xf>
    <xf numFmtId="0" fontId="44" fillId="0" borderId="10" xfId="1" applyFont="1" applyFill="1" applyBorder="1" applyAlignment="1">
      <alignment horizontal="left" vertical="top" wrapText="1"/>
    </xf>
    <xf numFmtId="0" fontId="44" fillId="0" borderId="6" xfId="1" applyFont="1" applyFill="1" applyBorder="1" applyAlignment="1">
      <alignment horizontal="left" vertical="top" wrapText="1"/>
    </xf>
    <xf numFmtId="0" fontId="44" fillId="0" borderId="29" xfId="1" applyFont="1" applyFill="1" applyBorder="1" applyAlignment="1">
      <alignment horizontal="left" vertical="top" wrapText="1"/>
    </xf>
    <xf numFmtId="0" fontId="46" fillId="0" borderId="45" xfId="1" applyFont="1" applyFill="1" applyBorder="1" applyAlignment="1">
      <alignment horizontal="center" vertical="center" wrapText="1"/>
    </xf>
    <xf numFmtId="0" fontId="46" fillId="0" borderId="46" xfId="1" applyFont="1" applyFill="1" applyBorder="1" applyAlignment="1">
      <alignment horizontal="center" vertical="center" wrapText="1"/>
    </xf>
    <xf numFmtId="0" fontId="46" fillId="0" borderId="29" xfId="1" applyFont="1" applyFill="1" applyBorder="1" applyAlignment="1">
      <alignment horizontal="center" vertical="center" wrapText="1"/>
    </xf>
    <xf numFmtId="0" fontId="45" fillId="0" borderId="34" xfId="1" applyFont="1" applyFill="1" applyBorder="1" applyAlignment="1">
      <alignment horizontal="center" vertical="center" wrapText="1"/>
    </xf>
    <xf numFmtId="0" fontId="45" fillId="0" borderId="15" xfId="1" applyFont="1" applyFill="1" applyBorder="1" applyAlignment="1">
      <alignment horizontal="center" vertical="center" wrapText="1"/>
    </xf>
    <xf numFmtId="0" fontId="45" fillId="0" borderId="16" xfId="1" applyFont="1" applyFill="1" applyBorder="1" applyAlignment="1">
      <alignment horizontal="center" vertical="center" wrapText="1"/>
    </xf>
    <xf numFmtId="0" fontId="45" fillId="0" borderId="14" xfId="1" applyFont="1" applyFill="1" applyBorder="1" applyAlignment="1">
      <alignment horizontal="center" vertical="center" wrapText="1"/>
    </xf>
    <xf numFmtId="0" fontId="45" fillId="0" borderId="35" xfId="1" applyFont="1" applyFill="1" applyBorder="1" applyAlignment="1">
      <alignment horizontal="center" vertical="center" wrapText="1"/>
    </xf>
    <xf numFmtId="0" fontId="36" fillId="0" borderId="30" xfId="1" applyFont="1" applyFill="1" applyBorder="1" applyAlignment="1">
      <alignment horizontal="left" vertical="center" wrapText="1"/>
    </xf>
    <xf numFmtId="0" fontId="37" fillId="0" borderId="8" xfId="1" applyFont="1" applyFill="1" applyBorder="1" applyAlignment="1">
      <alignment horizontal="left" vertical="center" wrapText="1"/>
    </xf>
    <xf numFmtId="0" fontId="37" fillId="0" borderId="11" xfId="1" applyFont="1" applyFill="1" applyBorder="1" applyAlignment="1">
      <alignment horizontal="left" vertical="center" wrapText="1"/>
    </xf>
    <xf numFmtId="0" fontId="36" fillId="0" borderId="7" xfId="1" applyFont="1" applyFill="1" applyBorder="1" applyAlignment="1">
      <alignment horizontal="left" vertical="center" wrapText="1"/>
    </xf>
    <xf numFmtId="0" fontId="37" fillId="0" borderId="31" xfId="1" applyFont="1" applyFill="1" applyBorder="1" applyAlignment="1">
      <alignment horizontal="left" vertical="center" wrapText="1"/>
    </xf>
    <xf numFmtId="0" fontId="36" fillId="0" borderId="28" xfId="1" applyFont="1" applyFill="1" applyBorder="1" applyAlignment="1">
      <alignment horizontal="left" vertical="center" wrapText="1"/>
    </xf>
    <xf numFmtId="0" fontId="36" fillId="0" borderId="6" xfId="1" applyFont="1" applyFill="1" applyBorder="1" applyAlignment="1">
      <alignment horizontal="left" vertical="center" wrapText="1"/>
    </xf>
    <xf numFmtId="0" fontId="36" fillId="0" borderId="13" xfId="1" applyFont="1" applyFill="1" applyBorder="1" applyAlignment="1">
      <alignment horizontal="left" vertical="center" wrapText="1"/>
    </xf>
    <xf numFmtId="0" fontId="36" fillId="0" borderId="14" xfId="1" applyFont="1" applyFill="1" applyBorder="1" applyAlignment="1">
      <alignment horizontal="left" vertical="center" wrapText="1"/>
    </xf>
    <xf numFmtId="0" fontId="36" fillId="0" borderId="15" xfId="1" applyFont="1" applyFill="1" applyBorder="1" applyAlignment="1">
      <alignment horizontal="left" vertical="center" wrapText="1"/>
    </xf>
    <xf numFmtId="0" fontId="36" fillId="0" borderId="16" xfId="1" applyFont="1" applyFill="1" applyBorder="1" applyAlignment="1">
      <alignment horizontal="left" vertical="center" wrapText="1"/>
    </xf>
    <xf numFmtId="0" fontId="36" fillId="0" borderId="10" xfId="1" applyFont="1" applyFill="1" applyBorder="1" applyAlignment="1">
      <alignment horizontal="left" vertical="center" wrapText="1"/>
    </xf>
    <xf numFmtId="0" fontId="27" fillId="2" borderId="37" xfId="1" applyFont="1" applyFill="1" applyBorder="1" applyAlignment="1">
      <alignment horizontal="center" vertical="center" wrapText="1"/>
    </xf>
    <xf numFmtId="0" fontId="27" fillId="2" borderId="38" xfId="1" applyFont="1" applyFill="1" applyBorder="1" applyAlignment="1">
      <alignment horizontal="center" vertical="center" wrapText="1"/>
    </xf>
    <xf numFmtId="0" fontId="26" fillId="2" borderId="18" xfId="1" applyFont="1" applyFill="1" applyBorder="1" applyAlignment="1">
      <alignment horizontal="center" vertical="center" wrapText="1"/>
    </xf>
    <xf numFmtId="0" fontId="26" fillId="2" borderId="19" xfId="1" applyFont="1" applyFill="1" applyBorder="1" applyAlignment="1">
      <alignment horizontal="center" vertical="center" wrapText="1"/>
    </xf>
    <xf numFmtId="0" fontId="26" fillId="2" borderId="7" xfId="1" applyFont="1" applyFill="1" applyBorder="1" applyAlignment="1">
      <alignment horizontal="center" vertical="center" wrapText="1"/>
    </xf>
    <xf numFmtId="0" fontId="26" fillId="2" borderId="11" xfId="1" applyFont="1" applyFill="1" applyBorder="1" applyAlignment="1">
      <alignment horizontal="center" vertical="center" wrapText="1"/>
    </xf>
    <xf numFmtId="0" fontId="26" fillId="2" borderId="9" xfId="1" applyFont="1" applyFill="1" applyBorder="1" applyAlignment="1">
      <alignment horizontal="center" vertical="center" wrapText="1"/>
    </xf>
    <xf numFmtId="0" fontId="26" fillId="2" borderId="12" xfId="1" applyFont="1" applyFill="1" applyBorder="1" applyAlignment="1">
      <alignment horizontal="center" vertical="center" wrapText="1"/>
    </xf>
    <xf numFmtId="0" fontId="26" fillId="2" borderId="14" xfId="1" applyFont="1" applyFill="1" applyBorder="1" applyAlignment="1">
      <alignment horizontal="center" vertical="center" wrapText="1"/>
    </xf>
    <xf numFmtId="0" fontId="26" fillId="2" borderId="15" xfId="1" applyFont="1" applyFill="1" applyBorder="1" applyAlignment="1">
      <alignment horizontal="center" vertical="center" wrapText="1"/>
    </xf>
    <xf numFmtId="0" fontId="26" fillId="2" borderId="16" xfId="1" applyFont="1" applyFill="1" applyBorder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0" xfId="1" applyFont="1" applyFill="1" applyBorder="1" applyAlignment="1">
      <alignment horizontal="center" vertical="center" wrapText="1"/>
    </xf>
    <xf numFmtId="0" fontId="26" fillId="2" borderId="33" xfId="1" applyFont="1" applyFill="1" applyBorder="1" applyAlignment="1">
      <alignment horizontal="center" vertical="center" wrapText="1"/>
    </xf>
    <xf numFmtId="0" fontId="41" fillId="0" borderId="1" xfId="1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1" fontId="40" fillId="0" borderId="1" xfId="1" applyNumberFormat="1" applyFont="1" applyFill="1" applyBorder="1" applyAlignment="1">
      <alignment horizontal="center" vertical="center" wrapText="1"/>
    </xf>
    <xf numFmtId="1" fontId="45" fillId="2" borderId="10" xfId="1" applyNumberFormat="1" applyFont="1" applyFill="1" applyBorder="1" applyAlignment="1">
      <alignment horizontal="right" vertical="center" wrapText="1"/>
    </xf>
    <xf numFmtId="1" fontId="45" fillId="2" borderId="13" xfId="1" applyNumberFormat="1" applyFont="1" applyFill="1" applyBorder="1" applyAlignment="1">
      <alignment horizontal="right" vertical="center" wrapText="1"/>
    </xf>
    <xf numFmtId="0" fontId="45" fillId="2" borderId="10" xfId="1" applyFont="1" applyFill="1" applyBorder="1" applyAlignment="1">
      <alignment horizontal="right" vertical="center" wrapText="1"/>
    </xf>
    <xf numFmtId="0" fontId="45" fillId="2" borderId="6" xfId="1" applyFont="1" applyFill="1" applyBorder="1" applyAlignment="1">
      <alignment horizontal="right" vertical="center" wrapText="1"/>
    </xf>
    <xf numFmtId="0" fontId="45" fillId="2" borderId="13" xfId="1" applyFont="1" applyFill="1" applyBorder="1" applyAlignment="1">
      <alignment horizontal="right" vertical="center" wrapText="1"/>
    </xf>
    <xf numFmtId="10" fontId="40" fillId="0" borderId="1" xfId="1" applyNumberFormat="1" applyFont="1" applyFill="1" applyBorder="1" applyAlignment="1">
      <alignment horizontal="center" vertical="center" wrapText="1"/>
    </xf>
    <xf numFmtId="3" fontId="40" fillId="0" borderId="1" xfId="1" applyNumberFormat="1" applyFont="1" applyFill="1" applyBorder="1" applyAlignment="1">
      <alignment horizontal="center" vertical="center" wrapText="1"/>
    </xf>
    <xf numFmtId="10" fontId="41" fillId="0" borderId="1" xfId="1" applyNumberFormat="1" applyFont="1" applyFill="1" applyBorder="1" applyAlignment="1">
      <alignment horizontal="center" vertical="center" wrapText="1"/>
    </xf>
    <xf numFmtId="0" fontId="45" fillId="2" borderId="34" xfId="1" applyFont="1" applyFill="1" applyBorder="1" applyAlignment="1">
      <alignment horizontal="right" vertical="center" wrapText="1"/>
    </xf>
    <xf numFmtId="0" fontId="48" fillId="2" borderId="10" xfId="1" applyFont="1" applyFill="1" applyBorder="1" applyAlignment="1">
      <alignment horizontal="right" vertical="center" wrapText="1"/>
    </xf>
    <xf numFmtId="0" fontId="48" fillId="2" borderId="13" xfId="1" applyFont="1" applyFill="1" applyBorder="1" applyAlignment="1">
      <alignment horizontal="right" vertical="center" wrapText="1"/>
    </xf>
    <xf numFmtId="3" fontId="45" fillId="2" borderId="6" xfId="1" applyNumberFormat="1" applyFont="1" applyFill="1" applyBorder="1" applyAlignment="1">
      <alignment horizontal="center" vertical="center" wrapText="1"/>
    </xf>
    <xf numFmtId="3" fontId="45" fillId="2" borderId="13" xfId="1" applyNumberFormat="1" applyFont="1" applyFill="1" applyBorder="1" applyAlignment="1">
      <alignment horizontal="center" vertical="center" wrapText="1"/>
    </xf>
    <xf numFmtId="3" fontId="40" fillId="2" borderId="1" xfId="1" applyNumberFormat="1" applyFont="1" applyFill="1" applyBorder="1" applyAlignment="1">
      <alignment horizontal="center" vertical="center" wrapText="1"/>
    </xf>
    <xf numFmtId="0" fontId="40" fillId="2" borderId="1" xfId="1" applyFont="1" applyFill="1" applyBorder="1" applyAlignment="1">
      <alignment horizontal="center" vertical="center" wrapText="1"/>
    </xf>
    <xf numFmtId="0" fontId="40" fillId="2" borderId="36" xfId="1" applyFont="1" applyFill="1" applyBorder="1" applyAlignment="1">
      <alignment horizontal="center" vertical="center" wrapText="1"/>
    </xf>
    <xf numFmtId="3" fontId="45" fillId="2" borderId="10" xfId="1" applyNumberFormat="1" applyFont="1" applyFill="1" applyBorder="1" applyAlignment="1">
      <alignment horizontal="center" vertical="center" wrapText="1"/>
    </xf>
    <xf numFmtId="0" fontId="45" fillId="2" borderId="6" xfId="1" applyFont="1" applyFill="1" applyBorder="1" applyAlignment="1">
      <alignment horizontal="center" vertical="center" wrapText="1"/>
    </xf>
    <xf numFmtId="0" fontId="45" fillId="2" borderId="29" xfId="1" applyFont="1" applyFill="1" applyBorder="1" applyAlignment="1">
      <alignment horizontal="center" vertical="center" wrapText="1"/>
    </xf>
    <xf numFmtId="0" fontId="27" fillId="0" borderId="3" xfId="1" applyFont="1" applyFill="1" applyBorder="1" applyAlignment="1">
      <alignment horizontal="right" vertical="center" wrapText="1"/>
    </xf>
    <xf numFmtId="0" fontId="27" fillId="0" borderId="20" xfId="1" applyFont="1" applyFill="1" applyBorder="1" applyAlignment="1">
      <alignment horizontal="right" vertical="center" wrapText="1"/>
    </xf>
    <xf numFmtId="0" fontId="27" fillId="0" borderId="4" xfId="1" applyFont="1" applyFill="1" applyBorder="1" applyAlignment="1">
      <alignment horizontal="right" vertical="center" wrapText="1"/>
    </xf>
    <xf numFmtId="0" fontId="41" fillId="0" borderId="8" xfId="1" applyFont="1" applyFill="1" applyBorder="1" applyAlignment="1">
      <alignment horizontal="left" vertical="top" wrapText="1"/>
    </xf>
    <xf numFmtId="0" fontId="41" fillId="0" borderId="11" xfId="1" applyFont="1" applyFill="1" applyBorder="1" applyAlignment="1">
      <alignment horizontal="left" vertical="top" wrapText="1"/>
    </xf>
    <xf numFmtId="0" fontId="41" fillId="0" borderId="32" xfId="1" applyFont="1" applyFill="1" applyBorder="1" applyAlignment="1">
      <alignment horizontal="left" vertical="top" wrapText="1"/>
    </xf>
    <xf numFmtId="0" fontId="41" fillId="0" borderId="0" xfId="1" applyFont="1" applyFill="1" applyBorder="1" applyAlignment="1">
      <alignment horizontal="left" vertical="top" wrapText="1"/>
    </xf>
    <xf numFmtId="0" fontId="41" fillId="0" borderId="12" xfId="1" applyFont="1" applyFill="1" applyBorder="1" applyAlignment="1">
      <alignment horizontal="left" vertical="top" wrapText="1"/>
    </xf>
    <xf numFmtId="0" fontId="41" fillId="0" borderId="28" xfId="1" applyFont="1" applyFill="1" applyBorder="1" applyAlignment="1">
      <alignment horizontal="left" vertical="top" wrapText="1"/>
    </xf>
    <xf numFmtId="0" fontId="41" fillId="0" borderId="6" xfId="1" applyFont="1" applyFill="1" applyBorder="1" applyAlignment="1">
      <alignment horizontal="left" vertical="top" wrapText="1"/>
    </xf>
    <xf numFmtId="0" fontId="49" fillId="2" borderId="14" xfId="1" applyFont="1" applyFill="1" applyBorder="1" applyAlignment="1">
      <alignment horizontal="left" vertical="center" wrapText="1"/>
    </xf>
    <xf numFmtId="0" fontId="49" fillId="2" borderId="15" xfId="1" applyFont="1" applyFill="1" applyBorder="1" applyAlignment="1">
      <alignment horizontal="left" vertical="center" wrapText="1"/>
    </xf>
    <xf numFmtId="0" fontId="49" fillId="2" borderId="16" xfId="1" applyFont="1" applyFill="1" applyBorder="1" applyAlignment="1">
      <alignment horizontal="left" vertical="center" wrapText="1"/>
    </xf>
    <xf numFmtId="3" fontId="49" fillId="2" borderId="14" xfId="1" applyNumberFormat="1" applyFont="1" applyFill="1" applyBorder="1" applyAlignment="1">
      <alignment horizontal="right" vertical="center" wrapText="1"/>
    </xf>
    <xf numFmtId="0" fontId="49" fillId="2" borderId="15" xfId="1" applyFont="1" applyFill="1" applyBorder="1" applyAlignment="1">
      <alignment horizontal="right" vertical="center" wrapText="1"/>
    </xf>
    <xf numFmtId="0" fontId="49" fillId="2" borderId="35" xfId="1" applyFont="1" applyFill="1" applyBorder="1" applyAlignment="1">
      <alignment horizontal="right" vertical="center" wrapText="1"/>
    </xf>
    <xf numFmtId="0" fontId="45" fillId="0" borderId="14" xfId="1" applyFont="1" applyFill="1" applyBorder="1" applyAlignment="1">
      <alignment horizontal="left" vertical="center" wrapText="1"/>
    </xf>
    <xf numFmtId="0" fontId="48" fillId="0" borderId="15" xfId="1" applyFont="1" applyFill="1" applyBorder="1" applyAlignment="1">
      <alignment horizontal="left" vertical="center" wrapText="1"/>
    </xf>
    <xf numFmtId="0" fontId="48" fillId="0" borderId="16" xfId="1" applyFont="1" applyFill="1" applyBorder="1" applyAlignment="1">
      <alignment horizontal="left" vertical="center" wrapText="1"/>
    </xf>
    <xf numFmtId="3" fontId="45" fillId="0" borderId="14" xfId="1" applyNumberFormat="1" applyFont="1" applyFill="1" applyBorder="1" applyAlignment="1">
      <alignment horizontal="right" vertical="center" wrapText="1"/>
    </xf>
    <xf numFmtId="3" fontId="45" fillId="0" borderId="15" xfId="1" applyNumberFormat="1" applyFont="1" applyFill="1" applyBorder="1" applyAlignment="1">
      <alignment horizontal="right" vertical="center" wrapText="1"/>
    </xf>
    <xf numFmtId="3" fontId="45" fillId="0" borderId="35" xfId="1" applyNumberFormat="1" applyFont="1" applyFill="1" applyBorder="1" applyAlignment="1">
      <alignment horizontal="right" vertical="center" wrapText="1"/>
    </xf>
    <xf numFmtId="0" fontId="36" fillId="0" borderId="30" xfId="1" applyFont="1" applyFill="1" applyBorder="1" applyAlignment="1">
      <alignment horizontal="left" vertical="top" wrapText="1"/>
    </xf>
    <xf numFmtId="0" fontId="37" fillId="0" borderId="8" xfId="1" applyFont="1" applyFill="1" applyBorder="1" applyAlignment="1">
      <alignment horizontal="left" vertical="top" wrapText="1"/>
    </xf>
    <xf numFmtId="0" fontId="37" fillId="0" borderId="32" xfId="1" applyFont="1" applyFill="1" applyBorder="1" applyAlignment="1">
      <alignment horizontal="left" vertical="top" wrapText="1"/>
    </xf>
    <xf numFmtId="0" fontId="37" fillId="0" borderId="0" xfId="1" applyFont="1" applyFill="1" applyBorder="1" applyAlignment="1">
      <alignment horizontal="left" vertical="top" wrapText="1"/>
    </xf>
    <xf numFmtId="3" fontId="50" fillId="3" borderId="41" xfId="1" applyNumberFormat="1" applyFont="1" applyFill="1" applyBorder="1" applyAlignment="1">
      <alignment horizontal="right" vertical="center" wrapText="1"/>
    </xf>
    <xf numFmtId="0" fontId="50" fillId="3" borderId="5" xfId="1" applyFont="1" applyFill="1" applyBorder="1" applyAlignment="1">
      <alignment horizontal="right" vertical="center" wrapText="1"/>
    </xf>
    <xf numFmtId="0" fontId="50" fillId="3" borderId="42" xfId="1" applyFont="1" applyFill="1" applyBorder="1" applyAlignment="1">
      <alignment horizontal="right" vertical="center" wrapText="1"/>
    </xf>
    <xf numFmtId="0" fontId="49" fillId="2" borderId="7" xfId="1" applyFont="1" applyFill="1" applyBorder="1" applyAlignment="1">
      <alignment horizontal="left" vertical="center" wrapText="1"/>
    </xf>
    <xf numFmtId="0" fontId="49" fillId="2" borderId="8" xfId="1" applyFont="1" applyFill="1" applyBorder="1" applyAlignment="1">
      <alignment horizontal="left" vertical="center" wrapText="1"/>
    </xf>
    <xf numFmtId="0" fontId="49" fillId="2" borderId="11" xfId="1" applyFont="1" applyFill="1" applyBorder="1" applyAlignment="1">
      <alignment horizontal="left" vertical="center" wrapText="1"/>
    </xf>
    <xf numFmtId="3" fontId="49" fillId="2" borderId="7" xfId="1" applyNumberFormat="1" applyFont="1" applyFill="1" applyBorder="1" applyAlignment="1">
      <alignment horizontal="right" vertical="center" wrapText="1"/>
    </xf>
    <xf numFmtId="3" fontId="49" fillId="2" borderId="8" xfId="1" applyNumberFormat="1" applyFont="1" applyFill="1" applyBorder="1" applyAlignment="1">
      <alignment horizontal="right" vertical="center" wrapText="1"/>
    </xf>
    <xf numFmtId="3" fontId="49" fillId="2" borderId="31" xfId="1" applyNumberFormat="1" applyFont="1" applyFill="1" applyBorder="1" applyAlignment="1">
      <alignment horizontal="right" vertical="center" wrapText="1"/>
    </xf>
    <xf numFmtId="3" fontId="36" fillId="2" borderId="1" xfId="1" applyNumberFormat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right" vertical="center" wrapText="1"/>
    </xf>
    <xf numFmtId="0" fontId="27" fillId="0" borderId="21" xfId="1" applyFont="1" applyFill="1" applyBorder="1" applyAlignment="1">
      <alignment horizontal="right" vertical="center" wrapText="1"/>
    </xf>
    <xf numFmtId="0" fontId="27" fillId="0" borderId="24" xfId="1" applyFont="1" applyFill="1" applyBorder="1" applyAlignment="1">
      <alignment horizontal="right" vertical="center" wrapText="1"/>
    </xf>
    <xf numFmtId="0" fontId="17" fillId="0" borderId="0" xfId="0" applyFont="1" applyAlignment="1">
      <alignment horizontal="justify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22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righ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 wrapText="1"/>
    </xf>
    <xf numFmtId="2" fontId="29" fillId="0" borderId="0" xfId="0" applyNumberFormat="1" applyFont="1" applyAlignment="1">
      <alignment horizontal="right" vertical="center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0000CC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"/>
  <sheetViews>
    <sheetView zoomScale="130" zoomScaleNormal="130" workbookViewId="0">
      <selection activeCell="M16" sqref="M16:Y16"/>
    </sheetView>
  </sheetViews>
  <sheetFormatPr defaultRowHeight="12.75" x14ac:dyDescent="0.25"/>
  <cols>
    <col min="1" max="1" width="2.85546875" style="78" customWidth="1"/>
    <col min="2" max="2" width="21.7109375" style="61" customWidth="1"/>
    <col min="3" max="3" width="6" style="61" customWidth="1"/>
    <col min="4" max="4" width="4.5703125" style="61" customWidth="1"/>
    <col min="5" max="7" width="3" style="61" customWidth="1"/>
    <col min="8" max="8" width="4.42578125" style="61" customWidth="1"/>
    <col min="9" max="9" width="4.7109375" style="61" customWidth="1"/>
    <col min="10" max="10" width="4.42578125" style="61" customWidth="1"/>
    <col min="11" max="11" width="2.85546875" style="61" customWidth="1"/>
    <col min="12" max="12" width="1.5703125" style="61" customWidth="1"/>
    <col min="13" max="13" width="3.28515625" style="61" customWidth="1"/>
    <col min="14" max="14" width="7.28515625" style="61" customWidth="1"/>
    <col min="15" max="15" width="5" style="61" customWidth="1"/>
    <col min="16" max="16" width="7" style="61" customWidth="1"/>
    <col min="17" max="17" width="1.7109375" style="61" customWidth="1"/>
    <col min="18" max="18" width="3.7109375" style="61" customWidth="1"/>
    <col min="19" max="19" width="4.7109375" style="61" customWidth="1"/>
    <col min="20" max="20" width="2.42578125" style="61" customWidth="1"/>
    <col min="21" max="21" width="5.28515625" style="61" customWidth="1"/>
    <col min="22" max="22" width="6.85546875" style="61" customWidth="1"/>
    <col min="23" max="23" width="1.140625" style="61" customWidth="1"/>
    <col min="24" max="24" width="4.42578125" style="61" customWidth="1"/>
    <col min="25" max="25" width="6" style="61" customWidth="1"/>
    <col min="26" max="16384" width="9.140625" style="61"/>
  </cols>
  <sheetData>
    <row r="1" spans="1:26" ht="6" customHeight="1" x14ac:dyDescent="0.25">
      <c r="A1" s="77" t="s">
        <v>118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</row>
    <row r="2" spans="1:26" ht="1.5" customHeight="1" thickBo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6" ht="12.75" hidden="1" customHeight="1" x14ac:dyDescent="0.25"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6" ht="14.25" customHeight="1" x14ac:dyDescent="0.25">
      <c r="A4" s="95"/>
      <c r="B4" s="171" t="s">
        <v>116</v>
      </c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2"/>
    </row>
    <row r="5" spans="1:26" ht="14.25" customHeight="1" x14ac:dyDescent="0.25">
      <c r="A5" s="96"/>
      <c r="B5" s="135"/>
      <c r="C5" s="135"/>
      <c r="D5" s="135"/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135"/>
      <c r="T5" s="135"/>
      <c r="U5" s="135"/>
      <c r="V5" s="135"/>
      <c r="W5" s="135"/>
      <c r="X5" s="135"/>
      <c r="Y5" s="173"/>
    </row>
    <row r="6" spans="1:26" ht="12.75" customHeight="1" x14ac:dyDescent="0.25">
      <c r="A6" s="97"/>
      <c r="B6" s="148" t="s">
        <v>136</v>
      </c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9"/>
      <c r="Z6" s="62"/>
    </row>
    <row r="7" spans="1:26" ht="12.75" customHeight="1" x14ac:dyDescent="0.25">
      <c r="A7" s="98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150"/>
      <c r="R7" s="150"/>
      <c r="S7" s="150"/>
      <c r="T7" s="150"/>
      <c r="U7" s="150"/>
      <c r="V7" s="150"/>
      <c r="W7" s="150"/>
      <c r="X7" s="150"/>
      <c r="Y7" s="151"/>
      <c r="Z7" s="62"/>
    </row>
    <row r="8" spans="1:26" ht="9" customHeight="1" x14ac:dyDescent="0.25">
      <c r="A8" s="99"/>
      <c r="B8" s="136"/>
      <c r="C8" s="136"/>
      <c r="D8" s="136"/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7"/>
      <c r="Z8" s="62"/>
    </row>
    <row r="9" spans="1:26" ht="14.25" x14ac:dyDescent="0.25">
      <c r="A9" s="96"/>
      <c r="B9" s="135"/>
      <c r="C9" s="136"/>
      <c r="D9" s="136"/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7"/>
    </row>
    <row r="10" spans="1:26" ht="13.5" x14ac:dyDescent="0.25">
      <c r="A10" s="152" t="s">
        <v>138</v>
      </c>
      <c r="B10" s="153"/>
      <c r="C10" s="153"/>
      <c r="D10" s="153"/>
      <c r="E10" s="153"/>
      <c r="F10" s="153"/>
      <c r="G10" s="153"/>
      <c r="H10" s="153"/>
      <c r="I10" s="153"/>
      <c r="J10" s="153"/>
      <c r="K10" s="153"/>
      <c r="L10" s="154"/>
      <c r="M10" s="155" t="s">
        <v>100</v>
      </c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6"/>
    </row>
    <row r="11" spans="1:26" ht="13.5" x14ac:dyDescent="0.25">
      <c r="A11" s="157" t="s">
        <v>154</v>
      </c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9"/>
      <c r="M11" s="160" t="s">
        <v>137</v>
      </c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61"/>
    </row>
    <row r="12" spans="1:26" ht="13.5" x14ac:dyDescent="0.25">
      <c r="A12" s="157" t="s">
        <v>155</v>
      </c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9"/>
      <c r="M12" s="160" t="s">
        <v>156</v>
      </c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61"/>
    </row>
    <row r="13" spans="1:26" ht="13.5" x14ac:dyDescent="0.25">
      <c r="A13" s="162" t="s">
        <v>56</v>
      </c>
      <c r="B13" s="163"/>
      <c r="C13" s="163"/>
      <c r="D13" s="163"/>
      <c r="E13" s="164"/>
      <c r="F13" s="165" t="s">
        <v>119</v>
      </c>
      <c r="G13" s="166"/>
      <c r="H13" s="166"/>
      <c r="I13" s="167"/>
      <c r="J13" s="54">
        <v>3</v>
      </c>
      <c r="K13" s="55">
        <v>7</v>
      </c>
      <c r="L13" s="56"/>
      <c r="M13" s="168" t="s">
        <v>101</v>
      </c>
      <c r="N13" s="169"/>
      <c r="O13" s="169"/>
      <c r="P13" s="169"/>
      <c r="Q13" s="169"/>
      <c r="R13" s="169"/>
      <c r="S13" s="169"/>
      <c r="T13" s="169"/>
      <c r="U13" s="169"/>
      <c r="V13" s="169"/>
      <c r="W13" s="169"/>
      <c r="X13" s="169"/>
      <c r="Y13" s="170"/>
    </row>
    <row r="14" spans="1:26" x14ac:dyDescent="0.25">
      <c r="A14" s="143"/>
      <c r="B14" s="144"/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7"/>
    </row>
    <row r="15" spans="1:26" s="36" customFormat="1" ht="15" x14ac:dyDescent="0.25">
      <c r="A15" s="174" t="s">
        <v>120</v>
      </c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6"/>
      <c r="M15" s="177" t="s">
        <v>129</v>
      </c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178"/>
    </row>
    <row r="16" spans="1:26" ht="45" customHeight="1" x14ac:dyDescent="0.25">
      <c r="A16" s="179" t="s">
        <v>117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1"/>
      <c r="M16" s="182" t="s">
        <v>135</v>
      </c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3"/>
    </row>
    <row r="17" spans="1:25" ht="18" customHeight="1" x14ac:dyDescent="0.25">
      <c r="A17" s="184" t="s">
        <v>58</v>
      </c>
      <c r="B17" s="185"/>
      <c r="C17" s="185"/>
      <c r="D17" s="185"/>
      <c r="E17" s="186"/>
      <c r="F17" s="187" t="s">
        <v>119</v>
      </c>
      <c r="G17" s="188"/>
      <c r="H17" s="188"/>
      <c r="I17" s="189"/>
      <c r="J17" s="57">
        <v>3</v>
      </c>
      <c r="K17" s="58">
        <v>7</v>
      </c>
      <c r="L17" s="63"/>
      <c r="M17" s="190" t="s">
        <v>59</v>
      </c>
      <c r="N17" s="185"/>
      <c r="O17" s="185"/>
      <c r="P17" s="185"/>
      <c r="Q17" s="185"/>
      <c r="R17" s="185"/>
      <c r="S17" s="186"/>
      <c r="T17" s="187" t="s">
        <v>121</v>
      </c>
      <c r="U17" s="188"/>
      <c r="V17" s="188"/>
      <c r="W17" s="188"/>
      <c r="X17" s="59">
        <v>3</v>
      </c>
      <c r="Y17" s="100">
        <v>7</v>
      </c>
    </row>
    <row r="18" spans="1:25" ht="18" customHeight="1" x14ac:dyDescent="0.25">
      <c r="A18" s="143"/>
      <c r="B18" s="144"/>
      <c r="C18" s="144"/>
      <c r="D18" s="144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5"/>
      <c r="Y18" s="146"/>
    </row>
    <row r="19" spans="1:25" s="36" customFormat="1" ht="11.1" customHeight="1" x14ac:dyDescent="0.25">
      <c r="A19" s="191" t="s">
        <v>130</v>
      </c>
      <c r="B19" s="193" t="s">
        <v>122</v>
      </c>
      <c r="C19" s="193" t="s">
        <v>60</v>
      </c>
      <c r="D19" s="193" t="s">
        <v>123</v>
      </c>
      <c r="E19" s="195" t="s">
        <v>61</v>
      </c>
      <c r="F19" s="196"/>
      <c r="G19" s="195" t="s">
        <v>62</v>
      </c>
      <c r="H19" s="196"/>
      <c r="I19" s="195" t="s">
        <v>124</v>
      </c>
      <c r="J19" s="196"/>
      <c r="K19" s="195" t="s">
        <v>125</v>
      </c>
      <c r="L19" s="202"/>
      <c r="M19" s="196"/>
      <c r="N19" s="193" t="s">
        <v>126</v>
      </c>
      <c r="O19" s="199" t="s">
        <v>63</v>
      </c>
      <c r="P19" s="201"/>
      <c r="Q19" s="199" t="s">
        <v>64</v>
      </c>
      <c r="R19" s="200"/>
      <c r="S19" s="200"/>
      <c r="T19" s="201"/>
      <c r="U19" s="199" t="s">
        <v>127</v>
      </c>
      <c r="V19" s="201"/>
      <c r="W19" s="195" t="s">
        <v>25</v>
      </c>
      <c r="X19" s="202"/>
      <c r="Y19" s="203"/>
    </row>
    <row r="20" spans="1:25" s="36" customFormat="1" ht="11.1" customHeight="1" x14ac:dyDescent="0.25">
      <c r="A20" s="192"/>
      <c r="B20" s="194"/>
      <c r="C20" s="194"/>
      <c r="D20" s="194"/>
      <c r="E20" s="197"/>
      <c r="F20" s="198"/>
      <c r="G20" s="197"/>
      <c r="H20" s="198"/>
      <c r="I20" s="197"/>
      <c r="J20" s="198"/>
      <c r="K20" s="197"/>
      <c r="L20" s="204"/>
      <c r="M20" s="198"/>
      <c r="N20" s="194"/>
      <c r="O20" s="64" t="s">
        <v>62</v>
      </c>
      <c r="P20" s="64" t="s">
        <v>124</v>
      </c>
      <c r="Q20" s="195" t="s">
        <v>62</v>
      </c>
      <c r="R20" s="196"/>
      <c r="S20" s="195" t="s">
        <v>124</v>
      </c>
      <c r="T20" s="196"/>
      <c r="U20" s="64" t="s">
        <v>62</v>
      </c>
      <c r="V20" s="64" t="s">
        <v>124</v>
      </c>
      <c r="W20" s="197"/>
      <c r="X20" s="204"/>
      <c r="Y20" s="205"/>
    </row>
    <row r="21" spans="1:25" ht="24" customHeight="1" x14ac:dyDescent="0.25">
      <c r="A21" s="101">
        <v>1</v>
      </c>
      <c r="B21" s="65" t="s">
        <v>65</v>
      </c>
      <c r="C21" s="208">
        <v>998519</v>
      </c>
      <c r="D21" s="206"/>
      <c r="E21" s="208">
        <f>abstract!D12</f>
        <v>8375</v>
      </c>
      <c r="F21" s="208"/>
      <c r="G21" s="207">
        <v>5.83</v>
      </c>
      <c r="H21" s="207"/>
      <c r="I21" s="207">
        <f>ROUND(G21*E21,0)</f>
        <v>48826</v>
      </c>
      <c r="J21" s="207"/>
      <c r="K21" s="207" t="s">
        <v>128</v>
      </c>
      <c r="L21" s="207"/>
      <c r="M21" s="207"/>
      <c r="N21" s="68">
        <f>I21</f>
        <v>48826</v>
      </c>
      <c r="O21" s="66">
        <v>0.09</v>
      </c>
      <c r="P21" s="67">
        <f>N21*O21</f>
        <v>4394.34</v>
      </c>
      <c r="Q21" s="214">
        <v>0.09</v>
      </c>
      <c r="R21" s="214"/>
      <c r="S21" s="215">
        <f>N21*Q21</f>
        <v>4394.34</v>
      </c>
      <c r="T21" s="215"/>
      <c r="U21" s="66"/>
      <c r="V21" s="65" t="s">
        <v>128</v>
      </c>
      <c r="W21" s="222">
        <f>N21+P21+S21</f>
        <v>57614.679999999993</v>
      </c>
      <c r="X21" s="223"/>
      <c r="Y21" s="224"/>
    </row>
    <row r="22" spans="1:25" ht="24" customHeight="1" x14ac:dyDescent="0.25">
      <c r="A22" s="102">
        <v>2</v>
      </c>
      <c r="B22" s="69" t="s">
        <v>35</v>
      </c>
      <c r="C22" s="208"/>
      <c r="D22" s="206"/>
      <c r="E22" s="206">
        <f>abstract!E12</f>
        <v>18000</v>
      </c>
      <c r="F22" s="206"/>
      <c r="G22" s="206">
        <v>6.02</v>
      </c>
      <c r="H22" s="206"/>
      <c r="I22" s="207">
        <f>ROUND(G22*E22,0)</f>
        <v>108360</v>
      </c>
      <c r="J22" s="207"/>
      <c r="K22" s="206"/>
      <c r="L22" s="206"/>
      <c r="M22" s="206"/>
      <c r="N22" s="70">
        <f>I22</f>
        <v>108360</v>
      </c>
      <c r="O22" s="71">
        <v>0.09</v>
      </c>
      <c r="P22" s="67">
        <f>N22*O22</f>
        <v>9752.4</v>
      </c>
      <c r="Q22" s="216">
        <v>0.09</v>
      </c>
      <c r="R22" s="206"/>
      <c r="S22" s="215">
        <f>N22*Q22</f>
        <v>9752.4</v>
      </c>
      <c r="T22" s="215"/>
      <c r="U22" s="69"/>
      <c r="V22" s="69"/>
      <c r="W22" s="222">
        <f>N22+P22+S22</f>
        <v>127864.79999999999</v>
      </c>
      <c r="X22" s="223"/>
      <c r="Y22" s="224"/>
    </row>
    <row r="23" spans="1:25" ht="24" customHeight="1" x14ac:dyDescent="0.25">
      <c r="A23" s="102">
        <v>3</v>
      </c>
      <c r="B23" s="69" t="s">
        <v>107</v>
      </c>
      <c r="C23" s="208"/>
      <c r="D23" s="206"/>
      <c r="E23" s="206">
        <f>abstract!F12</f>
        <v>123</v>
      </c>
      <c r="F23" s="206"/>
      <c r="G23" s="206">
        <v>6.68</v>
      </c>
      <c r="H23" s="206"/>
      <c r="I23" s="207">
        <f>ROUND(G23*E23,0)</f>
        <v>822</v>
      </c>
      <c r="J23" s="207"/>
      <c r="K23" s="206"/>
      <c r="L23" s="206"/>
      <c r="M23" s="206"/>
      <c r="N23" s="70">
        <f>I23</f>
        <v>822</v>
      </c>
      <c r="O23" s="71">
        <v>0.09</v>
      </c>
      <c r="P23" s="67">
        <f>N23*O23</f>
        <v>73.98</v>
      </c>
      <c r="Q23" s="216">
        <v>0.09</v>
      </c>
      <c r="R23" s="206"/>
      <c r="S23" s="215">
        <f>N23*Q23</f>
        <v>73.98</v>
      </c>
      <c r="T23" s="215"/>
      <c r="U23" s="69"/>
      <c r="V23" s="69"/>
      <c r="W23" s="222">
        <f>N23+P23+S23</f>
        <v>969.96</v>
      </c>
      <c r="X23" s="223"/>
      <c r="Y23" s="224"/>
    </row>
    <row r="24" spans="1:25" s="76" customFormat="1" ht="24.75" customHeight="1" x14ac:dyDescent="0.25">
      <c r="A24" s="217" t="s">
        <v>66</v>
      </c>
      <c r="B24" s="212"/>
      <c r="C24" s="212"/>
      <c r="D24" s="213"/>
      <c r="E24" s="209">
        <f>E23+E21+E22</f>
        <v>26498</v>
      </c>
      <c r="F24" s="210"/>
      <c r="G24" s="218"/>
      <c r="H24" s="219"/>
      <c r="I24" s="209">
        <f>I23+I21+I22</f>
        <v>158008</v>
      </c>
      <c r="J24" s="210"/>
      <c r="K24" s="211" t="s">
        <v>128</v>
      </c>
      <c r="L24" s="212"/>
      <c r="M24" s="213"/>
      <c r="N24" s="72">
        <f>N23+N21+N22</f>
        <v>158008</v>
      </c>
      <c r="O24" s="73"/>
      <c r="P24" s="74">
        <f>P23+P21+P22</f>
        <v>14220.72</v>
      </c>
      <c r="Q24" s="73"/>
      <c r="R24" s="75"/>
      <c r="S24" s="220">
        <f>SUM(S21:T23)</f>
        <v>14220.72</v>
      </c>
      <c r="T24" s="221"/>
      <c r="U24" s="211" t="s">
        <v>128</v>
      </c>
      <c r="V24" s="213"/>
      <c r="W24" s="225">
        <f>W23+W21+W22</f>
        <v>186449.43999999997</v>
      </c>
      <c r="X24" s="226"/>
      <c r="Y24" s="227"/>
    </row>
    <row r="25" spans="1:25" ht="9" customHeight="1" x14ac:dyDescent="0.25">
      <c r="A25" s="143"/>
      <c r="B25" s="144"/>
      <c r="C25" s="144"/>
      <c r="D25" s="144"/>
      <c r="E25" s="144"/>
      <c r="F25" s="144"/>
      <c r="G25" s="144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7"/>
    </row>
    <row r="26" spans="1:25" ht="11.25" customHeight="1" x14ac:dyDescent="0.25">
      <c r="A26" s="152" t="s">
        <v>67</v>
      </c>
      <c r="B26" s="231"/>
      <c r="C26" s="231"/>
      <c r="D26" s="231"/>
      <c r="E26" s="231"/>
      <c r="F26" s="231"/>
      <c r="G26" s="231"/>
      <c r="H26" s="231"/>
      <c r="I26" s="231"/>
      <c r="J26" s="231"/>
      <c r="K26" s="231"/>
      <c r="L26" s="231"/>
      <c r="M26" s="231"/>
      <c r="N26" s="232"/>
      <c r="O26" s="238" t="s">
        <v>68</v>
      </c>
      <c r="P26" s="239"/>
      <c r="Q26" s="239"/>
      <c r="R26" s="239"/>
      <c r="S26" s="239"/>
      <c r="T26" s="239"/>
      <c r="U26" s="240"/>
      <c r="V26" s="241">
        <f>N24</f>
        <v>158008</v>
      </c>
      <c r="W26" s="242"/>
      <c r="X26" s="242"/>
      <c r="Y26" s="243"/>
    </row>
    <row r="27" spans="1:25" ht="17.25" customHeight="1" x14ac:dyDescent="0.25">
      <c r="A27" s="233"/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5"/>
      <c r="O27" s="244" t="s">
        <v>140</v>
      </c>
      <c r="P27" s="245"/>
      <c r="Q27" s="245"/>
      <c r="R27" s="245"/>
      <c r="S27" s="245"/>
      <c r="T27" s="245"/>
      <c r="U27" s="246"/>
      <c r="V27" s="247">
        <f>P24</f>
        <v>14220.72</v>
      </c>
      <c r="W27" s="248"/>
      <c r="X27" s="248"/>
      <c r="Y27" s="249"/>
    </row>
    <row r="28" spans="1:25" ht="17.25" customHeight="1" x14ac:dyDescent="0.25">
      <c r="A28" s="233"/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5"/>
      <c r="O28" s="244" t="s">
        <v>141</v>
      </c>
      <c r="P28" s="245"/>
      <c r="Q28" s="245"/>
      <c r="R28" s="245"/>
      <c r="S28" s="245"/>
      <c r="T28" s="245"/>
      <c r="U28" s="246"/>
      <c r="V28" s="247">
        <f>S24</f>
        <v>14220.72</v>
      </c>
      <c r="W28" s="248"/>
      <c r="X28" s="248"/>
      <c r="Y28" s="249"/>
    </row>
    <row r="29" spans="1:25" ht="18" customHeight="1" x14ac:dyDescent="0.25">
      <c r="A29" s="236"/>
      <c r="B29" s="237"/>
      <c r="C29" s="237"/>
      <c r="D29" s="237"/>
      <c r="E29" s="237"/>
      <c r="F29" s="237"/>
      <c r="G29" s="237"/>
      <c r="H29" s="234"/>
      <c r="I29" s="234"/>
      <c r="J29" s="234"/>
      <c r="K29" s="234"/>
      <c r="L29" s="234"/>
      <c r="M29" s="234"/>
      <c r="N29" s="235"/>
      <c r="O29" s="257" t="s">
        <v>69</v>
      </c>
      <c r="P29" s="258"/>
      <c r="Q29" s="258"/>
      <c r="R29" s="258"/>
      <c r="S29" s="258"/>
      <c r="T29" s="258"/>
      <c r="U29" s="259"/>
      <c r="V29" s="260">
        <f>V28+V27</f>
        <v>28441.439999999999</v>
      </c>
      <c r="W29" s="261"/>
      <c r="X29" s="261"/>
      <c r="Y29" s="262"/>
    </row>
    <row r="30" spans="1:25" ht="15" customHeight="1" x14ac:dyDescent="0.3">
      <c r="A30" s="250" t="s">
        <v>131</v>
      </c>
      <c r="B30" s="251"/>
      <c r="C30" s="251"/>
      <c r="D30" s="251"/>
      <c r="E30" s="251"/>
      <c r="F30" s="251"/>
      <c r="G30" s="251"/>
      <c r="H30" s="88"/>
      <c r="I30" s="89"/>
      <c r="J30" s="94"/>
      <c r="K30" s="94"/>
      <c r="L30" s="94"/>
      <c r="M30" s="94"/>
      <c r="N30" s="94"/>
      <c r="O30" s="138" t="s">
        <v>97</v>
      </c>
      <c r="P30" s="139"/>
      <c r="Q30" s="139"/>
      <c r="R30" s="139"/>
      <c r="S30" s="139"/>
      <c r="T30" s="139"/>
      <c r="U30" s="139"/>
      <c r="V30" s="140">
        <f>V28+V27+V26</f>
        <v>186449.44</v>
      </c>
      <c r="W30" s="141"/>
      <c r="X30" s="141"/>
      <c r="Y30" s="142"/>
    </row>
    <row r="31" spans="1:25" ht="12" customHeight="1" x14ac:dyDescent="0.3">
      <c r="A31" s="252"/>
      <c r="B31" s="253"/>
      <c r="C31" s="253"/>
      <c r="D31" s="253"/>
      <c r="E31" s="253"/>
      <c r="F31" s="253"/>
      <c r="G31" s="253"/>
      <c r="H31" s="88"/>
      <c r="I31" s="89"/>
      <c r="J31" s="94"/>
      <c r="K31" s="94"/>
      <c r="L31" s="94"/>
      <c r="M31" s="94"/>
      <c r="N31" s="94"/>
      <c r="O31" s="123" t="s">
        <v>98</v>
      </c>
      <c r="P31" s="124"/>
      <c r="Q31" s="124"/>
      <c r="R31" s="124"/>
      <c r="S31" s="124"/>
      <c r="T31" s="124"/>
      <c r="U31" s="125"/>
      <c r="V31" s="265">
        <f>ROUND(V26*1%,0)</f>
        <v>1580</v>
      </c>
      <c r="W31" s="266"/>
      <c r="X31" s="266"/>
      <c r="Y31" s="267"/>
    </row>
    <row r="32" spans="1:25" ht="12" customHeight="1" x14ac:dyDescent="0.3">
      <c r="A32" s="252"/>
      <c r="B32" s="253"/>
      <c r="C32" s="253"/>
      <c r="D32" s="253"/>
      <c r="E32" s="253"/>
      <c r="F32" s="253"/>
      <c r="G32" s="253"/>
      <c r="H32" s="88"/>
      <c r="I32" s="112"/>
      <c r="J32" s="112"/>
      <c r="K32" s="112"/>
      <c r="L32" s="112"/>
      <c r="M32" s="112"/>
      <c r="N32" s="112"/>
      <c r="O32" s="123" t="s">
        <v>70</v>
      </c>
      <c r="P32" s="124"/>
      <c r="Q32" s="124"/>
      <c r="R32" s="124"/>
      <c r="S32" s="124"/>
      <c r="T32" s="124"/>
      <c r="U32" s="125"/>
      <c r="V32" s="228">
        <f>ROUND(N24*1%,0)</f>
        <v>1580</v>
      </c>
      <c r="W32" s="229"/>
      <c r="X32" s="229"/>
      <c r="Y32" s="230"/>
    </row>
    <row r="33" spans="1:25" ht="12" customHeight="1" x14ac:dyDescent="0.3">
      <c r="A33" s="252"/>
      <c r="B33" s="253"/>
      <c r="C33" s="253"/>
      <c r="D33" s="253"/>
      <c r="E33" s="253"/>
      <c r="F33" s="253"/>
      <c r="G33" s="253"/>
      <c r="H33" s="88"/>
      <c r="I33" s="112"/>
      <c r="J33" s="112"/>
      <c r="K33" s="112"/>
      <c r="L33" s="112"/>
      <c r="M33" s="112"/>
      <c r="N33" s="112"/>
      <c r="O33" s="123" t="s">
        <v>71</v>
      </c>
      <c r="P33" s="124"/>
      <c r="Q33" s="124"/>
      <c r="R33" s="124"/>
      <c r="S33" s="124"/>
      <c r="T33" s="124"/>
      <c r="U33" s="125"/>
      <c r="V33" s="228">
        <f>ROUND(N24*1%,0)</f>
        <v>1580</v>
      </c>
      <c r="W33" s="229"/>
      <c r="X33" s="229"/>
      <c r="Y33" s="230"/>
    </row>
    <row r="34" spans="1:25" ht="13.5" customHeight="1" thickBot="1" x14ac:dyDescent="0.35">
      <c r="A34" s="132" t="s">
        <v>133</v>
      </c>
      <c r="B34" s="133"/>
      <c r="C34" s="133"/>
      <c r="D34" s="133"/>
      <c r="E34" s="133"/>
      <c r="F34" s="133"/>
      <c r="G34" s="134"/>
      <c r="H34" s="88"/>
      <c r="I34" s="112"/>
      <c r="J34" s="112"/>
      <c r="K34" s="112"/>
      <c r="L34" s="112"/>
      <c r="M34" s="112"/>
      <c r="N34" s="112"/>
      <c r="O34" s="115" t="s">
        <v>99</v>
      </c>
      <c r="P34" s="116"/>
      <c r="Q34" s="116"/>
      <c r="R34" s="116"/>
      <c r="S34" s="116"/>
      <c r="T34" s="116"/>
      <c r="U34" s="117"/>
      <c r="V34" s="254">
        <f>I38-(V31+V32+V33)</f>
        <v>181709.44</v>
      </c>
      <c r="W34" s="255"/>
      <c r="X34" s="255"/>
      <c r="Y34" s="256"/>
    </row>
    <row r="35" spans="1:25" ht="13.5" customHeight="1" x14ac:dyDescent="0.3">
      <c r="A35" s="132" t="s">
        <v>134</v>
      </c>
      <c r="B35" s="133"/>
      <c r="C35" s="133"/>
      <c r="D35" s="133"/>
      <c r="E35" s="133"/>
      <c r="F35" s="133"/>
      <c r="G35" s="134"/>
      <c r="H35" s="88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103"/>
    </row>
    <row r="36" spans="1:25" ht="13.5" customHeight="1" x14ac:dyDescent="0.3">
      <c r="A36" s="121" t="s">
        <v>139</v>
      </c>
      <c r="B36" s="121"/>
      <c r="C36" s="121"/>
      <c r="D36" s="121"/>
      <c r="E36" s="121"/>
      <c r="F36" s="121"/>
      <c r="G36" s="121"/>
      <c r="H36" s="121"/>
      <c r="I36" s="121"/>
      <c r="J36" s="121"/>
      <c r="K36" s="121"/>
      <c r="L36" s="121"/>
      <c r="M36" s="121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103"/>
    </row>
    <row r="37" spans="1:25" ht="8.1" customHeight="1" x14ac:dyDescent="0.3">
      <c r="A37" s="104"/>
      <c r="B37" s="60"/>
      <c r="C37" s="60"/>
      <c r="D37" s="60"/>
      <c r="E37" s="60"/>
      <c r="F37" s="60"/>
      <c r="G37" s="60"/>
      <c r="H37" s="87"/>
      <c r="I37" s="79"/>
      <c r="J37" s="79"/>
      <c r="K37" s="79"/>
      <c r="L37" s="79"/>
      <c r="M37" s="79"/>
      <c r="N37" s="79"/>
      <c r="O37" s="85"/>
      <c r="P37" s="84"/>
      <c r="Q37" s="84"/>
      <c r="R37" s="89"/>
      <c r="S37" s="89"/>
      <c r="T37" s="89"/>
      <c r="U37" s="89"/>
      <c r="V37" s="89"/>
      <c r="W37" s="89"/>
      <c r="X37" s="89"/>
      <c r="Y37" s="103"/>
    </row>
    <row r="38" spans="1:25" s="82" customFormat="1" ht="16.5" customHeight="1" x14ac:dyDescent="0.3">
      <c r="A38" s="105"/>
      <c r="B38" s="138" t="s">
        <v>97</v>
      </c>
      <c r="C38" s="139"/>
      <c r="D38" s="139"/>
      <c r="E38" s="139"/>
      <c r="F38" s="139"/>
      <c r="G38" s="139"/>
      <c r="H38" s="139"/>
      <c r="I38" s="263">
        <f>V26+V29</f>
        <v>186449.44</v>
      </c>
      <c r="J38" s="264"/>
      <c r="K38" s="264"/>
      <c r="L38" s="264"/>
      <c r="M38" s="92"/>
      <c r="N38" s="92"/>
      <c r="O38" s="122" t="s">
        <v>132</v>
      </c>
      <c r="P38" s="122"/>
      <c r="Q38" s="122"/>
      <c r="R38" s="122"/>
      <c r="S38" s="122"/>
      <c r="T38" s="122"/>
      <c r="U38" s="122"/>
      <c r="V38" s="122"/>
      <c r="W38" s="122"/>
      <c r="X38" s="122"/>
      <c r="Y38" s="103"/>
    </row>
    <row r="39" spans="1:25" s="82" customFormat="1" ht="16.5" customHeight="1" x14ac:dyDescent="0.25">
      <c r="A39" s="106"/>
      <c r="B39" s="123" t="s">
        <v>98</v>
      </c>
      <c r="C39" s="124"/>
      <c r="D39" s="124"/>
      <c r="E39" s="124"/>
      <c r="F39" s="124"/>
      <c r="G39" s="124"/>
      <c r="H39" s="125"/>
      <c r="I39" s="126">
        <f>V31</f>
        <v>1580</v>
      </c>
      <c r="J39" s="127"/>
      <c r="K39" s="127"/>
      <c r="L39" s="128"/>
      <c r="M39" s="81"/>
      <c r="N39" s="81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07"/>
    </row>
    <row r="40" spans="1:25" s="82" customFormat="1" ht="16.5" customHeight="1" x14ac:dyDescent="0.3">
      <c r="A40" s="106"/>
      <c r="B40" s="123" t="s">
        <v>70</v>
      </c>
      <c r="C40" s="124"/>
      <c r="D40" s="124"/>
      <c r="E40" s="124"/>
      <c r="F40" s="124"/>
      <c r="G40" s="124"/>
      <c r="H40" s="125"/>
      <c r="I40" s="129">
        <f>V32</f>
        <v>1580</v>
      </c>
      <c r="J40" s="130"/>
      <c r="K40" s="130"/>
      <c r="L40" s="131"/>
      <c r="M40" s="81"/>
      <c r="N40" s="81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03"/>
    </row>
    <row r="41" spans="1:25" s="82" customFormat="1" ht="16.5" customHeight="1" x14ac:dyDescent="0.3">
      <c r="A41" s="106"/>
      <c r="B41" s="123" t="s">
        <v>71</v>
      </c>
      <c r="C41" s="124"/>
      <c r="D41" s="124"/>
      <c r="E41" s="124"/>
      <c r="F41" s="124"/>
      <c r="G41" s="124"/>
      <c r="H41" s="125"/>
      <c r="I41" s="129">
        <f>V33</f>
        <v>1580</v>
      </c>
      <c r="J41" s="130"/>
      <c r="K41" s="130"/>
      <c r="L41" s="131"/>
      <c r="M41" s="81"/>
      <c r="N41" s="81"/>
      <c r="O41" s="77"/>
      <c r="P41" s="86"/>
      <c r="Q41" s="86"/>
      <c r="R41" s="89"/>
      <c r="S41" s="89"/>
      <c r="T41" s="89"/>
      <c r="U41" s="89"/>
      <c r="V41" s="89"/>
      <c r="W41" s="89"/>
      <c r="X41" s="89"/>
      <c r="Y41" s="103"/>
    </row>
    <row r="42" spans="1:25" s="93" customFormat="1" ht="16.5" customHeight="1" thickBot="1" x14ac:dyDescent="0.35">
      <c r="A42" s="108"/>
      <c r="B42" s="115" t="s">
        <v>99</v>
      </c>
      <c r="C42" s="116"/>
      <c r="D42" s="116"/>
      <c r="E42" s="116"/>
      <c r="F42" s="116"/>
      <c r="G42" s="116"/>
      <c r="H42" s="117"/>
      <c r="I42" s="118">
        <f>V34</f>
        <v>181709.44</v>
      </c>
      <c r="J42" s="119"/>
      <c r="K42" s="119"/>
      <c r="L42" s="120"/>
      <c r="M42" s="109"/>
      <c r="N42" s="109"/>
      <c r="O42" s="110" t="s">
        <v>57</v>
      </c>
      <c r="P42" s="110"/>
      <c r="Q42" s="110"/>
      <c r="R42" s="113"/>
      <c r="S42" s="113"/>
      <c r="T42" s="113"/>
      <c r="U42" s="113"/>
      <c r="V42" s="113"/>
      <c r="W42" s="113"/>
      <c r="X42" s="113"/>
      <c r="Y42" s="114"/>
    </row>
    <row r="43" spans="1:25" s="82" customFormat="1" ht="16.5" customHeight="1" x14ac:dyDescent="0.25">
      <c r="A43" s="83"/>
      <c r="B43" s="90"/>
      <c r="C43" s="91"/>
      <c r="D43" s="91"/>
      <c r="E43" s="91"/>
      <c r="F43" s="91"/>
      <c r="G43" s="91"/>
      <c r="H43" s="91"/>
      <c r="I43" s="111"/>
      <c r="J43" s="80"/>
      <c r="K43" s="80"/>
      <c r="L43" s="80"/>
      <c r="O43" s="81"/>
      <c r="P43" s="81"/>
      <c r="Q43" s="81"/>
      <c r="R43" s="81"/>
      <c r="S43" s="81"/>
      <c r="T43" s="81"/>
      <c r="U43" s="81"/>
    </row>
    <row r="44" spans="1:25" x14ac:dyDescent="0.25">
      <c r="B44" s="36" t="s">
        <v>72</v>
      </c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</row>
    <row r="45" spans="1:25" x14ac:dyDescent="0.25"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</row>
    <row r="46" spans="1:25" x14ac:dyDescent="0.25"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</row>
    <row r="47" spans="1:25" x14ac:dyDescent="0.25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</row>
    <row r="48" spans="1:25" x14ac:dyDescent="0.25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</row>
    <row r="49" spans="2:21" x14ac:dyDescent="0.25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</row>
    <row r="50" spans="2:21" x14ac:dyDescent="0.25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 t="s">
        <v>115</v>
      </c>
      <c r="Q50" s="36"/>
      <c r="R50" s="36"/>
      <c r="S50" s="36"/>
      <c r="T50" s="36"/>
      <c r="U50" s="36"/>
    </row>
    <row r="51" spans="2:21" x14ac:dyDescent="0.25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 t="s">
        <v>92</v>
      </c>
      <c r="Q51" s="36"/>
      <c r="R51" s="36"/>
      <c r="S51" s="36"/>
      <c r="T51" s="36"/>
      <c r="U51" s="36"/>
    </row>
    <row r="52" spans="2:21" x14ac:dyDescent="0.25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</row>
    <row r="53" spans="2:21" x14ac:dyDescent="0.25">
      <c r="B53" s="36" t="s">
        <v>73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</row>
    <row r="54" spans="2:21" x14ac:dyDescent="0.25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</row>
    <row r="55" spans="2:21" x14ac:dyDescent="0.25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</row>
    <row r="56" spans="2:21" x14ac:dyDescent="0.25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</row>
    <row r="57" spans="2:21" x14ac:dyDescent="0.25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 t="s">
        <v>74</v>
      </c>
      <c r="Q57" s="36"/>
      <c r="R57" s="36"/>
      <c r="S57" s="36"/>
      <c r="T57" s="36"/>
      <c r="U57" s="36"/>
    </row>
    <row r="58" spans="2:21" x14ac:dyDescent="0.25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 t="s">
        <v>75</v>
      </c>
      <c r="Q58" s="36"/>
      <c r="R58" s="36"/>
      <c r="S58" s="36"/>
      <c r="T58" s="36"/>
      <c r="U58" s="36"/>
    </row>
  </sheetData>
  <mergeCells count="103">
    <mergeCell ref="A35:G35"/>
    <mergeCell ref="Q22:R22"/>
    <mergeCell ref="S22:T22"/>
    <mergeCell ref="W22:Y22"/>
    <mergeCell ref="O34:U34"/>
    <mergeCell ref="V34:Y34"/>
    <mergeCell ref="V28:Y28"/>
    <mergeCell ref="O29:U29"/>
    <mergeCell ref="V29:Y29"/>
    <mergeCell ref="O31:U31"/>
    <mergeCell ref="V31:Y31"/>
    <mergeCell ref="O32:U32"/>
    <mergeCell ref="V32:Y32"/>
    <mergeCell ref="W23:Y23"/>
    <mergeCell ref="U24:V24"/>
    <mergeCell ref="W24:Y24"/>
    <mergeCell ref="C21:C23"/>
    <mergeCell ref="D21:D23"/>
    <mergeCell ref="W21:Y21"/>
    <mergeCell ref="E23:F23"/>
    <mergeCell ref="G23:H23"/>
    <mergeCell ref="O33:U33"/>
    <mergeCell ref="V33:Y33"/>
    <mergeCell ref="A25:Y25"/>
    <mergeCell ref="A26:N29"/>
    <mergeCell ref="O26:U26"/>
    <mergeCell ref="V26:Y26"/>
    <mergeCell ref="O27:U27"/>
    <mergeCell ref="V27:Y27"/>
    <mergeCell ref="O28:U28"/>
    <mergeCell ref="A30:G33"/>
    <mergeCell ref="I24:J24"/>
    <mergeCell ref="K24:M24"/>
    <mergeCell ref="Q21:R21"/>
    <mergeCell ref="S21:T21"/>
    <mergeCell ref="I23:J23"/>
    <mergeCell ref="K23:M23"/>
    <mergeCell ref="Q23:R23"/>
    <mergeCell ref="S23:T23"/>
    <mergeCell ref="A24:D24"/>
    <mergeCell ref="E24:F24"/>
    <mergeCell ref="G24:H24"/>
    <mergeCell ref="S24:T24"/>
    <mergeCell ref="Q20:R20"/>
    <mergeCell ref="S20:T20"/>
    <mergeCell ref="E22:F22"/>
    <mergeCell ref="G22:H22"/>
    <mergeCell ref="I22:J22"/>
    <mergeCell ref="K22:M22"/>
    <mergeCell ref="O19:P19"/>
    <mergeCell ref="E21:F21"/>
    <mergeCell ref="G21:H21"/>
    <mergeCell ref="I21:J21"/>
    <mergeCell ref="G19:H20"/>
    <mergeCell ref="I19:J20"/>
    <mergeCell ref="K19:M20"/>
    <mergeCell ref="N19:N20"/>
    <mergeCell ref="K21:M21"/>
    <mergeCell ref="B4:Y5"/>
    <mergeCell ref="A15:L15"/>
    <mergeCell ref="M15:Y15"/>
    <mergeCell ref="A16:L16"/>
    <mergeCell ref="M16:Y16"/>
    <mergeCell ref="A17:E17"/>
    <mergeCell ref="F17:I17"/>
    <mergeCell ref="M17:S17"/>
    <mergeCell ref="T17:W17"/>
    <mergeCell ref="A34:G34"/>
    <mergeCell ref="B9:Y9"/>
    <mergeCell ref="O30:U30"/>
    <mergeCell ref="V30:Y30"/>
    <mergeCell ref="A18:Y18"/>
    <mergeCell ref="A14:Y14"/>
    <mergeCell ref="B6:Y8"/>
    <mergeCell ref="A10:L10"/>
    <mergeCell ref="M10:Y10"/>
    <mergeCell ref="A11:L11"/>
    <mergeCell ref="M11:Y11"/>
    <mergeCell ref="A12:L12"/>
    <mergeCell ref="M12:Y12"/>
    <mergeCell ref="A13:E13"/>
    <mergeCell ref="F13:I13"/>
    <mergeCell ref="M13:Y13"/>
    <mergeCell ref="A19:A20"/>
    <mergeCell ref="B19:B20"/>
    <mergeCell ref="C19:C20"/>
    <mergeCell ref="D19:D20"/>
    <mergeCell ref="E19:F20"/>
    <mergeCell ref="Q19:T19"/>
    <mergeCell ref="U19:V19"/>
    <mergeCell ref="W19:Y20"/>
    <mergeCell ref="B42:H42"/>
    <mergeCell ref="I42:L42"/>
    <mergeCell ref="A36:M36"/>
    <mergeCell ref="O38:X40"/>
    <mergeCell ref="B39:H39"/>
    <mergeCell ref="I39:L39"/>
    <mergeCell ref="B40:H40"/>
    <mergeCell ref="I40:L40"/>
    <mergeCell ref="B41:H41"/>
    <mergeCell ref="I41:L41"/>
    <mergeCell ref="B38:H38"/>
    <mergeCell ref="I38:L38"/>
  </mergeCells>
  <printOptions horizontalCentered="1"/>
  <pageMargins left="0.27559055118110237" right="0.19685039370078741" top="0.74803149606299213" bottom="0.74803149606299213" header="0.31496062992125984" footer="0.31496062992125984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8"/>
  <sheetViews>
    <sheetView topLeftCell="A10" zoomScale="145" zoomScaleNormal="145" workbookViewId="0">
      <selection activeCell="A12" sqref="A12:F12"/>
    </sheetView>
  </sheetViews>
  <sheetFormatPr defaultColWidth="43.42578125" defaultRowHeight="15" x14ac:dyDescent="0.25"/>
  <cols>
    <col min="1" max="1" width="15.85546875" style="1" customWidth="1"/>
    <col min="2" max="2" width="13.7109375" style="1" customWidth="1"/>
    <col min="3" max="3" width="12.28515625" style="1" customWidth="1"/>
    <col min="4" max="5" width="14.7109375" style="1" customWidth="1"/>
    <col min="6" max="6" width="22.85546875" style="1" customWidth="1"/>
    <col min="7" max="7" width="23.42578125" style="1" customWidth="1"/>
    <col min="8" max="8" width="20.140625" style="1" customWidth="1"/>
    <col min="9" max="9" width="21.140625" style="1" customWidth="1"/>
    <col min="10" max="10" width="14.85546875" style="1" customWidth="1"/>
    <col min="11" max="11" width="18.28515625" style="1" customWidth="1"/>
    <col min="12" max="16384" width="43.42578125" style="1"/>
  </cols>
  <sheetData>
    <row r="3" spans="1:6" ht="21" x14ac:dyDescent="0.25">
      <c r="A3" s="269" t="s">
        <v>95</v>
      </c>
      <c r="B3" s="269"/>
      <c r="C3" s="269"/>
      <c r="D3" s="269"/>
      <c r="E3" s="269"/>
      <c r="F3" s="269"/>
    </row>
    <row r="5" spans="1:6" ht="21" x14ac:dyDescent="0.25">
      <c r="A5" s="269" t="s">
        <v>31</v>
      </c>
      <c r="B5" s="269"/>
      <c r="C5" s="269"/>
      <c r="D5" s="269"/>
      <c r="E5" s="269"/>
      <c r="F5" s="269"/>
    </row>
    <row r="8" spans="1:6" ht="41.25" customHeight="1" x14ac:dyDescent="0.25">
      <c r="A8" s="268" t="s">
        <v>142</v>
      </c>
      <c r="B8" s="268"/>
      <c r="C8" s="268"/>
      <c r="D8" s="268"/>
      <c r="E8" s="268"/>
      <c r="F8" s="268"/>
    </row>
    <row r="9" spans="1:6" ht="41.25" customHeight="1" x14ac:dyDescent="0.25">
      <c r="A9" s="268" t="s">
        <v>152</v>
      </c>
      <c r="B9" s="268"/>
      <c r="C9" s="268"/>
      <c r="D9" s="268"/>
      <c r="E9" s="268"/>
      <c r="F9" s="268"/>
    </row>
    <row r="10" spans="1:6" ht="41.25" customHeight="1" x14ac:dyDescent="0.25">
      <c r="A10" s="268" t="s">
        <v>153</v>
      </c>
      <c r="B10" s="268"/>
      <c r="C10" s="268"/>
      <c r="D10" s="268"/>
      <c r="E10" s="268"/>
      <c r="F10" s="268"/>
    </row>
    <row r="11" spans="1:6" ht="41.25" customHeight="1" x14ac:dyDescent="0.25">
      <c r="A11" s="268" t="s">
        <v>151</v>
      </c>
      <c r="B11" s="268"/>
      <c r="C11" s="268"/>
      <c r="D11" s="268"/>
      <c r="E11" s="268"/>
      <c r="F11" s="268"/>
    </row>
    <row r="12" spans="1:6" ht="41.25" customHeight="1" x14ac:dyDescent="0.25">
      <c r="A12" s="268" t="s">
        <v>143</v>
      </c>
      <c r="B12" s="268"/>
      <c r="C12" s="268"/>
      <c r="D12" s="268"/>
      <c r="E12" s="268"/>
      <c r="F12" s="268"/>
    </row>
    <row r="17" spans="5:5" ht="18.75" x14ac:dyDescent="0.25">
      <c r="E17" s="4" t="s">
        <v>32</v>
      </c>
    </row>
    <row r="18" spans="5:5" ht="18.75" x14ac:dyDescent="0.25">
      <c r="E18" s="4" t="s">
        <v>33</v>
      </c>
    </row>
  </sheetData>
  <mergeCells count="7">
    <mergeCell ref="A12:F12"/>
    <mergeCell ref="A3:F3"/>
    <mergeCell ref="A5:F5"/>
    <mergeCell ref="A8:F8"/>
    <mergeCell ref="A9:F9"/>
    <mergeCell ref="A10:F10"/>
    <mergeCell ref="A11:F11"/>
  </mergeCells>
  <printOptions horizontalCentered="1"/>
  <pageMargins left="0.28000000000000003" right="0.2" top="0.4" bottom="0.51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view="pageBreakPreview" topLeftCell="A7" zoomScale="130" zoomScaleNormal="160" zoomScaleSheetLayoutView="130" workbookViewId="0">
      <selection activeCell="C16" sqref="C16"/>
    </sheetView>
  </sheetViews>
  <sheetFormatPr defaultRowHeight="15" x14ac:dyDescent="0.25"/>
  <cols>
    <col min="1" max="1" width="17.42578125" style="31" customWidth="1"/>
    <col min="2" max="2" width="13" style="31" customWidth="1"/>
    <col min="3" max="3" width="14.42578125" style="31" customWidth="1"/>
    <col min="4" max="4" width="13.7109375" style="31" customWidth="1"/>
    <col min="5" max="5" width="15.140625" style="31" customWidth="1"/>
    <col min="6" max="6" width="9.85546875" style="31" customWidth="1"/>
    <col min="7" max="7" width="18.85546875" style="34" bestFit="1" customWidth="1"/>
    <col min="8" max="16384" width="9.140625" style="31"/>
  </cols>
  <sheetData>
    <row r="1" spans="1:7" ht="23.25" x14ac:dyDescent="0.25">
      <c r="A1" s="273" t="s">
        <v>11</v>
      </c>
      <c r="B1" s="273"/>
      <c r="C1" s="273"/>
      <c r="D1" s="273"/>
      <c r="E1" s="273"/>
      <c r="F1" s="273"/>
    </row>
    <row r="2" spans="1:7" x14ac:dyDescent="0.25">
      <c r="A2" s="30"/>
      <c r="B2" s="30"/>
      <c r="C2" s="30"/>
      <c r="D2" s="30"/>
      <c r="E2" s="30"/>
      <c r="F2" s="30"/>
    </row>
    <row r="3" spans="1:7" ht="30.75" customHeight="1" x14ac:dyDescent="0.25">
      <c r="A3" s="274" t="s">
        <v>144</v>
      </c>
      <c r="B3" s="274"/>
      <c r="C3" s="274"/>
      <c r="D3" s="274"/>
      <c r="E3" s="274"/>
      <c r="F3" s="274"/>
    </row>
    <row r="4" spans="1:7" ht="15.75" x14ac:dyDescent="0.25">
      <c r="A4" s="274"/>
      <c r="B4" s="274"/>
      <c r="C4" s="274"/>
      <c r="D4" s="274"/>
      <c r="E4" s="274"/>
      <c r="F4" s="274"/>
    </row>
    <row r="5" spans="1:7" ht="15.75" x14ac:dyDescent="0.25">
      <c r="A5" s="275" t="s">
        <v>94</v>
      </c>
      <c r="B5" s="275"/>
      <c r="C5" s="275"/>
      <c r="D5" s="275"/>
      <c r="E5" s="275"/>
      <c r="F5" s="275"/>
    </row>
    <row r="6" spans="1:7" ht="30" customHeight="1" x14ac:dyDescent="0.25">
      <c r="A6" s="30"/>
      <c r="B6" s="276"/>
      <c r="C6" s="276"/>
      <c r="D6" s="30"/>
      <c r="E6" s="30"/>
      <c r="F6" s="30"/>
      <c r="G6" s="34">
        <v>6200033820001000</v>
      </c>
    </row>
    <row r="7" spans="1:7" ht="32.25" customHeight="1" x14ac:dyDescent="0.25">
      <c r="A7" s="272" t="s">
        <v>5</v>
      </c>
      <c r="B7" s="272" t="s">
        <v>6</v>
      </c>
      <c r="C7" s="272"/>
      <c r="D7" s="272" t="s">
        <v>145</v>
      </c>
      <c r="E7" s="272"/>
      <c r="F7" s="272"/>
    </row>
    <row r="8" spans="1:7" ht="15.75" x14ac:dyDescent="0.25">
      <c r="A8" s="272"/>
      <c r="B8" s="272"/>
      <c r="C8" s="272"/>
      <c r="D8" s="272" t="s">
        <v>7</v>
      </c>
      <c r="E8" s="272"/>
      <c r="F8" s="272"/>
    </row>
    <row r="9" spans="1:7" ht="63" x14ac:dyDescent="0.25">
      <c r="A9" s="272"/>
      <c r="B9" s="32" t="s">
        <v>8</v>
      </c>
      <c r="C9" s="32" t="s">
        <v>9</v>
      </c>
      <c r="D9" s="32" t="s">
        <v>8</v>
      </c>
      <c r="E9" s="46" t="s">
        <v>9</v>
      </c>
      <c r="F9" s="32" t="s">
        <v>109</v>
      </c>
    </row>
    <row r="10" spans="1:7" ht="15.75" x14ac:dyDescent="0.25">
      <c r="A10" s="32">
        <v>1</v>
      </c>
      <c r="B10" s="32">
        <v>2</v>
      </c>
      <c r="C10" s="32">
        <v>3</v>
      </c>
      <c r="D10" s="32">
        <v>4</v>
      </c>
      <c r="E10" s="46">
        <v>5</v>
      </c>
      <c r="F10" s="32">
        <v>5</v>
      </c>
    </row>
    <row r="11" spans="1:7" ht="21" customHeight="1" x14ac:dyDescent="0.25">
      <c r="A11" s="5" t="s">
        <v>105</v>
      </c>
      <c r="B11" s="2">
        <f>'sec wise'!P12</f>
        <v>8785</v>
      </c>
      <c r="C11" s="2">
        <f>'sec wise'!P13</f>
        <v>18550</v>
      </c>
      <c r="D11" s="2">
        <f>'sec wise'!P22</f>
        <v>8375</v>
      </c>
      <c r="E11" s="2">
        <f>'sec wise'!P23</f>
        <v>18000</v>
      </c>
      <c r="F11" s="2">
        <f>'sec wise'!P21</f>
        <v>123</v>
      </c>
    </row>
    <row r="12" spans="1:7" ht="18.75" x14ac:dyDescent="0.25">
      <c r="A12" s="6" t="s">
        <v>10</v>
      </c>
      <c r="B12" s="7">
        <f>SUM(B11:B11)</f>
        <v>8785</v>
      </c>
      <c r="C12" s="7">
        <f>SUM(C11:C11)</f>
        <v>18550</v>
      </c>
      <c r="D12" s="7">
        <f>SUM(D11:D11)</f>
        <v>8375</v>
      </c>
      <c r="E12" s="7">
        <f>SUM(E11:E11)</f>
        <v>18000</v>
      </c>
      <c r="F12" s="7">
        <f>SUM(F11:F11)</f>
        <v>123</v>
      </c>
    </row>
    <row r="15" spans="1:7" x14ac:dyDescent="0.25">
      <c r="A15" s="33" t="s">
        <v>3</v>
      </c>
    </row>
    <row r="17" spans="1:6" ht="15.75" x14ac:dyDescent="0.25">
      <c r="A17" s="3" t="s">
        <v>12</v>
      </c>
    </row>
    <row r="18" spans="1:6" ht="30" customHeight="1" x14ac:dyDescent="0.25">
      <c r="A18" s="270" t="s">
        <v>150</v>
      </c>
      <c r="B18" s="270"/>
      <c r="C18" s="270"/>
      <c r="D18" s="270"/>
      <c r="E18" s="270"/>
      <c r="F18" s="270"/>
    </row>
    <row r="19" spans="1:6" ht="35.25" customHeight="1" x14ac:dyDescent="0.25">
      <c r="A19" s="270" t="s">
        <v>13</v>
      </c>
      <c r="B19" s="270"/>
      <c r="C19" s="270"/>
      <c r="D19" s="270"/>
      <c r="E19" s="270"/>
      <c r="F19" s="270"/>
    </row>
    <row r="20" spans="1:6" ht="50.25" customHeight="1" x14ac:dyDescent="0.25">
      <c r="A20" s="270" t="s">
        <v>14</v>
      </c>
      <c r="B20" s="270"/>
      <c r="C20" s="270"/>
      <c r="D20" s="270"/>
      <c r="E20" s="270"/>
      <c r="F20" s="270"/>
    </row>
    <row r="21" spans="1:6" ht="27.75" customHeight="1" x14ac:dyDescent="0.25">
      <c r="A21" s="270" t="s">
        <v>15</v>
      </c>
      <c r="B21" s="270"/>
      <c r="C21" s="270"/>
      <c r="D21" s="270"/>
      <c r="E21" s="270"/>
      <c r="F21" s="270"/>
    </row>
    <row r="22" spans="1:6" ht="27" customHeight="1" x14ac:dyDescent="0.25">
      <c r="A22" s="270" t="s">
        <v>16</v>
      </c>
      <c r="B22" s="270"/>
      <c r="C22" s="270"/>
      <c r="D22" s="270"/>
      <c r="E22" s="270"/>
      <c r="F22" s="270"/>
    </row>
    <row r="23" spans="1:6" ht="35.25" customHeight="1" x14ac:dyDescent="0.25">
      <c r="A23" s="270" t="s">
        <v>17</v>
      </c>
      <c r="B23" s="270"/>
      <c r="C23" s="270"/>
      <c r="D23" s="270"/>
      <c r="E23" s="270"/>
      <c r="F23" s="270"/>
    </row>
    <row r="24" spans="1:6" ht="35.25" customHeight="1" x14ac:dyDescent="0.25">
      <c r="A24" s="270" t="s">
        <v>18</v>
      </c>
      <c r="B24" s="270"/>
      <c r="C24" s="270"/>
      <c r="D24" s="270"/>
      <c r="E24" s="270"/>
      <c r="F24" s="270"/>
    </row>
    <row r="25" spans="1:6" ht="29.25" customHeight="1" x14ac:dyDescent="0.25">
      <c r="A25" s="270" t="s">
        <v>19</v>
      </c>
      <c r="B25" s="270"/>
      <c r="C25" s="270"/>
      <c r="D25" s="270"/>
      <c r="E25" s="270"/>
      <c r="F25" s="270"/>
    </row>
    <row r="27" spans="1:6" ht="15.75" x14ac:dyDescent="0.25">
      <c r="C27" s="271" t="s">
        <v>110</v>
      </c>
      <c r="D27" s="271"/>
      <c r="E27" s="271"/>
      <c r="F27" s="271"/>
    </row>
    <row r="28" spans="1:6" ht="15.75" x14ac:dyDescent="0.25">
      <c r="C28" s="271" t="s">
        <v>4</v>
      </c>
      <c r="D28" s="271"/>
      <c r="E28" s="271"/>
      <c r="F28" s="271"/>
    </row>
  </sheetData>
  <mergeCells count="19">
    <mergeCell ref="B7:C8"/>
    <mergeCell ref="D7:F7"/>
    <mergeCell ref="D8:F8"/>
    <mergeCell ref="A7:A9"/>
    <mergeCell ref="A1:F1"/>
    <mergeCell ref="A3:F3"/>
    <mergeCell ref="A4:F4"/>
    <mergeCell ref="A5:F5"/>
    <mergeCell ref="B6:C6"/>
    <mergeCell ref="A24:F24"/>
    <mergeCell ref="A25:F25"/>
    <mergeCell ref="C27:F27"/>
    <mergeCell ref="C28:F28"/>
    <mergeCell ref="A18:F18"/>
    <mergeCell ref="A19:F19"/>
    <mergeCell ref="A20:F20"/>
    <mergeCell ref="A21:F21"/>
    <mergeCell ref="A22:F22"/>
    <mergeCell ref="A23:F23"/>
  </mergeCells>
  <printOptions horizontalCentered="1"/>
  <pageMargins left="0.7" right="0.7" top="0.75" bottom="0.75" header="0.3" footer="0.3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"/>
  <sheetViews>
    <sheetView topLeftCell="A21" zoomScaleNormal="100" workbookViewId="0">
      <selection activeCell="H27" sqref="H27"/>
    </sheetView>
  </sheetViews>
  <sheetFormatPr defaultRowHeight="15" x14ac:dyDescent="0.25"/>
  <cols>
    <col min="1" max="1" width="6.5703125" style="8" customWidth="1"/>
    <col min="2" max="2" width="27.28515625" style="8" customWidth="1"/>
    <col min="3" max="3" width="10" style="8" bestFit="1" customWidth="1"/>
    <col min="4" max="4" width="8.42578125" style="8" bestFit="1" customWidth="1"/>
    <col min="5" max="5" width="9.140625" style="8"/>
    <col min="6" max="6" width="5.5703125" style="8" customWidth="1"/>
    <col min="7" max="7" width="8.140625" style="8" customWidth="1"/>
    <col min="8" max="8" width="7.140625" style="8" customWidth="1"/>
    <col min="9" max="10" width="9.140625" style="8"/>
    <col min="11" max="11" width="0" style="8" hidden="1" customWidth="1"/>
    <col min="12" max="19" width="9.140625" style="8"/>
    <col min="20" max="20" width="24.85546875" style="8" bestFit="1" customWidth="1"/>
    <col min="21" max="16384" width="9.140625" style="8"/>
  </cols>
  <sheetData>
    <row r="1" spans="1:27" ht="18.75" x14ac:dyDescent="0.25">
      <c r="A1" s="278" t="s">
        <v>114</v>
      </c>
      <c r="B1" s="278"/>
      <c r="C1" s="278"/>
      <c r="D1" s="278"/>
      <c r="E1" s="278"/>
      <c r="F1" s="278"/>
      <c r="G1" s="278"/>
      <c r="H1" s="278"/>
      <c r="I1" s="278"/>
      <c r="J1" s="278"/>
    </row>
    <row r="2" spans="1:27" ht="18.75" x14ac:dyDescent="0.25">
      <c r="A2" s="278" t="s">
        <v>113</v>
      </c>
      <c r="B2" s="278"/>
      <c r="C2" s="278"/>
      <c r="D2" s="278"/>
      <c r="E2" s="278"/>
      <c r="F2" s="278"/>
      <c r="G2" s="278"/>
      <c r="H2" s="278"/>
      <c r="I2" s="278"/>
      <c r="J2" s="278"/>
    </row>
    <row r="3" spans="1:27" s="10" customFormat="1" ht="18.75" x14ac:dyDescent="0.25">
      <c r="A3" s="9"/>
      <c r="K3" s="8"/>
      <c r="L3" s="8"/>
    </row>
    <row r="4" spans="1:27" s="10" customFormat="1" ht="18.75" x14ac:dyDescent="0.25">
      <c r="A4" s="11" t="s">
        <v>91</v>
      </c>
      <c r="B4" s="11"/>
      <c r="C4" s="11"/>
      <c r="D4" s="11"/>
      <c r="E4" s="11"/>
      <c r="G4" s="11" t="s">
        <v>146</v>
      </c>
      <c r="I4" s="11"/>
      <c r="J4" s="11"/>
      <c r="K4" s="8"/>
      <c r="L4" s="8"/>
    </row>
    <row r="5" spans="1:27" x14ac:dyDescent="0.25">
      <c r="A5" s="277"/>
      <c r="B5" s="277"/>
      <c r="C5" s="277"/>
      <c r="D5" s="277"/>
      <c r="E5" s="277"/>
      <c r="F5" s="277"/>
      <c r="G5" s="277"/>
      <c r="H5" s="277"/>
      <c r="I5" s="277"/>
      <c r="J5" s="277"/>
    </row>
    <row r="6" spans="1:27" ht="35.25" customHeight="1" x14ac:dyDescent="0.25">
      <c r="A6" s="281" t="s">
        <v>20</v>
      </c>
      <c r="B6" s="281" t="s">
        <v>103</v>
      </c>
      <c r="C6" s="281" t="s">
        <v>21</v>
      </c>
      <c r="D6" s="282" t="s">
        <v>104</v>
      </c>
      <c r="E6" s="281" t="s">
        <v>22</v>
      </c>
      <c r="F6" s="281" t="s">
        <v>23</v>
      </c>
      <c r="G6" s="281"/>
      <c r="H6" s="281"/>
      <c r="I6" s="281"/>
      <c r="J6" s="281" t="s">
        <v>24</v>
      </c>
    </row>
    <row r="7" spans="1:27" x14ac:dyDescent="0.25">
      <c r="A7" s="281"/>
      <c r="B7" s="281"/>
      <c r="C7" s="281"/>
      <c r="D7" s="283"/>
      <c r="E7" s="281"/>
      <c r="F7" s="35" t="s">
        <v>0</v>
      </c>
      <c r="G7" s="35" t="s">
        <v>1</v>
      </c>
      <c r="H7" s="35" t="s">
        <v>2</v>
      </c>
      <c r="I7" s="35" t="s">
        <v>25</v>
      </c>
      <c r="J7" s="281"/>
    </row>
    <row r="8" spans="1:27" s="21" customFormat="1" ht="20.100000000000001" customHeight="1" x14ac:dyDescent="0.25">
      <c r="A8" s="20">
        <v>1</v>
      </c>
      <c r="B8" s="43" t="s">
        <v>76</v>
      </c>
      <c r="C8" s="53">
        <v>8785</v>
      </c>
      <c r="D8" s="53">
        <v>376</v>
      </c>
      <c r="E8" s="53">
        <v>8409</v>
      </c>
      <c r="F8" s="53">
        <v>23</v>
      </c>
      <c r="G8" s="53">
        <v>11</v>
      </c>
      <c r="H8" s="53">
        <v>0</v>
      </c>
      <c r="I8" s="53">
        <v>34</v>
      </c>
      <c r="J8" s="53">
        <v>8375</v>
      </c>
      <c r="T8" s="52">
        <v>8553</v>
      </c>
      <c r="U8" s="50">
        <v>640</v>
      </c>
      <c r="V8" s="50">
        <v>7913</v>
      </c>
      <c r="W8" s="50">
        <v>42</v>
      </c>
      <c r="X8" s="50">
        <v>3</v>
      </c>
      <c r="Y8" s="51"/>
      <c r="Z8" s="51">
        <v>45</v>
      </c>
      <c r="AA8" s="51">
        <v>7868</v>
      </c>
    </row>
    <row r="9" spans="1:27" s="21" customFormat="1" ht="20.100000000000001" customHeight="1" x14ac:dyDescent="0.25">
      <c r="A9" s="20">
        <v>2</v>
      </c>
      <c r="B9" s="43" t="s">
        <v>77</v>
      </c>
      <c r="C9" s="53">
        <v>1070</v>
      </c>
      <c r="D9" s="53">
        <v>31</v>
      </c>
      <c r="E9" s="53">
        <v>1039</v>
      </c>
      <c r="F9" s="53">
        <v>0</v>
      </c>
      <c r="G9" s="53">
        <v>1</v>
      </c>
      <c r="H9" s="53">
        <v>0</v>
      </c>
      <c r="I9" s="53">
        <v>1</v>
      </c>
      <c r="J9" s="53">
        <v>1038</v>
      </c>
      <c r="N9" s="22" t="s">
        <v>35</v>
      </c>
      <c r="T9" s="52">
        <v>1048</v>
      </c>
      <c r="U9" s="50">
        <v>40</v>
      </c>
      <c r="V9" s="50">
        <v>1008</v>
      </c>
      <c r="W9" s="50"/>
      <c r="X9" s="50"/>
      <c r="Y9" s="51"/>
      <c r="Z9" s="51">
        <v>0</v>
      </c>
      <c r="AA9" s="51">
        <v>1008</v>
      </c>
    </row>
    <row r="10" spans="1:27" s="21" customFormat="1" ht="20.100000000000001" customHeight="1" x14ac:dyDescent="0.25">
      <c r="A10" s="20">
        <v>3</v>
      </c>
      <c r="B10" s="43" t="s">
        <v>78</v>
      </c>
      <c r="C10" s="53">
        <v>354</v>
      </c>
      <c r="D10" s="53">
        <v>15</v>
      </c>
      <c r="E10" s="53">
        <v>339</v>
      </c>
      <c r="F10" s="53">
        <v>0</v>
      </c>
      <c r="G10" s="53">
        <v>0</v>
      </c>
      <c r="H10" s="53">
        <v>0</v>
      </c>
      <c r="I10" s="53">
        <v>0</v>
      </c>
      <c r="J10" s="53">
        <v>339</v>
      </c>
      <c r="N10" s="22" t="s">
        <v>35</v>
      </c>
      <c r="T10" s="52">
        <v>350</v>
      </c>
      <c r="U10" s="50">
        <v>7</v>
      </c>
      <c r="V10" s="50">
        <v>343</v>
      </c>
      <c r="W10" s="50"/>
      <c r="X10" s="50"/>
      <c r="Y10" s="51"/>
      <c r="Z10" s="51">
        <v>0</v>
      </c>
      <c r="AA10" s="51">
        <v>343</v>
      </c>
    </row>
    <row r="11" spans="1:27" s="22" customFormat="1" ht="20.100000000000001" customHeight="1" x14ac:dyDescent="0.25">
      <c r="A11" s="23">
        <v>4</v>
      </c>
      <c r="B11" s="43" t="s">
        <v>79</v>
      </c>
      <c r="C11" s="53">
        <v>61</v>
      </c>
      <c r="D11" s="53">
        <v>8</v>
      </c>
      <c r="E11" s="53">
        <v>53</v>
      </c>
      <c r="F11" s="53">
        <v>0</v>
      </c>
      <c r="G11" s="53">
        <v>0</v>
      </c>
      <c r="H11" s="53">
        <v>0</v>
      </c>
      <c r="I11" s="53">
        <v>0</v>
      </c>
      <c r="J11" s="53">
        <v>53</v>
      </c>
      <c r="K11" s="22" t="s">
        <v>34</v>
      </c>
      <c r="N11" s="22" t="s">
        <v>35</v>
      </c>
      <c r="T11" s="52">
        <v>59</v>
      </c>
      <c r="U11" s="50">
        <v>11</v>
      </c>
      <c r="V11" s="50">
        <v>48</v>
      </c>
      <c r="W11" s="50"/>
      <c r="X11" s="50">
        <v>1</v>
      </c>
      <c r="Y11" s="51"/>
      <c r="Z11" s="51">
        <v>1</v>
      </c>
      <c r="AA11" s="51">
        <v>47</v>
      </c>
    </row>
    <row r="12" spans="1:27" s="22" customFormat="1" ht="20.100000000000001" customHeight="1" x14ac:dyDescent="0.25">
      <c r="A12" s="23">
        <v>5</v>
      </c>
      <c r="B12" s="43" t="s">
        <v>80</v>
      </c>
      <c r="C12" s="53">
        <v>73</v>
      </c>
      <c r="D12" s="53">
        <v>3</v>
      </c>
      <c r="E12" s="53">
        <v>70</v>
      </c>
      <c r="F12" s="53">
        <v>0</v>
      </c>
      <c r="G12" s="53">
        <v>0</v>
      </c>
      <c r="H12" s="53">
        <v>0</v>
      </c>
      <c r="I12" s="53">
        <v>0</v>
      </c>
      <c r="J12" s="53">
        <v>70</v>
      </c>
      <c r="K12" s="22" t="s">
        <v>34</v>
      </c>
      <c r="N12" s="22" t="s">
        <v>35</v>
      </c>
      <c r="O12" s="45" t="s">
        <v>102</v>
      </c>
      <c r="P12" s="45">
        <f>C8</f>
        <v>8785</v>
      </c>
      <c r="T12" s="52">
        <v>70</v>
      </c>
      <c r="U12" s="50">
        <v>2</v>
      </c>
      <c r="V12" s="50">
        <v>68</v>
      </c>
      <c r="W12" s="50"/>
      <c r="X12" s="50"/>
      <c r="Y12" s="51"/>
      <c r="Z12" s="51">
        <v>0</v>
      </c>
      <c r="AA12" s="51">
        <v>68</v>
      </c>
    </row>
    <row r="13" spans="1:27" s="21" customFormat="1" ht="20.100000000000001" customHeight="1" x14ac:dyDescent="0.25">
      <c r="A13" s="20">
        <v>6</v>
      </c>
      <c r="B13" s="43" t="s">
        <v>81</v>
      </c>
      <c r="C13" s="53">
        <v>168</v>
      </c>
      <c r="D13" s="53">
        <v>9</v>
      </c>
      <c r="E13" s="53">
        <v>159</v>
      </c>
      <c r="F13" s="53">
        <v>0</v>
      </c>
      <c r="G13" s="53">
        <v>0</v>
      </c>
      <c r="H13" s="53">
        <v>0</v>
      </c>
      <c r="I13" s="53">
        <v>0</v>
      </c>
      <c r="J13" s="53">
        <v>159</v>
      </c>
      <c r="N13" s="22" t="s">
        <v>35</v>
      </c>
      <c r="O13" s="45" t="s">
        <v>35</v>
      </c>
      <c r="P13" s="45">
        <f>P14-P12</f>
        <v>18550</v>
      </c>
      <c r="T13" s="52">
        <v>164</v>
      </c>
      <c r="U13" s="50">
        <v>3</v>
      </c>
      <c r="V13" s="50">
        <v>161</v>
      </c>
      <c r="W13" s="50"/>
      <c r="X13" s="50"/>
      <c r="Y13" s="51"/>
      <c r="Z13" s="51">
        <v>0</v>
      </c>
      <c r="AA13" s="51">
        <v>161</v>
      </c>
    </row>
    <row r="14" spans="1:27" s="22" customFormat="1" ht="20.100000000000001" customHeight="1" x14ac:dyDescent="0.25">
      <c r="A14" s="23">
        <v>7</v>
      </c>
      <c r="B14" s="43" t="s">
        <v>82</v>
      </c>
      <c r="C14" s="53">
        <v>1650</v>
      </c>
      <c r="D14" s="53">
        <v>56</v>
      </c>
      <c r="E14" s="53">
        <v>1594</v>
      </c>
      <c r="F14" s="53">
        <v>0</v>
      </c>
      <c r="G14" s="53">
        <v>2</v>
      </c>
      <c r="H14" s="53">
        <v>0</v>
      </c>
      <c r="I14" s="53">
        <v>2</v>
      </c>
      <c r="J14" s="53">
        <v>1592</v>
      </c>
      <c r="K14" s="22" t="s">
        <v>34</v>
      </c>
      <c r="N14" s="22" t="s">
        <v>35</v>
      </c>
      <c r="O14" s="45" t="s">
        <v>10</v>
      </c>
      <c r="P14" s="45">
        <f>C23</f>
        <v>27335</v>
      </c>
      <c r="T14" s="52">
        <v>1625</v>
      </c>
      <c r="U14" s="50">
        <v>91</v>
      </c>
      <c r="V14" s="50">
        <v>1534</v>
      </c>
      <c r="W14" s="50">
        <v>9</v>
      </c>
      <c r="X14" s="50">
        <v>3</v>
      </c>
      <c r="Y14" s="51"/>
      <c r="Z14" s="51">
        <v>12</v>
      </c>
      <c r="AA14" s="51">
        <v>1522</v>
      </c>
    </row>
    <row r="15" spans="1:27" s="21" customFormat="1" ht="20.100000000000001" customHeight="1" x14ac:dyDescent="0.25">
      <c r="A15" s="20">
        <v>8</v>
      </c>
      <c r="B15" s="43" t="s">
        <v>83</v>
      </c>
      <c r="C15" s="53">
        <v>1859</v>
      </c>
      <c r="D15" s="53">
        <v>58</v>
      </c>
      <c r="E15" s="53">
        <v>1801</v>
      </c>
      <c r="F15" s="53">
        <v>1</v>
      </c>
      <c r="G15" s="53">
        <v>0</v>
      </c>
      <c r="H15" s="53">
        <v>0</v>
      </c>
      <c r="I15" s="53">
        <v>1</v>
      </c>
      <c r="J15" s="53">
        <v>1800</v>
      </c>
      <c r="N15" s="22" t="s">
        <v>35</v>
      </c>
      <c r="O15" s="45"/>
      <c r="P15" s="45"/>
      <c r="T15" s="52">
        <v>1226</v>
      </c>
      <c r="U15" s="50">
        <v>35</v>
      </c>
      <c r="V15" s="50">
        <v>1191</v>
      </c>
      <c r="W15" s="50">
        <v>1</v>
      </c>
      <c r="X15" s="50"/>
      <c r="Y15" s="51"/>
      <c r="Z15" s="51">
        <v>1</v>
      </c>
      <c r="AA15" s="51">
        <v>1190</v>
      </c>
    </row>
    <row r="16" spans="1:27" s="21" customFormat="1" ht="20.100000000000001" customHeight="1" x14ac:dyDescent="0.25">
      <c r="A16" s="20">
        <v>9</v>
      </c>
      <c r="B16" s="43" t="s">
        <v>84</v>
      </c>
      <c r="C16" s="53">
        <v>5233</v>
      </c>
      <c r="D16" s="53">
        <v>93</v>
      </c>
      <c r="E16" s="53">
        <v>5140</v>
      </c>
      <c r="F16" s="53">
        <v>0</v>
      </c>
      <c r="G16" s="53">
        <v>1</v>
      </c>
      <c r="H16" s="53">
        <v>0</v>
      </c>
      <c r="I16" s="53">
        <v>1</v>
      </c>
      <c r="J16" s="53">
        <v>5139</v>
      </c>
      <c r="N16" s="22" t="s">
        <v>35</v>
      </c>
      <c r="T16" s="52">
        <v>5125</v>
      </c>
      <c r="U16" s="50">
        <v>100</v>
      </c>
      <c r="V16" s="50">
        <v>5025</v>
      </c>
      <c r="W16" s="50">
        <v>1</v>
      </c>
      <c r="X16" s="50">
        <v>3</v>
      </c>
      <c r="Y16" s="51"/>
      <c r="Z16" s="51">
        <v>4</v>
      </c>
      <c r="AA16" s="51">
        <v>5021</v>
      </c>
    </row>
    <row r="17" spans="1:27" s="21" customFormat="1" ht="20.100000000000001" customHeight="1" x14ac:dyDescent="0.25">
      <c r="A17" s="20">
        <v>10</v>
      </c>
      <c r="B17" s="43" t="s">
        <v>85</v>
      </c>
      <c r="C17" s="53">
        <v>147</v>
      </c>
      <c r="D17" s="53">
        <v>5</v>
      </c>
      <c r="E17" s="53">
        <v>142</v>
      </c>
      <c r="F17" s="53">
        <v>0</v>
      </c>
      <c r="G17" s="53">
        <v>0</v>
      </c>
      <c r="H17" s="53">
        <v>0</v>
      </c>
      <c r="I17" s="53">
        <v>0</v>
      </c>
      <c r="J17" s="53">
        <v>142</v>
      </c>
      <c r="N17" s="22" t="s">
        <v>35</v>
      </c>
      <c r="T17" s="52">
        <v>144</v>
      </c>
      <c r="U17" s="50">
        <v>2</v>
      </c>
      <c r="V17" s="50">
        <v>142</v>
      </c>
      <c r="W17" s="50"/>
      <c r="X17" s="50">
        <v>2</v>
      </c>
      <c r="Y17" s="51"/>
      <c r="Z17" s="51">
        <v>2</v>
      </c>
      <c r="AA17" s="51">
        <v>140</v>
      </c>
    </row>
    <row r="18" spans="1:27" s="21" customFormat="1" ht="20.100000000000001" customHeight="1" x14ac:dyDescent="0.25">
      <c r="A18" s="20">
        <v>11</v>
      </c>
      <c r="B18" s="43" t="s">
        <v>86</v>
      </c>
      <c r="C18" s="53">
        <v>2916</v>
      </c>
      <c r="D18" s="53">
        <v>47</v>
      </c>
      <c r="E18" s="53">
        <v>2869</v>
      </c>
      <c r="F18" s="53">
        <v>1</v>
      </c>
      <c r="G18" s="53">
        <v>6</v>
      </c>
      <c r="H18" s="53">
        <v>0</v>
      </c>
      <c r="I18" s="53">
        <v>7</v>
      </c>
      <c r="J18" s="53">
        <v>2862</v>
      </c>
      <c r="N18" s="22" t="s">
        <v>35</v>
      </c>
      <c r="T18" s="52">
        <v>2876</v>
      </c>
      <c r="U18" s="50">
        <v>36</v>
      </c>
      <c r="V18" s="50">
        <v>2840</v>
      </c>
      <c r="W18" s="50"/>
      <c r="X18" s="50"/>
      <c r="Y18" s="51"/>
      <c r="Z18" s="51">
        <v>0</v>
      </c>
      <c r="AA18" s="51">
        <v>2840</v>
      </c>
    </row>
    <row r="19" spans="1:27" s="22" customFormat="1" ht="20.100000000000001" customHeight="1" x14ac:dyDescent="0.25">
      <c r="A19" s="23">
        <v>12</v>
      </c>
      <c r="B19" s="43" t="s">
        <v>87</v>
      </c>
      <c r="C19" s="53">
        <v>171</v>
      </c>
      <c r="D19" s="53">
        <v>3</v>
      </c>
      <c r="E19" s="53">
        <v>168</v>
      </c>
      <c r="F19" s="53">
        <v>0</v>
      </c>
      <c r="G19" s="53">
        <v>0</v>
      </c>
      <c r="H19" s="53">
        <v>0</v>
      </c>
      <c r="I19" s="53">
        <v>0</v>
      </c>
      <c r="J19" s="53">
        <v>168</v>
      </c>
      <c r="K19" s="22" t="s">
        <v>34</v>
      </c>
      <c r="N19" s="22" t="s">
        <v>35</v>
      </c>
      <c r="T19" s="52">
        <v>164</v>
      </c>
      <c r="U19" s="50">
        <v>1</v>
      </c>
      <c r="V19" s="50">
        <v>163</v>
      </c>
      <c r="W19" s="50"/>
      <c r="X19" s="50"/>
      <c r="Y19" s="51"/>
      <c r="Z19" s="51">
        <v>0</v>
      </c>
      <c r="AA19" s="51">
        <v>163</v>
      </c>
    </row>
    <row r="20" spans="1:27" s="22" customFormat="1" ht="20.100000000000001" customHeight="1" x14ac:dyDescent="0.25">
      <c r="A20" s="23">
        <v>13</v>
      </c>
      <c r="B20" s="43" t="s">
        <v>88</v>
      </c>
      <c r="C20" s="53">
        <v>1791</v>
      </c>
      <c r="D20" s="53">
        <v>22</v>
      </c>
      <c r="E20" s="53">
        <v>1769</v>
      </c>
      <c r="F20" s="53">
        <v>0</v>
      </c>
      <c r="G20" s="53">
        <v>0</v>
      </c>
      <c r="H20" s="53">
        <v>0</v>
      </c>
      <c r="I20" s="53">
        <v>0</v>
      </c>
      <c r="J20" s="53">
        <v>1769</v>
      </c>
      <c r="K20" s="22" t="s">
        <v>34</v>
      </c>
      <c r="N20" s="22" t="s">
        <v>35</v>
      </c>
      <c r="T20" s="52">
        <v>1774</v>
      </c>
      <c r="U20" s="50">
        <v>8</v>
      </c>
      <c r="V20" s="50">
        <v>1766</v>
      </c>
      <c r="W20" s="50"/>
      <c r="X20" s="50"/>
      <c r="Y20" s="51"/>
      <c r="Z20" s="51">
        <v>0</v>
      </c>
      <c r="AA20" s="51">
        <v>1766</v>
      </c>
    </row>
    <row r="21" spans="1:27" s="21" customFormat="1" ht="20.100000000000001" customHeight="1" x14ac:dyDescent="0.25">
      <c r="A21" s="20">
        <v>14</v>
      </c>
      <c r="B21" s="43" t="s">
        <v>89</v>
      </c>
      <c r="C21" s="53">
        <v>531</v>
      </c>
      <c r="D21" s="53">
        <v>7</v>
      </c>
      <c r="E21" s="53">
        <v>524</v>
      </c>
      <c r="F21" s="53">
        <v>0</v>
      </c>
      <c r="G21" s="53">
        <v>1</v>
      </c>
      <c r="H21" s="53">
        <v>0</v>
      </c>
      <c r="I21" s="53">
        <v>1</v>
      </c>
      <c r="J21" s="53">
        <v>523</v>
      </c>
      <c r="N21" s="22" t="s">
        <v>35</v>
      </c>
      <c r="O21" s="21" t="s">
        <v>108</v>
      </c>
      <c r="P21" s="21">
        <f>J11+J12</f>
        <v>123</v>
      </c>
      <c r="T21" s="52">
        <v>527</v>
      </c>
      <c r="U21" s="50">
        <v>1</v>
      </c>
      <c r="V21" s="50">
        <v>526</v>
      </c>
      <c r="W21" s="50"/>
      <c r="X21" s="50"/>
      <c r="Y21" s="51"/>
      <c r="Z21" s="51">
        <v>0</v>
      </c>
      <c r="AA21" s="51">
        <v>526</v>
      </c>
    </row>
    <row r="22" spans="1:27" s="22" customFormat="1" ht="20.100000000000001" customHeight="1" x14ac:dyDescent="0.25">
      <c r="A22" s="23">
        <v>15</v>
      </c>
      <c r="B22" s="43" t="s">
        <v>90</v>
      </c>
      <c r="C22" s="53">
        <v>2526</v>
      </c>
      <c r="D22" s="53">
        <v>55</v>
      </c>
      <c r="E22" s="53">
        <v>2471</v>
      </c>
      <c r="F22" s="53">
        <v>0</v>
      </c>
      <c r="G22" s="53">
        <v>2</v>
      </c>
      <c r="H22" s="53">
        <v>0</v>
      </c>
      <c r="I22" s="53">
        <v>2</v>
      </c>
      <c r="J22" s="53">
        <v>2469</v>
      </c>
      <c r="K22" s="22" t="s">
        <v>34</v>
      </c>
      <c r="N22" s="22" t="s">
        <v>35</v>
      </c>
      <c r="O22" s="22" t="s">
        <v>102</v>
      </c>
      <c r="P22" s="22">
        <f>J8</f>
        <v>8375</v>
      </c>
      <c r="T22" s="52">
        <v>2475</v>
      </c>
      <c r="U22" s="50">
        <v>125</v>
      </c>
      <c r="V22" s="50">
        <v>2350</v>
      </c>
      <c r="W22" s="50"/>
      <c r="X22" s="50">
        <v>5</v>
      </c>
      <c r="Y22" s="51"/>
      <c r="Z22" s="51">
        <v>5</v>
      </c>
      <c r="AA22" s="51">
        <v>2345</v>
      </c>
    </row>
    <row r="23" spans="1:27" ht="26.25" customHeight="1" x14ac:dyDescent="0.25">
      <c r="A23" s="12"/>
      <c r="B23" s="13" t="s">
        <v>25</v>
      </c>
      <c r="C23" s="12">
        <f t="shared" ref="C23:J23" si="0">SUM(C8:C22)</f>
        <v>27335</v>
      </c>
      <c r="D23" s="12">
        <f t="shared" si="0"/>
        <v>788</v>
      </c>
      <c r="E23" s="12">
        <f t="shared" si="0"/>
        <v>26547</v>
      </c>
      <c r="F23" s="12">
        <f t="shared" si="0"/>
        <v>25</v>
      </c>
      <c r="G23" s="12">
        <f t="shared" si="0"/>
        <v>24</v>
      </c>
      <c r="H23" s="12">
        <f t="shared" si="0"/>
        <v>0</v>
      </c>
      <c r="I23" s="12">
        <f t="shared" si="0"/>
        <v>49</v>
      </c>
      <c r="J23" s="12">
        <f t="shared" si="0"/>
        <v>26498</v>
      </c>
      <c r="O23" s="8" t="s">
        <v>35</v>
      </c>
      <c r="P23" s="8">
        <f>J23-P22-P21</f>
        <v>18000</v>
      </c>
      <c r="U23" s="8">
        <f>SUM(U8:U22)</f>
        <v>1102</v>
      </c>
    </row>
    <row r="24" spans="1:27" ht="10.5" customHeight="1" x14ac:dyDescent="0.25">
      <c r="A24" s="14"/>
      <c r="B24" s="15"/>
      <c r="C24" s="14"/>
      <c r="D24" s="14"/>
      <c r="E24" s="14"/>
      <c r="F24" s="14"/>
      <c r="G24" s="14"/>
      <c r="H24" s="14"/>
      <c r="I24" s="14"/>
      <c r="J24" s="14"/>
      <c r="O24" s="8" t="s">
        <v>10</v>
      </c>
      <c r="P24" s="8">
        <f>J23</f>
        <v>26498</v>
      </c>
    </row>
    <row r="25" spans="1:27" ht="26.25" customHeight="1" x14ac:dyDescent="0.25">
      <c r="A25" s="279" t="s">
        <v>3</v>
      </c>
      <c r="B25" s="279"/>
      <c r="C25" s="14"/>
      <c r="D25" s="14"/>
      <c r="E25" s="14"/>
      <c r="F25" s="14"/>
      <c r="G25" s="14"/>
      <c r="H25" s="14"/>
      <c r="I25" s="14"/>
      <c r="J25" s="14"/>
    </row>
    <row r="26" spans="1:27" ht="8.25" customHeight="1" x14ac:dyDescent="0.25"/>
    <row r="27" spans="1:27" ht="26.25" customHeight="1" x14ac:dyDescent="0.25">
      <c r="A27" s="16">
        <v>1</v>
      </c>
      <c r="B27" s="17" t="s">
        <v>26</v>
      </c>
    </row>
    <row r="28" spans="1:27" s="29" customFormat="1" ht="20.100000000000001" customHeight="1" x14ac:dyDescent="0.25">
      <c r="A28" s="27">
        <v>2</v>
      </c>
      <c r="B28" s="28" t="s">
        <v>148</v>
      </c>
    </row>
    <row r="29" spans="1:27" ht="15.75" x14ac:dyDescent="0.25">
      <c r="A29" s="16">
        <v>3</v>
      </c>
      <c r="B29" s="18" t="s">
        <v>27</v>
      </c>
    </row>
    <row r="30" spans="1:27" ht="15.75" x14ac:dyDescent="0.25">
      <c r="A30" s="16">
        <v>4</v>
      </c>
      <c r="B30" s="18" t="s">
        <v>28</v>
      </c>
    </row>
    <row r="31" spans="1:27" s="29" customFormat="1" ht="15.75" x14ac:dyDescent="0.25">
      <c r="A31" s="27">
        <v>5</v>
      </c>
      <c r="B31" s="28" t="s">
        <v>149</v>
      </c>
    </row>
    <row r="32" spans="1:27" ht="15.75" x14ac:dyDescent="0.25">
      <c r="A32" s="16">
        <v>6</v>
      </c>
      <c r="B32" s="18" t="s">
        <v>29</v>
      </c>
    </row>
    <row r="33" spans="1:10" ht="15.75" x14ac:dyDescent="0.25">
      <c r="A33" s="16">
        <v>7</v>
      </c>
      <c r="B33" s="18" t="s">
        <v>30</v>
      </c>
    </row>
    <row r="36" spans="1:10" ht="15.75" x14ac:dyDescent="0.25">
      <c r="B36" s="19" t="s">
        <v>112</v>
      </c>
      <c r="F36" s="280" t="s">
        <v>111</v>
      </c>
      <c r="G36" s="280"/>
      <c r="H36" s="280"/>
      <c r="I36" s="280"/>
      <c r="J36" s="280"/>
    </row>
    <row r="37" spans="1:10" ht="15.75" x14ac:dyDescent="0.25">
      <c r="B37" s="19" t="s">
        <v>96</v>
      </c>
      <c r="F37" s="280" t="s">
        <v>93</v>
      </c>
      <c r="G37" s="280"/>
      <c r="H37" s="280"/>
      <c r="I37" s="280"/>
      <c r="J37" s="280"/>
    </row>
  </sheetData>
  <mergeCells count="13">
    <mergeCell ref="A5:J5"/>
    <mergeCell ref="A1:J1"/>
    <mergeCell ref="A25:B25"/>
    <mergeCell ref="F36:J36"/>
    <mergeCell ref="F37:J37"/>
    <mergeCell ref="A6:A7"/>
    <mergeCell ref="B6:B7"/>
    <mergeCell ref="C6:C7"/>
    <mergeCell ref="E6:E7"/>
    <mergeCell ref="F6:I6"/>
    <mergeCell ref="J6:J7"/>
    <mergeCell ref="D6:D7"/>
    <mergeCell ref="A2:J2"/>
  </mergeCells>
  <printOptions horizontalCentered="1"/>
  <pageMargins left="0.35" right="0.35" top="0.75" bottom="0.75" header="0.3" footer="0.3"/>
  <pageSetup paperSize="9"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8" zoomScale="130" zoomScaleNormal="130" workbookViewId="0">
      <selection activeCell="D5" sqref="D5:D7"/>
    </sheetView>
  </sheetViews>
  <sheetFormatPr defaultRowHeight="21" customHeight="1" x14ac:dyDescent="0.25"/>
  <cols>
    <col min="1" max="1" width="9.140625" style="26"/>
    <col min="2" max="2" width="5" style="24" customWidth="1"/>
    <col min="3" max="3" width="30.85546875" style="24" bestFit="1" customWidth="1"/>
    <col min="4" max="6" width="9.140625" style="25"/>
    <col min="7" max="7" width="13.28515625" style="25" customWidth="1"/>
    <col min="8" max="9" width="9.140625" style="24"/>
    <col min="10" max="10" width="9.5703125" style="24" bestFit="1" customWidth="1"/>
    <col min="11" max="16384" width="9.140625" style="24"/>
  </cols>
  <sheetData>
    <row r="1" spans="1:7" ht="21" customHeight="1" x14ac:dyDescent="0.25">
      <c r="A1" s="292" t="s">
        <v>37</v>
      </c>
      <c r="B1" s="292"/>
      <c r="C1" s="292"/>
      <c r="D1" s="292"/>
      <c r="E1" s="292"/>
      <c r="F1" s="292"/>
      <c r="G1" s="292"/>
    </row>
    <row r="2" spans="1:7" ht="21" customHeight="1" x14ac:dyDescent="0.25">
      <c r="A2" s="37"/>
      <c r="B2" s="38"/>
      <c r="C2" s="38"/>
      <c r="D2" s="39"/>
      <c r="E2" s="39"/>
      <c r="F2" s="293" t="s">
        <v>147</v>
      </c>
      <c r="G2" s="293"/>
    </row>
    <row r="3" spans="1:7" ht="21" customHeight="1" x14ac:dyDescent="0.25">
      <c r="A3" s="291" t="s">
        <v>38</v>
      </c>
      <c r="B3" s="291"/>
      <c r="C3" s="291"/>
      <c r="D3" s="291"/>
      <c r="E3" s="291"/>
      <c r="F3" s="291"/>
      <c r="G3" s="291"/>
    </row>
    <row r="4" spans="1:7" ht="9.75" customHeight="1" x14ac:dyDescent="0.25">
      <c r="A4" s="37"/>
      <c r="B4" s="38"/>
      <c r="C4" s="38"/>
      <c r="D4" s="39"/>
      <c r="E4" s="39"/>
      <c r="F4" s="39"/>
      <c r="G4" s="39"/>
    </row>
    <row r="5" spans="1:7" ht="21" customHeight="1" x14ac:dyDescent="0.25">
      <c r="A5" s="37"/>
      <c r="B5" s="38"/>
      <c r="C5" s="38" t="s">
        <v>39</v>
      </c>
      <c r="D5" s="44">
        <f>abstract!D12</f>
        <v>8375</v>
      </c>
      <c r="E5" s="39" t="s">
        <v>40</v>
      </c>
      <c r="F5" s="39">
        <v>1.04</v>
      </c>
      <c r="G5" s="40">
        <f>F5*D5</f>
        <v>8710</v>
      </c>
    </row>
    <row r="6" spans="1:7" ht="21" customHeight="1" x14ac:dyDescent="0.25">
      <c r="A6" s="48"/>
      <c r="B6" s="38"/>
      <c r="C6" s="38"/>
      <c r="D6" s="47">
        <f>abstract!E12</f>
        <v>18000</v>
      </c>
      <c r="E6" s="47" t="s">
        <v>43</v>
      </c>
      <c r="F6" s="47">
        <v>1.07</v>
      </c>
      <c r="G6" s="40">
        <f>F6*D6</f>
        <v>19260</v>
      </c>
    </row>
    <row r="7" spans="1:7" ht="21" customHeight="1" x14ac:dyDescent="0.25">
      <c r="A7" s="37"/>
      <c r="B7" s="38"/>
      <c r="C7" s="38"/>
      <c r="D7" s="39">
        <f>abstract!F12</f>
        <v>123</v>
      </c>
      <c r="E7" s="39" t="s">
        <v>43</v>
      </c>
      <c r="F7" s="39">
        <v>1.21</v>
      </c>
      <c r="G7" s="40">
        <f>F7*D7</f>
        <v>148.82999999999998</v>
      </c>
    </row>
    <row r="8" spans="1:7" ht="21.75" customHeight="1" thickBot="1" x14ac:dyDescent="0.3">
      <c r="A8" s="37"/>
      <c r="B8" s="38"/>
      <c r="C8" s="38"/>
      <c r="D8" s="39"/>
      <c r="E8" s="39"/>
      <c r="F8" s="39"/>
      <c r="G8" s="49">
        <f>SUM(G5:G7)</f>
        <v>28118.83</v>
      </c>
    </row>
    <row r="9" spans="1:7" ht="21" customHeight="1" x14ac:dyDescent="0.25">
      <c r="A9" s="37"/>
      <c r="B9" s="38"/>
      <c r="C9" s="38" t="s">
        <v>41</v>
      </c>
      <c r="D9" s="39"/>
      <c r="E9" s="39"/>
      <c r="F9" s="39"/>
      <c r="G9" s="39"/>
    </row>
    <row r="10" spans="1:7" ht="21" customHeight="1" x14ac:dyDescent="0.25">
      <c r="A10" s="37"/>
      <c r="B10" s="38"/>
      <c r="C10" s="38" t="s">
        <v>42</v>
      </c>
      <c r="D10" s="39"/>
      <c r="E10" s="39"/>
      <c r="F10" s="39"/>
      <c r="G10" s="39"/>
    </row>
    <row r="11" spans="1:7" ht="9.75" customHeight="1" x14ac:dyDescent="0.25">
      <c r="A11" s="37"/>
      <c r="B11" s="38"/>
      <c r="C11" s="38"/>
      <c r="D11" s="39"/>
      <c r="E11" s="39"/>
      <c r="F11" s="39"/>
      <c r="G11" s="39"/>
    </row>
    <row r="12" spans="1:7" ht="21" customHeight="1" x14ac:dyDescent="0.25">
      <c r="A12" s="294" t="s">
        <v>106</v>
      </c>
      <c r="B12" s="294"/>
      <c r="C12" s="294"/>
      <c r="D12" s="294"/>
      <c r="E12" s="294"/>
      <c r="F12" s="294"/>
      <c r="G12" s="294"/>
    </row>
    <row r="13" spans="1:7" ht="21" customHeight="1" x14ac:dyDescent="0.25">
      <c r="A13" s="37"/>
      <c r="B13" s="38"/>
      <c r="C13" s="38"/>
      <c r="D13" s="39"/>
      <c r="E13" s="39"/>
      <c r="F13" s="39"/>
      <c r="G13" s="39"/>
    </row>
    <row r="14" spans="1:7" ht="21" customHeight="1" x14ac:dyDescent="0.25">
      <c r="A14" s="37"/>
      <c r="B14" s="38"/>
      <c r="C14" s="38" t="s">
        <v>39</v>
      </c>
      <c r="D14" s="44">
        <f>abstract!D12</f>
        <v>8375</v>
      </c>
      <c r="E14" s="39" t="s">
        <v>40</v>
      </c>
      <c r="F14" s="39">
        <v>0.27</v>
      </c>
      <c r="G14" s="40">
        <f>F14*D14</f>
        <v>2261.25</v>
      </c>
    </row>
    <row r="15" spans="1:7" ht="21" customHeight="1" x14ac:dyDescent="0.25">
      <c r="A15" s="48"/>
      <c r="B15" s="38"/>
      <c r="C15" s="38"/>
      <c r="D15" s="47">
        <f>abstract!E12</f>
        <v>18000</v>
      </c>
      <c r="E15" s="47" t="s">
        <v>43</v>
      </c>
      <c r="F15" s="47">
        <v>0.27</v>
      </c>
      <c r="G15" s="40">
        <f>F15*D15</f>
        <v>4860</v>
      </c>
    </row>
    <row r="16" spans="1:7" ht="21" customHeight="1" x14ac:dyDescent="0.25">
      <c r="A16" s="37"/>
      <c r="B16" s="38"/>
      <c r="C16" s="38"/>
      <c r="D16" s="39">
        <f>abstract!F12</f>
        <v>123</v>
      </c>
      <c r="E16" s="39" t="s">
        <v>43</v>
      </c>
      <c r="F16" s="39">
        <v>0.31</v>
      </c>
      <c r="G16" s="40">
        <f>F16*D16</f>
        <v>38.130000000000003</v>
      </c>
    </row>
    <row r="17" spans="1:7" ht="21" customHeight="1" thickBot="1" x14ac:dyDescent="0.3">
      <c r="A17" s="37"/>
      <c r="B17" s="38"/>
      <c r="C17" s="38"/>
      <c r="D17" s="39"/>
      <c r="E17" s="39"/>
      <c r="F17" s="39"/>
      <c r="G17" s="49">
        <f>SUM(G14:G16)</f>
        <v>7159.38</v>
      </c>
    </row>
    <row r="18" spans="1:7" ht="21" customHeight="1" x14ac:dyDescent="0.25">
      <c r="A18" s="37"/>
      <c r="B18" s="38"/>
      <c r="C18" s="38" t="s">
        <v>41</v>
      </c>
      <c r="D18" s="39"/>
      <c r="E18" s="39"/>
      <c r="F18" s="39"/>
      <c r="G18" s="39"/>
    </row>
    <row r="19" spans="1:7" ht="21" customHeight="1" x14ac:dyDescent="0.25">
      <c r="A19" s="37"/>
      <c r="B19" s="38"/>
      <c r="C19" s="38" t="s">
        <v>42</v>
      </c>
      <c r="D19" s="39"/>
      <c r="E19" s="39"/>
      <c r="F19" s="39"/>
      <c r="G19" s="39"/>
    </row>
    <row r="20" spans="1:7" ht="7.5" customHeight="1" x14ac:dyDescent="0.25">
      <c r="A20" s="37"/>
      <c r="B20" s="38"/>
      <c r="C20" s="38"/>
      <c r="D20" s="39"/>
      <c r="E20" s="39"/>
      <c r="F20" s="39"/>
      <c r="G20" s="39"/>
    </row>
    <row r="21" spans="1:7" ht="21" customHeight="1" x14ac:dyDescent="0.25">
      <c r="A21" s="291" t="s">
        <v>55</v>
      </c>
      <c r="B21" s="291"/>
      <c r="C21" s="291"/>
      <c r="D21" s="291"/>
      <c r="E21" s="291"/>
      <c r="F21" s="291"/>
      <c r="G21" s="291"/>
    </row>
    <row r="22" spans="1:7" ht="21" customHeight="1" x14ac:dyDescent="0.25">
      <c r="A22" s="37"/>
      <c r="B22" s="38"/>
      <c r="C22" s="38"/>
      <c r="D22" s="290">
        <f>'Table 2'!N24</f>
        <v>158008</v>
      </c>
      <c r="E22" s="287"/>
      <c r="F22" s="39" t="s">
        <v>53</v>
      </c>
      <c r="G22" s="41">
        <f>ROUND(D22*9%,0)</f>
        <v>14221</v>
      </c>
    </row>
    <row r="23" spans="1:7" ht="21" customHeight="1" x14ac:dyDescent="0.25">
      <c r="A23" s="37"/>
      <c r="B23" s="38"/>
      <c r="C23" s="38"/>
      <c r="D23" s="290">
        <f>'Table 2'!N24</f>
        <v>158008</v>
      </c>
      <c r="E23" s="287"/>
      <c r="F23" s="39" t="s">
        <v>53</v>
      </c>
      <c r="G23" s="41">
        <f>ROUND(D23*9%,0)</f>
        <v>14221</v>
      </c>
    </row>
    <row r="24" spans="1:7" ht="21" customHeight="1" thickBot="1" x14ac:dyDescent="0.3">
      <c r="A24" s="37"/>
      <c r="B24" s="38"/>
      <c r="C24" s="38"/>
      <c r="D24" s="289" t="s">
        <v>54</v>
      </c>
      <c r="E24" s="289"/>
      <c r="F24" s="289"/>
      <c r="G24" s="42">
        <f>G23+G22</f>
        <v>28442</v>
      </c>
    </row>
    <row r="25" spans="1:7" ht="21" customHeight="1" x14ac:dyDescent="0.25">
      <c r="A25" s="37"/>
      <c r="B25" s="38"/>
      <c r="C25" s="38"/>
      <c r="D25" s="39"/>
      <c r="E25" s="39"/>
      <c r="F25" s="39"/>
      <c r="G25" s="41"/>
    </row>
    <row r="26" spans="1:7" ht="21" customHeight="1" x14ac:dyDescent="0.25">
      <c r="A26" s="37"/>
      <c r="B26" s="38"/>
      <c r="C26" s="38" t="s">
        <v>41</v>
      </c>
      <c r="D26" s="39"/>
      <c r="E26" s="39"/>
      <c r="F26" s="39"/>
      <c r="G26" s="39"/>
    </row>
    <row r="27" spans="1:7" ht="21" customHeight="1" x14ac:dyDescent="0.25">
      <c r="A27" s="37"/>
      <c r="B27" s="38"/>
      <c r="C27" s="38" t="s">
        <v>42</v>
      </c>
      <c r="D27" s="39"/>
      <c r="E27" s="39"/>
      <c r="F27" s="39"/>
      <c r="G27" s="39"/>
    </row>
    <row r="28" spans="1:7" ht="21" customHeight="1" x14ac:dyDescent="0.25">
      <c r="A28" s="37"/>
      <c r="B28" s="38"/>
      <c r="C28" s="38"/>
      <c r="D28" s="39"/>
      <c r="E28" s="39"/>
      <c r="F28" s="39"/>
      <c r="G28" s="39"/>
    </row>
    <row r="29" spans="1:7" ht="21" customHeight="1" x14ac:dyDescent="0.25">
      <c r="A29" s="288" t="s">
        <v>44</v>
      </c>
      <c r="B29" s="288"/>
      <c r="C29" s="288"/>
      <c r="D29" s="39"/>
      <c r="E29" s="39"/>
      <c r="F29" s="39"/>
      <c r="G29" s="39"/>
    </row>
    <row r="30" spans="1:7" ht="21" customHeight="1" x14ac:dyDescent="0.25">
      <c r="A30" s="37"/>
      <c r="B30" s="38"/>
      <c r="C30" s="38"/>
      <c r="D30" s="39"/>
      <c r="E30" s="39"/>
      <c r="F30" s="39"/>
      <c r="G30" s="39"/>
    </row>
    <row r="31" spans="1:7" ht="21" customHeight="1" x14ac:dyDescent="0.25">
      <c r="A31" s="37">
        <v>1</v>
      </c>
      <c r="B31" s="286" t="s">
        <v>45</v>
      </c>
      <c r="C31" s="286"/>
      <c r="D31" s="286"/>
      <c r="E31" s="286"/>
      <c r="F31" s="286"/>
      <c r="G31" s="286"/>
    </row>
    <row r="32" spans="1:7" ht="21" customHeight="1" x14ac:dyDescent="0.25">
      <c r="A32" s="37"/>
      <c r="B32" s="286" t="s">
        <v>46</v>
      </c>
      <c r="C32" s="286"/>
      <c r="D32" s="286"/>
      <c r="E32" s="286"/>
      <c r="F32" s="286"/>
      <c r="G32" s="286"/>
    </row>
    <row r="33" spans="1:7" ht="21" customHeight="1" x14ac:dyDescent="0.25">
      <c r="A33" s="37">
        <v>2</v>
      </c>
      <c r="B33" s="286" t="s">
        <v>47</v>
      </c>
      <c r="C33" s="286"/>
      <c r="D33" s="286"/>
      <c r="E33" s="286"/>
      <c r="F33" s="286"/>
      <c r="G33" s="286"/>
    </row>
    <row r="34" spans="1:7" ht="21" customHeight="1" x14ac:dyDescent="0.25">
      <c r="A34" s="37"/>
      <c r="B34" s="286" t="s">
        <v>46</v>
      </c>
      <c r="C34" s="286"/>
      <c r="D34" s="286"/>
      <c r="E34" s="286"/>
      <c r="F34" s="286"/>
      <c r="G34" s="286"/>
    </row>
    <row r="35" spans="1:7" ht="21" customHeight="1" x14ac:dyDescent="0.25">
      <c r="A35" s="37">
        <v>3</v>
      </c>
      <c r="B35" s="286" t="s">
        <v>48</v>
      </c>
      <c r="C35" s="286"/>
      <c r="D35" s="286"/>
      <c r="E35" s="286"/>
      <c r="F35" s="286"/>
      <c r="G35" s="286"/>
    </row>
    <row r="36" spans="1:7" ht="21" customHeight="1" x14ac:dyDescent="0.25">
      <c r="A36" s="37"/>
      <c r="B36" s="286" t="s">
        <v>46</v>
      </c>
      <c r="C36" s="286"/>
      <c r="D36" s="286"/>
      <c r="E36" s="286"/>
      <c r="F36" s="286"/>
      <c r="G36" s="286"/>
    </row>
    <row r="37" spans="1:7" ht="21" customHeight="1" x14ac:dyDescent="0.25">
      <c r="A37" s="37">
        <v>4</v>
      </c>
      <c r="B37" s="284" t="s">
        <v>49</v>
      </c>
      <c r="C37" s="284"/>
      <c r="D37" s="284"/>
      <c r="E37" s="284"/>
      <c r="F37" s="284"/>
      <c r="G37" s="284"/>
    </row>
    <row r="38" spans="1:7" ht="21" customHeight="1" x14ac:dyDescent="0.25">
      <c r="A38" s="37">
        <v>5</v>
      </c>
      <c r="B38" s="286" t="s">
        <v>50</v>
      </c>
      <c r="C38" s="286"/>
      <c r="D38" s="286"/>
      <c r="E38" s="286"/>
      <c r="F38" s="286"/>
      <c r="G38" s="286"/>
    </row>
    <row r="39" spans="1:7" ht="21" customHeight="1" x14ac:dyDescent="0.25">
      <c r="A39" s="37"/>
      <c r="B39" s="287" t="s">
        <v>51</v>
      </c>
      <c r="C39" s="287"/>
      <c r="D39" s="287"/>
      <c r="E39" s="287"/>
      <c r="F39" s="287"/>
      <c r="G39" s="287"/>
    </row>
    <row r="40" spans="1:7" ht="21" customHeight="1" x14ac:dyDescent="0.25">
      <c r="A40" s="37">
        <v>6</v>
      </c>
      <c r="B40" s="284" t="s">
        <v>52</v>
      </c>
      <c r="C40" s="284"/>
      <c r="D40" s="284"/>
      <c r="E40" s="284"/>
      <c r="F40" s="284"/>
      <c r="G40" s="284"/>
    </row>
    <row r="41" spans="1:7" ht="21" customHeight="1" x14ac:dyDescent="0.25">
      <c r="A41" s="37"/>
      <c r="B41" s="38"/>
      <c r="C41" s="38"/>
      <c r="D41" s="39"/>
      <c r="E41" s="39"/>
      <c r="F41" s="39"/>
      <c r="G41" s="39"/>
    </row>
    <row r="42" spans="1:7" ht="21" customHeight="1" x14ac:dyDescent="0.25">
      <c r="A42" s="37"/>
      <c r="B42" s="38"/>
      <c r="C42" s="38"/>
      <c r="D42" s="39"/>
      <c r="E42" s="39"/>
      <c r="F42" s="39"/>
      <c r="G42" s="39"/>
    </row>
    <row r="43" spans="1:7" ht="21" customHeight="1" x14ac:dyDescent="0.25">
      <c r="A43" s="37"/>
      <c r="B43" s="38"/>
      <c r="C43" s="38"/>
      <c r="D43" s="285" t="s">
        <v>36</v>
      </c>
      <c r="E43" s="285"/>
      <c r="F43" s="285"/>
      <c r="G43" s="285"/>
    </row>
  </sheetData>
  <sortState ref="C2:N132">
    <sortCondition ref="C2:C132"/>
  </sortState>
  <mergeCells count="20">
    <mergeCell ref="D24:F24"/>
    <mergeCell ref="D23:E23"/>
    <mergeCell ref="A3:G3"/>
    <mergeCell ref="A1:G1"/>
    <mergeCell ref="F2:G2"/>
    <mergeCell ref="D22:E22"/>
    <mergeCell ref="A21:G21"/>
    <mergeCell ref="A12:G12"/>
    <mergeCell ref="A29:C29"/>
    <mergeCell ref="B31:G31"/>
    <mergeCell ref="B32:G32"/>
    <mergeCell ref="B33:G33"/>
    <mergeCell ref="B34:G34"/>
    <mergeCell ref="B40:G40"/>
    <mergeCell ref="D43:G43"/>
    <mergeCell ref="B35:G35"/>
    <mergeCell ref="B36:G36"/>
    <mergeCell ref="B37:G37"/>
    <mergeCell ref="B38:G38"/>
    <mergeCell ref="B39:G39"/>
  </mergeCells>
  <printOptions horizontalCentered="1" verticalCentered="1"/>
  <pageMargins left="0.7" right="0.33" top="0.22" bottom="0.3" header="0.16" footer="0.2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Table 2</vt:lpstr>
      <vt:lpstr>covering</vt:lpstr>
      <vt:lpstr>abstract</vt:lpstr>
      <vt:lpstr>sec wise</vt:lpstr>
      <vt:lpstr>SUMMARY SHEET</vt:lpstr>
      <vt:lpstr>abstract!Print_Area</vt:lpstr>
      <vt:lpstr>covering!Print_Area</vt:lpstr>
      <vt:lpstr>'sec wise'!Print_Area</vt:lpstr>
      <vt:lpstr>'SUMMARY SHEET'!Print_Area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2019-09-11T10:10:39Z</dcterms:modified>
</cp:coreProperties>
</file>