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245" windowWidth="14805" windowHeight="6870" tabRatio="434" activeTab="4"/>
  </bookViews>
  <sheets>
    <sheet name="Table 2 (2)" sheetId="19" r:id="rId1"/>
    <sheet name="covering" sheetId="2" r:id="rId2"/>
    <sheet name="abstract" sheetId="3" r:id="rId3"/>
    <sheet name="sec wise" sheetId="7" r:id="rId4"/>
    <sheet name="SUMMARY SHEET" sheetId="16" r:id="rId5"/>
  </sheets>
  <definedNames>
    <definedName name="_xlnm.Print_Area" localSheetId="2">abstract!$A$1:$G$30</definedName>
    <definedName name="_xlnm.Print_Area" localSheetId="1">covering!$A$1:$F$16</definedName>
    <definedName name="_xlnm.Print_Area" localSheetId="3">'sec wise'!$A$1:$J$107</definedName>
    <definedName name="_xlnm.Print_Area" localSheetId="4">'SUMMARY SHEET'!$A$1:$G$43</definedName>
    <definedName name="SUDHAKAR_APRIL_16" localSheetId="4">'SUMMARY SHEET'!#REF!</definedName>
  </definedNames>
  <calcPr calcId="144525"/>
  <fileRecoveryPr repairLoad="1"/>
</workbook>
</file>

<file path=xl/calcChain.xml><?xml version="1.0" encoding="utf-8"?>
<calcChain xmlns="http://schemas.openxmlformats.org/spreadsheetml/2006/main">
  <c r="P83" i="7" l="1"/>
  <c r="O47" i="7" l="1"/>
  <c r="P88" i="7"/>
  <c r="D93" i="7" l="1"/>
  <c r="E93" i="7"/>
  <c r="F93" i="7"/>
  <c r="G93" i="7"/>
  <c r="H93" i="7"/>
  <c r="I93" i="7"/>
  <c r="J93" i="7"/>
  <c r="P79" i="7"/>
  <c r="B13" i="3" s="1"/>
  <c r="G13" i="3"/>
  <c r="G12" i="3"/>
  <c r="E12" i="3"/>
  <c r="G14" i="3" l="1"/>
  <c r="P78" i="7" l="1"/>
  <c r="D13" i="3" s="1"/>
  <c r="O34" i="7"/>
  <c r="D12" i="3" s="1"/>
  <c r="K93" i="7"/>
  <c r="D14" i="3" l="1"/>
  <c r="C116" i="7"/>
  <c r="E23" i="19" l="1"/>
  <c r="D7" i="16"/>
  <c r="D51" i="7"/>
  <c r="D9" i="7"/>
  <c r="E9" i="7"/>
  <c r="H23" i="19" l="1"/>
  <c r="D112" i="7"/>
  <c r="M23" i="19" l="1"/>
  <c r="C93" i="7"/>
  <c r="P89" i="7"/>
  <c r="E13" i="3" s="1"/>
  <c r="P81" i="7" l="1"/>
  <c r="P85" i="7"/>
  <c r="P84" i="7" s="1"/>
  <c r="O23" i="19"/>
  <c r="R23" i="19"/>
  <c r="C9" i="7"/>
  <c r="V23" i="19" l="1"/>
  <c r="P91" i="7"/>
  <c r="P80" i="7"/>
  <c r="C13" i="3" s="1"/>
  <c r="O8" i="7"/>
  <c r="O6" i="7"/>
  <c r="F9" i="7"/>
  <c r="G9" i="7"/>
  <c r="H9" i="7"/>
  <c r="I9" i="7"/>
  <c r="J9" i="7"/>
  <c r="O9" i="7" s="1"/>
  <c r="E51" i="7"/>
  <c r="E112" i="7" s="1"/>
  <c r="F51" i="7"/>
  <c r="G51" i="7"/>
  <c r="H51" i="7"/>
  <c r="C51" i="7"/>
  <c r="I51" i="7"/>
  <c r="C114" i="7" l="1"/>
  <c r="E21" i="19" s="1"/>
  <c r="H21" i="19" s="1"/>
  <c r="M21" i="19" s="1"/>
  <c r="E11" i="3"/>
  <c r="P90" i="7"/>
  <c r="C112" i="7"/>
  <c r="O37" i="7"/>
  <c r="O36" i="7" s="1"/>
  <c r="C12" i="3" s="1"/>
  <c r="C14" i="3" s="1"/>
  <c r="B11" i="3"/>
  <c r="O7" i="7"/>
  <c r="H112" i="7"/>
  <c r="G112" i="7"/>
  <c r="F112" i="7"/>
  <c r="I112" i="7"/>
  <c r="D5" i="16" l="1"/>
  <c r="R21" i="19"/>
  <c r="O21" i="19"/>
  <c r="P93" i="7"/>
  <c r="F13" i="3"/>
  <c r="J51" i="7"/>
  <c r="O49" i="7" s="1"/>
  <c r="V21" i="19" l="1"/>
  <c r="C115" i="7"/>
  <c r="D6" i="16" s="1"/>
  <c r="F12" i="3"/>
  <c r="F14" i="3" s="1"/>
  <c r="O50" i="7"/>
  <c r="J112" i="7"/>
  <c r="C117" i="7" l="1"/>
  <c r="E22" i="19"/>
  <c r="G6" i="16"/>
  <c r="D15" i="16"/>
  <c r="G15" i="16" s="1"/>
  <c r="B14" i="3"/>
  <c r="E14" i="3"/>
  <c r="H22" i="19" l="1"/>
  <c r="E24" i="19"/>
  <c r="D16" i="16"/>
  <c r="G16" i="16" s="1"/>
  <c r="G7" i="16"/>
  <c r="D14" i="16"/>
  <c r="M22" i="19" l="1"/>
  <c r="H24" i="19"/>
  <c r="K14" i="16"/>
  <c r="G5" i="16"/>
  <c r="G9" i="16" s="1"/>
  <c r="G14" i="16"/>
  <c r="G18" i="16" s="1"/>
  <c r="R22" i="19" l="1"/>
  <c r="R24" i="19" s="1"/>
  <c r="U28" i="19" s="1"/>
  <c r="O22" i="19"/>
  <c r="M24" i="19"/>
  <c r="X26" i="19" s="1"/>
  <c r="D22" i="16" l="1"/>
  <c r="D23" i="16" s="1"/>
  <c r="G23" i="16" s="1"/>
  <c r="U31" i="19"/>
  <c r="U33" i="19"/>
  <c r="H41" i="19" s="1"/>
  <c r="U32" i="19"/>
  <c r="H40" i="19" s="1"/>
  <c r="V22" i="19"/>
  <c r="V24" i="19" s="1"/>
  <c r="O24" i="19"/>
  <c r="U27" i="19" s="1"/>
  <c r="U30" i="19" s="1"/>
  <c r="H38" i="19" s="1"/>
  <c r="G22" i="16" l="1"/>
  <c r="G24" i="16" s="1"/>
  <c r="U29" i="19"/>
  <c r="H39" i="19"/>
  <c r="U34" i="19" l="1"/>
  <c r="H42" i="19" s="1"/>
</calcChain>
</file>

<file path=xl/connections.xml><?xml version="1.0" encoding="utf-8"?>
<connections xmlns="http://schemas.openxmlformats.org/spreadsheetml/2006/main">
  <connection id="1" name="SUDHAKAR APRIL 16" type="6" refreshedVersion="4" background="1" saveData="1">
    <textPr codePage="437" sourceFile="C:\Users\CBS\Desktop\sud\D6 APR16 M1 BBA\SUDHAKAR APRIL 16.txt" delimited="0">
      <textFields count="11">
        <textField/>
        <textField position="33"/>
        <textField position="40"/>
        <textField position="47"/>
        <textField position="54"/>
        <textField position="61"/>
        <textField position="68"/>
        <textField position="75"/>
        <textField position="82"/>
        <textField position="89"/>
        <textField position="96"/>
      </textFields>
    </textPr>
  </connection>
  <connection id="2" name="SUDHAKAR FEB-16 EXCEP" type="6" refreshedVersion="4" background="1" saveData="1">
    <textPr codePage="437" sourceFile="C:\Users\CBS\Desktop\SUDHAKAR FEB 16\SUDHAKAR FEB-16 EXCEP.txt" delimited="0">
      <textFields count="7">
        <textField/>
        <textField position="33"/>
        <textField position="40"/>
        <textField position="61"/>
        <textField position="68"/>
        <textField position="75"/>
        <textField position="82"/>
      </textFields>
    </textPr>
  </connection>
  <connection id="3" name="SUDHAKAR OCT 15" type="6" refreshedVersion="4" background="1" saveData="1">
    <textPr codePage="437" sourceFile="C:\Users\CBS\Desktop\TOWN 1 BBA\SUDHAKAR OCT 15.txt" delimited="0">
      <textFields count="11">
        <textField/>
        <textField position="33"/>
        <textField position="40"/>
        <textField position="47"/>
        <textField position="54"/>
        <textField position="61"/>
        <textField position="68"/>
        <textField position="75"/>
        <textField position="82"/>
        <textField position="89"/>
        <textField position="96"/>
      </textFields>
    </textPr>
  </connection>
  <connection id="4" name="TOWN 31" type="6" refreshedVersion="4" background="1" saveData="1">
    <textPr codePage="437" sourceFile="H:\sudhakar jun 15\TOWN 3.txt" delimited="0">
      <textFields count="11">
        <textField/>
        <textField position="32"/>
        <textField position="40"/>
        <textField position="47"/>
        <textField position="54"/>
        <textField position="61"/>
        <textField position="68"/>
        <textField position="75"/>
        <textField position="82"/>
        <textField position="89"/>
        <textField position="96"/>
      </textFields>
    </textPr>
  </connection>
</connections>
</file>

<file path=xl/sharedStrings.xml><?xml version="1.0" encoding="utf-8"?>
<sst xmlns="http://schemas.openxmlformats.org/spreadsheetml/2006/main" count="315" uniqueCount="197">
  <si>
    <t>DL</t>
  </si>
  <si>
    <t>RNF</t>
  </si>
  <si>
    <t>WR</t>
  </si>
  <si>
    <t>CERTIFICATES</t>
  </si>
  <si>
    <t>Name of the Section</t>
  </si>
  <si>
    <t>Existing Services</t>
  </si>
  <si>
    <t>(Live + UDC)</t>
  </si>
  <si>
    <t>Mandal Head Quarters (URBAN)</t>
  </si>
  <si>
    <t>Other than  Mandal Head Quarters (RURAL)</t>
  </si>
  <si>
    <t>TOTAL</t>
  </si>
  <si>
    <t>ANNEXURE-1</t>
  </si>
  <si>
    <t>Certified that the services mentioned in the above statement is correct.</t>
  </si>
  <si>
    <t xml:space="preserve">2. Certified that the bill claimed as per Agt. No. . . . . . . . . . .of SE/O/GNT, Dt.  . . . . . . . . . Valid up to </t>
  </si>
  <si>
    <t>3. Certified that the Bank Guarantee of Rs.                      is valid up to .        and other Bank Guarantee of Rs.             is valid up to .vide B.G.No.                                of               Bank  GUNTUR</t>
  </si>
  <si>
    <t>4. Certified that all the meter readings are entered in the MRBs.</t>
  </si>
  <si>
    <t>5. Certified that the bill not claimed for RNF/Wrong reading Services.</t>
  </si>
  <si>
    <t>6. Certified that the wrong readings below the maximum limit ie., under  of total services.0.50%</t>
  </si>
  <si>
    <t>7. Certified that the Service Tax has been paid to the Central Excise Department vide challan  No. . . . . . . . . dt. . . . . . . . .     (Proof of latest payment enclosed.)</t>
  </si>
  <si>
    <t>8. Certified that the Spot Billing work has been carried out as per Agreement.</t>
  </si>
  <si>
    <t>Sl. No.</t>
  </si>
  <si>
    <t>Name of the Distribution</t>
  </si>
  <si>
    <t>Total No. of Services</t>
  </si>
  <si>
    <t>No. of Services attended</t>
  </si>
  <si>
    <t>No. of Services not attended</t>
  </si>
  <si>
    <t xml:space="preserve"> No. of Services claimed</t>
  </si>
  <si>
    <t>Total</t>
  </si>
  <si>
    <t>Certified that the services mentioned in the above statement is correct</t>
  </si>
  <si>
    <t>Certified that the day-today exceptional reports are furnishing by the SBA.</t>
  </si>
  <si>
    <t>Certified that all the exceptionals are attended.</t>
  </si>
  <si>
    <t>Certified that the SBA recorded the meter readings in MRBs as per Agreement.</t>
  </si>
  <si>
    <t>Certified that the SBA has fulfilled all other conditions as per Agreement.</t>
  </si>
  <si>
    <t>ADVANCED STAMPED RECEIPT</t>
  </si>
  <si>
    <t>Seal &amp; Signature of Agency</t>
  </si>
  <si>
    <t>With Revenue Stamp</t>
  </si>
  <si>
    <t>R</t>
  </si>
  <si>
    <t>RURAL</t>
  </si>
  <si>
    <t>MHQ</t>
  </si>
  <si>
    <t>Signature of the Agency</t>
  </si>
  <si>
    <t>STATEMENT SHOWING THE E.P.F., E.S.I. &amp; SERVICE TAX</t>
  </si>
  <si>
    <t>1. E.P.F.</t>
  </si>
  <si>
    <t>No. of Services</t>
  </si>
  <si>
    <t>x</t>
  </si>
  <si>
    <t>Paid receipt No. &amp; Date</t>
  </si>
  <si>
    <t>(Including Ready reference copy)</t>
  </si>
  <si>
    <t>2. E.S.I.</t>
  </si>
  <si>
    <t>GRAND TOTAL</t>
  </si>
  <si>
    <t>X</t>
  </si>
  <si>
    <t>Certificates</t>
  </si>
  <si>
    <t>Certified that the GST has been p;aid for the Month of _______________________</t>
  </si>
  <si>
    <t>Challan No. _____________ Dt.________________ (Proof Enclosed)</t>
  </si>
  <si>
    <t>Certified that the EPF has been p;aid for the Month of _______________________</t>
  </si>
  <si>
    <t>Certified that the ESI has been p;aid for the Month of _______________________</t>
  </si>
  <si>
    <t>Certified that that the Fulfil of Invoice &amp; other Statement</t>
  </si>
  <si>
    <t>Certified that the all spot billing readers to pay the Remuneration through Bank A/c</t>
  </si>
  <si>
    <t>(Statement copy enclosed)</t>
  </si>
  <si>
    <t>Certified that the Above statement is correct</t>
  </si>
  <si>
    <t>x 9%</t>
  </si>
  <si>
    <t>CGST + SGST Total</t>
  </si>
  <si>
    <t>3. G.S.T :</t>
  </si>
  <si>
    <t>01-DACHEPALLI</t>
  </si>
  <si>
    <t>22-ANJANAPURAM COLONY</t>
  </si>
  <si>
    <t>DACHEPALLI TOWN</t>
  </si>
  <si>
    <t>02-ALUGUMALLI PADU</t>
  </si>
  <si>
    <t>03-BATRU PALEM</t>
  </si>
  <si>
    <t>04-ERIKEPALLI</t>
  </si>
  <si>
    <t>05-GAMALA PADU</t>
  </si>
  <si>
    <t>06-KESANU PALLI</t>
  </si>
  <si>
    <t>07-MADINA PADU</t>
  </si>
  <si>
    <t>08-MUTYALAM PADU</t>
  </si>
  <si>
    <t>09-PEDAGARLA PADU</t>
  </si>
  <si>
    <t>10-PONDUGULA</t>
  </si>
  <si>
    <t>11-RAMA PURAM</t>
  </si>
  <si>
    <t>12-SANKARAPURAM TANDA</t>
  </si>
  <si>
    <t>13-SARANGI PALEM</t>
  </si>
  <si>
    <t>14-SRI NAGAR</t>
  </si>
  <si>
    <t>15-TANGEDA</t>
  </si>
  <si>
    <t>16-KATRA PADU</t>
  </si>
  <si>
    <t>17-RAJENDRA NAGAR</t>
  </si>
  <si>
    <t>18-TAKKELLA PADU</t>
  </si>
  <si>
    <t>19-SRINIVASAPURAM</t>
  </si>
  <si>
    <t>20-ELIAM PETA</t>
  </si>
  <si>
    <t>21-KOTHURU</t>
  </si>
  <si>
    <t>23-DURGA BHAVANI COLONY</t>
  </si>
  <si>
    <t>DACHEPALLI RURAL</t>
  </si>
  <si>
    <t>51-MACHAVARAM</t>
  </si>
  <si>
    <t>52-GANDHI NAGAR</t>
  </si>
  <si>
    <t>53-GANGIREDDY PALEM</t>
  </si>
  <si>
    <t>54-GOVINDA PURAM</t>
  </si>
  <si>
    <t>55-K.G.PADU</t>
  </si>
  <si>
    <t>56-MALLAVOLU</t>
  </si>
  <si>
    <t>57-KOTHA PALEM</t>
  </si>
  <si>
    <t>58-MORJAM PADU</t>
  </si>
  <si>
    <t>59-N.P.THANDA</t>
  </si>
  <si>
    <t>60-NEHRU NAGAR</t>
  </si>
  <si>
    <t>61-PILLUTLA</t>
  </si>
  <si>
    <t>62-PINNELLI</t>
  </si>
  <si>
    <t>63-REGUALA GADDA</t>
  </si>
  <si>
    <t>64-RUKMINI PURAM</t>
  </si>
  <si>
    <t>65-SINGARAYPALEMTHANDA</t>
  </si>
  <si>
    <t>66-TADUTLA</t>
  </si>
  <si>
    <t>67-TURAKA PALEM</t>
  </si>
  <si>
    <t>68-VEMA VARAM</t>
  </si>
  <si>
    <t>69-CHENNAYA PALEM (V)</t>
  </si>
  <si>
    <t>70-RAMACHANDRA PURAM</t>
  </si>
  <si>
    <t>MACHAVARAM</t>
  </si>
  <si>
    <r>
      <t xml:space="preserve">Name of the Section  :  </t>
    </r>
    <r>
      <rPr>
        <b/>
        <u/>
        <sz val="14"/>
        <color rgb="FF000000"/>
        <rFont val="Calibri"/>
        <family val="2"/>
      </rPr>
      <t>DACHEPALLI TOWN</t>
    </r>
  </si>
  <si>
    <r>
      <t xml:space="preserve">Name of the Section  :  </t>
    </r>
    <r>
      <rPr>
        <b/>
        <u/>
        <sz val="14"/>
        <color rgb="FF000000"/>
        <rFont val="Calibri"/>
        <family val="2"/>
      </rPr>
      <t>DACHEPALLI RURAL</t>
    </r>
  </si>
  <si>
    <t>Name of the Section  :  MACHAVARAM</t>
  </si>
  <si>
    <t>I DURGA RAO/ DACHEPALLI SUB DIV/MACHERLA DIVISION</t>
  </si>
  <si>
    <t>TAX INVOICE</t>
  </si>
  <si>
    <t>State                       :  A.P.</t>
  </si>
  <si>
    <t>State                     :  A.P.</t>
  </si>
  <si>
    <t>State          :   A.P.</t>
  </si>
  <si>
    <t>HSN SAC</t>
  </si>
  <si>
    <t>Qty</t>
  </si>
  <si>
    <t>Rate</t>
  </si>
  <si>
    <t>CGST</t>
  </si>
  <si>
    <t>SGST</t>
  </si>
  <si>
    <t>URBAN</t>
  </si>
  <si>
    <t>Total :</t>
  </si>
  <si>
    <t xml:space="preserve">                                                    Terms and conditions :
1.Certified that the bill has not been prepaid &amp; paid previously
2.Certified that the bill has been prepaid as per terms &amp; condition
3.Certified that the income tax is deducted as per the rules </t>
  </si>
  <si>
    <t>Total Amount Before Tax   :</t>
  </si>
  <si>
    <t>Tax Amount : GST                :</t>
  </si>
  <si>
    <t>Gross Amount       :</t>
  </si>
  <si>
    <t>I.T   1%                                       :</t>
  </si>
  <si>
    <t>TDS.CGST.1%</t>
  </si>
  <si>
    <t>TDS.SGST 1%</t>
  </si>
  <si>
    <t>Net Amount</t>
  </si>
  <si>
    <t xml:space="preserve"> </t>
  </si>
  <si>
    <t xml:space="preserve">PASSED FOR RS </t>
  </si>
  <si>
    <t>PER CHECKED FOR RS</t>
  </si>
  <si>
    <t>ACCOUNTSOFFICER REV</t>
  </si>
  <si>
    <t>CIRCLE OFFICE GUNTUR</t>
  </si>
  <si>
    <t>I. DURGA RAO, SUB-ERO/DACHEPALLI</t>
  </si>
  <si>
    <t>Certificate for Spot Billing Work of I. DURGA RAO                                                                                                       in Dachepalli Subdivision/Macherla/Guntur</t>
  </si>
  <si>
    <t>Dachepalli / Macherla Division</t>
  </si>
  <si>
    <t>Machavaram</t>
  </si>
  <si>
    <t>Dachepalli Rural</t>
  </si>
  <si>
    <t>Dachepalli Town</t>
  </si>
  <si>
    <t>Operation Macherla</t>
  </si>
  <si>
    <t>AE Login Scs</t>
  </si>
  <si>
    <t>I N A</t>
  </si>
  <si>
    <t>I F A</t>
  </si>
  <si>
    <t>IFA</t>
  </si>
  <si>
    <t>INF AREA</t>
  </si>
  <si>
    <t xml:space="preserve"> of Services  of Sub-Electricity Revenue Office,  Dachepalli, Macherla Division for the</t>
  </si>
  <si>
    <t>Executive Engineer</t>
  </si>
  <si>
    <t>Dy. Executive Engineer</t>
  </si>
  <si>
    <t>Asstistant Executive Engineer</t>
  </si>
  <si>
    <t>-</t>
  </si>
  <si>
    <t>Interior Focal Area</t>
  </si>
  <si>
    <r>
      <rPr>
        <b/>
        <sz val="16"/>
        <color rgb="FF0000CC"/>
        <rFont val="Trebuchet MS"/>
        <family val="2"/>
      </rPr>
      <t xml:space="preserve">TAX INVOICE </t>
    </r>
    <r>
      <rPr>
        <b/>
        <sz val="10"/>
        <color rgb="FF0000CC"/>
        <rFont val="Trebuchet MS"/>
        <family val="2"/>
      </rPr>
      <t xml:space="preserve">                                                          </t>
    </r>
  </si>
  <si>
    <t xml:space="preserve">I. DURGA RAO,  15-6-87/A, Revenue Ward-25, Old Guntur, Guntur GST No.  37ACCPI0944B1Z5 </t>
  </si>
  <si>
    <t>Reverse Charge     :  NO</t>
  </si>
  <si>
    <t>VENDER Code;     313248                                                       Phone: 9502688422</t>
  </si>
  <si>
    <t>Invoice Date          :   01-08-2019</t>
  </si>
  <si>
    <t>Date of Supply : 01-07-19 to 31-07-19  P.M ORDERNO;  930000071315</t>
  </si>
  <si>
    <t>Details of Receiver | Billed to:</t>
  </si>
  <si>
    <t xml:space="preserve">Details of Consignee Shipped to </t>
  </si>
  <si>
    <t>State Code :</t>
  </si>
  <si>
    <r>
      <rPr>
        <b/>
        <sz val="7"/>
        <color rgb="FFC00000"/>
        <rFont val="Trebuchet MS"/>
        <family val="2"/>
      </rPr>
      <t>Sr.
No.</t>
    </r>
  </si>
  <si>
    <t>Name of Product / Service</t>
  </si>
  <si>
    <t>UOM</t>
  </si>
  <si>
    <t>Amount</t>
  </si>
  <si>
    <t>Less: Discount</t>
  </si>
  <si>
    <t>Taxable Value</t>
  </si>
  <si>
    <t>IGST</t>
  </si>
  <si>
    <t>INTERIOR NON FOCAL AREA</t>
  </si>
  <si>
    <t>Add : CGST</t>
  </si>
  <si>
    <t xml:space="preserve">Add : SGST </t>
  </si>
  <si>
    <r>
      <rPr>
        <b/>
        <sz val="8"/>
        <color rgb="FF0000CC"/>
        <rFont val="Trebuchet MS"/>
        <family val="2"/>
      </rPr>
      <t xml:space="preserve">                               Bank Details :
</t>
    </r>
    <r>
      <rPr>
        <b/>
        <sz val="7"/>
        <color rgb="FF0000CC"/>
        <rFont val="Trebuchet MS"/>
        <family val="2"/>
      </rPr>
      <t xml:space="preserve">•  Bank Account Number         :  50200030463471
•  Bank Branch IFSC                  :  HDFC0009180                                                                                  * Name of the Bank                    :HDFC                                                                              </t>
    </r>
  </si>
  <si>
    <t xml:space="preserve">P.O N0                                                       </t>
  </si>
  <si>
    <t>ENTRY SHEET NO:</t>
  </si>
  <si>
    <t>AGENCY NAME (Common Seal)</t>
  </si>
  <si>
    <t>EXECUTIVE ENGINEER</t>
  </si>
  <si>
    <t xml:space="preserve">Received with thanks from the Executive Engineer, Operation, Macherla, APSPDCL, </t>
  </si>
  <si>
    <t>Name          :  Dy. EXECUTIVE ENGINEER/O/DACHEPALLI/GUNTUR                     Section       : Dachepalli Town, Dachepalli Rural &amp; Machavaram
GSTIN         :   37AAHCS4056Q2ZM</t>
  </si>
  <si>
    <t>NAME  :  EXECUTIVE ENGINEER                                                                      ADDRESS : MACHERLA                                                                                          GSTIN :   37AAHCS4056Q2ZM</t>
  </si>
  <si>
    <t>Invoice No              :      19</t>
  </si>
  <si>
    <t>AgreementNo;  5580015577                          PanNO; ACCPI0944B</t>
  </si>
  <si>
    <t>OPRATION /MACHERLA/GUNTUR</t>
  </si>
  <si>
    <t>(Rupees One Lakh Ninty seven thousand Ninty four only)</t>
  </si>
  <si>
    <t>Place of Supply         :    DACHEPALLI SUB DIVISION, GUNTUR</t>
  </si>
  <si>
    <t>MONTH :   SEPTEMBER, 2019</t>
  </si>
  <si>
    <t>SEPTEMBER, 2019</t>
  </si>
  <si>
    <t>Statement showing the section wise services entrusted for Spot Billing work For the month of   SEPTEMBER, 2019</t>
  </si>
  <si>
    <t>No. of Services Billed during SEPTEMBER, 2019</t>
  </si>
  <si>
    <t xml:space="preserve"> accounting month of  SEPTEMBER, 2019</t>
  </si>
  <si>
    <t xml:space="preserve">Certified that the  bills issued for 9735 No. of services for the month of SEPTEMBER, 2019  </t>
  </si>
  <si>
    <t>Certified that there are 56  No. of DL, 0  No. of RNF &amp; 0 No. of Wrong reading services.</t>
  </si>
  <si>
    <t xml:space="preserve">Certified that the  bills issued for 9665 No. of services for the month of SEPTEMBER, 2019  </t>
  </si>
  <si>
    <t>Certified that there are 4 No. of DL, 1   No. of RNF &amp; 0 No. of Wrong reading services.</t>
  </si>
  <si>
    <t xml:space="preserve">Certified that the  bills issued for 9281  No. of services for the month of SEPTEMBER, 2019  </t>
  </si>
  <si>
    <r>
      <t>Certified that there are 47</t>
    </r>
    <r>
      <rPr>
        <b/>
        <sz val="14"/>
        <color rgb="FFFF0000"/>
        <rFont val="Calibri"/>
        <family val="2"/>
      </rPr>
      <t xml:space="preserve"> </t>
    </r>
    <r>
      <rPr>
        <sz val="12"/>
        <color rgb="FFFF0000"/>
        <rFont val="Calibri"/>
        <family val="2"/>
      </rPr>
      <t xml:space="preserve"> No. of DL, 2  No. of RNF &amp; 0 No. of Wrong reading services.</t>
    </r>
  </si>
  <si>
    <r>
      <t xml:space="preserve">1. Certified that </t>
    </r>
    <r>
      <rPr>
        <sz val="12"/>
        <color rgb="FFFF0000"/>
        <rFont val="Calibri"/>
        <family val="2"/>
      </rPr>
      <t xml:space="preserve">28681 </t>
    </r>
    <r>
      <rPr>
        <sz val="12"/>
        <color theme="1"/>
        <rFont val="Calibri"/>
        <family val="2"/>
      </rPr>
      <t>No. of  Monthly services mentioned in the above statement entrusted for spot Billing.</t>
    </r>
  </si>
  <si>
    <t xml:space="preserve">Guntur, the sum of Rs. 1,99,034.00 (One Lakh Ninty Nine thousand and thirty </t>
  </si>
  <si>
    <r>
      <t xml:space="preserve">four only) being the Remuneration for Spot Billing in respect of </t>
    </r>
    <r>
      <rPr>
        <sz val="14"/>
        <color rgb="FFFF0000"/>
        <rFont val="Calibri"/>
        <family val="2"/>
        <scheme val="minor"/>
      </rPr>
      <t>28681</t>
    </r>
    <r>
      <rPr>
        <sz val="14"/>
        <color theme="1"/>
        <rFont val="Calibri"/>
        <family val="2"/>
        <scheme val="minor"/>
      </rPr>
      <t xml:space="preserve"> Nos.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</si>
</sst>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CC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0000FF"/>
      <name val="Calibri"/>
      <family val="2"/>
    </font>
    <font>
      <b/>
      <u/>
      <sz val="16"/>
      <color theme="1"/>
      <name val="Calibri"/>
      <family val="2"/>
    </font>
    <font>
      <b/>
      <sz val="14"/>
      <color rgb="FF0000FF"/>
      <name val="Calibri"/>
      <family val="2"/>
    </font>
    <font>
      <b/>
      <u/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rgb="FF000000"/>
      <name val="Calibri"/>
      <family val="2"/>
    </font>
    <font>
      <b/>
      <u/>
      <sz val="14"/>
      <color rgb="FF000000"/>
      <name val="Calibri"/>
      <family val="2"/>
    </font>
    <font>
      <sz val="10"/>
      <color rgb="FF000000"/>
      <name val="Times New Roman"/>
      <family val="1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6"/>
      <color rgb="FF0000FF"/>
      <name val="Calibri"/>
      <family val="2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</font>
    <font>
      <sz val="11"/>
      <color rgb="FF3333FF"/>
      <name val="Calibri"/>
      <family val="2"/>
      <scheme val="minor"/>
    </font>
    <font>
      <sz val="12"/>
      <color rgb="FFFF0000"/>
      <name val="Calibri"/>
      <family val="2"/>
    </font>
    <font>
      <b/>
      <sz val="14"/>
      <color rgb="FFFF0000"/>
      <name val="Calibri"/>
      <family val="2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7"/>
      <color rgb="FFC00000"/>
      <name val="Trebuchet MS"/>
      <family val="2"/>
    </font>
    <font>
      <b/>
      <sz val="10"/>
      <color rgb="FFC00000"/>
      <name val="Times New Roman"/>
      <family val="1"/>
    </font>
    <font>
      <b/>
      <sz val="11"/>
      <color rgb="FF3333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0"/>
      <color rgb="FF0000CC"/>
      <name val="Trebuchet MS"/>
      <family val="2"/>
    </font>
    <font>
      <b/>
      <sz val="16"/>
      <color rgb="FF0000CC"/>
      <name val="Trebuchet MS"/>
      <family val="2"/>
    </font>
    <font>
      <b/>
      <sz val="10"/>
      <color rgb="FF0000CC"/>
      <name val="Times New Roman"/>
      <family val="1"/>
    </font>
    <font>
      <b/>
      <sz val="11"/>
      <color rgb="FFC00000"/>
      <name val="Times New Roman"/>
      <family val="1"/>
    </font>
    <font>
      <b/>
      <sz val="12"/>
      <color rgb="FF0000CC"/>
      <name val="Trebuchet MS"/>
      <family val="2"/>
    </font>
    <font>
      <b/>
      <sz val="8"/>
      <color rgb="FF0000CC"/>
      <name val="Trebuchet MS"/>
      <family val="2"/>
    </font>
    <font>
      <b/>
      <sz val="8"/>
      <color rgb="FF0000CC"/>
      <name val="Times New Roman"/>
      <family val="1"/>
    </font>
    <font>
      <b/>
      <sz val="8"/>
      <color rgb="FFC00000"/>
      <name val="Trebuchet MS"/>
      <family val="2"/>
    </font>
    <font>
      <b/>
      <sz val="9"/>
      <color rgb="FFC00000"/>
      <name val="Trebuchet MS"/>
      <family val="2"/>
    </font>
    <font>
      <b/>
      <sz val="9"/>
      <color rgb="FFC00000"/>
      <name val="Times New Roman"/>
      <family val="1"/>
    </font>
    <font>
      <b/>
      <sz val="9"/>
      <color rgb="FF0000CC"/>
      <name val="Trebuchet MS"/>
      <family val="2"/>
    </font>
    <font>
      <b/>
      <sz val="7"/>
      <color rgb="FF0000CC"/>
      <name val="Trebuchet MS"/>
      <family val="2"/>
    </font>
    <font>
      <b/>
      <sz val="11"/>
      <color rgb="FF0000CC"/>
      <name val="Trebuchet MS"/>
      <family val="2"/>
    </font>
    <font>
      <b/>
      <sz val="10"/>
      <color rgb="FFC00000"/>
      <name val="Trebuchet MS"/>
      <family val="2"/>
    </font>
    <font>
      <b/>
      <sz val="11"/>
      <color rgb="FF0000CC"/>
      <name val="Times New Roman"/>
      <family val="1"/>
    </font>
    <font>
      <b/>
      <vertAlign val="superscript"/>
      <sz val="12"/>
      <color rgb="FF0000CC"/>
      <name val="Trebuchet MS"/>
      <family val="2"/>
    </font>
    <font>
      <b/>
      <sz val="9"/>
      <color rgb="FF0000CC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5F0"/>
      </patternFill>
    </fill>
    <fill>
      <patternFill patternType="solid">
        <fgColor theme="8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rgb="FF156FB8"/>
      </bottom>
      <diagonal/>
    </border>
    <border>
      <left style="thin">
        <color rgb="FF156FB8"/>
      </left>
      <right/>
      <top style="thin">
        <color rgb="FF156FB8"/>
      </top>
      <bottom/>
      <diagonal/>
    </border>
    <border>
      <left/>
      <right/>
      <top style="thin">
        <color rgb="FF156FB8"/>
      </top>
      <bottom/>
      <diagonal/>
    </border>
    <border>
      <left style="thin">
        <color rgb="FF156FB8"/>
      </left>
      <right/>
      <top/>
      <bottom/>
      <diagonal/>
    </border>
    <border>
      <left style="thin">
        <color rgb="FF156FB8"/>
      </left>
      <right/>
      <top/>
      <bottom style="thin">
        <color rgb="FF156FB8"/>
      </bottom>
      <diagonal/>
    </border>
    <border>
      <left/>
      <right style="thin">
        <color rgb="FF156FB8"/>
      </right>
      <top style="thin">
        <color rgb="FF156FB8"/>
      </top>
      <bottom/>
      <diagonal/>
    </border>
    <border>
      <left/>
      <right style="thin">
        <color rgb="FF156FB8"/>
      </right>
      <top/>
      <bottom/>
      <diagonal/>
    </border>
    <border>
      <left/>
      <right style="thin">
        <color rgb="FF156FB8"/>
      </right>
      <top/>
      <bottom style="thin">
        <color rgb="FF156FB8"/>
      </bottom>
      <diagonal/>
    </border>
    <border>
      <left style="thin">
        <color rgb="FF156FB8"/>
      </left>
      <right/>
      <top style="thin">
        <color rgb="FF156FB8"/>
      </top>
      <bottom style="thin">
        <color rgb="FF156FB8"/>
      </bottom>
      <diagonal/>
    </border>
    <border>
      <left/>
      <right/>
      <top style="thin">
        <color rgb="FF156FB8"/>
      </top>
      <bottom style="thin">
        <color rgb="FF156FB8"/>
      </bottom>
      <diagonal/>
    </border>
    <border>
      <left/>
      <right style="thin">
        <color rgb="FF156FB8"/>
      </right>
      <top style="thin">
        <color rgb="FF156FB8"/>
      </top>
      <bottom style="thin">
        <color rgb="FF156FB8"/>
      </bottom>
      <diagonal/>
    </border>
    <border>
      <left style="thin">
        <color rgb="FF156FB8"/>
      </left>
      <right style="thin">
        <color rgb="FF156FB8"/>
      </right>
      <top/>
      <bottom style="thin">
        <color rgb="FF156FB8"/>
      </bottom>
      <diagonal/>
    </border>
    <border>
      <left style="thin">
        <color rgb="FF156FB8"/>
      </left>
      <right style="thin">
        <color rgb="FF156FB8"/>
      </right>
      <top style="thin">
        <color rgb="FF156FB8"/>
      </top>
      <bottom/>
      <diagonal/>
    </border>
    <border>
      <left style="thin">
        <color rgb="FF156FB8"/>
      </left>
      <right style="thin">
        <color rgb="FF156FB8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156FB8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rgb="FF156FB8"/>
      </bottom>
      <diagonal/>
    </border>
    <border>
      <left/>
      <right style="medium">
        <color indexed="64"/>
      </right>
      <top/>
      <bottom style="thin">
        <color rgb="FF156FB8"/>
      </bottom>
      <diagonal/>
    </border>
    <border>
      <left style="medium">
        <color indexed="64"/>
      </left>
      <right/>
      <top style="thin">
        <color rgb="FF156FB8"/>
      </top>
      <bottom/>
      <diagonal/>
    </border>
    <border>
      <left/>
      <right style="medium">
        <color indexed="64"/>
      </right>
      <top style="thin">
        <color rgb="FF156FB8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156FB8"/>
      </top>
      <bottom style="thin">
        <color rgb="FF156FB8"/>
      </bottom>
      <diagonal/>
    </border>
    <border>
      <left/>
      <right style="medium">
        <color indexed="64"/>
      </right>
      <top style="thin">
        <color rgb="FF156FB8"/>
      </top>
      <bottom style="thin">
        <color rgb="FF156FB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156FB8"/>
      </right>
      <top style="thin">
        <color rgb="FF156FB8"/>
      </top>
      <bottom/>
      <diagonal/>
    </border>
    <border>
      <left style="medium">
        <color indexed="64"/>
      </left>
      <right style="thin">
        <color rgb="FF156FB8"/>
      </right>
      <top/>
      <bottom style="thin">
        <color rgb="FF156FB8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156FB8"/>
      </top>
      <bottom style="thin">
        <color rgb="FF156FB8"/>
      </bottom>
      <diagonal/>
    </border>
    <border>
      <left style="thin">
        <color rgb="FF156FB8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156FB8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1" fillId="0" borderId="0"/>
    <xf numFmtId="0" fontId="15" fillId="0" borderId="0"/>
  </cellStyleXfs>
  <cellXfs count="298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2" fillId="0" borderId="1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27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vertical="center"/>
    </xf>
    <xf numFmtId="0" fontId="27" fillId="0" borderId="0" xfId="0" applyFont="1" applyFill="1" applyAlignment="1">
      <alignment vertical="center"/>
    </xf>
    <xf numFmtId="2" fontId="28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28" fillId="0" borderId="0" xfId="0" applyNumberFormat="1" applyFont="1" applyAlignment="1">
      <alignment vertical="center"/>
    </xf>
    <xf numFmtId="0" fontId="6" fillId="0" borderId="0" xfId="0" applyFont="1" applyAlignment="1">
      <alignment horizontal="left" vertical="center"/>
    </xf>
    <xf numFmtId="2" fontId="28" fillId="0" borderId="5" xfId="0" applyNumberFormat="1" applyFont="1" applyBorder="1" applyAlignment="1">
      <alignment vertical="center"/>
    </xf>
    <xf numFmtId="0" fontId="16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6" fillId="0" borderId="0" xfId="0" applyNumberFormat="1" applyFont="1" applyAlignment="1">
      <alignment horizontal="center" vertical="center"/>
    </xf>
    <xf numFmtId="2" fontId="5" fillId="0" borderId="21" xfId="0" applyNumberFormat="1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/>
    </xf>
    <xf numFmtId="0" fontId="35" fillId="0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7" fillId="0" borderId="0" xfId="2" applyFont="1" applyFill="1" applyBorder="1" applyAlignment="1">
      <alignment horizontal="center" vertical="center" wrapText="1"/>
    </xf>
    <xf numFmtId="0" fontId="39" fillId="0" borderId="0" xfId="2" applyFont="1" applyFill="1" applyBorder="1" applyAlignment="1">
      <alignment vertical="top"/>
    </xf>
    <xf numFmtId="0" fontId="39" fillId="0" borderId="0" xfId="2" applyFont="1" applyFill="1" applyBorder="1" applyAlignment="1">
      <alignment horizontal="left" vertical="top"/>
    </xf>
    <xf numFmtId="0" fontId="39" fillId="0" borderId="0" xfId="2" applyFont="1" applyFill="1" applyBorder="1" applyAlignment="1">
      <alignment horizontal="center" vertical="top"/>
    </xf>
    <xf numFmtId="0" fontId="39" fillId="0" borderId="23" xfId="2" applyFont="1" applyFill="1" applyBorder="1" applyAlignment="1">
      <alignment horizontal="center" vertical="top"/>
    </xf>
    <xf numFmtId="0" fontId="39" fillId="0" borderId="26" xfId="2" applyFont="1" applyFill="1" applyBorder="1" applyAlignment="1">
      <alignment horizontal="center" vertical="top"/>
    </xf>
    <xf numFmtId="0" fontId="41" fillId="0" borderId="28" xfId="2" applyFont="1" applyFill="1" applyBorder="1" applyAlignment="1">
      <alignment horizontal="center" vertical="center" wrapText="1"/>
    </xf>
    <xf numFmtId="0" fontId="41" fillId="0" borderId="30" xfId="2" applyFont="1" applyFill="1" applyBorder="1" applyAlignment="1">
      <alignment horizontal="center" vertical="center" wrapText="1"/>
    </xf>
    <xf numFmtId="0" fontId="41" fillId="0" borderId="26" xfId="2" applyFont="1" applyFill="1" applyBorder="1" applyAlignment="1">
      <alignment horizontal="center" vertical="center" wrapText="1"/>
    </xf>
    <xf numFmtId="1" fontId="42" fillId="0" borderId="14" xfId="2" applyNumberFormat="1" applyFont="1" applyFill="1" applyBorder="1" applyAlignment="1">
      <alignment vertical="top" wrapText="1"/>
    </xf>
    <xf numFmtId="1" fontId="42" fillId="0" borderId="16" xfId="2" applyNumberFormat="1" applyFont="1" applyFill="1" applyBorder="1" applyAlignment="1">
      <alignment vertical="top" wrapText="1"/>
    </xf>
    <xf numFmtId="0" fontId="43" fillId="0" borderId="17" xfId="2" applyFont="1" applyFill="1" applyBorder="1" applyAlignment="1">
      <alignment horizontal="left" vertical="top" wrapText="1"/>
    </xf>
    <xf numFmtId="0" fontId="33" fillId="0" borderId="0" xfId="2" applyFont="1" applyFill="1" applyBorder="1" applyAlignment="1">
      <alignment horizontal="left" vertical="top"/>
    </xf>
    <xf numFmtId="1" fontId="37" fillId="0" borderId="14" xfId="2" applyNumberFormat="1" applyFont="1" applyFill="1" applyBorder="1" applyAlignment="1">
      <alignment horizontal="right" vertical="center" wrapText="1"/>
    </xf>
    <xf numFmtId="1" fontId="37" fillId="0" borderId="16" xfId="2" applyNumberFormat="1" applyFont="1" applyFill="1" applyBorder="1" applyAlignment="1">
      <alignment horizontal="left" vertical="center" wrapText="1"/>
    </xf>
    <xf numFmtId="0" fontId="39" fillId="0" borderId="17" xfId="2" applyFont="1" applyFill="1" applyBorder="1" applyAlignment="1">
      <alignment horizontal="left" vertical="center" wrapText="1"/>
    </xf>
    <xf numFmtId="0" fontId="37" fillId="0" borderId="1" xfId="2" applyFont="1" applyFill="1" applyBorder="1" applyAlignment="1">
      <alignment horizontal="left" vertical="center" wrapText="1"/>
    </xf>
    <xf numFmtId="0" fontId="39" fillId="0" borderId="34" xfId="2" applyFont="1" applyFill="1" applyBorder="1" applyAlignment="1">
      <alignment horizontal="left" vertical="center" wrapText="1"/>
    </xf>
    <xf numFmtId="0" fontId="32" fillId="2" borderId="18" xfId="2" applyFont="1" applyFill="1" applyBorder="1" applyAlignment="1">
      <alignment horizontal="center" vertical="center" wrapText="1"/>
    </xf>
    <xf numFmtId="1" fontId="45" fillId="2" borderId="17" xfId="2" applyNumberFormat="1" applyFont="1" applyFill="1" applyBorder="1" applyAlignment="1">
      <alignment horizontal="right" vertical="center" wrapText="1"/>
    </xf>
    <xf numFmtId="3" fontId="45" fillId="2" borderId="10" xfId="2" applyNumberFormat="1" applyFont="1" applyFill="1" applyBorder="1" applyAlignment="1">
      <alignment vertical="center" wrapText="1"/>
    </xf>
    <xf numFmtId="3" fontId="45" fillId="2" borderId="13" xfId="2" applyNumberFormat="1" applyFont="1" applyFill="1" applyBorder="1" applyAlignment="1">
      <alignment vertical="center" wrapText="1"/>
    </xf>
    <xf numFmtId="3" fontId="45" fillId="2" borderId="6" xfId="2" applyNumberFormat="1" applyFont="1" applyFill="1" applyBorder="1" applyAlignment="1">
      <alignment vertical="center" wrapText="1"/>
    </xf>
    <xf numFmtId="0" fontId="46" fillId="0" borderId="0" xfId="2" applyFont="1" applyFill="1" applyBorder="1" applyAlignment="1">
      <alignment horizontal="left" vertical="top"/>
    </xf>
    <xf numFmtId="0" fontId="37" fillId="0" borderId="37" xfId="2" applyFont="1" applyFill="1" applyBorder="1" applyAlignment="1">
      <alignment wrapText="1"/>
    </xf>
    <xf numFmtId="0" fontId="37" fillId="0" borderId="0" xfId="2" applyFont="1" applyFill="1" applyBorder="1" applyAlignment="1">
      <alignment wrapText="1"/>
    </xf>
    <xf numFmtId="0" fontId="37" fillId="0" borderId="0" xfId="2" applyFont="1" applyFill="1" applyBorder="1" applyAlignment="1">
      <alignment vertical="top"/>
    </xf>
    <xf numFmtId="0" fontId="37" fillId="0" borderId="0" xfId="2" applyFont="1" applyFill="1" applyBorder="1" applyAlignment="1">
      <alignment vertical="justify" wrapText="1"/>
    </xf>
    <xf numFmtId="0" fontId="37" fillId="0" borderId="31" xfId="2" applyFont="1" applyFill="1" applyBorder="1" applyAlignment="1">
      <alignment wrapText="1"/>
    </xf>
    <xf numFmtId="0" fontId="48" fillId="0" borderId="32" xfId="2" applyFont="1" applyFill="1" applyBorder="1" applyAlignment="1">
      <alignment horizontal="center" vertical="top" wrapText="1"/>
    </xf>
    <xf numFmtId="0" fontId="48" fillId="0" borderId="15" xfId="2" applyFont="1" applyFill="1" applyBorder="1" applyAlignment="1">
      <alignment horizontal="right" vertical="top" wrapText="1"/>
    </xf>
    <xf numFmtId="0" fontId="48" fillId="0" borderId="6" xfId="2" applyFont="1" applyFill="1" applyBorder="1" applyAlignment="1">
      <alignment horizontal="right" vertical="top" wrapText="1"/>
    </xf>
    <xf numFmtId="0" fontId="48" fillId="0" borderId="0" xfId="2" applyFont="1" applyFill="1" applyBorder="1" applyAlignment="1">
      <alignment horizontal="right" vertical="top" wrapText="1"/>
    </xf>
    <xf numFmtId="0" fontId="37" fillId="0" borderId="0" xfId="2" applyFont="1" applyFill="1" applyBorder="1" applyAlignment="1">
      <alignment horizontal="center" vertical="top" wrapText="1"/>
    </xf>
    <xf numFmtId="0" fontId="39" fillId="0" borderId="0" xfId="2" applyFont="1" applyFill="1" applyBorder="1" applyAlignment="1">
      <alignment horizontal="center" vertical="top" wrapText="1"/>
    </xf>
    <xf numFmtId="0" fontId="37" fillId="0" borderId="30" xfId="2" applyFont="1" applyFill="1" applyBorder="1" applyAlignment="1">
      <alignment horizontal="center" vertical="center" wrapText="1"/>
    </xf>
    <xf numFmtId="0" fontId="37" fillId="0" borderId="0" xfId="2" applyFont="1" applyFill="1" applyBorder="1" applyAlignment="1">
      <alignment horizontal="right" vertical="center" wrapText="1"/>
    </xf>
    <xf numFmtId="0" fontId="39" fillId="0" borderId="0" xfId="2" applyFont="1" applyFill="1" applyBorder="1" applyAlignment="1">
      <alignment horizontal="left" vertical="center"/>
    </xf>
    <xf numFmtId="0" fontId="48" fillId="0" borderId="30" xfId="2" applyFont="1" applyFill="1" applyBorder="1" applyAlignment="1">
      <alignment horizontal="center" vertical="center" wrapText="1"/>
    </xf>
    <xf numFmtId="0" fontId="48" fillId="0" borderId="0" xfId="2" applyFont="1" applyFill="1" applyBorder="1" applyAlignment="1">
      <alignment horizontal="right" vertical="center" wrapText="1"/>
    </xf>
    <xf numFmtId="0" fontId="48" fillId="0" borderId="31" xfId="2" applyFont="1" applyFill="1" applyBorder="1" applyAlignment="1">
      <alignment horizontal="right" vertical="center" wrapText="1"/>
    </xf>
    <xf numFmtId="0" fontId="39" fillId="0" borderId="0" xfId="2" applyFont="1" applyFill="1" applyBorder="1" applyAlignment="1">
      <alignment horizontal="center" vertical="center" wrapText="1"/>
    </xf>
    <xf numFmtId="0" fontId="51" fillId="0" borderId="45" xfId="2" applyFont="1" applyFill="1" applyBorder="1" applyAlignment="1">
      <alignment horizontal="center" vertical="center"/>
    </xf>
    <xf numFmtId="0" fontId="51" fillId="0" borderId="46" xfId="2" applyFont="1" applyFill="1" applyBorder="1" applyAlignment="1">
      <alignment horizontal="left" vertical="center"/>
    </xf>
    <xf numFmtId="0" fontId="49" fillId="0" borderId="46" xfId="2" applyFont="1" applyFill="1" applyBorder="1" applyAlignment="1">
      <alignment horizontal="right" vertical="center" wrapText="1"/>
    </xf>
    <xf numFmtId="0" fontId="37" fillId="0" borderId="46" xfId="2" applyFont="1" applyFill="1" applyBorder="1" applyAlignment="1">
      <alignment wrapText="1"/>
    </xf>
    <xf numFmtId="0" fontId="37" fillId="0" borderId="47" xfId="2" applyFont="1" applyFill="1" applyBorder="1" applyAlignment="1">
      <alignment wrapText="1"/>
    </xf>
    <xf numFmtId="0" fontId="51" fillId="0" borderId="0" xfId="2" applyFont="1" applyFill="1" applyBorder="1" applyAlignment="1">
      <alignment horizontal="left" vertical="center"/>
    </xf>
    <xf numFmtId="0" fontId="39" fillId="0" borderId="0" xfId="2" applyFont="1" applyFill="1" applyBorder="1" applyAlignment="1">
      <alignment horizontal="center" vertical="center"/>
    </xf>
    <xf numFmtId="0" fontId="52" fillId="0" borderId="0" xfId="2" applyFont="1" applyFill="1" applyBorder="1" applyAlignment="1">
      <alignment horizontal="left" vertical="center" wrapText="1"/>
    </xf>
    <xf numFmtId="0" fontId="41" fillId="0" borderId="0" xfId="2" applyFont="1" applyFill="1" applyBorder="1" applyAlignment="1">
      <alignment horizontal="left" vertical="center" wrapText="1"/>
    </xf>
    <xf numFmtId="3" fontId="48" fillId="0" borderId="0" xfId="2" applyNumberFormat="1" applyFont="1" applyFill="1" applyBorder="1" applyAlignment="1">
      <alignment horizontal="center" vertical="center" wrapText="1"/>
    </xf>
    <xf numFmtId="0" fontId="48" fillId="0" borderId="0" xfId="2" applyFont="1" applyFill="1" applyBorder="1" applyAlignment="1">
      <alignment horizontal="center" vertical="center" wrapText="1"/>
    </xf>
    <xf numFmtId="1" fontId="45" fillId="2" borderId="10" xfId="2" applyNumberFormat="1" applyFont="1" applyFill="1" applyBorder="1" applyAlignment="1">
      <alignment horizontal="right" vertical="center" wrapText="1"/>
    </xf>
    <xf numFmtId="1" fontId="53" fillId="0" borderId="28" xfId="2" applyNumberFormat="1" applyFont="1" applyFill="1" applyBorder="1" applyAlignment="1">
      <alignment horizontal="center" vertical="center" wrapText="1"/>
    </xf>
    <xf numFmtId="0" fontId="53" fillId="0" borderId="1" xfId="2" applyFont="1" applyFill="1" applyBorder="1" applyAlignment="1">
      <alignment horizontal="center" vertical="center" wrapText="1"/>
    </xf>
    <xf numFmtId="0" fontId="53" fillId="2" borderId="1" xfId="2" applyFont="1" applyFill="1" applyBorder="1" applyAlignment="1">
      <alignment horizontal="center" vertical="center" wrapText="1"/>
    </xf>
    <xf numFmtId="10" fontId="53" fillId="0" borderId="1" xfId="2" applyNumberFormat="1" applyFont="1" applyFill="1" applyBorder="1" applyAlignment="1">
      <alignment horizontal="center" vertical="center" wrapText="1"/>
    </xf>
    <xf numFmtId="3" fontId="53" fillId="0" borderId="1" xfId="2" applyNumberFormat="1" applyFont="1" applyFill="1" applyBorder="1" applyAlignment="1">
      <alignment horizontal="center" vertical="center" wrapText="1"/>
    </xf>
    <xf numFmtId="0" fontId="53" fillId="0" borderId="0" xfId="2" applyFont="1" applyFill="1" applyBorder="1" applyAlignment="1">
      <alignment horizontal="left" vertical="top"/>
    </xf>
    <xf numFmtId="1" fontId="53" fillId="0" borderId="30" xfId="2" applyNumberFormat="1" applyFont="1" applyFill="1" applyBorder="1" applyAlignment="1">
      <alignment horizontal="center" vertical="center" wrapText="1"/>
    </xf>
    <xf numFmtId="1" fontId="53" fillId="2" borderId="1" xfId="2" applyNumberFormat="1" applyFont="1" applyFill="1" applyBorder="1" applyAlignment="1">
      <alignment horizontal="center" vertical="center" wrapText="1"/>
    </xf>
    <xf numFmtId="1" fontId="53" fillId="0" borderId="1" xfId="1" applyNumberFormat="1" applyFont="1" applyFill="1" applyBorder="1" applyAlignment="1">
      <alignment horizontal="center" vertical="center" wrapText="1"/>
    </xf>
    <xf numFmtId="0" fontId="53" fillId="0" borderId="1" xfId="1" applyFont="1" applyFill="1" applyBorder="1" applyAlignment="1">
      <alignment horizontal="center" vertical="center" wrapText="1"/>
    </xf>
    <xf numFmtId="3" fontId="47" fillId="2" borderId="14" xfId="2" applyNumberFormat="1" applyFont="1" applyFill="1" applyBorder="1" applyAlignment="1">
      <alignment vertical="center" wrapText="1"/>
    </xf>
    <xf numFmtId="0" fontId="47" fillId="2" borderId="15" xfId="2" applyFont="1" applyFill="1" applyBorder="1" applyAlignment="1">
      <alignment vertical="center" wrapText="1"/>
    </xf>
    <xf numFmtId="1" fontId="47" fillId="2" borderId="33" xfId="2" applyNumberFormat="1" applyFont="1" applyFill="1" applyBorder="1" applyAlignment="1">
      <alignment vertical="center" wrapText="1"/>
    </xf>
    <xf numFmtId="0" fontId="37" fillId="2" borderId="7" xfId="2" applyFont="1" applyFill="1" applyBorder="1" applyAlignment="1">
      <alignment horizontal="left" vertical="center" wrapText="1"/>
    </xf>
    <xf numFmtId="0" fontId="37" fillId="2" borderId="8" xfId="2" applyFont="1" applyFill="1" applyBorder="1" applyAlignment="1">
      <alignment horizontal="left" vertical="center" wrapText="1"/>
    </xf>
    <xf numFmtId="3" fontId="37" fillId="2" borderId="1" xfId="2" applyNumberFormat="1" applyFont="1" applyFill="1" applyBorder="1" applyAlignment="1">
      <alignment horizontal="center" vertical="center" wrapText="1"/>
    </xf>
    <xf numFmtId="0" fontId="37" fillId="2" borderId="1" xfId="2" applyFont="1" applyFill="1" applyBorder="1" applyAlignment="1">
      <alignment horizontal="center" vertical="center" wrapText="1"/>
    </xf>
    <xf numFmtId="0" fontId="37" fillId="0" borderId="0" xfId="2" applyFont="1" applyFill="1" applyBorder="1" applyAlignment="1">
      <alignment horizontal="right" wrapText="1"/>
    </xf>
    <xf numFmtId="0" fontId="33" fillId="0" borderId="3" xfId="2" applyFont="1" applyFill="1" applyBorder="1" applyAlignment="1">
      <alignment horizontal="left" vertical="center" wrapText="1"/>
    </xf>
    <xf numFmtId="0" fontId="33" fillId="0" borderId="20" xfId="2" applyFont="1" applyFill="1" applyBorder="1" applyAlignment="1">
      <alignment horizontal="left" vertical="center" wrapText="1"/>
    </xf>
    <xf numFmtId="0" fontId="33" fillId="0" borderId="4" xfId="2" applyFont="1" applyFill="1" applyBorder="1" applyAlignment="1">
      <alignment horizontal="left" vertical="center" wrapText="1"/>
    </xf>
    <xf numFmtId="0" fontId="33" fillId="0" borderId="39" xfId="2" applyFont="1" applyFill="1" applyBorder="1" applyAlignment="1">
      <alignment horizontal="center" vertical="center" wrapText="1"/>
    </xf>
    <xf numFmtId="0" fontId="33" fillId="0" borderId="40" xfId="2" applyFont="1" applyFill="1" applyBorder="1" applyAlignment="1">
      <alignment horizontal="center" vertical="center" wrapText="1"/>
    </xf>
    <xf numFmtId="0" fontId="33" fillId="0" borderId="41" xfId="2" applyFont="1" applyFill="1" applyBorder="1" applyAlignment="1">
      <alignment horizontal="center" vertical="center" wrapText="1"/>
    </xf>
    <xf numFmtId="0" fontId="42" fillId="0" borderId="32" xfId="2" applyFont="1" applyFill="1" applyBorder="1" applyAlignment="1">
      <alignment vertical="top" wrapText="1"/>
    </xf>
    <xf numFmtId="0" fontId="42" fillId="0" borderId="15" xfId="2" applyFont="1" applyFill="1" applyBorder="1" applyAlignment="1">
      <alignment vertical="top" wrapText="1"/>
    </xf>
    <xf numFmtId="0" fontId="42" fillId="0" borderId="42" xfId="2" applyFont="1" applyFill="1" applyBorder="1" applyAlignment="1">
      <alignment vertical="top" wrapText="1"/>
    </xf>
    <xf numFmtId="0" fontId="39" fillId="3" borderId="3" xfId="2" applyFont="1" applyFill="1" applyBorder="1" applyAlignment="1">
      <alignment horizontal="left" vertical="center" wrapText="1"/>
    </xf>
    <xf numFmtId="0" fontId="39" fillId="3" borderId="20" xfId="2" applyFont="1" applyFill="1" applyBorder="1" applyAlignment="1">
      <alignment horizontal="left" vertical="center" wrapText="1"/>
    </xf>
    <xf numFmtId="0" fontId="39" fillId="3" borderId="4" xfId="2" applyFont="1" applyFill="1" applyBorder="1" applyAlignment="1">
      <alignment horizontal="left" vertical="center" wrapText="1"/>
    </xf>
    <xf numFmtId="3" fontId="49" fillId="3" borderId="43" xfId="2" applyNumberFormat="1" applyFont="1" applyFill="1" applyBorder="1" applyAlignment="1">
      <alignment horizontal="right" vertical="center" wrapText="1"/>
    </xf>
    <xf numFmtId="0" fontId="49" fillId="3" borderId="5" xfId="2" applyFont="1" applyFill="1" applyBorder="1" applyAlignment="1">
      <alignment horizontal="right" vertical="center" wrapText="1"/>
    </xf>
    <xf numFmtId="0" fontId="49" fillId="3" borderId="44" xfId="2" applyFont="1" applyFill="1" applyBorder="1" applyAlignment="1">
      <alignment horizontal="right" vertical="center" wrapText="1"/>
    </xf>
    <xf numFmtId="0" fontId="50" fillId="0" borderId="0" xfId="2" applyFont="1" applyFill="1" applyBorder="1" applyAlignment="1">
      <alignment horizontal="left" vertical="justify" wrapText="1"/>
    </xf>
    <xf numFmtId="0" fontId="33" fillId="0" borderId="0" xfId="2" applyFont="1" applyFill="1" applyBorder="1" applyAlignment="1">
      <alignment horizontal="center" vertical="top"/>
    </xf>
    <xf numFmtId="0" fontId="33" fillId="0" borderId="3" xfId="2" applyFont="1" applyFill="1" applyBorder="1" applyAlignment="1">
      <alignment horizontal="center" vertical="center" wrapText="1"/>
    </xf>
    <xf numFmtId="0" fontId="33" fillId="0" borderId="20" xfId="2" applyFont="1" applyFill="1" applyBorder="1" applyAlignment="1">
      <alignment horizontal="center" vertical="center" wrapText="1"/>
    </xf>
    <xf numFmtId="0" fontId="33" fillId="0" borderId="4" xfId="2" applyFont="1" applyFill="1" applyBorder="1" applyAlignment="1">
      <alignment horizontal="center" vertical="center" wrapText="1"/>
    </xf>
    <xf numFmtId="3" fontId="49" fillId="3" borderId="43" xfId="2" applyNumberFormat="1" applyFont="1" applyFill="1" applyBorder="1" applyAlignment="1">
      <alignment horizontal="center" vertical="center" wrapText="1"/>
    </xf>
    <xf numFmtId="0" fontId="49" fillId="3" borderId="5" xfId="2" applyFont="1" applyFill="1" applyBorder="1" applyAlignment="1">
      <alignment horizontal="center" vertical="center" wrapText="1"/>
    </xf>
    <xf numFmtId="0" fontId="49" fillId="3" borderId="44" xfId="2" applyFont="1" applyFill="1" applyBorder="1" applyAlignment="1">
      <alignment horizontal="center" vertical="center" wrapText="1"/>
    </xf>
    <xf numFmtId="0" fontId="37" fillId="0" borderId="28" xfId="2" applyFont="1" applyFill="1" applyBorder="1" applyAlignment="1">
      <alignment horizontal="left" vertical="top" wrapText="1"/>
    </xf>
    <xf numFmtId="0" fontId="39" fillId="0" borderId="8" xfId="2" applyFont="1" applyFill="1" applyBorder="1" applyAlignment="1">
      <alignment horizontal="left" vertical="top" wrapText="1"/>
    </xf>
    <xf numFmtId="0" fontId="39" fillId="0" borderId="30" xfId="2" applyFont="1" applyFill="1" applyBorder="1" applyAlignment="1">
      <alignment horizontal="left" vertical="top" wrapText="1"/>
    </xf>
    <xf numFmtId="0" fontId="39" fillId="0" borderId="0" xfId="2" applyFont="1" applyFill="1" applyBorder="1" applyAlignment="1">
      <alignment horizontal="left" vertical="top" wrapText="1"/>
    </xf>
    <xf numFmtId="3" fontId="37" fillId="2" borderId="3" xfId="2" applyNumberFormat="1" applyFont="1" applyFill="1" applyBorder="1" applyAlignment="1">
      <alignment horizontal="right" vertical="center" wrapText="1"/>
    </xf>
    <xf numFmtId="0" fontId="37" fillId="2" borderId="20" xfId="2" applyFont="1" applyFill="1" applyBorder="1" applyAlignment="1">
      <alignment horizontal="right" vertical="center" wrapText="1"/>
    </xf>
    <xf numFmtId="0" fontId="37" fillId="2" borderId="38" xfId="2" applyFont="1" applyFill="1" applyBorder="1" applyAlignment="1">
      <alignment horizontal="right" vertical="center" wrapText="1"/>
    </xf>
    <xf numFmtId="0" fontId="33" fillId="0" borderId="39" xfId="2" applyFont="1" applyFill="1" applyBorder="1" applyAlignment="1">
      <alignment horizontal="right" vertical="center" wrapText="1"/>
    </xf>
    <xf numFmtId="0" fontId="33" fillId="0" borderId="40" xfId="2" applyFont="1" applyFill="1" applyBorder="1" applyAlignment="1">
      <alignment horizontal="right" vertical="center" wrapText="1"/>
    </xf>
    <xf numFmtId="0" fontId="33" fillId="0" borderId="41" xfId="2" applyFont="1" applyFill="1" applyBorder="1" applyAlignment="1">
      <alignment horizontal="right" vertical="center" wrapText="1"/>
    </xf>
    <xf numFmtId="0" fontId="33" fillId="0" borderId="3" xfId="2" applyFont="1" applyFill="1" applyBorder="1" applyAlignment="1">
      <alignment horizontal="right" vertical="center" wrapText="1"/>
    </xf>
    <xf numFmtId="0" fontId="33" fillId="0" borderId="20" xfId="2" applyFont="1" applyFill="1" applyBorder="1" applyAlignment="1">
      <alignment horizontal="right" vertical="center" wrapText="1"/>
    </xf>
    <xf numFmtId="0" fontId="33" fillId="0" borderId="4" xfId="2" applyFont="1" applyFill="1" applyBorder="1" applyAlignment="1">
      <alignment horizontal="right" vertical="center" wrapText="1"/>
    </xf>
    <xf numFmtId="0" fontId="39" fillId="0" borderId="32" xfId="2" applyFont="1" applyFill="1" applyBorder="1" applyAlignment="1">
      <alignment horizontal="left" vertical="top" wrapText="1"/>
    </xf>
    <xf numFmtId="0" fontId="39" fillId="0" borderId="15" xfId="2" applyFont="1" applyFill="1" applyBorder="1" applyAlignment="1">
      <alignment horizontal="left" vertical="top" wrapText="1"/>
    </xf>
    <xf numFmtId="0" fontId="39" fillId="0" borderId="33" xfId="2" applyFont="1" applyFill="1" applyBorder="1" applyAlignment="1">
      <alignment horizontal="left" vertical="top" wrapText="1"/>
    </xf>
    <xf numFmtId="0" fontId="42" fillId="0" borderId="28" xfId="2" applyFont="1" applyFill="1" applyBorder="1" applyAlignment="1">
      <alignment horizontal="left" vertical="top" wrapText="1"/>
    </xf>
    <xf numFmtId="0" fontId="43" fillId="0" borderId="8" xfId="2" applyFont="1" applyFill="1" applyBorder="1" applyAlignment="1">
      <alignment horizontal="left" vertical="top" wrapText="1"/>
    </xf>
    <xf numFmtId="0" fontId="43" fillId="0" borderId="11" xfId="2" applyFont="1" applyFill="1" applyBorder="1" applyAlignment="1">
      <alignment horizontal="left" vertical="top" wrapText="1"/>
    </xf>
    <xf numFmtId="0" fontId="43" fillId="0" borderId="30" xfId="2" applyFont="1" applyFill="1" applyBorder="1" applyAlignment="1">
      <alignment horizontal="left" vertical="top" wrapText="1"/>
    </xf>
    <xf numFmtId="0" fontId="43" fillId="0" borderId="0" xfId="2" applyFont="1" applyFill="1" applyBorder="1" applyAlignment="1">
      <alignment horizontal="left" vertical="top" wrapText="1"/>
    </xf>
    <xf numFmtId="0" fontId="43" fillId="0" borderId="12" xfId="2" applyFont="1" applyFill="1" applyBorder="1" applyAlignment="1">
      <alignment horizontal="left" vertical="top" wrapText="1"/>
    </xf>
    <xf numFmtId="0" fontId="43" fillId="0" borderId="26" xfId="2" applyFont="1" applyFill="1" applyBorder="1" applyAlignment="1">
      <alignment horizontal="left" vertical="top" wrapText="1"/>
    </xf>
    <xf numFmtId="0" fontId="43" fillId="0" borderId="6" xfId="2" applyFont="1" applyFill="1" applyBorder="1" applyAlignment="1">
      <alignment horizontal="left" vertical="top" wrapText="1"/>
    </xf>
    <xf numFmtId="0" fontId="47" fillId="2" borderId="14" xfId="2" applyFont="1" applyFill="1" applyBorder="1" applyAlignment="1">
      <alignment horizontal="left" vertical="center" wrapText="1"/>
    </xf>
    <xf numFmtId="0" fontId="47" fillId="2" borderId="15" xfId="2" applyFont="1" applyFill="1" applyBorder="1" applyAlignment="1">
      <alignment horizontal="left" vertical="center" wrapText="1"/>
    </xf>
    <xf numFmtId="0" fontId="47" fillId="2" borderId="16" xfId="2" applyFont="1" applyFill="1" applyBorder="1" applyAlignment="1">
      <alignment horizontal="left" vertical="center" wrapText="1"/>
    </xf>
    <xf numFmtId="0" fontId="45" fillId="0" borderId="14" xfId="2" applyFont="1" applyFill="1" applyBorder="1" applyAlignment="1">
      <alignment horizontal="left" vertical="center" wrapText="1"/>
    </xf>
    <xf numFmtId="0" fontId="46" fillId="0" borderId="15" xfId="2" applyFont="1" applyFill="1" applyBorder="1" applyAlignment="1">
      <alignment horizontal="left" vertical="center" wrapText="1"/>
    </xf>
    <xf numFmtId="0" fontId="46" fillId="0" borderId="16" xfId="2" applyFont="1" applyFill="1" applyBorder="1" applyAlignment="1">
      <alignment horizontal="left" vertical="center" wrapText="1"/>
    </xf>
    <xf numFmtId="3" fontId="45" fillId="0" borderId="14" xfId="2" applyNumberFormat="1" applyFont="1" applyFill="1" applyBorder="1" applyAlignment="1">
      <alignment horizontal="right" vertical="center" wrapText="1"/>
    </xf>
    <xf numFmtId="3" fontId="45" fillId="0" borderId="15" xfId="2" applyNumberFormat="1" applyFont="1" applyFill="1" applyBorder="1" applyAlignment="1">
      <alignment horizontal="right" vertical="center" wrapText="1"/>
    </xf>
    <xf numFmtId="3" fontId="45" fillId="0" borderId="33" xfId="2" applyNumberFormat="1" applyFont="1" applyFill="1" applyBorder="1" applyAlignment="1">
      <alignment horizontal="right" vertical="center" wrapText="1"/>
    </xf>
    <xf numFmtId="0" fontId="47" fillId="2" borderId="7" xfId="2" applyFont="1" applyFill="1" applyBorder="1" applyAlignment="1">
      <alignment horizontal="left" vertical="center" wrapText="1"/>
    </xf>
    <xf numFmtId="0" fontId="47" fillId="2" borderId="8" xfId="2" applyFont="1" applyFill="1" applyBorder="1" applyAlignment="1">
      <alignment horizontal="left" vertical="center" wrapText="1"/>
    </xf>
    <xf numFmtId="0" fontId="47" fillId="2" borderId="11" xfId="2" applyFont="1" applyFill="1" applyBorder="1" applyAlignment="1">
      <alignment horizontal="left" vertical="center" wrapText="1"/>
    </xf>
    <xf numFmtId="3" fontId="47" fillId="2" borderId="7" xfId="2" applyNumberFormat="1" applyFont="1" applyFill="1" applyBorder="1" applyAlignment="1">
      <alignment horizontal="right" vertical="center" wrapText="1"/>
    </xf>
    <xf numFmtId="3" fontId="47" fillId="2" borderId="8" xfId="2" applyNumberFormat="1" applyFont="1" applyFill="1" applyBorder="1" applyAlignment="1">
      <alignment horizontal="right" vertical="center" wrapText="1"/>
    </xf>
    <xf numFmtId="3" fontId="47" fillId="2" borderId="29" xfId="2" applyNumberFormat="1" applyFont="1" applyFill="1" applyBorder="1" applyAlignment="1">
      <alignment horizontal="right" vertical="center" wrapText="1"/>
    </xf>
    <xf numFmtId="10" fontId="53" fillId="0" borderId="1" xfId="2" applyNumberFormat="1" applyFont="1" applyFill="1" applyBorder="1" applyAlignment="1">
      <alignment horizontal="center" vertical="center" wrapText="1"/>
    </xf>
    <xf numFmtId="0" fontId="53" fillId="0" borderId="1" xfId="2" applyFont="1" applyFill="1" applyBorder="1" applyAlignment="1">
      <alignment horizontal="center" vertical="center" wrapText="1"/>
    </xf>
    <xf numFmtId="3" fontId="53" fillId="0" borderId="1" xfId="2" applyNumberFormat="1" applyFont="1" applyFill="1" applyBorder="1" applyAlignment="1">
      <alignment horizontal="center" vertical="center" wrapText="1"/>
    </xf>
    <xf numFmtId="3" fontId="53" fillId="2" borderId="1" xfId="2" applyNumberFormat="1" applyFont="1" applyFill="1" applyBorder="1" applyAlignment="1">
      <alignment horizontal="center" vertical="center" wrapText="1"/>
    </xf>
    <xf numFmtId="0" fontId="53" fillId="2" borderId="1" xfId="2" applyFont="1" applyFill="1" applyBorder="1" applyAlignment="1">
      <alignment horizontal="center" vertical="center" wrapText="1"/>
    </xf>
    <xf numFmtId="0" fontId="53" fillId="2" borderId="34" xfId="2" applyFont="1" applyFill="1" applyBorder="1" applyAlignment="1">
      <alignment horizontal="center" vertical="center" wrapText="1"/>
    </xf>
    <xf numFmtId="0" fontId="45" fillId="2" borderId="32" xfId="2" applyFont="1" applyFill="1" applyBorder="1" applyAlignment="1">
      <alignment horizontal="right" vertical="center" wrapText="1"/>
    </xf>
    <xf numFmtId="0" fontId="45" fillId="2" borderId="6" xfId="2" applyFont="1" applyFill="1" applyBorder="1" applyAlignment="1">
      <alignment horizontal="right" vertical="center" wrapText="1"/>
    </xf>
    <xf numFmtId="0" fontId="45" fillId="2" borderId="13" xfId="2" applyFont="1" applyFill="1" applyBorder="1" applyAlignment="1">
      <alignment horizontal="right" vertical="center" wrapText="1"/>
    </xf>
    <xf numFmtId="0" fontId="46" fillId="2" borderId="10" xfId="2" applyFont="1" applyFill="1" applyBorder="1" applyAlignment="1">
      <alignment horizontal="right" vertical="center" wrapText="1"/>
    </xf>
    <xf numFmtId="0" fontId="46" fillId="2" borderId="13" xfId="2" applyFont="1" applyFill="1" applyBorder="1" applyAlignment="1">
      <alignment horizontal="right" vertical="center" wrapText="1"/>
    </xf>
    <xf numFmtId="1" fontId="45" fillId="2" borderId="10" xfId="2" applyNumberFormat="1" applyFont="1" applyFill="1" applyBorder="1" applyAlignment="1">
      <alignment horizontal="right" vertical="center" wrapText="1"/>
    </xf>
    <xf numFmtId="1" fontId="45" fillId="2" borderId="13" xfId="2" applyNumberFormat="1" applyFont="1" applyFill="1" applyBorder="1" applyAlignment="1">
      <alignment horizontal="right" vertical="center" wrapText="1"/>
    </xf>
    <xf numFmtId="0" fontId="45" fillId="2" borderId="10" xfId="2" applyFont="1" applyFill="1" applyBorder="1" applyAlignment="1">
      <alignment horizontal="right" vertical="center" wrapText="1"/>
    </xf>
    <xf numFmtId="3" fontId="45" fillId="2" borderId="6" xfId="2" applyNumberFormat="1" applyFont="1" applyFill="1" applyBorder="1" applyAlignment="1">
      <alignment horizontal="center" vertical="center" wrapText="1"/>
    </xf>
    <xf numFmtId="3" fontId="45" fillId="2" borderId="13" xfId="2" applyNumberFormat="1" applyFont="1" applyFill="1" applyBorder="1" applyAlignment="1">
      <alignment horizontal="center" vertical="center" wrapText="1"/>
    </xf>
    <xf numFmtId="1" fontId="53" fillId="0" borderId="1" xfId="2" applyNumberFormat="1" applyFont="1" applyFill="1" applyBorder="1" applyAlignment="1">
      <alignment horizontal="center" vertical="center" wrapText="1"/>
    </xf>
    <xf numFmtId="3" fontId="45" fillId="2" borderId="10" xfId="2" applyNumberFormat="1" applyFont="1" applyFill="1" applyBorder="1" applyAlignment="1">
      <alignment horizontal="center" vertical="center" wrapText="1"/>
    </xf>
    <xf numFmtId="0" fontId="45" fillId="2" borderId="6" xfId="2" applyFont="1" applyFill="1" applyBorder="1" applyAlignment="1">
      <alignment horizontal="center" vertical="center" wrapText="1"/>
    </xf>
    <xf numFmtId="0" fontId="45" fillId="2" borderId="27" xfId="2" applyFont="1" applyFill="1" applyBorder="1" applyAlignment="1">
      <alignment horizontal="center" vertical="center" wrapText="1"/>
    </xf>
    <xf numFmtId="0" fontId="39" fillId="0" borderId="6" xfId="2" applyFont="1" applyFill="1" applyBorder="1" applyAlignment="1">
      <alignment horizontal="left" vertical="top" wrapText="1"/>
    </xf>
    <xf numFmtId="0" fontId="39" fillId="0" borderId="27" xfId="2" applyFont="1" applyFill="1" applyBorder="1" applyAlignment="1">
      <alignment horizontal="left" vertical="top" wrapText="1"/>
    </xf>
    <xf numFmtId="0" fontId="33" fillId="2" borderId="35" xfId="2" applyFont="1" applyFill="1" applyBorder="1" applyAlignment="1">
      <alignment horizontal="center" vertical="center" wrapText="1"/>
    </xf>
    <xf numFmtId="0" fontId="33" fillId="2" borderId="36" xfId="2" applyFont="1" applyFill="1" applyBorder="1" applyAlignment="1">
      <alignment horizontal="center" vertical="center" wrapText="1"/>
    </xf>
    <xf numFmtId="0" fontId="32" fillId="2" borderId="18" xfId="2" applyFont="1" applyFill="1" applyBorder="1" applyAlignment="1">
      <alignment horizontal="center" vertical="center" wrapText="1"/>
    </xf>
    <xf numFmtId="0" fontId="32" fillId="2" borderId="19" xfId="2" applyFont="1" applyFill="1" applyBorder="1" applyAlignment="1">
      <alignment horizontal="center" vertical="center" wrapText="1"/>
    </xf>
    <xf numFmtId="0" fontId="32" fillId="2" borderId="7" xfId="2" applyFont="1" applyFill="1" applyBorder="1" applyAlignment="1">
      <alignment horizontal="center" vertical="center" wrapText="1"/>
    </xf>
    <xf numFmtId="0" fontId="32" fillId="2" borderId="9" xfId="2" applyFont="1" applyFill="1" applyBorder="1" applyAlignment="1">
      <alignment horizontal="center" vertical="center" wrapText="1"/>
    </xf>
    <xf numFmtId="0" fontId="32" fillId="2" borderId="11" xfId="2" applyFont="1" applyFill="1" applyBorder="1" applyAlignment="1">
      <alignment horizontal="center" vertical="center" wrapText="1"/>
    </xf>
    <xf numFmtId="0" fontId="32" fillId="2" borderId="12" xfId="2" applyFont="1" applyFill="1" applyBorder="1" applyAlignment="1">
      <alignment horizontal="center" vertical="center" wrapText="1"/>
    </xf>
    <xf numFmtId="0" fontId="32" fillId="2" borderId="8" xfId="2" applyFont="1" applyFill="1" applyBorder="1" applyAlignment="1">
      <alignment horizontal="center" vertical="center" wrapText="1"/>
    </xf>
    <xf numFmtId="0" fontId="32" fillId="2" borderId="0" xfId="2" applyFont="1" applyFill="1" applyBorder="1" applyAlignment="1">
      <alignment horizontal="center" vertical="center" wrapText="1"/>
    </xf>
    <xf numFmtId="0" fontId="32" fillId="2" borderId="14" xfId="2" applyFont="1" applyFill="1" applyBorder="1" applyAlignment="1">
      <alignment horizontal="center" vertical="center" wrapText="1"/>
    </xf>
    <xf numFmtId="0" fontId="32" fillId="2" borderId="16" xfId="2" applyFont="1" applyFill="1" applyBorder="1" applyAlignment="1">
      <alignment horizontal="center" vertical="center" wrapText="1"/>
    </xf>
    <xf numFmtId="0" fontId="32" fillId="2" borderId="15" xfId="2" applyFont="1" applyFill="1" applyBorder="1" applyAlignment="1">
      <alignment horizontal="center" vertical="center" wrapText="1"/>
    </xf>
    <xf numFmtId="0" fontId="32" fillId="2" borderId="29" xfId="2" applyFont="1" applyFill="1" applyBorder="1" applyAlignment="1">
      <alignment horizontal="center" vertical="center" wrapText="1"/>
    </xf>
    <xf numFmtId="0" fontId="32" fillId="2" borderId="31" xfId="2" applyFont="1" applyFill="1" applyBorder="1" applyAlignment="1">
      <alignment horizontal="center" vertical="center" wrapText="1"/>
    </xf>
    <xf numFmtId="0" fontId="37" fillId="0" borderId="26" xfId="2" applyFont="1" applyFill="1" applyBorder="1" applyAlignment="1">
      <alignment horizontal="left" vertical="center" wrapText="1"/>
    </xf>
    <xf numFmtId="0" fontId="37" fillId="0" borderId="6" xfId="2" applyFont="1" applyFill="1" applyBorder="1" applyAlignment="1">
      <alignment horizontal="left" vertical="center" wrapText="1"/>
    </xf>
    <xf numFmtId="0" fontId="37" fillId="0" borderId="13" xfId="2" applyFont="1" applyFill="1" applyBorder="1" applyAlignment="1">
      <alignment horizontal="left" vertical="center" wrapText="1"/>
    </xf>
    <xf numFmtId="0" fontId="37" fillId="0" borderId="15" xfId="2" applyFont="1" applyFill="1" applyBorder="1" applyAlignment="1">
      <alignment horizontal="left" vertical="center" wrapText="1"/>
    </xf>
    <xf numFmtId="0" fontId="37" fillId="0" borderId="16" xfId="2" applyFont="1" applyFill="1" applyBorder="1" applyAlignment="1">
      <alignment horizontal="left" vertical="center" wrapText="1"/>
    </xf>
    <xf numFmtId="0" fontId="37" fillId="0" borderId="10" xfId="2" applyFont="1" applyFill="1" applyBorder="1" applyAlignment="1">
      <alignment horizontal="left" vertical="center" wrapText="1"/>
    </xf>
    <xf numFmtId="0" fontId="37" fillId="0" borderId="14" xfId="2" applyFont="1" applyFill="1" applyBorder="1" applyAlignment="1">
      <alignment horizontal="left" vertical="center" wrapText="1"/>
    </xf>
    <xf numFmtId="0" fontId="42" fillId="0" borderId="30" xfId="2" applyFont="1" applyFill="1" applyBorder="1" applyAlignment="1">
      <alignment horizontal="left" vertical="top" wrapText="1"/>
    </xf>
    <xf numFmtId="0" fontId="42" fillId="0" borderId="0" xfId="2" applyFont="1" applyFill="1" applyBorder="1" applyAlignment="1">
      <alignment horizontal="left" vertical="top" wrapText="1"/>
    </xf>
    <xf numFmtId="0" fontId="42" fillId="0" borderId="12" xfId="2" applyFont="1" applyFill="1" applyBorder="1" applyAlignment="1">
      <alignment horizontal="left" vertical="top" wrapText="1"/>
    </xf>
    <xf numFmtId="0" fontId="42" fillId="0" borderId="9" xfId="2" applyFont="1" applyFill="1" applyBorder="1" applyAlignment="1">
      <alignment horizontal="left" vertical="top" wrapText="1"/>
    </xf>
    <xf numFmtId="0" fontId="42" fillId="0" borderId="31" xfId="2" applyFont="1" applyFill="1" applyBorder="1" applyAlignment="1">
      <alignment horizontal="left" vertical="top" wrapText="1"/>
    </xf>
    <xf numFmtId="0" fontId="42" fillId="0" borderId="26" xfId="2" applyFont="1" applyFill="1" applyBorder="1" applyAlignment="1">
      <alignment horizontal="left" vertical="top" wrapText="1"/>
    </xf>
    <xf numFmtId="0" fontId="42" fillId="0" borderId="6" xfId="2" applyFont="1" applyFill="1" applyBorder="1" applyAlignment="1">
      <alignment horizontal="left" vertical="top" wrapText="1"/>
    </xf>
    <xf numFmtId="0" fontId="42" fillId="0" borderId="13" xfId="2" applyFont="1" applyFill="1" applyBorder="1" applyAlignment="1">
      <alignment horizontal="left" vertical="top" wrapText="1"/>
    </xf>
    <xf numFmtId="0" fontId="42" fillId="0" borderId="15" xfId="2" applyFont="1" applyFill="1" applyBorder="1" applyAlignment="1">
      <alignment horizontal="left" vertical="top" wrapText="1" indent="2"/>
    </xf>
    <xf numFmtId="0" fontId="42" fillId="0" borderId="16" xfId="2" applyFont="1" applyFill="1" applyBorder="1" applyAlignment="1">
      <alignment horizontal="left" vertical="top" wrapText="1" indent="2"/>
    </xf>
    <xf numFmtId="0" fontId="44" fillId="0" borderId="10" xfId="2" applyFont="1" applyFill="1" applyBorder="1" applyAlignment="1">
      <alignment horizontal="left" vertical="top" wrapText="1"/>
    </xf>
    <xf numFmtId="0" fontId="44" fillId="0" borderId="6" xfId="2" applyFont="1" applyFill="1" applyBorder="1" applyAlignment="1">
      <alignment horizontal="left" vertical="top" wrapText="1"/>
    </xf>
    <xf numFmtId="0" fontId="44" fillId="0" borderId="27" xfId="2" applyFont="1" applyFill="1" applyBorder="1" applyAlignment="1">
      <alignment horizontal="left" vertical="top" wrapText="1"/>
    </xf>
    <xf numFmtId="0" fontId="45" fillId="0" borderId="32" xfId="2" applyFont="1" applyFill="1" applyBorder="1" applyAlignment="1">
      <alignment horizontal="center" vertical="center" wrapText="1"/>
    </xf>
    <xf numFmtId="0" fontId="45" fillId="0" borderId="15" xfId="2" applyFont="1" applyFill="1" applyBorder="1" applyAlignment="1">
      <alignment horizontal="center" vertical="center" wrapText="1"/>
    </xf>
    <xf numFmtId="0" fontId="45" fillId="0" borderId="16" xfId="2" applyFont="1" applyFill="1" applyBorder="1" applyAlignment="1">
      <alignment horizontal="center" vertical="center" wrapText="1"/>
    </xf>
    <xf numFmtId="0" fontId="45" fillId="0" borderId="14" xfId="2" applyFont="1" applyFill="1" applyBorder="1" applyAlignment="1">
      <alignment horizontal="center" vertical="center" wrapText="1"/>
    </xf>
    <xf numFmtId="0" fontId="45" fillId="0" borderId="33" xfId="2" applyFont="1" applyFill="1" applyBorder="1" applyAlignment="1">
      <alignment horizontal="center" vertical="center" wrapText="1"/>
    </xf>
    <xf numFmtId="0" fontId="37" fillId="0" borderId="28" xfId="2" applyFont="1" applyFill="1" applyBorder="1" applyAlignment="1">
      <alignment horizontal="left" vertical="center" wrapText="1"/>
    </xf>
    <xf numFmtId="0" fontId="39" fillId="0" borderId="8" xfId="2" applyFont="1" applyFill="1" applyBorder="1" applyAlignment="1">
      <alignment horizontal="left" vertical="center" wrapText="1"/>
    </xf>
    <xf numFmtId="0" fontId="39" fillId="0" borderId="11" xfId="2" applyFont="1" applyFill="1" applyBorder="1" applyAlignment="1">
      <alignment horizontal="left" vertical="center" wrapText="1"/>
    </xf>
    <xf numFmtId="0" fontId="37" fillId="0" borderId="7" xfId="2" applyFont="1" applyFill="1" applyBorder="1" applyAlignment="1">
      <alignment horizontal="left" vertical="center" wrapText="1"/>
    </xf>
    <xf numFmtId="0" fontId="39" fillId="0" borderId="29" xfId="2" applyFont="1" applyFill="1" applyBorder="1" applyAlignment="1">
      <alignment horizontal="left" vertical="center" wrapText="1"/>
    </xf>
    <xf numFmtId="0" fontId="40" fillId="0" borderId="24" xfId="2" applyFont="1" applyFill="1" applyBorder="1" applyAlignment="1">
      <alignment horizontal="center" vertical="center" wrapText="1"/>
    </xf>
    <xf numFmtId="0" fontId="40" fillId="0" borderId="25" xfId="2" applyFont="1" applyFill="1" applyBorder="1" applyAlignment="1">
      <alignment horizontal="center" vertical="center" wrapText="1"/>
    </xf>
    <xf numFmtId="0" fontId="40" fillId="0" borderId="6" xfId="2" applyFont="1" applyFill="1" applyBorder="1" applyAlignment="1">
      <alignment horizontal="center" vertical="center" wrapText="1"/>
    </xf>
    <xf numFmtId="0" fontId="40" fillId="0" borderId="27" xfId="2" applyFont="1" applyFill="1" applyBorder="1" applyAlignment="1">
      <alignment horizontal="center" vertical="center" wrapText="1"/>
    </xf>
    <xf numFmtId="0" fontId="40" fillId="0" borderId="8" xfId="2" applyFont="1" applyFill="1" applyBorder="1" applyAlignment="1">
      <alignment horizontal="center" vertical="center"/>
    </xf>
    <xf numFmtId="0" fontId="40" fillId="0" borderId="29" xfId="2" applyFont="1" applyFill="1" applyBorder="1" applyAlignment="1">
      <alignment horizontal="center" vertical="center"/>
    </xf>
    <xf numFmtId="0" fontId="40" fillId="0" borderId="0" xfId="2" applyFont="1" applyFill="1" applyBorder="1" applyAlignment="1">
      <alignment horizontal="center" vertical="center"/>
    </xf>
    <xf numFmtId="0" fontId="40" fillId="0" borderId="31" xfId="2" applyFont="1" applyFill="1" applyBorder="1" applyAlignment="1">
      <alignment horizontal="center" vertical="center"/>
    </xf>
    <xf numFmtId="0" fontId="40" fillId="0" borderId="6" xfId="2" applyFont="1" applyFill="1" applyBorder="1" applyAlignment="1">
      <alignment horizontal="center" vertical="center"/>
    </xf>
    <xf numFmtId="0" fontId="40" fillId="0" borderId="27" xfId="2" applyFont="1" applyFill="1" applyBorder="1" applyAlignment="1">
      <alignment horizontal="center" vertical="center"/>
    </xf>
    <xf numFmtId="0" fontId="42" fillId="0" borderId="8" xfId="2" applyFont="1" applyFill="1" applyBorder="1" applyAlignment="1">
      <alignment horizontal="left" vertical="top" wrapText="1"/>
    </xf>
    <xf numFmtId="0" fontId="42" fillId="0" borderId="11" xfId="2" applyFont="1" applyFill="1" applyBorder="1" applyAlignment="1">
      <alignment horizontal="left" vertical="top" wrapText="1"/>
    </xf>
    <xf numFmtId="0" fontId="42" fillId="0" borderId="7" xfId="2" applyFont="1" applyFill="1" applyBorder="1" applyAlignment="1">
      <alignment horizontal="left" vertical="top" wrapText="1"/>
    </xf>
    <xf numFmtId="0" fontId="42" fillId="0" borderId="29" xfId="2" applyFont="1" applyFill="1" applyBorder="1" applyAlignment="1">
      <alignment horizontal="left" vertical="top" wrapText="1"/>
    </xf>
    <xf numFmtId="0" fontId="19" fillId="0" borderId="0" xfId="0" applyFont="1" applyAlignment="1">
      <alignment horizontal="justify" vertical="center"/>
    </xf>
    <xf numFmtId="0" fontId="9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0" borderId="22" xfId="0" applyFont="1" applyFill="1" applyBorder="1" applyAlignment="1">
      <alignment horizontal="center" vertical="center" wrapText="1"/>
    </xf>
    <xf numFmtId="2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0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Medium9"/>
  <colors>
    <mruColors>
      <color rgb="FF0000CC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topLeftCell="A25" zoomScale="130" zoomScaleNormal="130" workbookViewId="0">
      <selection activeCell="U30" sqref="U30:X30"/>
    </sheetView>
  </sheetViews>
  <sheetFormatPr defaultRowHeight="12.75" x14ac:dyDescent="0.25"/>
  <cols>
    <col min="1" max="1" width="2.85546875" style="61" customWidth="1"/>
    <col min="2" max="2" width="21.7109375" style="60" customWidth="1"/>
    <col min="3" max="3" width="6" style="60" customWidth="1"/>
    <col min="4" max="4" width="4.5703125" style="60" customWidth="1"/>
    <col min="5" max="5" width="5.85546875" style="60" customWidth="1"/>
    <col min="6" max="6" width="3" style="60" customWidth="1"/>
    <col min="7" max="7" width="4.42578125" style="60" customWidth="1"/>
    <col min="8" max="8" width="4.7109375" style="60" customWidth="1"/>
    <col min="9" max="9" width="4.42578125" style="60" customWidth="1"/>
    <col min="10" max="10" width="2.85546875" style="60" customWidth="1"/>
    <col min="11" max="11" width="1.5703125" style="60" customWidth="1"/>
    <col min="12" max="12" width="3.28515625" style="60" customWidth="1"/>
    <col min="13" max="13" width="7.28515625" style="60" customWidth="1"/>
    <col min="14" max="14" width="5" style="60" customWidth="1"/>
    <col min="15" max="15" width="7" style="60" customWidth="1"/>
    <col min="16" max="16" width="1.7109375" style="60" customWidth="1"/>
    <col min="17" max="17" width="3.7109375" style="60" customWidth="1"/>
    <col min="18" max="18" width="4.7109375" style="60" customWidth="1"/>
    <col min="19" max="19" width="2.42578125" style="60" customWidth="1"/>
    <col min="20" max="20" width="5.28515625" style="60" customWidth="1"/>
    <col min="21" max="21" width="6.85546875" style="60" customWidth="1"/>
    <col min="22" max="22" width="1.140625" style="60" customWidth="1"/>
    <col min="23" max="23" width="4.42578125" style="60" customWidth="1"/>
    <col min="24" max="24" width="7" style="60" bestFit="1" customWidth="1"/>
    <col min="25" max="16384" width="9.140625" style="60"/>
  </cols>
  <sheetData>
    <row r="1" spans="1:25" ht="6" customHeight="1" x14ac:dyDescent="0.25">
      <c r="A1" s="58" t="s">
        <v>151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</row>
    <row r="2" spans="1:25" ht="1.5" customHeight="1" thickBot="1" x14ac:dyDescent="0.3"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</row>
    <row r="3" spans="1:25" ht="12.75" hidden="1" customHeight="1" x14ac:dyDescent="0.25"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</row>
    <row r="4" spans="1:25" ht="14.25" customHeight="1" x14ac:dyDescent="0.25">
      <c r="A4" s="62"/>
      <c r="B4" s="259" t="s">
        <v>152</v>
      </c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59"/>
      <c r="S4" s="259"/>
      <c r="T4" s="259"/>
      <c r="U4" s="259"/>
      <c r="V4" s="259"/>
      <c r="W4" s="259"/>
      <c r="X4" s="260"/>
    </row>
    <row r="5" spans="1:25" ht="14.25" customHeight="1" x14ac:dyDescent="0.25">
      <c r="A5" s="63"/>
      <c r="B5" s="261"/>
      <c r="C5" s="261"/>
      <c r="D5" s="261"/>
      <c r="E5" s="261"/>
      <c r="F5" s="261"/>
      <c r="G5" s="261"/>
      <c r="H5" s="261"/>
      <c r="I5" s="261"/>
      <c r="J5" s="261"/>
      <c r="K5" s="261"/>
      <c r="L5" s="261"/>
      <c r="M5" s="261"/>
      <c r="N5" s="261"/>
      <c r="O5" s="261"/>
      <c r="P5" s="261"/>
      <c r="Q5" s="261"/>
      <c r="R5" s="261"/>
      <c r="S5" s="261"/>
      <c r="T5" s="261"/>
      <c r="U5" s="261"/>
      <c r="V5" s="261"/>
      <c r="W5" s="261"/>
      <c r="X5" s="262"/>
    </row>
    <row r="6" spans="1:25" ht="12.75" customHeight="1" x14ac:dyDescent="0.25">
      <c r="A6" s="64"/>
      <c r="B6" s="263" t="s">
        <v>109</v>
      </c>
      <c r="C6" s="263"/>
      <c r="D6" s="263"/>
      <c r="E6" s="263"/>
      <c r="F6" s="263"/>
      <c r="G6" s="263"/>
      <c r="H6" s="263"/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3"/>
      <c r="T6" s="263"/>
      <c r="U6" s="263"/>
      <c r="V6" s="263"/>
      <c r="W6" s="263"/>
      <c r="X6" s="264"/>
      <c r="Y6" s="59"/>
    </row>
    <row r="7" spans="1:25" ht="12.75" customHeight="1" x14ac:dyDescent="0.25">
      <c r="A7" s="65"/>
      <c r="B7" s="265"/>
      <c r="C7" s="265"/>
      <c r="D7" s="265"/>
      <c r="E7" s="265"/>
      <c r="F7" s="265"/>
      <c r="G7" s="265"/>
      <c r="H7" s="265"/>
      <c r="I7" s="265"/>
      <c r="J7" s="265"/>
      <c r="K7" s="265"/>
      <c r="L7" s="265"/>
      <c r="M7" s="265"/>
      <c r="N7" s="265"/>
      <c r="O7" s="265"/>
      <c r="P7" s="265"/>
      <c r="Q7" s="265"/>
      <c r="R7" s="265"/>
      <c r="S7" s="265"/>
      <c r="T7" s="265"/>
      <c r="U7" s="265"/>
      <c r="V7" s="265"/>
      <c r="W7" s="265"/>
      <c r="X7" s="266"/>
      <c r="Y7" s="59"/>
    </row>
    <row r="8" spans="1:25" ht="9" customHeight="1" x14ac:dyDescent="0.25">
      <c r="A8" s="66"/>
      <c r="B8" s="267"/>
      <c r="C8" s="267"/>
      <c r="D8" s="267"/>
      <c r="E8" s="267"/>
      <c r="F8" s="267"/>
      <c r="G8" s="267"/>
      <c r="H8" s="267"/>
      <c r="I8" s="267"/>
      <c r="J8" s="267"/>
      <c r="K8" s="267"/>
      <c r="L8" s="267"/>
      <c r="M8" s="267"/>
      <c r="N8" s="267"/>
      <c r="O8" s="267"/>
      <c r="P8" s="267"/>
      <c r="Q8" s="267"/>
      <c r="R8" s="267"/>
      <c r="S8" s="267"/>
      <c r="T8" s="267"/>
      <c r="U8" s="267"/>
      <c r="V8" s="267"/>
      <c r="W8" s="267"/>
      <c r="X8" s="268"/>
      <c r="Y8" s="59"/>
    </row>
    <row r="9" spans="1:25" ht="14.25" x14ac:dyDescent="0.25">
      <c r="A9" s="63"/>
      <c r="B9" s="261"/>
      <c r="C9" s="267"/>
      <c r="D9" s="267"/>
      <c r="E9" s="267"/>
      <c r="F9" s="267"/>
      <c r="G9" s="267"/>
      <c r="H9" s="267"/>
      <c r="I9" s="267"/>
      <c r="J9" s="267"/>
      <c r="K9" s="267"/>
      <c r="L9" s="267"/>
      <c r="M9" s="267"/>
      <c r="N9" s="267"/>
      <c r="O9" s="267"/>
      <c r="P9" s="267"/>
      <c r="Q9" s="267"/>
      <c r="R9" s="267"/>
      <c r="S9" s="267"/>
      <c r="T9" s="267"/>
      <c r="U9" s="267"/>
      <c r="V9" s="267"/>
      <c r="W9" s="267"/>
      <c r="X9" s="268"/>
    </row>
    <row r="10" spans="1:25" ht="13.5" x14ac:dyDescent="0.25">
      <c r="A10" s="169" t="s">
        <v>153</v>
      </c>
      <c r="B10" s="269"/>
      <c r="C10" s="269"/>
      <c r="D10" s="269"/>
      <c r="E10" s="269"/>
      <c r="F10" s="269"/>
      <c r="G10" s="269"/>
      <c r="H10" s="269"/>
      <c r="I10" s="269"/>
      <c r="J10" s="269"/>
      <c r="K10" s="270"/>
      <c r="L10" s="271" t="s">
        <v>154</v>
      </c>
      <c r="M10" s="269"/>
      <c r="N10" s="269"/>
      <c r="O10" s="269"/>
      <c r="P10" s="269"/>
      <c r="Q10" s="269"/>
      <c r="R10" s="269"/>
      <c r="S10" s="269"/>
      <c r="T10" s="269"/>
      <c r="U10" s="269"/>
      <c r="V10" s="269"/>
      <c r="W10" s="269"/>
      <c r="X10" s="272"/>
    </row>
    <row r="11" spans="1:25" ht="13.5" x14ac:dyDescent="0.25">
      <c r="A11" s="236" t="s">
        <v>178</v>
      </c>
      <c r="B11" s="237"/>
      <c r="C11" s="237"/>
      <c r="D11" s="237"/>
      <c r="E11" s="237"/>
      <c r="F11" s="237"/>
      <c r="G11" s="237"/>
      <c r="H11" s="237"/>
      <c r="I11" s="237"/>
      <c r="J11" s="237"/>
      <c r="K11" s="238"/>
      <c r="L11" s="239" t="s">
        <v>179</v>
      </c>
      <c r="M11" s="237"/>
      <c r="N11" s="237"/>
      <c r="O11" s="237"/>
      <c r="P11" s="237"/>
      <c r="Q11" s="237"/>
      <c r="R11" s="237"/>
      <c r="S11" s="237"/>
      <c r="T11" s="237"/>
      <c r="U11" s="237"/>
      <c r="V11" s="237"/>
      <c r="W11" s="237"/>
      <c r="X11" s="240"/>
    </row>
    <row r="12" spans="1:25" ht="13.5" x14ac:dyDescent="0.25">
      <c r="A12" s="236" t="s">
        <v>155</v>
      </c>
      <c r="B12" s="237"/>
      <c r="C12" s="237"/>
      <c r="D12" s="237"/>
      <c r="E12" s="237"/>
      <c r="F12" s="237"/>
      <c r="G12" s="237"/>
      <c r="H12" s="237"/>
      <c r="I12" s="237"/>
      <c r="J12" s="237"/>
      <c r="K12" s="238"/>
      <c r="L12" s="239" t="s">
        <v>156</v>
      </c>
      <c r="M12" s="237"/>
      <c r="N12" s="237"/>
      <c r="O12" s="237"/>
      <c r="P12" s="237"/>
      <c r="Q12" s="237"/>
      <c r="R12" s="237"/>
      <c r="S12" s="237"/>
      <c r="T12" s="237"/>
      <c r="U12" s="237"/>
      <c r="V12" s="237"/>
      <c r="W12" s="237"/>
      <c r="X12" s="240"/>
    </row>
    <row r="13" spans="1:25" ht="13.5" x14ac:dyDescent="0.25">
      <c r="A13" s="241" t="s">
        <v>110</v>
      </c>
      <c r="B13" s="242"/>
      <c r="C13" s="242"/>
      <c r="D13" s="242"/>
      <c r="E13" s="243"/>
      <c r="F13" s="244"/>
      <c r="G13" s="244"/>
      <c r="H13" s="245"/>
      <c r="I13" s="67">
        <v>3</v>
      </c>
      <c r="J13" s="68">
        <v>7</v>
      </c>
      <c r="K13" s="69"/>
      <c r="L13" s="246" t="s">
        <v>182</v>
      </c>
      <c r="M13" s="247"/>
      <c r="N13" s="247"/>
      <c r="O13" s="247"/>
      <c r="P13" s="247"/>
      <c r="Q13" s="247"/>
      <c r="R13" s="247"/>
      <c r="S13" s="247"/>
      <c r="T13" s="247"/>
      <c r="U13" s="247"/>
      <c r="V13" s="247"/>
      <c r="W13" s="247"/>
      <c r="X13" s="248"/>
    </row>
    <row r="14" spans="1:25" x14ac:dyDescent="0.25">
      <c r="A14" s="166"/>
      <c r="B14" s="167"/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8"/>
    </row>
    <row r="15" spans="1:25" s="70" customFormat="1" ht="15" x14ac:dyDescent="0.25">
      <c r="A15" s="249" t="s">
        <v>157</v>
      </c>
      <c r="B15" s="250"/>
      <c r="C15" s="250"/>
      <c r="D15" s="250"/>
      <c r="E15" s="250"/>
      <c r="F15" s="250"/>
      <c r="G15" s="250"/>
      <c r="H15" s="250"/>
      <c r="I15" s="250"/>
      <c r="J15" s="250"/>
      <c r="K15" s="251"/>
      <c r="L15" s="252" t="s">
        <v>158</v>
      </c>
      <c r="M15" s="250"/>
      <c r="N15" s="250"/>
      <c r="O15" s="250"/>
      <c r="P15" s="250"/>
      <c r="Q15" s="250"/>
      <c r="R15" s="250"/>
      <c r="S15" s="250"/>
      <c r="T15" s="250"/>
      <c r="U15" s="250"/>
      <c r="V15" s="250"/>
      <c r="W15" s="250"/>
      <c r="X15" s="253"/>
    </row>
    <row r="16" spans="1:25" ht="45" customHeight="1" x14ac:dyDescent="0.25">
      <c r="A16" s="254" t="s">
        <v>177</v>
      </c>
      <c r="B16" s="255"/>
      <c r="C16" s="255"/>
      <c r="D16" s="255"/>
      <c r="E16" s="255"/>
      <c r="F16" s="255"/>
      <c r="G16" s="255"/>
      <c r="H16" s="255"/>
      <c r="I16" s="255"/>
      <c r="J16" s="255"/>
      <c r="K16" s="256"/>
      <c r="L16" s="257" t="s">
        <v>176</v>
      </c>
      <c r="M16" s="255"/>
      <c r="N16" s="255"/>
      <c r="O16" s="255"/>
      <c r="P16" s="255"/>
      <c r="Q16" s="255"/>
      <c r="R16" s="255"/>
      <c r="S16" s="255"/>
      <c r="T16" s="255"/>
      <c r="U16" s="255"/>
      <c r="V16" s="255"/>
      <c r="W16" s="255"/>
      <c r="X16" s="258"/>
    </row>
    <row r="17" spans="1:24" ht="18" customHeight="1" x14ac:dyDescent="0.25">
      <c r="A17" s="229" t="s">
        <v>111</v>
      </c>
      <c r="B17" s="230"/>
      <c r="C17" s="230"/>
      <c r="D17" s="230"/>
      <c r="E17" s="231"/>
      <c r="F17" s="232"/>
      <c r="G17" s="232"/>
      <c r="H17" s="233"/>
      <c r="I17" s="71">
        <v>3</v>
      </c>
      <c r="J17" s="72">
        <v>7</v>
      </c>
      <c r="K17" s="73"/>
      <c r="L17" s="234" t="s">
        <v>112</v>
      </c>
      <c r="M17" s="230"/>
      <c r="N17" s="230"/>
      <c r="O17" s="230"/>
      <c r="P17" s="230"/>
      <c r="Q17" s="230"/>
      <c r="R17" s="231"/>
      <c r="S17" s="235" t="s">
        <v>159</v>
      </c>
      <c r="T17" s="232"/>
      <c r="U17" s="232"/>
      <c r="V17" s="232"/>
      <c r="W17" s="74">
        <v>3</v>
      </c>
      <c r="X17" s="75">
        <v>7</v>
      </c>
    </row>
    <row r="18" spans="1:24" ht="18" customHeight="1" x14ac:dyDescent="0.25">
      <c r="A18" s="166"/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212"/>
      <c r="X18" s="213"/>
    </row>
    <row r="19" spans="1:24" s="70" customFormat="1" ht="11.1" customHeight="1" x14ac:dyDescent="0.25">
      <c r="A19" s="214" t="s">
        <v>160</v>
      </c>
      <c r="B19" s="216" t="s">
        <v>161</v>
      </c>
      <c r="C19" s="216" t="s">
        <v>113</v>
      </c>
      <c r="D19" s="216" t="s">
        <v>162</v>
      </c>
      <c r="E19" s="218" t="s">
        <v>114</v>
      </c>
      <c r="F19" s="218" t="s">
        <v>115</v>
      </c>
      <c r="G19" s="220"/>
      <c r="H19" s="218" t="s">
        <v>163</v>
      </c>
      <c r="I19" s="220"/>
      <c r="J19" s="218" t="s">
        <v>164</v>
      </c>
      <c r="K19" s="222"/>
      <c r="L19" s="220"/>
      <c r="M19" s="216" t="s">
        <v>165</v>
      </c>
      <c r="N19" s="224" t="s">
        <v>116</v>
      </c>
      <c r="O19" s="225"/>
      <c r="P19" s="224" t="s">
        <v>117</v>
      </c>
      <c r="Q19" s="226"/>
      <c r="R19" s="226"/>
      <c r="S19" s="225"/>
      <c r="T19" s="224" t="s">
        <v>166</v>
      </c>
      <c r="U19" s="225"/>
      <c r="V19" s="218" t="s">
        <v>25</v>
      </c>
      <c r="W19" s="222"/>
      <c r="X19" s="227"/>
    </row>
    <row r="20" spans="1:24" s="70" customFormat="1" ht="11.1" customHeight="1" x14ac:dyDescent="0.25">
      <c r="A20" s="215"/>
      <c r="B20" s="217"/>
      <c r="C20" s="217"/>
      <c r="D20" s="217"/>
      <c r="E20" s="219"/>
      <c r="F20" s="219"/>
      <c r="G20" s="221"/>
      <c r="H20" s="219"/>
      <c r="I20" s="221"/>
      <c r="J20" s="219"/>
      <c r="K20" s="223"/>
      <c r="L20" s="221"/>
      <c r="M20" s="217"/>
      <c r="N20" s="76" t="s">
        <v>115</v>
      </c>
      <c r="O20" s="76" t="s">
        <v>163</v>
      </c>
      <c r="P20" s="218" t="s">
        <v>115</v>
      </c>
      <c r="Q20" s="220"/>
      <c r="R20" s="218" t="s">
        <v>163</v>
      </c>
      <c r="S20" s="220"/>
      <c r="T20" s="76" t="s">
        <v>115</v>
      </c>
      <c r="U20" s="76" t="s">
        <v>163</v>
      </c>
      <c r="V20" s="219"/>
      <c r="W20" s="223"/>
      <c r="X20" s="228"/>
    </row>
    <row r="21" spans="1:24" s="117" customFormat="1" ht="24" customHeight="1" x14ac:dyDescent="0.25">
      <c r="A21" s="112">
        <v>1</v>
      </c>
      <c r="B21" s="113" t="s">
        <v>118</v>
      </c>
      <c r="C21" s="208">
        <v>998519</v>
      </c>
      <c r="D21" s="193"/>
      <c r="E21" s="120">
        <f>'sec wise'!C114</f>
        <v>12031</v>
      </c>
      <c r="F21" s="193">
        <v>5.76</v>
      </c>
      <c r="G21" s="193"/>
      <c r="H21" s="193">
        <f>ROUND(F21*E21,0)</f>
        <v>69299</v>
      </c>
      <c r="I21" s="193"/>
      <c r="J21" s="193" t="s">
        <v>149</v>
      </c>
      <c r="K21" s="193"/>
      <c r="L21" s="193"/>
      <c r="M21" s="114">
        <f>H21</f>
        <v>69299</v>
      </c>
      <c r="N21" s="115">
        <v>0.09</v>
      </c>
      <c r="O21" s="116">
        <f>M21*N21</f>
        <v>6236.91</v>
      </c>
      <c r="P21" s="192">
        <v>0.09</v>
      </c>
      <c r="Q21" s="192"/>
      <c r="R21" s="194">
        <f>M21*P21</f>
        <v>6236.91</v>
      </c>
      <c r="S21" s="194"/>
      <c r="T21" s="115"/>
      <c r="U21" s="113" t="s">
        <v>149</v>
      </c>
      <c r="V21" s="195">
        <f>M21+O21+R21</f>
        <v>81772.820000000007</v>
      </c>
      <c r="W21" s="196"/>
      <c r="X21" s="197"/>
    </row>
    <row r="22" spans="1:24" s="117" customFormat="1" ht="24" customHeight="1" x14ac:dyDescent="0.25">
      <c r="A22" s="118">
        <v>2</v>
      </c>
      <c r="B22" s="113" t="s">
        <v>35</v>
      </c>
      <c r="C22" s="208"/>
      <c r="D22" s="193"/>
      <c r="E22" s="120">
        <f>'sec wise'!C115</f>
        <v>16436</v>
      </c>
      <c r="F22" s="193">
        <v>5.96</v>
      </c>
      <c r="G22" s="193"/>
      <c r="H22" s="193">
        <f>ROUND(F22*E22,0)</f>
        <v>97959</v>
      </c>
      <c r="I22" s="193"/>
      <c r="J22" s="193"/>
      <c r="K22" s="193"/>
      <c r="L22" s="193"/>
      <c r="M22" s="119">
        <f>H22</f>
        <v>97959</v>
      </c>
      <c r="N22" s="115">
        <v>0.09</v>
      </c>
      <c r="O22" s="116">
        <f>M22*N22</f>
        <v>8816.31</v>
      </c>
      <c r="P22" s="192">
        <v>0.09</v>
      </c>
      <c r="Q22" s="193"/>
      <c r="R22" s="194">
        <f>M22*P22</f>
        <v>8816.31</v>
      </c>
      <c r="S22" s="194"/>
      <c r="T22" s="113"/>
      <c r="U22" s="113"/>
      <c r="V22" s="195">
        <f>M22+O22+R22</f>
        <v>115591.62</v>
      </c>
      <c r="W22" s="196"/>
      <c r="X22" s="197"/>
    </row>
    <row r="23" spans="1:24" s="117" customFormat="1" ht="24" customHeight="1" x14ac:dyDescent="0.25">
      <c r="A23" s="118">
        <v>3</v>
      </c>
      <c r="B23" s="113" t="s">
        <v>167</v>
      </c>
      <c r="C23" s="208"/>
      <c r="D23" s="193"/>
      <c r="E23" s="121">
        <f>'sec wise'!C116</f>
        <v>214</v>
      </c>
      <c r="F23" s="193">
        <v>6.61</v>
      </c>
      <c r="G23" s="193"/>
      <c r="H23" s="193">
        <f>ROUND(F23*E23,0)</f>
        <v>1415</v>
      </c>
      <c r="I23" s="193"/>
      <c r="J23" s="193"/>
      <c r="K23" s="193"/>
      <c r="L23" s="193"/>
      <c r="M23" s="119">
        <f>H23</f>
        <v>1415</v>
      </c>
      <c r="N23" s="115">
        <v>0.09</v>
      </c>
      <c r="O23" s="116">
        <f>M23*N23</f>
        <v>127.35</v>
      </c>
      <c r="P23" s="192">
        <v>0.09</v>
      </c>
      <c r="Q23" s="193"/>
      <c r="R23" s="194">
        <f>M23*P23</f>
        <v>127.35</v>
      </c>
      <c r="S23" s="194"/>
      <c r="T23" s="113"/>
      <c r="U23" s="113"/>
      <c r="V23" s="195">
        <f>M23+O23+R23</f>
        <v>1669.6999999999998</v>
      </c>
      <c r="W23" s="196"/>
      <c r="X23" s="197"/>
    </row>
    <row r="24" spans="1:24" s="81" customFormat="1" ht="24.75" customHeight="1" x14ac:dyDescent="0.25">
      <c r="A24" s="198" t="s">
        <v>119</v>
      </c>
      <c r="B24" s="199"/>
      <c r="C24" s="199"/>
      <c r="D24" s="200"/>
      <c r="E24" s="111">
        <f>E23+E21+E22</f>
        <v>28681</v>
      </c>
      <c r="F24" s="201"/>
      <c r="G24" s="202"/>
      <c r="H24" s="203">
        <f>H23+H21+H22</f>
        <v>168673</v>
      </c>
      <c r="I24" s="204"/>
      <c r="J24" s="205" t="s">
        <v>149</v>
      </c>
      <c r="K24" s="199"/>
      <c r="L24" s="200"/>
      <c r="M24" s="77">
        <f>M23+M21+M22</f>
        <v>168673</v>
      </c>
      <c r="N24" s="78"/>
      <c r="O24" s="79">
        <f>O23+O21+O22</f>
        <v>15180.57</v>
      </c>
      <c r="P24" s="78"/>
      <c r="Q24" s="80"/>
      <c r="R24" s="206">
        <f>SUM(R21:S23)</f>
        <v>15180.57</v>
      </c>
      <c r="S24" s="207"/>
      <c r="T24" s="205" t="s">
        <v>149</v>
      </c>
      <c r="U24" s="200"/>
      <c r="V24" s="209">
        <f>V23+V21+V22</f>
        <v>199034.14</v>
      </c>
      <c r="W24" s="210"/>
      <c r="X24" s="211"/>
    </row>
    <row r="25" spans="1:24" ht="9" customHeight="1" x14ac:dyDescent="0.25">
      <c r="A25" s="166"/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8"/>
    </row>
    <row r="26" spans="1:24" ht="11.25" customHeight="1" x14ac:dyDescent="0.25">
      <c r="A26" s="169" t="s">
        <v>120</v>
      </c>
      <c r="B26" s="170"/>
      <c r="C26" s="170"/>
      <c r="D26" s="170"/>
      <c r="E26" s="170"/>
      <c r="F26" s="170"/>
      <c r="G26" s="170"/>
      <c r="H26" s="170"/>
      <c r="I26" s="170"/>
      <c r="J26" s="170"/>
      <c r="K26" s="170"/>
      <c r="L26" s="170"/>
      <c r="M26" s="171"/>
      <c r="N26" s="177" t="s">
        <v>121</v>
      </c>
      <c r="O26" s="178"/>
      <c r="P26" s="178"/>
      <c r="Q26" s="178"/>
      <c r="R26" s="178"/>
      <c r="S26" s="178"/>
      <c r="T26" s="179"/>
      <c r="U26" s="122"/>
      <c r="V26" s="123"/>
      <c r="W26" s="123"/>
      <c r="X26" s="124">
        <f>M24</f>
        <v>168673</v>
      </c>
    </row>
    <row r="27" spans="1:24" ht="17.25" customHeight="1" x14ac:dyDescent="0.25">
      <c r="A27" s="172"/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4"/>
      <c r="N27" s="180" t="s">
        <v>168</v>
      </c>
      <c r="O27" s="181"/>
      <c r="P27" s="181"/>
      <c r="Q27" s="181"/>
      <c r="R27" s="181"/>
      <c r="S27" s="181"/>
      <c r="T27" s="182"/>
      <c r="U27" s="183">
        <f>O24</f>
        <v>15180.57</v>
      </c>
      <c r="V27" s="184"/>
      <c r="W27" s="184"/>
      <c r="X27" s="185"/>
    </row>
    <row r="28" spans="1:24" ht="17.25" customHeight="1" x14ac:dyDescent="0.25">
      <c r="A28" s="172"/>
      <c r="B28" s="173"/>
      <c r="C28" s="173"/>
      <c r="D28" s="173"/>
      <c r="E28" s="173"/>
      <c r="F28" s="173"/>
      <c r="G28" s="173"/>
      <c r="H28" s="173"/>
      <c r="I28" s="173"/>
      <c r="J28" s="173"/>
      <c r="K28" s="173"/>
      <c r="L28" s="173"/>
      <c r="M28" s="174"/>
      <c r="N28" s="180" t="s">
        <v>169</v>
      </c>
      <c r="O28" s="181"/>
      <c r="P28" s="181"/>
      <c r="Q28" s="181"/>
      <c r="R28" s="181"/>
      <c r="S28" s="181"/>
      <c r="T28" s="182"/>
      <c r="U28" s="183">
        <f>R24</f>
        <v>15180.57</v>
      </c>
      <c r="V28" s="184"/>
      <c r="W28" s="184"/>
      <c r="X28" s="185"/>
    </row>
    <row r="29" spans="1:24" ht="18" customHeight="1" x14ac:dyDescent="0.25">
      <c r="A29" s="175"/>
      <c r="B29" s="176"/>
      <c r="C29" s="176"/>
      <c r="D29" s="176"/>
      <c r="E29" s="176"/>
      <c r="F29" s="176"/>
      <c r="G29" s="173"/>
      <c r="H29" s="173"/>
      <c r="I29" s="173"/>
      <c r="J29" s="173"/>
      <c r="K29" s="173"/>
      <c r="L29" s="173"/>
      <c r="M29" s="174"/>
      <c r="N29" s="186" t="s">
        <v>122</v>
      </c>
      <c r="O29" s="187"/>
      <c r="P29" s="187"/>
      <c r="Q29" s="187"/>
      <c r="R29" s="187"/>
      <c r="S29" s="187"/>
      <c r="T29" s="188"/>
      <c r="U29" s="189">
        <f>U28+U27</f>
        <v>30361.14</v>
      </c>
      <c r="V29" s="190"/>
      <c r="W29" s="190"/>
      <c r="X29" s="191"/>
    </row>
    <row r="30" spans="1:24" ht="15" customHeight="1" x14ac:dyDescent="0.3">
      <c r="A30" s="153" t="s">
        <v>170</v>
      </c>
      <c r="B30" s="154"/>
      <c r="C30" s="154"/>
      <c r="D30" s="154"/>
      <c r="E30" s="154"/>
      <c r="F30" s="154"/>
      <c r="G30" s="82"/>
      <c r="H30" s="83"/>
      <c r="I30" s="84"/>
      <c r="J30" s="84"/>
      <c r="K30" s="84"/>
      <c r="L30" s="84"/>
      <c r="M30" s="84"/>
      <c r="N30" s="125" t="s">
        <v>123</v>
      </c>
      <c r="O30" s="126"/>
      <c r="P30" s="126"/>
      <c r="Q30" s="126"/>
      <c r="R30" s="126"/>
      <c r="S30" s="126"/>
      <c r="T30" s="126"/>
      <c r="U30" s="157">
        <f>U28+U27+X26</f>
        <v>199034.14</v>
      </c>
      <c r="V30" s="158"/>
      <c r="W30" s="158"/>
      <c r="X30" s="159"/>
    </row>
    <row r="31" spans="1:24" ht="12" customHeight="1" x14ac:dyDescent="0.3">
      <c r="A31" s="155"/>
      <c r="B31" s="156"/>
      <c r="C31" s="156"/>
      <c r="D31" s="156"/>
      <c r="E31" s="156"/>
      <c r="F31" s="156"/>
      <c r="G31" s="82"/>
      <c r="H31" s="83"/>
      <c r="I31" s="84"/>
      <c r="J31" s="84"/>
      <c r="K31" s="84"/>
      <c r="L31" s="84"/>
      <c r="M31" s="84"/>
      <c r="N31" s="130" t="s">
        <v>124</v>
      </c>
      <c r="O31" s="131"/>
      <c r="P31" s="131"/>
      <c r="Q31" s="131"/>
      <c r="R31" s="131"/>
      <c r="S31" s="131"/>
      <c r="T31" s="132"/>
      <c r="U31" s="160">
        <f>ROUND(X26*1%,0)</f>
        <v>1687</v>
      </c>
      <c r="V31" s="161"/>
      <c r="W31" s="161"/>
      <c r="X31" s="162"/>
    </row>
    <row r="32" spans="1:24" ht="12" customHeight="1" x14ac:dyDescent="0.3">
      <c r="A32" s="155"/>
      <c r="B32" s="156"/>
      <c r="C32" s="156"/>
      <c r="D32" s="156"/>
      <c r="E32" s="156"/>
      <c r="F32" s="156"/>
      <c r="G32" s="82"/>
      <c r="H32" s="85"/>
      <c r="I32" s="85"/>
      <c r="J32" s="85"/>
      <c r="K32" s="85"/>
      <c r="L32" s="85"/>
      <c r="M32" s="85"/>
      <c r="N32" s="130" t="s">
        <v>125</v>
      </c>
      <c r="O32" s="131"/>
      <c r="P32" s="131"/>
      <c r="Q32" s="131"/>
      <c r="R32" s="131"/>
      <c r="S32" s="131"/>
      <c r="T32" s="132"/>
      <c r="U32" s="163">
        <f>ROUND(M24*1%,0)</f>
        <v>1687</v>
      </c>
      <c r="V32" s="164"/>
      <c r="W32" s="164"/>
      <c r="X32" s="165"/>
    </row>
    <row r="33" spans="1:24" ht="12" customHeight="1" x14ac:dyDescent="0.3">
      <c r="A33" s="155"/>
      <c r="B33" s="156"/>
      <c r="C33" s="156"/>
      <c r="D33" s="156"/>
      <c r="E33" s="156"/>
      <c r="F33" s="156"/>
      <c r="G33" s="82"/>
      <c r="H33" s="85"/>
      <c r="I33" s="85"/>
      <c r="J33" s="85"/>
      <c r="K33" s="85"/>
      <c r="L33" s="85"/>
      <c r="M33" s="85"/>
      <c r="N33" s="130" t="s">
        <v>126</v>
      </c>
      <c r="O33" s="131"/>
      <c r="P33" s="131"/>
      <c r="Q33" s="131"/>
      <c r="R33" s="131"/>
      <c r="S33" s="131"/>
      <c r="T33" s="132"/>
      <c r="U33" s="163">
        <f>ROUND(M24*1%,0)</f>
        <v>1687</v>
      </c>
      <c r="V33" s="164"/>
      <c r="W33" s="164"/>
      <c r="X33" s="165"/>
    </row>
    <row r="34" spans="1:24" ht="13.5" customHeight="1" thickBot="1" x14ac:dyDescent="0.35">
      <c r="A34" s="136" t="s">
        <v>171</v>
      </c>
      <c r="B34" s="137"/>
      <c r="C34" s="137"/>
      <c r="D34" s="137"/>
      <c r="E34" s="137"/>
      <c r="F34" s="138"/>
      <c r="G34" s="82"/>
      <c r="H34" s="85"/>
      <c r="I34" s="85"/>
      <c r="J34" s="85"/>
      <c r="K34" s="85"/>
      <c r="L34" s="85"/>
      <c r="M34" s="85"/>
      <c r="N34" s="139" t="s">
        <v>127</v>
      </c>
      <c r="O34" s="140"/>
      <c r="P34" s="140"/>
      <c r="Q34" s="140"/>
      <c r="R34" s="140"/>
      <c r="S34" s="140"/>
      <c r="T34" s="141"/>
      <c r="U34" s="142">
        <f>H38-(U31+U32+U33)</f>
        <v>193973.14</v>
      </c>
      <c r="V34" s="143"/>
      <c r="W34" s="143"/>
      <c r="X34" s="144"/>
    </row>
    <row r="35" spans="1:24" ht="13.5" customHeight="1" x14ac:dyDescent="0.3">
      <c r="A35" s="136" t="s">
        <v>172</v>
      </c>
      <c r="B35" s="137"/>
      <c r="C35" s="137"/>
      <c r="D35" s="137"/>
      <c r="E35" s="137"/>
      <c r="F35" s="138"/>
      <c r="G35" s="82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6"/>
    </row>
    <row r="36" spans="1:24" ht="13.5" customHeight="1" x14ac:dyDescent="0.3">
      <c r="A36" s="145" t="s">
        <v>181</v>
      </c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6"/>
    </row>
    <row r="37" spans="1:24" ht="8.1" customHeight="1" x14ac:dyDescent="0.3">
      <c r="A37" s="87"/>
      <c r="B37" s="88"/>
      <c r="C37" s="88"/>
      <c r="D37" s="88"/>
      <c r="E37" s="88"/>
      <c r="F37" s="88"/>
      <c r="G37" s="89"/>
      <c r="H37" s="90"/>
      <c r="I37" s="90"/>
      <c r="J37" s="90"/>
      <c r="K37" s="90"/>
      <c r="L37" s="90"/>
      <c r="M37" s="90"/>
      <c r="N37" s="91"/>
      <c r="O37" s="92"/>
      <c r="P37" s="92"/>
      <c r="Q37" s="83"/>
      <c r="R37" s="83"/>
      <c r="S37" s="83"/>
      <c r="T37" s="83"/>
      <c r="U37" s="83"/>
      <c r="V37" s="83"/>
      <c r="W37" s="83"/>
      <c r="X37" s="86"/>
    </row>
    <row r="38" spans="1:24" s="95" customFormat="1" ht="16.5" customHeight="1" x14ac:dyDescent="0.3">
      <c r="A38" s="93"/>
      <c r="B38" s="125" t="s">
        <v>123</v>
      </c>
      <c r="C38" s="126"/>
      <c r="D38" s="126"/>
      <c r="E38" s="126"/>
      <c r="F38" s="126"/>
      <c r="G38" s="126"/>
      <c r="H38" s="127">
        <f>U30</f>
        <v>199034.14</v>
      </c>
      <c r="I38" s="128"/>
      <c r="J38" s="128"/>
      <c r="K38" s="128"/>
      <c r="L38" s="94"/>
      <c r="M38" s="94"/>
      <c r="N38" s="129" t="s">
        <v>173</v>
      </c>
      <c r="O38" s="129"/>
      <c r="P38" s="129"/>
      <c r="Q38" s="129"/>
      <c r="R38" s="129"/>
      <c r="S38" s="129"/>
      <c r="T38" s="129"/>
      <c r="U38" s="129"/>
      <c r="V38" s="129"/>
      <c r="W38" s="129"/>
      <c r="X38" s="86"/>
    </row>
    <row r="39" spans="1:24" s="95" customFormat="1" ht="16.5" customHeight="1" x14ac:dyDescent="0.25">
      <c r="A39" s="96"/>
      <c r="B39" s="130" t="s">
        <v>124</v>
      </c>
      <c r="C39" s="131"/>
      <c r="D39" s="131"/>
      <c r="E39" s="131"/>
      <c r="F39" s="131"/>
      <c r="G39" s="132"/>
      <c r="H39" s="133">
        <f>U31</f>
        <v>1687</v>
      </c>
      <c r="I39" s="134"/>
      <c r="J39" s="134"/>
      <c r="K39" s="135"/>
      <c r="L39" s="97"/>
      <c r="M39" s="97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98"/>
    </row>
    <row r="40" spans="1:24" s="95" customFormat="1" ht="16.5" customHeight="1" x14ac:dyDescent="0.3">
      <c r="A40" s="96"/>
      <c r="B40" s="130" t="s">
        <v>125</v>
      </c>
      <c r="C40" s="131"/>
      <c r="D40" s="131"/>
      <c r="E40" s="131"/>
      <c r="F40" s="131"/>
      <c r="G40" s="132"/>
      <c r="H40" s="147">
        <f>U32</f>
        <v>1687</v>
      </c>
      <c r="I40" s="148"/>
      <c r="J40" s="148"/>
      <c r="K40" s="149"/>
      <c r="L40" s="97"/>
      <c r="M40" s="97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86"/>
    </row>
    <row r="41" spans="1:24" s="95" customFormat="1" ht="16.5" customHeight="1" x14ac:dyDescent="0.3">
      <c r="A41" s="96"/>
      <c r="B41" s="130" t="s">
        <v>126</v>
      </c>
      <c r="C41" s="131"/>
      <c r="D41" s="131"/>
      <c r="E41" s="131"/>
      <c r="F41" s="131"/>
      <c r="G41" s="132"/>
      <c r="H41" s="147">
        <f>U33</f>
        <v>1687</v>
      </c>
      <c r="I41" s="148"/>
      <c r="J41" s="148"/>
      <c r="K41" s="149"/>
      <c r="L41" s="97"/>
      <c r="M41" s="97"/>
      <c r="N41" s="58"/>
      <c r="O41" s="99"/>
      <c r="P41" s="99"/>
      <c r="Q41" s="83"/>
      <c r="R41" s="83"/>
      <c r="S41" s="83"/>
      <c r="T41" s="83"/>
      <c r="U41" s="83"/>
      <c r="V41" s="83"/>
      <c r="W41" s="83"/>
      <c r="X41" s="86"/>
    </row>
    <row r="42" spans="1:24" s="105" customFormat="1" ht="16.5" customHeight="1" thickBot="1" x14ac:dyDescent="0.35">
      <c r="A42" s="100"/>
      <c r="B42" s="139" t="s">
        <v>127</v>
      </c>
      <c r="C42" s="140"/>
      <c r="D42" s="140"/>
      <c r="E42" s="140"/>
      <c r="F42" s="140"/>
      <c r="G42" s="141"/>
      <c r="H42" s="150">
        <f>U34</f>
        <v>193973.14</v>
      </c>
      <c r="I42" s="151"/>
      <c r="J42" s="151"/>
      <c r="K42" s="152"/>
      <c r="L42" s="101"/>
      <c r="M42" s="101"/>
      <c r="N42" s="102" t="s">
        <v>128</v>
      </c>
      <c r="O42" s="102"/>
      <c r="P42" s="102"/>
      <c r="Q42" s="103"/>
      <c r="R42" s="103"/>
      <c r="S42" s="103"/>
      <c r="T42" s="103"/>
      <c r="U42" s="103"/>
      <c r="V42" s="103"/>
      <c r="W42" s="103"/>
      <c r="X42" s="104"/>
    </row>
    <row r="43" spans="1:24" s="95" customFormat="1" ht="16.5" customHeight="1" x14ac:dyDescent="0.25">
      <c r="A43" s="106"/>
      <c r="B43" s="107"/>
      <c r="C43" s="108"/>
      <c r="D43" s="108"/>
      <c r="E43" s="108"/>
      <c r="F43" s="108"/>
      <c r="G43" s="108"/>
      <c r="H43" s="109"/>
      <c r="I43" s="110"/>
      <c r="J43" s="110"/>
      <c r="K43" s="110"/>
      <c r="N43" s="97"/>
      <c r="O43" s="97"/>
      <c r="P43" s="97"/>
      <c r="Q43" s="97"/>
      <c r="R43" s="97"/>
      <c r="S43" s="97"/>
      <c r="T43" s="97"/>
    </row>
    <row r="44" spans="1:24" x14ac:dyDescent="0.25">
      <c r="B44" s="70" t="s">
        <v>129</v>
      </c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</row>
    <row r="45" spans="1:24" x14ac:dyDescent="0.25"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</row>
    <row r="46" spans="1:24" x14ac:dyDescent="0.25"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</row>
    <row r="47" spans="1:24" x14ac:dyDescent="0.25"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</row>
    <row r="48" spans="1:24" x14ac:dyDescent="0.25"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</row>
    <row r="49" spans="2:21" x14ac:dyDescent="0.25"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</row>
    <row r="50" spans="2:21" x14ac:dyDescent="0.25"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146" t="s">
        <v>174</v>
      </c>
      <c r="P50" s="146"/>
      <c r="Q50" s="146"/>
      <c r="R50" s="146"/>
      <c r="S50" s="146"/>
      <c r="T50" s="146"/>
      <c r="U50" s="146"/>
    </row>
    <row r="51" spans="2:21" x14ac:dyDescent="0.25"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146" t="s">
        <v>180</v>
      </c>
      <c r="P51" s="146"/>
      <c r="Q51" s="146"/>
      <c r="R51" s="146"/>
      <c r="S51" s="146"/>
      <c r="T51" s="146"/>
      <c r="U51" s="146"/>
    </row>
    <row r="52" spans="2:21" x14ac:dyDescent="0.25"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</row>
    <row r="53" spans="2:21" x14ac:dyDescent="0.25">
      <c r="B53" s="70" t="s">
        <v>130</v>
      </c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</row>
    <row r="54" spans="2:21" x14ac:dyDescent="0.25"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</row>
    <row r="55" spans="2:21" x14ac:dyDescent="0.25"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</row>
    <row r="56" spans="2:21" x14ac:dyDescent="0.25"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</row>
    <row r="57" spans="2:21" x14ac:dyDescent="0.25"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 t="s">
        <v>131</v>
      </c>
      <c r="P57" s="70"/>
      <c r="Q57" s="70"/>
      <c r="R57" s="70"/>
      <c r="S57" s="70"/>
      <c r="T57" s="70"/>
    </row>
    <row r="58" spans="2:21" x14ac:dyDescent="0.25"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 t="s">
        <v>132</v>
      </c>
      <c r="P58" s="70"/>
      <c r="Q58" s="70"/>
      <c r="R58" s="70"/>
      <c r="S58" s="70"/>
      <c r="T58" s="70"/>
    </row>
  </sheetData>
  <mergeCells count="100">
    <mergeCell ref="B4:X5"/>
    <mergeCell ref="B6:X8"/>
    <mergeCell ref="B9:X9"/>
    <mergeCell ref="A10:K10"/>
    <mergeCell ref="L10:X10"/>
    <mergeCell ref="A11:K11"/>
    <mergeCell ref="L11:X11"/>
    <mergeCell ref="A15:K15"/>
    <mergeCell ref="L15:X15"/>
    <mergeCell ref="A16:K16"/>
    <mergeCell ref="L16:X16"/>
    <mergeCell ref="A17:E17"/>
    <mergeCell ref="F17:H17"/>
    <mergeCell ref="L17:R17"/>
    <mergeCell ref="S17:V17"/>
    <mergeCell ref="A12:K12"/>
    <mergeCell ref="L12:X12"/>
    <mergeCell ref="A13:E13"/>
    <mergeCell ref="F13:H13"/>
    <mergeCell ref="L13:X13"/>
    <mergeCell ref="A14:X14"/>
    <mergeCell ref="A18:X18"/>
    <mergeCell ref="A19:A20"/>
    <mergeCell ref="B19:B20"/>
    <mergeCell ref="C19:C20"/>
    <mergeCell ref="D19:D20"/>
    <mergeCell ref="E19:E20"/>
    <mergeCell ref="F19:G20"/>
    <mergeCell ref="H19:I20"/>
    <mergeCell ref="J19:L20"/>
    <mergeCell ref="M19:M20"/>
    <mergeCell ref="N19:O19"/>
    <mergeCell ref="P19:S19"/>
    <mergeCell ref="T19:U19"/>
    <mergeCell ref="V19:X20"/>
    <mergeCell ref="P20:Q20"/>
    <mergeCell ref="R20:S20"/>
    <mergeCell ref="R21:S21"/>
    <mergeCell ref="V21:X21"/>
    <mergeCell ref="F22:G22"/>
    <mergeCell ref="H22:I22"/>
    <mergeCell ref="J22:L22"/>
    <mergeCell ref="P22:Q22"/>
    <mergeCell ref="R22:S22"/>
    <mergeCell ref="V22:X22"/>
    <mergeCell ref="F21:G21"/>
    <mergeCell ref="H21:I21"/>
    <mergeCell ref="J21:L21"/>
    <mergeCell ref="P23:Q23"/>
    <mergeCell ref="R23:S23"/>
    <mergeCell ref="V23:X23"/>
    <mergeCell ref="A24:D24"/>
    <mergeCell ref="F24:G24"/>
    <mergeCell ref="H24:I24"/>
    <mergeCell ref="J24:L24"/>
    <mergeCell ref="R24:S24"/>
    <mergeCell ref="T24:U24"/>
    <mergeCell ref="C21:C23"/>
    <mergeCell ref="D21:D23"/>
    <mergeCell ref="F23:G23"/>
    <mergeCell ref="H23:I23"/>
    <mergeCell ref="J23:L23"/>
    <mergeCell ref="V24:X24"/>
    <mergeCell ref="P21:Q21"/>
    <mergeCell ref="A25:X25"/>
    <mergeCell ref="A26:M29"/>
    <mergeCell ref="N26:T26"/>
    <mergeCell ref="N27:T27"/>
    <mergeCell ref="U27:X27"/>
    <mergeCell ref="N28:T28"/>
    <mergeCell ref="U28:X28"/>
    <mergeCell ref="N29:T29"/>
    <mergeCell ref="U29:X29"/>
    <mergeCell ref="A30:F33"/>
    <mergeCell ref="N30:T30"/>
    <mergeCell ref="U30:X30"/>
    <mergeCell ref="N31:T31"/>
    <mergeCell ref="U31:X31"/>
    <mergeCell ref="N32:T32"/>
    <mergeCell ref="U32:X32"/>
    <mergeCell ref="N33:T33"/>
    <mergeCell ref="U33:X33"/>
    <mergeCell ref="O50:U50"/>
    <mergeCell ref="O51:U51"/>
    <mergeCell ref="B40:G40"/>
    <mergeCell ref="H40:K40"/>
    <mergeCell ref="B41:G41"/>
    <mergeCell ref="H41:K41"/>
    <mergeCell ref="B42:G42"/>
    <mergeCell ref="H42:K42"/>
    <mergeCell ref="A34:F34"/>
    <mergeCell ref="N34:T34"/>
    <mergeCell ref="U34:X34"/>
    <mergeCell ref="A35:F35"/>
    <mergeCell ref="A36:L36"/>
    <mergeCell ref="B38:G38"/>
    <mergeCell ref="H38:K38"/>
    <mergeCell ref="N38:W40"/>
    <mergeCell ref="B39:G39"/>
    <mergeCell ref="H39:K39"/>
  </mergeCells>
  <printOptions horizontalCentered="1"/>
  <pageMargins left="0.27559055118110237" right="0.19685039370078741" top="0.74803149606299213" bottom="0.74803149606299213" header="0.31496062992125984" footer="0.31496062992125984"/>
  <pageSetup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A2" zoomScale="175" zoomScaleNormal="175" workbookViewId="0">
      <selection activeCell="A7" sqref="A7:F7"/>
    </sheetView>
  </sheetViews>
  <sheetFormatPr defaultColWidth="43.42578125" defaultRowHeight="15" x14ac:dyDescent="0.25"/>
  <cols>
    <col min="1" max="1" width="15.85546875" style="1" customWidth="1"/>
    <col min="2" max="2" width="13.7109375" style="1" customWidth="1"/>
    <col min="3" max="3" width="12.28515625" style="1" customWidth="1"/>
    <col min="4" max="5" width="14.7109375" style="1" customWidth="1"/>
    <col min="6" max="6" width="22.85546875" style="1" customWidth="1"/>
    <col min="7" max="7" width="23.42578125" style="1" customWidth="1"/>
    <col min="8" max="8" width="20.140625" style="1" customWidth="1"/>
    <col min="9" max="9" width="21.140625" style="1" customWidth="1"/>
    <col min="10" max="10" width="14.85546875" style="1" customWidth="1"/>
    <col min="11" max="11" width="18.28515625" style="1" customWidth="1"/>
    <col min="12" max="16384" width="43.42578125" style="1"/>
  </cols>
  <sheetData>
    <row r="1" spans="1:6" ht="21" x14ac:dyDescent="0.25">
      <c r="A1" s="274" t="s">
        <v>108</v>
      </c>
      <c r="B1" s="274"/>
      <c r="C1" s="274"/>
      <c r="D1" s="274"/>
      <c r="E1" s="274"/>
      <c r="F1" s="274"/>
    </row>
    <row r="3" spans="1:6" ht="21" x14ac:dyDescent="0.25">
      <c r="A3" s="274" t="s">
        <v>31</v>
      </c>
      <c r="B3" s="274"/>
      <c r="C3" s="274"/>
      <c r="D3" s="274"/>
      <c r="E3" s="274"/>
      <c r="F3" s="274"/>
    </row>
    <row r="6" spans="1:6" ht="41.25" customHeight="1" x14ac:dyDescent="0.25">
      <c r="A6" s="273" t="s">
        <v>175</v>
      </c>
      <c r="B6" s="273"/>
      <c r="C6" s="273"/>
      <c r="D6" s="273"/>
      <c r="E6" s="273"/>
      <c r="F6" s="273"/>
    </row>
    <row r="7" spans="1:6" ht="41.25" customHeight="1" x14ac:dyDescent="0.25">
      <c r="A7" s="273" t="s">
        <v>195</v>
      </c>
      <c r="B7" s="273"/>
      <c r="C7" s="273"/>
      <c r="D7" s="273"/>
      <c r="E7" s="273"/>
      <c r="F7" s="273"/>
    </row>
    <row r="8" spans="1:6" ht="41.25" customHeight="1" x14ac:dyDescent="0.25">
      <c r="A8" s="273" t="s">
        <v>196</v>
      </c>
      <c r="B8" s="273"/>
      <c r="C8" s="273"/>
      <c r="D8" s="273"/>
      <c r="E8" s="273"/>
      <c r="F8" s="273"/>
    </row>
    <row r="9" spans="1:6" ht="41.25" customHeight="1" x14ac:dyDescent="0.25">
      <c r="A9" s="273" t="s">
        <v>145</v>
      </c>
      <c r="B9" s="273"/>
      <c r="C9" s="273"/>
      <c r="D9" s="273"/>
      <c r="E9" s="273"/>
      <c r="F9" s="273"/>
    </row>
    <row r="10" spans="1:6" ht="41.25" customHeight="1" x14ac:dyDescent="0.25">
      <c r="A10" s="273" t="s">
        <v>187</v>
      </c>
      <c r="B10" s="273"/>
      <c r="C10" s="273"/>
      <c r="D10" s="273"/>
      <c r="E10" s="273"/>
      <c r="F10" s="273"/>
    </row>
    <row r="15" spans="1:6" ht="18.75" x14ac:dyDescent="0.25">
      <c r="E15" s="8" t="s">
        <v>32</v>
      </c>
    </row>
    <row r="16" spans="1:6" ht="18.75" x14ac:dyDescent="0.25">
      <c r="E16" s="8" t="s">
        <v>33</v>
      </c>
    </row>
  </sheetData>
  <mergeCells count="7">
    <mergeCell ref="A10:F10"/>
    <mergeCell ref="A1:F1"/>
    <mergeCell ref="A3:F3"/>
    <mergeCell ref="A6:F6"/>
    <mergeCell ref="A7:F7"/>
    <mergeCell ref="A8:F8"/>
    <mergeCell ref="A9:F9"/>
  </mergeCells>
  <printOptions horizontalCentered="1"/>
  <pageMargins left="0.28000000000000003" right="0.2" top="0.4" bottom="0.51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3" zoomScale="160" zoomScaleNormal="160" workbookViewId="0">
      <selection activeCell="A20" sqref="A20:G20"/>
    </sheetView>
  </sheetViews>
  <sheetFormatPr defaultRowHeight="15" x14ac:dyDescent="0.25"/>
  <cols>
    <col min="1" max="1" width="21.42578125" style="4" customWidth="1"/>
    <col min="2" max="2" width="11.42578125" style="4" customWidth="1"/>
    <col min="3" max="4" width="14.42578125" style="4" customWidth="1"/>
    <col min="5" max="5" width="12.42578125" style="4" customWidth="1"/>
    <col min="6" max="6" width="13.7109375" style="4" customWidth="1"/>
    <col min="7" max="7" width="10.5703125" style="4" customWidth="1"/>
    <col min="8" max="16384" width="9.140625" style="4"/>
  </cols>
  <sheetData>
    <row r="1" spans="1:7" ht="23.25" x14ac:dyDescent="0.35">
      <c r="A1" s="276" t="s">
        <v>10</v>
      </c>
      <c r="B1" s="276"/>
      <c r="C1" s="276"/>
      <c r="D1" s="276"/>
      <c r="E1" s="276"/>
      <c r="F1" s="276"/>
      <c r="G1" s="276"/>
    </row>
    <row r="2" spans="1:7" x14ac:dyDescent="0.25">
      <c r="A2" s="5"/>
      <c r="B2" s="5"/>
      <c r="C2" s="5"/>
      <c r="D2" s="5"/>
      <c r="E2" s="5"/>
      <c r="F2" s="5"/>
      <c r="G2" s="5"/>
    </row>
    <row r="3" spans="1:7" ht="30.75" customHeight="1" x14ac:dyDescent="0.25">
      <c r="A3" s="277" t="s">
        <v>185</v>
      </c>
      <c r="B3" s="277"/>
      <c r="C3" s="277"/>
      <c r="D3" s="277"/>
      <c r="E3" s="277"/>
      <c r="F3" s="277"/>
      <c r="G3" s="277"/>
    </row>
    <row r="4" spans="1:7" ht="15.75" x14ac:dyDescent="0.25">
      <c r="A4" s="277"/>
      <c r="B4" s="277"/>
      <c r="C4" s="277"/>
      <c r="D4" s="277"/>
      <c r="E4" s="277"/>
      <c r="F4" s="277"/>
      <c r="G4" s="277"/>
    </row>
    <row r="5" spans="1:7" ht="15.75" x14ac:dyDescent="0.25">
      <c r="A5" s="278" t="s">
        <v>133</v>
      </c>
      <c r="B5" s="278"/>
      <c r="C5" s="278"/>
      <c r="D5" s="278"/>
      <c r="E5" s="278"/>
      <c r="F5" s="278"/>
      <c r="G5" s="278"/>
    </row>
    <row r="6" spans="1:7" x14ac:dyDescent="0.25">
      <c r="A6" s="5"/>
      <c r="B6" s="5"/>
      <c r="C6" s="5"/>
      <c r="D6" s="5"/>
      <c r="E6" s="5"/>
      <c r="F6" s="5"/>
      <c r="G6" s="5"/>
    </row>
    <row r="7" spans="1:7" ht="32.25" customHeight="1" x14ac:dyDescent="0.25">
      <c r="A7" s="275" t="s">
        <v>4</v>
      </c>
      <c r="B7" s="275" t="s">
        <v>5</v>
      </c>
      <c r="C7" s="275"/>
      <c r="D7" s="57"/>
      <c r="E7" s="275" t="s">
        <v>186</v>
      </c>
      <c r="F7" s="275"/>
      <c r="G7" s="275"/>
    </row>
    <row r="8" spans="1:7" ht="15.75" x14ac:dyDescent="0.25">
      <c r="A8" s="275"/>
      <c r="B8" s="275"/>
      <c r="C8" s="275"/>
      <c r="D8" s="57"/>
      <c r="E8" s="275" t="s">
        <v>6</v>
      </c>
      <c r="F8" s="275"/>
      <c r="G8" s="275"/>
    </row>
    <row r="9" spans="1:7" ht="78.75" x14ac:dyDescent="0.25">
      <c r="A9" s="275"/>
      <c r="B9" s="2" t="s">
        <v>7</v>
      </c>
      <c r="C9" s="2" t="s">
        <v>8</v>
      </c>
      <c r="D9" s="57" t="s">
        <v>150</v>
      </c>
      <c r="E9" s="56" t="s">
        <v>7</v>
      </c>
      <c r="F9" s="56" t="s">
        <v>8</v>
      </c>
      <c r="G9" s="56" t="s">
        <v>150</v>
      </c>
    </row>
    <row r="10" spans="1:7" ht="15.75" x14ac:dyDescent="0.25">
      <c r="A10" s="2">
        <v>1</v>
      </c>
      <c r="B10" s="2">
        <v>2</v>
      </c>
      <c r="C10" s="57">
        <v>3</v>
      </c>
      <c r="D10" s="57">
        <v>4</v>
      </c>
      <c r="E10" s="57">
        <v>5</v>
      </c>
      <c r="F10" s="57">
        <v>6</v>
      </c>
      <c r="G10" s="57">
        <v>7</v>
      </c>
    </row>
    <row r="11" spans="1:7" ht="21" customHeight="1" x14ac:dyDescent="0.25">
      <c r="A11" s="9" t="s">
        <v>61</v>
      </c>
      <c r="B11" s="3">
        <f>'sec wise'!O6</f>
        <v>11114</v>
      </c>
      <c r="C11" s="3">
        <v>0</v>
      </c>
      <c r="D11" s="3">
        <v>0</v>
      </c>
      <c r="E11" s="3">
        <f>'sec wise'!O9</f>
        <v>9735</v>
      </c>
      <c r="F11" s="3">
        <v>0</v>
      </c>
      <c r="G11" s="3">
        <v>0</v>
      </c>
    </row>
    <row r="12" spans="1:7" ht="21" customHeight="1" x14ac:dyDescent="0.25">
      <c r="A12" s="9" t="s">
        <v>83</v>
      </c>
      <c r="B12" s="3">
        <v>0</v>
      </c>
      <c r="C12" s="3">
        <f>'sec wise'!O36</f>
        <v>10177</v>
      </c>
      <c r="D12" s="3">
        <f>'sec wise'!O34</f>
        <v>93</v>
      </c>
      <c r="E12" s="3">
        <f>'sec wise'!O48</f>
        <v>0</v>
      </c>
      <c r="F12" s="3">
        <f>'sec wise'!O49</f>
        <v>9195</v>
      </c>
      <c r="G12" s="3">
        <f>'sec wise'!O47</f>
        <v>86</v>
      </c>
    </row>
    <row r="13" spans="1:7" ht="21" customHeight="1" x14ac:dyDescent="0.25">
      <c r="A13" s="9" t="s">
        <v>104</v>
      </c>
      <c r="B13" s="3">
        <f>'sec wise'!P79</f>
        <v>2508</v>
      </c>
      <c r="C13" s="3">
        <f>'sec wise'!P80</f>
        <v>8463</v>
      </c>
      <c r="D13" s="3">
        <f>'sec wise'!P78</f>
        <v>153</v>
      </c>
      <c r="E13" s="3">
        <f>'sec wise'!P89</f>
        <v>2296</v>
      </c>
      <c r="F13" s="3">
        <f>'sec wise'!P90</f>
        <v>7241</v>
      </c>
      <c r="G13" s="3">
        <f>'sec wise'!P88</f>
        <v>128</v>
      </c>
    </row>
    <row r="14" spans="1:7" ht="18.75" x14ac:dyDescent="0.25">
      <c r="A14" s="10" t="s">
        <v>9</v>
      </c>
      <c r="B14" s="11">
        <f>SUM(B11:B13)</f>
        <v>13622</v>
      </c>
      <c r="C14" s="11">
        <f>SUM(C11:C13)</f>
        <v>18640</v>
      </c>
      <c r="D14" s="11">
        <f t="shared" ref="D14" si="0">SUM(D11:D13)</f>
        <v>246</v>
      </c>
      <c r="E14" s="11">
        <f>SUM(E11:E13)</f>
        <v>12031</v>
      </c>
      <c r="F14" s="11">
        <f t="shared" ref="F14:G14" si="1">SUM(F11:F13)</f>
        <v>16436</v>
      </c>
      <c r="G14" s="11">
        <f t="shared" si="1"/>
        <v>214</v>
      </c>
    </row>
    <row r="17" spans="1:7" x14ac:dyDescent="0.25">
      <c r="A17" s="6" t="s">
        <v>3</v>
      </c>
    </row>
    <row r="19" spans="1:7" ht="15.75" x14ac:dyDescent="0.25">
      <c r="A19" s="7" t="s">
        <v>11</v>
      </c>
    </row>
    <row r="20" spans="1:7" ht="30" customHeight="1" x14ac:dyDescent="0.25">
      <c r="A20" s="279" t="s">
        <v>194</v>
      </c>
      <c r="B20" s="279"/>
      <c r="C20" s="279"/>
      <c r="D20" s="279"/>
      <c r="E20" s="279"/>
      <c r="F20" s="279"/>
      <c r="G20" s="279"/>
    </row>
    <row r="21" spans="1:7" ht="35.25" customHeight="1" x14ac:dyDescent="0.25">
      <c r="A21" s="279" t="s">
        <v>12</v>
      </c>
      <c r="B21" s="279"/>
      <c r="C21" s="279"/>
      <c r="D21" s="279"/>
      <c r="E21" s="279"/>
      <c r="F21" s="279"/>
      <c r="G21" s="279"/>
    </row>
    <row r="22" spans="1:7" ht="50.25" customHeight="1" x14ac:dyDescent="0.25">
      <c r="A22" s="279" t="s">
        <v>13</v>
      </c>
      <c r="B22" s="279"/>
      <c r="C22" s="279"/>
      <c r="D22" s="279"/>
      <c r="E22" s="279"/>
      <c r="F22" s="279"/>
      <c r="G22" s="279"/>
    </row>
    <row r="23" spans="1:7" ht="27.75" customHeight="1" x14ac:dyDescent="0.25">
      <c r="A23" s="279" t="s">
        <v>14</v>
      </c>
      <c r="B23" s="279"/>
      <c r="C23" s="279"/>
      <c r="D23" s="279"/>
      <c r="E23" s="279"/>
      <c r="F23" s="279"/>
      <c r="G23" s="279"/>
    </row>
    <row r="24" spans="1:7" ht="27" customHeight="1" x14ac:dyDescent="0.25">
      <c r="A24" s="279" t="s">
        <v>15</v>
      </c>
      <c r="B24" s="279"/>
      <c r="C24" s="279"/>
      <c r="D24" s="279"/>
      <c r="E24" s="279"/>
      <c r="F24" s="279"/>
      <c r="G24" s="279"/>
    </row>
    <row r="25" spans="1:7" ht="35.25" customHeight="1" x14ac:dyDescent="0.25">
      <c r="A25" s="279" t="s">
        <v>16</v>
      </c>
      <c r="B25" s="279"/>
      <c r="C25" s="279"/>
      <c r="D25" s="279"/>
      <c r="E25" s="279"/>
      <c r="F25" s="279"/>
      <c r="G25" s="279"/>
    </row>
    <row r="26" spans="1:7" ht="35.25" customHeight="1" x14ac:dyDescent="0.25">
      <c r="A26" s="279" t="s">
        <v>17</v>
      </c>
      <c r="B26" s="279"/>
      <c r="C26" s="279"/>
      <c r="D26" s="279"/>
      <c r="E26" s="279"/>
      <c r="F26" s="279"/>
      <c r="G26" s="279"/>
    </row>
    <row r="27" spans="1:7" ht="29.25" customHeight="1" x14ac:dyDescent="0.25">
      <c r="A27" s="279" t="s">
        <v>18</v>
      </c>
      <c r="B27" s="279"/>
      <c r="C27" s="279"/>
      <c r="D27" s="279"/>
      <c r="E27" s="279"/>
      <c r="F27" s="279"/>
      <c r="G27" s="279"/>
    </row>
    <row r="29" spans="1:7" ht="15.75" x14ac:dyDescent="0.25">
      <c r="C29" s="280" t="s">
        <v>146</v>
      </c>
      <c r="D29" s="280"/>
      <c r="E29" s="280"/>
      <c r="F29" s="280"/>
      <c r="G29" s="280"/>
    </row>
    <row r="30" spans="1:7" ht="15.75" x14ac:dyDescent="0.25">
      <c r="C30" s="280" t="s">
        <v>139</v>
      </c>
      <c r="D30" s="280"/>
      <c r="E30" s="280"/>
      <c r="F30" s="280"/>
      <c r="G30" s="280"/>
    </row>
  </sheetData>
  <mergeCells count="18">
    <mergeCell ref="A26:G26"/>
    <mergeCell ref="A27:G27"/>
    <mergeCell ref="C29:G29"/>
    <mergeCell ref="C30:G30"/>
    <mergeCell ref="A20:G20"/>
    <mergeCell ref="A21:G21"/>
    <mergeCell ref="A22:G22"/>
    <mergeCell ref="A23:G23"/>
    <mergeCell ref="A24:G24"/>
    <mergeCell ref="A25:G25"/>
    <mergeCell ref="B7:C8"/>
    <mergeCell ref="E7:G7"/>
    <mergeCell ref="E8:G8"/>
    <mergeCell ref="A7:A9"/>
    <mergeCell ref="A1:G1"/>
    <mergeCell ref="A3:G3"/>
    <mergeCell ref="A4:G4"/>
    <mergeCell ref="A5:G5"/>
  </mergeCells>
  <printOptions horizontalCentered="1"/>
  <pageMargins left="0.38" right="0.32" top="0.37" bottom="0.3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7"/>
  <sheetViews>
    <sheetView topLeftCell="B109" zoomScale="130" zoomScaleNormal="130" workbookViewId="0">
      <selection activeCell="J112" sqref="J112"/>
    </sheetView>
  </sheetViews>
  <sheetFormatPr defaultRowHeight="15" x14ac:dyDescent="0.25"/>
  <cols>
    <col min="1" max="1" width="6.5703125" style="12" customWidth="1"/>
    <col min="2" max="2" width="27.28515625" style="12" customWidth="1"/>
    <col min="3" max="3" width="8.5703125" style="12" customWidth="1"/>
    <col min="4" max="4" width="6.7109375" style="12" customWidth="1"/>
    <col min="5" max="5" width="9.140625" style="12"/>
    <col min="6" max="6" width="7.85546875" style="12" customWidth="1"/>
    <col min="7" max="7" width="8.140625" style="12" customWidth="1"/>
    <col min="8" max="8" width="7.140625" style="12" customWidth="1"/>
    <col min="9" max="10" width="9.140625" style="12"/>
    <col min="11" max="11" width="0" style="12" hidden="1" customWidth="1"/>
    <col min="12" max="16384" width="9.140625" style="12"/>
  </cols>
  <sheetData>
    <row r="1" spans="1:15" ht="36.75" customHeight="1" x14ac:dyDescent="0.25">
      <c r="A1" s="281" t="s">
        <v>134</v>
      </c>
      <c r="B1" s="281"/>
      <c r="C1" s="281"/>
      <c r="D1" s="281"/>
      <c r="E1" s="281"/>
      <c r="F1" s="281"/>
      <c r="G1" s="281"/>
      <c r="H1" s="281"/>
      <c r="I1" s="281"/>
      <c r="J1" s="281"/>
    </row>
    <row r="2" spans="1:15" s="14" customFormat="1" ht="18.75" x14ac:dyDescent="0.25">
      <c r="A2" s="13"/>
    </row>
    <row r="3" spans="1:15" s="14" customFormat="1" ht="18.75" x14ac:dyDescent="0.25">
      <c r="A3" s="15" t="s">
        <v>105</v>
      </c>
      <c r="B3" s="15"/>
      <c r="C3" s="15"/>
      <c r="D3" s="15"/>
      <c r="E3" s="15"/>
      <c r="G3" s="15" t="s">
        <v>183</v>
      </c>
      <c r="I3" s="15"/>
      <c r="J3" s="15"/>
    </row>
    <row r="4" spans="1:15" x14ac:dyDescent="0.25">
      <c r="A4" s="284"/>
      <c r="B4" s="284"/>
      <c r="C4" s="284"/>
      <c r="D4" s="284"/>
      <c r="E4" s="284"/>
      <c r="F4" s="284"/>
      <c r="G4" s="284"/>
      <c r="H4" s="284"/>
      <c r="I4" s="284"/>
      <c r="J4" s="284"/>
    </row>
    <row r="5" spans="1:15" ht="35.25" customHeight="1" x14ac:dyDescent="0.25">
      <c r="A5" s="285" t="s">
        <v>19</v>
      </c>
      <c r="B5" s="285" t="s">
        <v>20</v>
      </c>
      <c r="C5" s="285" t="s">
        <v>21</v>
      </c>
      <c r="D5" s="286" t="s">
        <v>140</v>
      </c>
      <c r="E5" s="285" t="s">
        <v>22</v>
      </c>
      <c r="F5" s="285" t="s">
        <v>23</v>
      </c>
      <c r="G5" s="285"/>
      <c r="H5" s="285"/>
      <c r="I5" s="285"/>
      <c r="J5" s="285" t="s">
        <v>24</v>
      </c>
    </row>
    <row r="6" spans="1:15" x14ac:dyDescent="0.25">
      <c r="A6" s="285"/>
      <c r="B6" s="285"/>
      <c r="C6" s="285"/>
      <c r="D6" s="287"/>
      <c r="E6" s="285"/>
      <c r="F6" s="44" t="s">
        <v>0</v>
      </c>
      <c r="G6" s="44" t="s">
        <v>1</v>
      </c>
      <c r="H6" s="44" t="s">
        <v>2</v>
      </c>
      <c r="I6" s="44" t="s">
        <v>25</v>
      </c>
      <c r="J6" s="285"/>
      <c r="N6" s="50" t="s">
        <v>36</v>
      </c>
      <c r="O6" s="50">
        <f>C9</f>
        <v>11114</v>
      </c>
    </row>
    <row r="7" spans="1:15" ht="24.75" customHeight="1" x14ac:dyDescent="0.25">
      <c r="A7" s="16">
        <v>1</v>
      </c>
      <c r="B7" s="45" t="s">
        <v>59</v>
      </c>
      <c r="C7" s="55">
        <v>10954</v>
      </c>
      <c r="D7" s="55">
        <v>1298</v>
      </c>
      <c r="E7" s="55">
        <v>9656</v>
      </c>
      <c r="F7" s="55">
        <v>54</v>
      </c>
      <c r="G7" s="55"/>
      <c r="H7" s="55">
        <v>0</v>
      </c>
      <c r="I7" s="55">
        <v>54</v>
      </c>
      <c r="J7" s="55">
        <v>9602</v>
      </c>
      <c r="N7" s="50" t="s">
        <v>35</v>
      </c>
      <c r="O7" s="50">
        <f>O8-O6</f>
        <v>0</v>
      </c>
    </row>
    <row r="8" spans="1:15" ht="24.75" customHeight="1" x14ac:dyDescent="0.25">
      <c r="A8" s="16">
        <v>2</v>
      </c>
      <c r="B8" s="45" t="s">
        <v>60</v>
      </c>
      <c r="C8" s="55">
        <v>160</v>
      </c>
      <c r="D8" s="55">
        <v>25</v>
      </c>
      <c r="E8" s="55">
        <v>135</v>
      </c>
      <c r="F8" s="55">
        <v>2</v>
      </c>
      <c r="G8" s="55"/>
      <c r="H8" s="55">
        <v>0</v>
      </c>
      <c r="I8" s="55">
        <v>2</v>
      </c>
      <c r="J8" s="55">
        <v>133</v>
      </c>
      <c r="N8" s="50"/>
      <c r="O8" s="50">
        <f>C9</f>
        <v>11114</v>
      </c>
    </row>
    <row r="9" spans="1:15" ht="24.75" customHeight="1" x14ac:dyDescent="0.25">
      <c r="A9" s="17"/>
      <c r="B9" s="18" t="s">
        <v>25</v>
      </c>
      <c r="C9" s="17">
        <f t="shared" ref="C9:J9" si="0">SUM(C7:C8)</f>
        <v>11114</v>
      </c>
      <c r="D9" s="17">
        <f t="shared" si="0"/>
        <v>1323</v>
      </c>
      <c r="E9" s="17">
        <f t="shared" si="0"/>
        <v>9791</v>
      </c>
      <c r="F9" s="17">
        <f t="shared" si="0"/>
        <v>56</v>
      </c>
      <c r="G9" s="17">
        <f t="shared" si="0"/>
        <v>0</v>
      </c>
      <c r="H9" s="17">
        <f t="shared" si="0"/>
        <v>0</v>
      </c>
      <c r="I9" s="17">
        <f t="shared" si="0"/>
        <v>56</v>
      </c>
      <c r="J9" s="17">
        <f t="shared" si="0"/>
        <v>9735</v>
      </c>
      <c r="N9" s="12" t="s">
        <v>36</v>
      </c>
      <c r="O9" s="12">
        <f>J9</f>
        <v>9735</v>
      </c>
    </row>
    <row r="10" spans="1:15" ht="24.75" customHeight="1" x14ac:dyDescent="0.25">
      <c r="A10" s="19"/>
      <c r="B10" s="20"/>
      <c r="C10" s="19"/>
      <c r="D10" s="19"/>
      <c r="E10" s="19"/>
      <c r="F10" s="19"/>
      <c r="G10" s="19"/>
      <c r="H10" s="19"/>
      <c r="I10" s="19"/>
      <c r="J10" s="19"/>
    </row>
    <row r="11" spans="1:15" ht="24.75" customHeight="1" x14ac:dyDescent="0.25">
      <c r="A11" s="282" t="s">
        <v>3</v>
      </c>
      <c r="B11" s="282"/>
      <c r="C11" s="19"/>
      <c r="D11" s="19"/>
      <c r="E11" s="19"/>
      <c r="F11" s="19"/>
      <c r="G11" s="19"/>
      <c r="H11" s="19"/>
      <c r="I11" s="19"/>
      <c r="J11" s="19"/>
    </row>
    <row r="13" spans="1:15" ht="26.25" customHeight="1" x14ac:dyDescent="0.25">
      <c r="A13" s="21">
        <v>1</v>
      </c>
      <c r="B13" s="22" t="s">
        <v>26</v>
      </c>
    </row>
    <row r="14" spans="1:15" s="34" customFormat="1" ht="26.25" customHeight="1" x14ac:dyDescent="0.25">
      <c r="A14" s="32">
        <v>2</v>
      </c>
      <c r="B14" s="33" t="s">
        <v>188</v>
      </c>
    </row>
    <row r="15" spans="1:15" ht="26.25" customHeight="1" x14ac:dyDescent="0.25">
      <c r="A15" s="21">
        <v>3</v>
      </c>
      <c r="B15" s="23" t="s">
        <v>27</v>
      </c>
    </row>
    <row r="16" spans="1:15" ht="26.25" customHeight="1" x14ac:dyDescent="0.25">
      <c r="A16" s="21">
        <v>4</v>
      </c>
      <c r="B16" s="23" t="s">
        <v>28</v>
      </c>
    </row>
    <row r="17" spans="1:10" s="34" customFormat="1" ht="26.25" customHeight="1" x14ac:dyDescent="0.25">
      <c r="A17" s="32">
        <v>5</v>
      </c>
      <c r="B17" s="33" t="s">
        <v>189</v>
      </c>
    </row>
    <row r="18" spans="1:10" ht="26.25" customHeight="1" x14ac:dyDescent="0.25">
      <c r="A18" s="21">
        <v>6</v>
      </c>
      <c r="B18" s="23" t="s">
        <v>29</v>
      </c>
    </row>
    <row r="19" spans="1:10" ht="26.25" customHeight="1" x14ac:dyDescent="0.25">
      <c r="A19" s="21">
        <v>7</v>
      </c>
      <c r="B19" s="23" t="s">
        <v>30</v>
      </c>
    </row>
    <row r="22" spans="1:10" ht="15.75" x14ac:dyDescent="0.25">
      <c r="B22" s="24" t="s">
        <v>148</v>
      </c>
      <c r="F22" s="283" t="s">
        <v>147</v>
      </c>
      <c r="G22" s="283"/>
      <c r="H22" s="283"/>
      <c r="I22" s="283"/>
      <c r="J22" s="283"/>
    </row>
    <row r="23" spans="1:10" ht="15.75" x14ac:dyDescent="0.25">
      <c r="B23" s="24" t="s">
        <v>138</v>
      </c>
      <c r="F23" s="283" t="s">
        <v>135</v>
      </c>
      <c r="G23" s="283"/>
      <c r="H23" s="283"/>
      <c r="I23" s="283"/>
      <c r="J23" s="283"/>
    </row>
    <row r="24" spans="1:10" ht="36.75" customHeight="1" x14ac:dyDescent="0.25">
      <c r="A24" s="281" t="s">
        <v>134</v>
      </c>
      <c r="B24" s="281"/>
      <c r="C24" s="281"/>
      <c r="D24" s="281"/>
      <c r="E24" s="281"/>
      <c r="F24" s="281"/>
      <c r="G24" s="281"/>
      <c r="H24" s="281"/>
      <c r="I24" s="281"/>
      <c r="J24" s="281"/>
    </row>
    <row r="25" spans="1:10" s="14" customFormat="1" ht="18.75" x14ac:dyDescent="0.25">
      <c r="A25" s="13"/>
    </row>
    <row r="26" spans="1:10" s="14" customFormat="1" ht="18.75" x14ac:dyDescent="0.25">
      <c r="A26" s="15" t="s">
        <v>106</v>
      </c>
      <c r="B26" s="15"/>
      <c r="C26" s="15"/>
      <c r="D26" s="15"/>
      <c r="E26" s="15"/>
      <c r="G26" s="15" t="s">
        <v>183</v>
      </c>
      <c r="I26" s="15"/>
      <c r="J26" s="15"/>
    </row>
    <row r="27" spans="1:10" s="14" customFormat="1" x14ac:dyDescent="0.25">
      <c r="A27" s="284"/>
      <c r="B27" s="284"/>
      <c r="C27" s="284"/>
      <c r="D27" s="284"/>
      <c r="E27" s="284"/>
      <c r="F27" s="284"/>
      <c r="G27" s="284"/>
      <c r="H27" s="284"/>
      <c r="I27" s="284"/>
      <c r="J27" s="284"/>
    </row>
    <row r="28" spans="1:10" ht="35.25" customHeight="1" x14ac:dyDescent="0.25">
      <c r="A28" s="285" t="s">
        <v>19</v>
      </c>
      <c r="B28" s="285" t="s">
        <v>20</v>
      </c>
      <c r="C28" s="285" t="s">
        <v>21</v>
      </c>
      <c r="D28" s="286" t="s">
        <v>140</v>
      </c>
      <c r="E28" s="285" t="s">
        <v>22</v>
      </c>
      <c r="F28" s="285" t="s">
        <v>23</v>
      </c>
      <c r="G28" s="285"/>
      <c r="H28" s="285"/>
      <c r="I28" s="285"/>
      <c r="J28" s="285" t="s">
        <v>24</v>
      </c>
    </row>
    <row r="29" spans="1:10" x14ac:dyDescent="0.25">
      <c r="A29" s="285"/>
      <c r="B29" s="285"/>
      <c r="C29" s="285"/>
      <c r="D29" s="287"/>
      <c r="E29" s="285"/>
      <c r="F29" s="48" t="s">
        <v>0</v>
      </c>
      <c r="G29" s="48" t="s">
        <v>1</v>
      </c>
      <c r="H29" s="48" t="s">
        <v>2</v>
      </c>
      <c r="I29" s="48" t="s">
        <v>25</v>
      </c>
      <c r="J29" s="285"/>
    </row>
    <row r="30" spans="1:10" ht="15" customHeight="1" x14ac:dyDescent="0.25">
      <c r="A30" s="26">
        <v>1</v>
      </c>
      <c r="B30" s="45" t="s">
        <v>62</v>
      </c>
      <c r="C30" s="55">
        <v>87</v>
      </c>
      <c r="D30" s="55">
        <v>4</v>
      </c>
      <c r="E30" s="55">
        <v>83</v>
      </c>
      <c r="F30" s="55"/>
      <c r="G30" s="55"/>
      <c r="H30" s="55">
        <v>0</v>
      </c>
      <c r="I30" s="55">
        <v>0</v>
      </c>
      <c r="J30" s="55">
        <v>83</v>
      </c>
    </row>
    <row r="31" spans="1:10" ht="15" customHeight="1" x14ac:dyDescent="0.25">
      <c r="A31" s="26">
        <v>2</v>
      </c>
      <c r="B31" s="45" t="s">
        <v>63</v>
      </c>
      <c r="C31" s="55">
        <v>198</v>
      </c>
      <c r="D31" s="55">
        <v>34</v>
      </c>
      <c r="E31" s="55">
        <v>164</v>
      </c>
      <c r="F31" s="55"/>
      <c r="G31" s="55"/>
      <c r="H31" s="55">
        <v>0</v>
      </c>
      <c r="I31" s="55">
        <v>0</v>
      </c>
      <c r="J31" s="55">
        <v>164</v>
      </c>
    </row>
    <row r="32" spans="1:10" ht="15" customHeight="1" x14ac:dyDescent="0.25">
      <c r="A32" s="26">
        <v>3</v>
      </c>
      <c r="B32" s="45" t="s">
        <v>64</v>
      </c>
      <c r="C32" s="55">
        <v>688</v>
      </c>
      <c r="D32" s="55">
        <v>66</v>
      </c>
      <c r="E32" s="55">
        <v>622</v>
      </c>
      <c r="F32" s="55"/>
      <c r="G32" s="55">
        <v>1</v>
      </c>
      <c r="H32" s="55">
        <v>0</v>
      </c>
      <c r="I32" s="55">
        <v>1</v>
      </c>
      <c r="J32" s="55">
        <v>621</v>
      </c>
    </row>
    <row r="33" spans="1:15" s="25" customFormat="1" ht="15" customHeight="1" x14ac:dyDescent="0.25">
      <c r="A33" s="26">
        <v>4</v>
      </c>
      <c r="B33" s="45" t="s">
        <v>65</v>
      </c>
      <c r="C33" s="55">
        <v>856</v>
      </c>
      <c r="D33" s="55">
        <v>78</v>
      </c>
      <c r="E33" s="55">
        <v>778</v>
      </c>
      <c r="F33" s="55">
        <v>8</v>
      </c>
      <c r="G33" s="55"/>
      <c r="H33" s="55">
        <v>0</v>
      </c>
      <c r="I33" s="55">
        <v>8</v>
      </c>
      <c r="J33" s="55">
        <v>770</v>
      </c>
      <c r="K33" s="25" t="s">
        <v>34</v>
      </c>
      <c r="N33" s="28" t="s">
        <v>35</v>
      </c>
    </row>
    <row r="34" spans="1:15" ht="15" customHeight="1" x14ac:dyDescent="0.25">
      <c r="A34" s="26">
        <v>5</v>
      </c>
      <c r="B34" s="45" t="s">
        <v>66</v>
      </c>
      <c r="C34" s="55">
        <v>802</v>
      </c>
      <c r="D34" s="55">
        <v>28</v>
      </c>
      <c r="E34" s="55">
        <v>774</v>
      </c>
      <c r="F34" s="55">
        <v>15</v>
      </c>
      <c r="G34" s="55"/>
      <c r="H34" s="55">
        <v>0</v>
      </c>
      <c r="I34" s="55">
        <v>15</v>
      </c>
      <c r="J34" s="55">
        <v>759</v>
      </c>
      <c r="N34" s="12" t="s">
        <v>141</v>
      </c>
      <c r="O34" s="12">
        <f>C48+C45+C30</f>
        <v>93</v>
      </c>
    </row>
    <row r="35" spans="1:15" ht="15" customHeight="1" x14ac:dyDescent="0.25">
      <c r="A35" s="26">
        <v>6</v>
      </c>
      <c r="B35" s="45" t="s">
        <v>67</v>
      </c>
      <c r="C35" s="55">
        <v>778</v>
      </c>
      <c r="D35" s="55">
        <v>60</v>
      </c>
      <c r="E35" s="55">
        <v>718</v>
      </c>
      <c r="F35" s="55"/>
      <c r="G35" s="55"/>
      <c r="H35" s="55">
        <v>0</v>
      </c>
      <c r="I35" s="55">
        <v>0</v>
      </c>
      <c r="J35" s="55">
        <v>718</v>
      </c>
      <c r="N35" s="50" t="s">
        <v>36</v>
      </c>
      <c r="O35" s="50">
        <v>0</v>
      </c>
    </row>
    <row r="36" spans="1:15" ht="15" customHeight="1" x14ac:dyDescent="0.25">
      <c r="A36" s="26">
        <v>7</v>
      </c>
      <c r="B36" s="45" t="s">
        <v>68</v>
      </c>
      <c r="C36" s="55">
        <v>1272</v>
      </c>
      <c r="D36" s="55">
        <v>33</v>
      </c>
      <c r="E36" s="55">
        <v>1239</v>
      </c>
      <c r="F36" s="55">
        <v>1</v>
      </c>
      <c r="G36" s="55"/>
      <c r="H36" s="55">
        <v>0</v>
      </c>
      <c r="I36" s="55">
        <v>1</v>
      </c>
      <c r="J36" s="55">
        <v>1238</v>
      </c>
      <c r="N36" s="50" t="s">
        <v>35</v>
      </c>
      <c r="O36" s="50">
        <f>O37-O35-O34</f>
        <v>10177</v>
      </c>
    </row>
    <row r="37" spans="1:15" ht="15" customHeight="1" x14ac:dyDescent="0.25">
      <c r="A37" s="26">
        <v>8</v>
      </c>
      <c r="B37" s="45" t="s">
        <v>69</v>
      </c>
      <c r="C37" s="55">
        <v>1211</v>
      </c>
      <c r="D37" s="55">
        <v>165</v>
      </c>
      <c r="E37" s="55">
        <v>1046</v>
      </c>
      <c r="F37" s="55">
        <v>4</v>
      </c>
      <c r="G37" s="55"/>
      <c r="H37" s="55">
        <v>0</v>
      </c>
      <c r="I37" s="55">
        <v>4</v>
      </c>
      <c r="J37" s="55">
        <v>1042</v>
      </c>
      <c r="N37" s="50"/>
      <c r="O37" s="50">
        <f>C51</f>
        <v>10270</v>
      </c>
    </row>
    <row r="38" spans="1:15" ht="15" customHeight="1" x14ac:dyDescent="0.25">
      <c r="A38" s="26">
        <v>9</v>
      </c>
      <c r="B38" s="45" t="s">
        <v>70</v>
      </c>
      <c r="C38" s="55">
        <v>501</v>
      </c>
      <c r="D38" s="55">
        <v>35</v>
      </c>
      <c r="E38" s="55">
        <v>466</v>
      </c>
      <c r="F38" s="55">
        <v>3</v>
      </c>
      <c r="G38" s="55"/>
      <c r="H38" s="55">
        <v>0</v>
      </c>
      <c r="I38" s="55">
        <v>3</v>
      </c>
      <c r="J38" s="55">
        <v>463</v>
      </c>
    </row>
    <row r="39" spans="1:15" ht="15" customHeight="1" x14ac:dyDescent="0.25">
      <c r="A39" s="26">
        <v>10</v>
      </c>
      <c r="B39" s="45" t="s">
        <v>71</v>
      </c>
      <c r="C39" s="55">
        <v>492</v>
      </c>
      <c r="D39" s="55">
        <v>34</v>
      </c>
      <c r="E39" s="55">
        <v>458</v>
      </c>
      <c r="F39" s="55">
        <v>1</v>
      </c>
      <c r="G39" s="55"/>
      <c r="H39" s="55">
        <v>0</v>
      </c>
      <c r="I39" s="55">
        <v>1</v>
      </c>
      <c r="J39" s="55">
        <v>457</v>
      </c>
    </row>
    <row r="40" spans="1:15" ht="15" customHeight="1" x14ac:dyDescent="0.25">
      <c r="A40" s="26">
        <v>11</v>
      </c>
      <c r="B40" s="45" t="s">
        <v>72</v>
      </c>
      <c r="C40" s="55">
        <v>121</v>
      </c>
      <c r="D40" s="55">
        <v>41</v>
      </c>
      <c r="E40" s="55">
        <v>80</v>
      </c>
      <c r="F40" s="55"/>
      <c r="G40" s="55"/>
      <c r="H40" s="55">
        <v>0</v>
      </c>
      <c r="I40" s="55">
        <v>0</v>
      </c>
      <c r="J40" s="55">
        <v>80</v>
      </c>
    </row>
    <row r="41" spans="1:15" ht="15" customHeight="1" x14ac:dyDescent="0.25">
      <c r="A41" s="26">
        <v>12</v>
      </c>
      <c r="B41" s="45" t="s">
        <v>73</v>
      </c>
      <c r="C41" s="55">
        <v>276</v>
      </c>
      <c r="D41" s="55">
        <v>18</v>
      </c>
      <c r="E41" s="55">
        <v>258</v>
      </c>
      <c r="F41" s="55">
        <v>6</v>
      </c>
      <c r="G41" s="55"/>
      <c r="H41" s="55">
        <v>0</v>
      </c>
      <c r="I41" s="55">
        <v>6</v>
      </c>
      <c r="J41" s="55">
        <v>252</v>
      </c>
    </row>
    <row r="42" spans="1:15" ht="15" customHeight="1" x14ac:dyDescent="0.25">
      <c r="A42" s="26">
        <v>13</v>
      </c>
      <c r="B42" s="45" t="s">
        <v>74</v>
      </c>
      <c r="C42" s="55">
        <v>473</v>
      </c>
      <c r="D42" s="55">
        <v>34</v>
      </c>
      <c r="E42" s="55">
        <v>439</v>
      </c>
      <c r="F42" s="55">
        <v>1</v>
      </c>
      <c r="G42" s="55"/>
      <c r="H42" s="55">
        <v>0</v>
      </c>
      <c r="I42" s="55">
        <v>1</v>
      </c>
      <c r="J42" s="55">
        <v>438</v>
      </c>
    </row>
    <row r="43" spans="1:15" ht="15" customHeight="1" x14ac:dyDescent="0.25">
      <c r="A43" s="26">
        <v>14</v>
      </c>
      <c r="B43" s="45" t="s">
        <v>75</v>
      </c>
      <c r="C43" s="55">
        <v>1347</v>
      </c>
      <c r="D43" s="55">
        <v>75</v>
      </c>
      <c r="E43" s="55">
        <v>1272</v>
      </c>
      <c r="F43" s="55">
        <v>1</v>
      </c>
      <c r="G43" s="55"/>
      <c r="H43" s="55">
        <v>0</v>
      </c>
      <c r="I43" s="55">
        <v>1</v>
      </c>
      <c r="J43" s="55">
        <v>1271</v>
      </c>
    </row>
    <row r="44" spans="1:15" s="25" customFormat="1" ht="15" customHeight="1" x14ac:dyDescent="0.25">
      <c r="A44" s="26">
        <v>15</v>
      </c>
      <c r="B44" s="45" t="s">
        <v>76</v>
      </c>
      <c r="C44" s="55">
        <v>110</v>
      </c>
      <c r="D44" s="55">
        <v>50</v>
      </c>
      <c r="E44" s="55">
        <v>60</v>
      </c>
      <c r="F44" s="55"/>
      <c r="G44" s="55"/>
      <c r="H44" s="55">
        <v>0</v>
      </c>
      <c r="I44" s="55">
        <v>0</v>
      </c>
      <c r="J44" s="55">
        <v>60</v>
      </c>
      <c r="K44" s="25" t="s">
        <v>34</v>
      </c>
      <c r="N44" s="28" t="s">
        <v>35</v>
      </c>
    </row>
    <row r="45" spans="1:15" ht="15" customHeight="1" x14ac:dyDescent="0.25">
      <c r="A45" s="26">
        <v>16</v>
      </c>
      <c r="B45" s="45" t="s">
        <v>77</v>
      </c>
      <c r="C45" s="55">
        <v>4</v>
      </c>
      <c r="D45" s="55"/>
      <c r="E45" s="55">
        <v>4</v>
      </c>
      <c r="F45" s="55"/>
      <c r="G45" s="55">
        <v>1</v>
      </c>
      <c r="H45" s="55">
        <v>0</v>
      </c>
      <c r="I45" s="55">
        <v>1</v>
      </c>
      <c r="J45" s="55">
        <v>3</v>
      </c>
    </row>
    <row r="46" spans="1:15" s="25" customFormat="1" ht="15" customHeight="1" x14ac:dyDescent="0.25">
      <c r="A46" s="26">
        <v>17</v>
      </c>
      <c r="B46" s="45" t="s">
        <v>78</v>
      </c>
      <c r="C46" s="55">
        <v>610</v>
      </c>
      <c r="D46" s="55">
        <v>66</v>
      </c>
      <c r="E46" s="55">
        <v>544</v>
      </c>
      <c r="F46" s="55"/>
      <c r="G46" s="55"/>
      <c r="H46" s="55">
        <v>0</v>
      </c>
      <c r="I46" s="55">
        <v>0</v>
      </c>
      <c r="J46" s="55">
        <v>544</v>
      </c>
      <c r="K46" s="25" t="s">
        <v>34</v>
      </c>
      <c r="N46" s="28" t="s">
        <v>35</v>
      </c>
    </row>
    <row r="47" spans="1:15" ht="15" customHeight="1" x14ac:dyDescent="0.25">
      <c r="A47" s="26">
        <v>18</v>
      </c>
      <c r="B47" s="45" t="s">
        <v>79</v>
      </c>
      <c r="C47" s="55">
        <v>132</v>
      </c>
      <c r="D47" s="55">
        <v>6</v>
      </c>
      <c r="E47" s="55">
        <v>126</v>
      </c>
      <c r="F47" s="55">
        <v>5</v>
      </c>
      <c r="G47" s="55"/>
      <c r="H47" s="55">
        <v>0</v>
      </c>
      <c r="I47" s="55">
        <v>5</v>
      </c>
      <c r="J47" s="55">
        <v>121</v>
      </c>
      <c r="N47" s="12" t="s">
        <v>144</v>
      </c>
      <c r="O47" s="12">
        <f>J30+J45+J48</f>
        <v>86</v>
      </c>
    </row>
    <row r="48" spans="1:15" ht="15" customHeight="1" x14ac:dyDescent="0.25">
      <c r="A48" s="26">
        <v>19</v>
      </c>
      <c r="B48" s="45" t="s">
        <v>80</v>
      </c>
      <c r="C48" s="55">
        <v>2</v>
      </c>
      <c r="D48" s="55">
        <v>0</v>
      </c>
      <c r="E48" s="55">
        <v>2</v>
      </c>
      <c r="F48" s="55">
        <v>2</v>
      </c>
      <c r="G48" s="55">
        <v>0</v>
      </c>
      <c r="H48" s="55">
        <v>0</v>
      </c>
      <c r="I48" s="55">
        <v>2</v>
      </c>
      <c r="J48" s="55">
        <v>0</v>
      </c>
      <c r="N48" s="12" t="s">
        <v>36</v>
      </c>
      <c r="O48" s="12">
        <v>0</v>
      </c>
    </row>
    <row r="49" spans="1:15" ht="15" customHeight="1" x14ac:dyDescent="0.25">
      <c r="A49" s="26">
        <v>20</v>
      </c>
      <c r="B49" s="45" t="s">
        <v>81</v>
      </c>
      <c r="C49" s="55">
        <v>192</v>
      </c>
      <c r="D49" s="55">
        <v>54</v>
      </c>
      <c r="E49" s="55">
        <v>138</v>
      </c>
      <c r="F49" s="55"/>
      <c r="G49" s="55"/>
      <c r="H49" s="55">
        <v>0</v>
      </c>
      <c r="I49" s="55">
        <v>0</v>
      </c>
      <c r="J49" s="55">
        <v>138</v>
      </c>
      <c r="N49" s="12" t="s">
        <v>35</v>
      </c>
      <c r="O49" s="12">
        <f>J51-O47</f>
        <v>9195</v>
      </c>
    </row>
    <row r="50" spans="1:15" ht="15" customHeight="1" x14ac:dyDescent="0.25">
      <c r="A50" s="26">
        <v>21</v>
      </c>
      <c r="B50" s="45" t="s">
        <v>82</v>
      </c>
      <c r="C50" s="55">
        <v>118</v>
      </c>
      <c r="D50" s="55">
        <v>59</v>
      </c>
      <c r="E50" s="55">
        <v>59</v>
      </c>
      <c r="F50" s="55"/>
      <c r="G50" s="55"/>
      <c r="H50" s="55">
        <v>0</v>
      </c>
      <c r="I50" s="55">
        <v>0</v>
      </c>
      <c r="J50" s="55">
        <v>59</v>
      </c>
      <c r="O50" s="12">
        <f>SUM(O48:O49)</f>
        <v>9195</v>
      </c>
    </row>
    <row r="51" spans="1:15" ht="15" customHeight="1" x14ac:dyDescent="0.25">
      <c r="A51" s="17"/>
      <c r="B51" s="18" t="s">
        <v>25</v>
      </c>
      <c r="C51" s="17">
        <f>SUM(C30:C50)</f>
        <v>10270</v>
      </c>
      <c r="D51" s="17">
        <f>SUM(D30:D50)</f>
        <v>940</v>
      </c>
      <c r="E51" s="17">
        <f t="shared" ref="E51:I51" si="1">SUM(E30:E50)</f>
        <v>9330</v>
      </c>
      <c r="F51" s="17">
        <f t="shared" si="1"/>
        <v>47</v>
      </c>
      <c r="G51" s="17">
        <f t="shared" si="1"/>
        <v>2</v>
      </c>
      <c r="H51" s="17">
        <f t="shared" si="1"/>
        <v>0</v>
      </c>
      <c r="I51" s="17">
        <f t="shared" si="1"/>
        <v>49</v>
      </c>
      <c r="J51" s="17">
        <f t="shared" ref="J51" si="2">SUM(J30:J50)</f>
        <v>9281</v>
      </c>
    </row>
    <row r="52" spans="1:15" ht="24.75" customHeight="1" x14ac:dyDescent="0.25">
      <c r="A52" s="19"/>
      <c r="B52" s="20"/>
      <c r="C52" s="19"/>
      <c r="D52" s="19"/>
      <c r="E52" s="19"/>
      <c r="F52" s="19"/>
      <c r="G52" s="19"/>
      <c r="H52" s="19"/>
      <c r="I52" s="19"/>
      <c r="J52" s="19"/>
    </row>
    <row r="53" spans="1:15" ht="24.75" customHeight="1" x14ac:dyDescent="0.25">
      <c r="A53" s="282" t="s">
        <v>3</v>
      </c>
      <c r="B53" s="282"/>
      <c r="C53" s="19"/>
      <c r="D53" s="19"/>
      <c r="E53" s="19"/>
      <c r="F53" s="19"/>
      <c r="G53" s="19"/>
      <c r="H53" s="19"/>
      <c r="I53" s="19"/>
      <c r="J53" s="19"/>
      <c r="K53" s="14"/>
      <c r="L53" s="14"/>
    </row>
    <row r="54" spans="1:15" x14ac:dyDescent="0.25">
      <c r="K54" s="14"/>
      <c r="L54" s="14"/>
    </row>
    <row r="55" spans="1:15" ht="20.100000000000001" customHeight="1" x14ac:dyDescent="0.25">
      <c r="A55" s="21">
        <v>1</v>
      </c>
      <c r="B55" s="22" t="s">
        <v>26</v>
      </c>
    </row>
    <row r="56" spans="1:15" s="34" customFormat="1" ht="20.100000000000001" customHeight="1" x14ac:dyDescent="0.25">
      <c r="A56" s="32">
        <v>2</v>
      </c>
      <c r="B56" s="33" t="s">
        <v>192</v>
      </c>
    </row>
    <row r="57" spans="1:15" ht="20.100000000000001" customHeight="1" x14ac:dyDescent="0.25">
      <c r="A57" s="21">
        <v>3</v>
      </c>
      <c r="B57" s="23" t="s">
        <v>27</v>
      </c>
    </row>
    <row r="58" spans="1:15" ht="20.100000000000001" customHeight="1" x14ac:dyDescent="0.25">
      <c r="A58" s="21">
        <v>4</v>
      </c>
      <c r="B58" s="23" t="s">
        <v>28</v>
      </c>
    </row>
    <row r="59" spans="1:15" s="34" customFormat="1" ht="20.100000000000001" customHeight="1" x14ac:dyDescent="0.25">
      <c r="A59" s="32">
        <v>5</v>
      </c>
      <c r="B59" s="33" t="s">
        <v>193</v>
      </c>
    </row>
    <row r="60" spans="1:15" ht="20.100000000000001" customHeight="1" x14ac:dyDescent="0.25">
      <c r="A60" s="21">
        <v>6</v>
      </c>
      <c r="B60" s="23" t="s">
        <v>29</v>
      </c>
    </row>
    <row r="61" spans="1:15" ht="20.100000000000001" customHeight="1" x14ac:dyDescent="0.25">
      <c r="A61" s="21">
        <v>7</v>
      </c>
      <c r="B61" s="23" t="s">
        <v>30</v>
      </c>
    </row>
    <row r="64" spans="1:15" ht="15.75" x14ac:dyDescent="0.25">
      <c r="B64" s="24" t="s">
        <v>148</v>
      </c>
      <c r="F64" s="283" t="s">
        <v>147</v>
      </c>
      <c r="G64" s="283"/>
      <c r="H64" s="283"/>
      <c r="I64" s="283"/>
      <c r="J64" s="283"/>
    </row>
    <row r="65" spans="1:16" ht="15.75" x14ac:dyDescent="0.25">
      <c r="B65" s="24" t="s">
        <v>137</v>
      </c>
      <c r="F65" s="283" t="s">
        <v>135</v>
      </c>
      <c r="G65" s="283"/>
      <c r="H65" s="283"/>
      <c r="I65" s="283"/>
      <c r="J65" s="283"/>
    </row>
    <row r="67" spans="1:16" ht="36.75" customHeight="1" x14ac:dyDescent="0.25">
      <c r="A67" s="281" t="s">
        <v>134</v>
      </c>
      <c r="B67" s="281"/>
      <c r="C67" s="281"/>
      <c r="D67" s="281"/>
      <c r="E67" s="281"/>
      <c r="F67" s="281"/>
      <c r="G67" s="281"/>
      <c r="H67" s="281"/>
      <c r="I67" s="281"/>
      <c r="J67" s="281"/>
    </row>
    <row r="68" spans="1:16" s="14" customFormat="1" ht="18.75" x14ac:dyDescent="0.25">
      <c r="A68" s="13"/>
      <c r="K68" s="12"/>
      <c r="L68" s="12"/>
    </row>
    <row r="69" spans="1:16" s="14" customFormat="1" ht="18.75" x14ac:dyDescent="0.25">
      <c r="A69" s="15" t="s">
        <v>107</v>
      </c>
      <c r="B69" s="15"/>
      <c r="C69" s="15"/>
      <c r="D69" s="15"/>
      <c r="E69" s="15"/>
      <c r="G69" s="15" t="s">
        <v>183</v>
      </c>
      <c r="I69" s="15"/>
      <c r="J69" s="15"/>
      <c r="K69" s="12"/>
      <c r="L69" s="12"/>
    </row>
    <row r="70" spans="1:16" x14ac:dyDescent="0.25">
      <c r="A70" s="284"/>
      <c r="B70" s="284"/>
      <c r="C70" s="284"/>
      <c r="D70" s="284"/>
      <c r="E70" s="284"/>
      <c r="F70" s="284"/>
      <c r="G70" s="284"/>
      <c r="H70" s="284"/>
      <c r="I70" s="284"/>
      <c r="J70" s="284"/>
    </row>
    <row r="71" spans="1:16" ht="35.25" customHeight="1" x14ac:dyDescent="0.25">
      <c r="A71" s="285" t="s">
        <v>19</v>
      </c>
      <c r="B71" s="285" t="s">
        <v>20</v>
      </c>
      <c r="C71" s="285" t="s">
        <v>21</v>
      </c>
      <c r="D71" s="286" t="s">
        <v>140</v>
      </c>
      <c r="E71" s="285" t="s">
        <v>22</v>
      </c>
      <c r="F71" s="285" t="s">
        <v>23</v>
      </c>
      <c r="G71" s="285"/>
      <c r="H71" s="285"/>
      <c r="I71" s="285"/>
      <c r="J71" s="285" t="s">
        <v>24</v>
      </c>
    </row>
    <row r="72" spans="1:16" x14ac:dyDescent="0.25">
      <c r="A72" s="285"/>
      <c r="B72" s="285"/>
      <c r="C72" s="285"/>
      <c r="D72" s="287"/>
      <c r="E72" s="285"/>
      <c r="F72" s="48" t="s">
        <v>0</v>
      </c>
      <c r="G72" s="48" t="s">
        <v>1</v>
      </c>
      <c r="H72" s="48" t="s">
        <v>2</v>
      </c>
      <c r="I72" s="48" t="s">
        <v>25</v>
      </c>
      <c r="J72" s="285"/>
    </row>
    <row r="73" spans="1:16" s="27" customFormat="1" ht="20.100000000000001" customHeight="1" x14ac:dyDescent="0.25">
      <c r="A73" s="26">
        <v>1</v>
      </c>
      <c r="B73" s="45" t="s">
        <v>84</v>
      </c>
      <c r="C73" s="55">
        <v>1901</v>
      </c>
      <c r="D73" s="55">
        <v>167</v>
      </c>
      <c r="E73" s="55">
        <v>1734</v>
      </c>
      <c r="F73" s="55"/>
      <c r="G73" s="55"/>
      <c r="H73" s="55">
        <v>0</v>
      </c>
      <c r="I73" s="55">
        <v>0</v>
      </c>
      <c r="J73" s="55">
        <v>1734</v>
      </c>
    </row>
    <row r="74" spans="1:16" s="27" customFormat="1" ht="20.100000000000001" customHeight="1" x14ac:dyDescent="0.25">
      <c r="A74" s="26">
        <v>2</v>
      </c>
      <c r="B74" s="45" t="s">
        <v>85</v>
      </c>
      <c r="C74" s="55">
        <v>89</v>
      </c>
      <c r="D74" s="55">
        <v>6</v>
      </c>
      <c r="E74" s="55">
        <v>83</v>
      </c>
      <c r="F74" s="55"/>
      <c r="G74" s="55"/>
      <c r="H74" s="55">
        <v>0</v>
      </c>
      <c r="I74" s="55">
        <v>0</v>
      </c>
      <c r="J74" s="55">
        <v>83</v>
      </c>
    </row>
    <row r="75" spans="1:16" s="27" customFormat="1" ht="20.100000000000001" customHeight="1" x14ac:dyDescent="0.25">
      <c r="A75" s="26">
        <v>3</v>
      </c>
      <c r="B75" s="45" t="s">
        <v>86</v>
      </c>
      <c r="C75" s="55">
        <v>607</v>
      </c>
      <c r="D75" s="55">
        <v>45</v>
      </c>
      <c r="E75" s="55">
        <v>562</v>
      </c>
      <c r="F75" s="55"/>
      <c r="G75" s="55"/>
      <c r="H75" s="55">
        <v>0</v>
      </c>
      <c r="I75" s="55">
        <v>0</v>
      </c>
      <c r="J75" s="55">
        <v>562</v>
      </c>
    </row>
    <row r="76" spans="1:16" s="28" customFormat="1" ht="20.100000000000001" customHeight="1" x14ac:dyDescent="0.25">
      <c r="A76" s="26">
        <v>4</v>
      </c>
      <c r="B76" s="45" t="s">
        <v>87</v>
      </c>
      <c r="C76" s="55">
        <v>58</v>
      </c>
      <c r="D76" s="55">
        <v>14</v>
      </c>
      <c r="E76" s="55">
        <v>44</v>
      </c>
      <c r="F76" s="55"/>
      <c r="G76" s="55"/>
      <c r="H76" s="55">
        <v>0</v>
      </c>
      <c r="I76" s="55">
        <v>0</v>
      </c>
      <c r="J76" s="55">
        <v>44</v>
      </c>
      <c r="K76" s="28" t="s">
        <v>34</v>
      </c>
    </row>
    <row r="77" spans="1:16" s="28" customFormat="1" ht="20.100000000000001" customHeight="1" x14ac:dyDescent="0.25">
      <c r="A77" s="26">
        <v>5</v>
      </c>
      <c r="B77" s="45" t="s">
        <v>88</v>
      </c>
      <c r="C77" s="55">
        <v>465</v>
      </c>
      <c r="D77" s="55">
        <v>17</v>
      </c>
      <c r="E77" s="55">
        <v>448</v>
      </c>
      <c r="F77" s="55"/>
      <c r="G77" s="55"/>
      <c r="H77" s="55">
        <v>0</v>
      </c>
      <c r="I77" s="55">
        <v>0</v>
      </c>
      <c r="J77" s="55">
        <v>448</v>
      </c>
      <c r="K77" s="28" t="s">
        <v>34</v>
      </c>
    </row>
    <row r="78" spans="1:16" s="27" customFormat="1" ht="20.100000000000001" customHeight="1" x14ac:dyDescent="0.25">
      <c r="A78" s="26">
        <v>6</v>
      </c>
      <c r="B78" s="45" t="s">
        <v>89</v>
      </c>
      <c r="C78" s="55">
        <v>913</v>
      </c>
      <c r="D78" s="55">
        <v>251</v>
      </c>
      <c r="E78" s="55">
        <v>662</v>
      </c>
      <c r="F78" s="55"/>
      <c r="G78" s="55"/>
      <c r="H78" s="55">
        <v>0</v>
      </c>
      <c r="I78" s="55">
        <v>0</v>
      </c>
      <c r="J78" s="55">
        <v>662</v>
      </c>
      <c r="O78" s="27" t="s">
        <v>142</v>
      </c>
      <c r="P78" s="27">
        <f>C74+C76+C82+C88</f>
        <v>153</v>
      </c>
    </row>
    <row r="79" spans="1:16" s="28" customFormat="1" ht="20.100000000000001" customHeight="1" x14ac:dyDescent="0.25">
      <c r="A79" s="26">
        <v>7</v>
      </c>
      <c r="B79" s="45" t="s">
        <v>90</v>
      </c>
      <c r="C79" s="55">
        <v>524</v>
      </c>
      <c r="D79" s="55">
        <v>30</v>
      </c>
      <c r="E79" s="55">
        <v>494</v>
      </c>
      <c r="F79" s="55"/>
      <c r="G79" s="55"/>
      <c r="H79" s="55">
        <v>0</v>
      </c>
      <c r="I79" s="55">
        <v>0</v>
      </c>
      <c r="J79" s="55">
        <v>494</v>
      </c>
      <c r="K79" s="28" t="s">
        <v>34</v>
      </c>
      <c r="O79" s="50" t="s">
        <v>36</v>
      </c>
      <c r="P79" s="50">
        <f>C73+C75</f>
        <v>2508</v>
      </c>
    </row>
    <row r="80" spans="1:16" s="27" customFormat="1" ht="20.100000000000001" customHeight="1" x14ac:dyDescent="0.25">
      <c r="A80" s="26">
        <v>8</v>
      </c>
      <c r="B80" s="45" t="s">
        <v>91</v>
      </c>
      <c r="C80" s="55">
        <v>1432</v>
      </c>
      <c r="D80" s="55">
        <v>168</v>
      </c>
      <c r="E80" s="55">
        <v>1264</v>
      </c>
      <c r="F80" s="55"/>
      <c r="G80" s="55">
        <v>1</v>
      </c>
      <c r="H80" s="55">
        <v>0</v>
      </c>
      <c r="I80" s="55">
        <v>1</v>
      </c>
      <c r="J80" s="55">
        <v>1263</v>
      </c>
      <c r="O80" s="50" t="s">
        <v>35</v>
      </c>
      <c r="P80" s="50">
        <f>P81-(P79+P78)</f>
        <v>8463</v>
      </c>
    </row>
    <row r="81" spans="1:16" s="27" customFormat="1" ht="20.100000000000001" customHeight="1" x14ac:dyDescent="0.25">
      <c r="A81" s="26">
        <v>9</v>
      </c>
      <c r="B81" s="45" t="s">
        <v>92</v>
      </c>
      <c r="C81" s="55">
        <v>125</v>
      </c>
      <c r="D81" s="55">
        <v>45</v>
      </c>
      <c r="E81" s="55">
        <v>80</v>
      </c>
      <c r="F81" s="55"/>
      <c r="G81" s="55"/>
      <c r="H81" s="55">
        <v>0</v>
      </c>
      <c r="I81" s="55">
        <v>0</v>
      </c>
      <c r="J81" s="55">
        <v>80</v>
      </c>
      <c r="O81" s="50"/>
      <c r="P81" s="50">
        <f>C93</f>
        <v>11124</v>
      </c>
    </row>
    <row r="82" spans="1:16" s="27" customFormat="1" ht="20.100000000000001" customHeight="1" x14ac:dyDescent="0.25">
      <c r="A82" s="26">
        <v>10</v>
      </c>
      <c r="B82" s="45" t="s">
        <v>93</v>
      </c>
      <c r="C82" s="54">
        <v>0</v>
      </c>
      <c r="D82" s="53">
        <v>0</v>
      </c>
      <c r="E82" s="53">
        <v>0</v>
      </c>
      <c r="F82" s="53">
        <v>0</v>
      </c>
      <c r="G82" s="53">
        <v>0</v>
      </c>
      <c r="H82" s="53">
        <v>0</v>
      </c>
      <c r="I82" s="53">
        <v>0</v>
      </c>
      <c r="J82" s="53">
        <v>0</v>
      </c>
    </row>
    <row r="83" spans="1:16" s="27" customFormat="1" ht="20.100000000000001" customHeight="1" x14ac:dyDescent="0.25">
      <c r="A83" s="26">
        <v>11</v>
      </c>
      <c r="B83" s="45" t="s">
        <v>94</v>
      </c>
      <c r="C83" s="55">
        <v>744</v>
      </c>
      <c r="D83" s="55">
        <v>102</v>
      </c>
      <c r="E83" s="55">
        <v>642</v>
      </c>
      <c r="F83" s="55"/>
      <c r="G83" s="55"/>
      <c r="H83" s="55">
        <v>0</v>
      </c>
      <c r="I83" s="55">
        <v>0</v>
      </c>
      <c r="J83" s="55">
        <v>642</v>
      </c>
      <c r="O83" s="28" t="s">
        <v>36</v>
      </c>
      <c r="P83" s="27">
        <f>C73+C75</f>
        <v>2508</v>
      </c>
    </row>
    <row r="84" spans="1:16" s="28" customFormat="1" ht="20.100000000000001" customHeight="1" x14ac:dyDescent="0.25">
      <c r="A84" s="26">
        <v>12</v>
      </c>
      <c r="B84" s="45" t="s">
        <v>95</v>
      </c>
      <c r="C84" s="55">
        <v>1806</v>
      </c>
      <c r="D84" s="55">
        <v>196</v>
      </c>
      <c r="E84" s="55">
        <v>1610</v>
      </c>
      <c r="F84" s="55"/>
      <c r="G84" s="55"/>
      <c r="H84" s="55">
        <v>0</v>
      </c>
      <c r="I84" s="55">
        <v>0</v>
      </c>
      <c r="J84" s="55">
        <v>1610</v>
      </c>
      <c r="K84" s="28" t="s">
        <v>34</v>
      </c>
      <c r="O84" s="27" t="s">
        <v>35</v>
      </c>
      <c r="P84" s="28">
        <f>P85-P83</f>
        <v>8616</v>
      </c>
    </row>
    <row r="85" spans="1:16" s="28" customFormat="1" ht="20.100000000000001" customHeight="1" x14ac:dyDescent="0.25">
      <c r="A85" s="26">
        <v>13</v>
      </c>
      <c r="B85" s="45" t="s">
        <v>96</v>
      </c>
      <c r="C85" s="55">
        <v>135</v>
      </c>
      <c r="D85" s="55">
        <v>15</v>
      </c>
      <c r="E85" s="55">
        <v>120</v>
      </c>
      <c r="F85" s="55"/>
      <c r="G85" s="55"/>
      <c r="H85" s="55">
        <v>0</v>
      </c>
      <c r="I85" s="55">
        <v>0</v>
      </c>
      <c r="J85" s="55">
        <v>120</v>
      </c>
      <c r="K85" s="28" t="s">
        <v>34</v>
      </c>
      <c r="O85" s="28" t="s">
        <v>9</v>
      </c>
      <c r="P85" s="28">
        <f>C93</f>
        <v>11124</v>
      </c>
    </row>
    <row r="86" spans="1:16" s="27" customFormat="1" ht="20.100000000000001" customHeight="1" x14ac:dyDescent="0.25">
      <c r="A86" s="26">
        <v>14</v>
      </c>
      <c r="B86" s="45" t="s">
        <v>97</v>
      </c>
      <c r="C86" s="55">
        <v>231</v>
      </c>
      <c r="D86" s="55">
        <v>25</v>
      </c>
      <c r="E86" s="55">
        <v>206</v>
      </c>
      <c r="F86" s="55">
        <v>2</v>
      </c>
      <c r="G86" s="55"/>
      <c r="H86" s="55">
        <v>0</v>
      </c>
      <c r="I86" s="55">
        <v>2</v>
      </c>
      <c r="J86" s="55">
        <v>204</v>
      </c>
    </row>
    <row r="87" spans="1:16" s="28" customFormat="1" ht="20.100000000000001" customHeight="1" x14ac:dyDescent="0.25">
      <c r="A87" s="26">
        <v>15</v>
      </c>
      <c r="B87" s="45" t="s">
        <v>98</v>
      </c>
      <c r="C87" s="55">
        <v>131</v>
      </c>
      <c r="D87" s="55">
        <v>32</v>
      </c>
      <c r="E87" s="55">
        <v>99</v>
      </c>
      <c r="F87" s="55">
        <v>2</v>
      </c>
      <c r="G87" s="55"/>
      <c r="H87" s="55">
        <v>0</v>
      </c>
      <c r="I87" s="55">
        <v>2</v>
      </c>
      <c r="J87" s="55">
        <v>97</v>
      </c>
      <c r="K87" s="28" t="s">
        <v>34</v>
      </c>
    </row>
    <row r="88" spans="1:16" s="28" customFormat="1" ht="20.100000000000001" customHeight="1" x14ac:dyDescent="0.25">
      <c r="A88" s="26">
        <v>16</v>
      </c>
      <c r="B88" s="45" t="s">
        <v>99</v>
      </c>
      <c r="C88" s="55">
        <v>6</v>
      </c>
      <c r="D88" s="55">
        <v>5</v>
      </c>
      <c r="E88" s="55">
        <v>1</v>
      </c>
      <c r="F88" s="55"/>
      <c r="G88" s="55"/>
      <c r="H88" s="55">
        <v>0</v>
      </c>
      <c r="I88" s="55">
        <v>0</v>
      </c>
      <c r="J88" s="55">
        <v>1</v>
      </c>
      <c r="O88" s="28" t="s">
        <v>144</v>
      </c>
      <c r="P88" s="28">
        <f>J74+J76+J82+J88</f>
        <v>128</v>
      </c>
    </row>
    <row r="89" spans="1:16" s="27" customFormat="1" ht="20.100000000000001" customHeight="1" x14ac:dyDescent="0.25">
      <c r="A89" s="26">
        <v>17</v>
      </c>
      <c r="B89" s="45" t="s">
        <v>100</v>
      </c>
      <c r="C89" s="55">
        <v>568</v>
      </c>
      <c r="D89" s="55">
        <v>74</v>
      </c>
      <c r="E89" s="55">
        <v>494</v>
      </c>
      <c r="F89" s="55"/>
      <c r="G89" s="55"/>
      <c r="H89" s="55">
        <v>0</v>
      </c>
      <c r="I89" s="55">
        <v>0</v>
      </c>
      <c r="J89" s="55">
        <v>494</v>
      </c>
      <c r="K89" s="27" t="s">
        <v>34</v>
      </c>
      <c r="O89" s="27" t="s">
        <v>36</v>
      </c>
      <c r="P89" s="27">
        <f>J73+J75</f>
        <v>2296</v>
      </c>
    </row>
    <row r="90" spans="1:16" s="27" customFormat="1" ht="20.100000000000001" customHeight="1" x14ac:dyDescent="0.25">
      <c r="A90" s="26">
        <v>18</v>
      </c>
      <c r="B90" s="45" t="s">
        <v>101</v>
      </c>
      <c r="C90" s="55">
        <v>890</v>
      </c>
      <c r="D90" s="55">
        <v>164</v>
      </c>
      <c r="E90" s="55">
        <v>726</v>
      </c>
      <c r="F90" s="55"/>
      <c r="G90" s="55"/>
      <c r="H90" s="55">
        <v>0</v>
      </c>
      <c r="I90" s="55">
        <v>0</v>
      </c>
      <c r="J90" s="55">
        <v>726</v>
      </c>
      <c r="O90" s="27" t="s">
        <v>35</v>
      </c>
      <c r="P90" s="27">
        <f>P91-P89-P88</f>
        <v>7241</v>
      </c>
    </row>
    <row r="91" spans="1:16" s="27" customFormat="1" ht="20.100000000000001" customHeight="1" x14ac:dyDescent="0.25">
      <c r="A91" s="26">
        <v>19</v>
      </c>
      <c r="B91" s="45" t="s">
        <v>102</v>
      </c>
      <c r="C91" s="55">
        <v>354</v>
      </c>
      <c r="D91" s="55">
        <v>68</v>
      </c>
      <c r="E91" s="55">
        <v>286</v>
      </c>
      <c r="F91" s="55"/>
      <c r="G91" s="55"/>
      <c r="H91" s="55">
        <v>0</v>
      </c>
      <c r="I91" s="55">
        <v>0</v>
      </c>
      <c r="J91" s="55">
        <v>286</v>
      </c>
      <c r="P91" s="27">
        <f>J93</f>
        <v>9665</v>
      </c>
    </row>
    <row r="92" spans="1:16" s="27" customFormat="1" ht="20.100000000000001" customHeight="1" x14ac:dyDescent="0.25">
      <c r="A92" s="26">
        <v>20</v>
      </c>
      <c r="B92" s="45" t="s">
        <v>103</v>
      </c>
      <c r="C92" s="55">
        <v>145</v>
      </c>
      <c r="D92" s="55">
        <v>30</v>
      </c>
      <c r="E92" s="55">
        <v>115</v>
      </c>
      <c r="F92" s="55"/>
      <c r="G92" s="55"/>
      <c r="H92" s="55">
        <v>0</v>
      </c>
      <c r="I92" s="55">
        <v>0</v>
      </c>
      <c r="J92" s="55">
        <v>115</v>
      </c>
    </row>
    <row r="93" spans="1:16" ht="26.25" customHeight="1" x14ac:dyDescent="0.25">
      <c r="A93" s="17"/>
      <c r="B93" s="18" t="s">
        <v>25</v>
      </c>
      <c r="C93" s="17">
        <f t="shared" ref="C93:K93" si="3">SUM(C73:C92)</f>
        <v>11124</v>
      </c>
      <c r="D93" s="17">
        <f t="shared" si="3"/>
        <v>1454</v>
      </c>
      <c r="E93" s="17">
        <f t="shared" si="3"/>
        <v>9670</v>
      </c>
      <c r="F93" s="17">
        <f t="shared" si="3"/>
        <v>4</v>
      </c>
      <c r="G93" s="17">
        <f t="shared" si="3"/>
        <v>1</v>
      </c>
      <c r="H93" s="17">
        <f t="shared" si="3"/>
        <v>0</v>
      </c>
      <c r="I93" s="17">
        <f t="shared" si="3"/>
        <v>5</v>
      </c>
      <c r="J93" s="17">
        <f t="shared" si="3"/>
        <v>9665</v>
      </c>
      <c r="K93" s="17">
        <f t="shared" si="3"/>
        <v>0</v>
      </c>
      <c r="P93" s="12">
        <f>SUM(P89:P90)</f>
        <v>9537</v>
      </c>
    </row>
    <row r="94" spans="1:16" ht="10.5" customHeight="1" x14ac:dyDescent="0.25">
      <c r="A94" s="19"/>
      <c r="B94" s="20"/>
      <c r="C94" s="19"/>
      <c r="D94" s="19"/>
      <c r="E94" s="19"/>
      <c r="F94" s="19"/>
      <c r="G94" s="19"/>
      <c r="H94" s="19"/>
      <c r="I94" s="19"/>
      <c r="J94" s="19"/>
    </row>
    <row r="95" spans="1:16" ht="26.25" customHeight="1" x14ac:dyDescent="0.25">
      <c r="A95" s="282" t="s">
        <v>3</v>
      </c>
      <c r="B95" s="282"/>
      <c r="C95" s="19"/>
      <c r="D95" s="19"/>
      <c r="E95" s="19"/>
      <c r="F95" s="19"/>
      <c r="G95" s="19"/>
      <c r="H95" s="19"/>
      <c r="I95" s="19"/>
      <c r="J95" s="19"/>
    </row>
    <row r="96" spans="1:16" ht="8.25" customHeight="1" x14ac:dyDescent="0.25"/>
    <row r="97" spans="1:16" ht="26.25" customHeight="1" x14ac:dyDescent="0.25">
      <c r="A97" s="21">
        <v>1</v>
      </c>
      <c r="B97" s="22" t="s">
        <v>26</v>
      </c>
    </row>
    <row r="98" spans="1:16" s="34" customFormat="1" ht="20.100000000000001" customHeight="1" x14ac:dyDescent="0.25">
      <c r="A98" s="32">
        <v>2</v>
      </c>
      <c r="B98" s="33" t="s">
        <v>190</v>
      </c>
    </row>
    <row r="99" spans="1:16" ht="15.75" x14ac:dyDescent="0.25">
      <c r="A99" s="21">
        <v>3</v>
      </c>
      <c r="B99" s="23" t="s">
        <v>27</v>
      </c>
    </row>
    <row r="100" spans="1:16" ht="15.75" x14ac:dyDescent="0.25">
      <c r="A100" s="21">
        <v>4</v>
      </c>
      <c r="B100" s="23" t="s">
        <v>28</v>
      </c>
    </row>
    <row r="101" spans="1:16" s="34" customFormat="1" ht="15.75" x14ac:dyDescent="0.25">
      <c r="A101" s="32">
        <v>5</v>
      </c>
      <c r="B101" s="33" t="s">
        <v>191</v>
      </c>
    </row>
    <row r="102" spans="1:16" ht="15.75" x14ac:dyDescent="0.25">
      <c r="A102" s="21">
        <v>6</v>
      </c>
      <c r="B102" s="23" t="s">
        <v>29</v>
      </c>
    </row>
    <row r="103" spans="1:16" ht="15.75" x14ac:dyDescent="0.25">
      <c r="A103" s="21">
        <v>7</v>
      </c>
      <c r="B103" s="23" t="s">
        <v>30</v>
      </c>
    </row>
    <row r="106" spans="1:16" ht="15.75" x14ac:dyDescent="0.25">
      <c r="B106" s="24" t="s">
        <v>148</v>
      </c>
      <c r="F106" s="283" t="s">
        <v>147</v>
      </c>
      <c r="G106" s="283"/>
      <c r="H106" s="283"/>
      <c r="I106" s="283"/>
      <c r="J106" s="283"/>
    </row>
    <row r="107" spans="1:16" ht="15.75" x14ac:dyDescent="0.25">
      <c r="B107" s="24" t="s">
        <v>136</v>
      </c>
      <c r="F107" s="283" t="s">
        <v>135</v>
      </c>
      <c r="G107" s="283"/>
      <c r="H107" s="283"/>
      <c r="I107" s="283"/>
      <c r="J107" s="283"/>
    </row>
    <row r="110" spans="1:16" ht="35.25" customHeight="1" x14ac:dyDescent="0.25">
      <c r="A110" s="285" t="s">
        <v>19</v>
      </c>
      <c r="B110" s="285" t="s">
        <v>20</v>
      </c>
      <c r="C110" s="285" t="s">
        <v>21</v>
      </c>
      <c r="D110" s="286" t="s">
        <v>140</v>
      </c>
      <c r="E110" s="285" t="s">
        <v>22</v>
      </c>
      <c r="F110" s="285" t="s">
        <v>23</v>
      </c>
      <c r="G110" s="285"/>
      <c r="H110" s="285"/>
      <c r="I110" s="285"/>
      <c r="J110" s="285" t="s">
        <v>24</v>
      </c>
    </row>
    <row r="111" spans="1:16" x14ac:dyDescent="0.25">
      <c r="A111" s="285"/>
      <c r="B111" s="285"/>
      <c r="C111" s="285"/>
      <c r="D111" s="287"/>
      <c r="E111" s="285"/>
      <c r="F111" s="48" t="s">
        <v>0</v>
      </c>
      <c r="G111" s="48" t="s">
        <v>1</v>
      </c>
      <c r="H111" s="48" t="s">
        <v>2</v>
      </c>
      <c r="I111" s="48" t="s">
        <v>25</v>
      </c>
      <c r="J111" s="285"/>
    </row>
    <row r="112" spans="1:16" s="39" customFormat="1" ht="18.75" x14ac:dyDescent="0.25">
      <c r="A112" s="38"/>
      <c r="B112" s="38" t="s">
        <v>45</v>
      </c>
      <c r="C112" s="38">
        <f t="shared" ref="C112:J112" si="4">C93+C51+C9</f>
        <v>32508</v>
      </c>
      <c r="D112" s="38">
        <f t="shared" si="4"/>
        <v>3717</v>
      </c>
      <c r="E112" s="38">
        <f t="shared" si="4"/>
        <v>28791</v>
      </c>
      <c r="F112" s="38">
        <f t="shared" si="4"/>
        <v>107</v>
      </c>
      <c r="G112" s="38">
        <f t="shared" si="4"/>
        <v>3</v>
      </c>
      <c r="H112" s="38">
        <f t="shared" si="4"/>
        <v>0</v>
      </c>
      <c r="I112" s="38">
        <f t="shared" si="4"/>
        <v>110</v>
      </c>
      <c r="J112" s="38">
        <f t="shared" si="4"/>
        <v>28681</v>
      </c>
      <c r="P112" s="39">
        <v>20186</v>
      </c>
    </row>
    <row r="114" spans="2:3" x14ac:dyDescent="0.25">
      <c r="B114" s="49" t="s">
        <v>36</v>
      </c>
      <c r="C114" s="49">
        <f>P89+O48+O9</f>
        <v>12031</v>
      </c>
    </row>
    <row r="115" spans="2:3" x14ac:dyDescent="0.25">
      <c r="B115" s="49" t="s">
        <v>35</v>
      </c>
      <c r="C115" s="49">
        <f>P90+O49+O10</f>
        <v>16436</v>
      </c>
    </row>
    <row r="116" spans="2:3" x14ac:dyDescent="0.25">
      <c r="B116" s="49" t="s">
        <v>143</v>
      </c>
      <c r="C116" s="49">
        <f>P88+O47</f>
        <v>214</v>
      </c>
    </row>
    <row r="117" spans="2:3" x14ac:dyDescent="0.25">
      <c r="B117" s="49" t="s">
        <v>9</v>
      </c>
      <c r="C117" s="49">
        <f>SUM(C114:C116)</f>
        <v>28681</v>
      </c>
    </row>
  </sheetData>
  <mergeCells count="43">
    <mergeCell ref="J110:J111"/>
    <mergeCell ref="A110:A111"/>
    <mergeCell ref="B110:B111"/>
    <mergeCell ref="C110:C111"/>
    <mergeCell ref="E110:E111"/>
    <mergeCell ref="F110:I110"/>
    <mergeCell ref="D110:D111"/>
    <mergeCell ref="A95:B95"/>
    <mergeCell ref="F106:J106"/>
    <mergeCell ref="F107:J107"/>
    <mergeCell ref="A71:A72"/>
    <mergeCell ref="B71:B72"/>
    <mergeCell ref="C71:C72"/>
    <mergeCell ref="E71:E72"/>
    <mergeCell ref="F71:I71"/>
    <mergeCell ref="J71:J72"/>
    <mergeCell ref="D71:D72"/>
    <mergeCell ref="A70:J70"/>
    <mergeCell ref="A24:J24"/>
    <mergeCell ref="A27:J27"/>
    <mergeCell ref="A28:A29"/>
    <mergeCell ref="B28:B29"/>
    <mergeCell ref="C28:C29"/>
    <mergeCell ref="E28:E29"/>
    <mergeCell ref="F28:I28"/>
    <mergeCell ref="J28:J29"/>
    <mergeCell ref="A53:B53"/>
    <mergeCell ref="F64:J64"/>
    <mergeCell ref="F65:J65"/>
    <mergeCell ref="A67:J67"/>
    <mergeCell ref="D28:D29"/>
    <mergeCell ref="A1:J1"/>
    <mergeCell ref="A11:B11"/>
    <mergeCell ref="F22:J22"/>
    <mergeCell ref="F23:J23"/>
    <mergeCell ref="A4:J4"/>
    <mergeCell ref="A5:A6"/>
    <mergeCell ref="B5:B6"/>
    <mergeCell ref="C5:C6"/>
    <mergeCell ref="E5:E6"/>
    <mergeCell ref="F5:I5"/>
    <mergeCell ref="J5:J6"/>
    <mergeCell ref="D5:D6"/>
  </mergeCells>
  <printOptions horizontalCentered="1"/>
  <pageMargins left="0.35" right="0.35" top="0.75" bottom="0.75" header="0.3" footer="0.3"/>
  <pageSetup paperSize="9" scale="92" orientation="portrait" r:id="rId1"/>
  <rowBreaks count="2" manualBreakCount="2">
    <brk id="23" max="16383" man="1"/>
    <brk id="6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130" zoomScaleNormal="130" workbookViewId="0">
      <selection activeCell="J13" sqref="J13"/>
    </sheetView>
  </sheetViews>
  <sheetFormatPr defaultRowHeight="21" customHeight="1" x14ac:dyDescent="0.25"/>
  <cols>
    <col min="1" max="1" width="9.140625" style="31"/>
    <col min="2" max="2" width="5" style="29" customWidth="1"/>
    <col min="3" max="3" width="30.85546875" style="29" bestFit="1" customWidth="1"/>
    <col min="4" max="6" width="9.140625" style="30"/>
    <col min="7" max="7" width="13.28515625" style="30" customWidth="1"/>
    <col min="8" max="9" width="9.140625" style="29"/>
    <col min="10" max="10" width="9.5703125" style="29" bestFit="1" customWidth="1"/>
    <col min="11" max="16384" width="9.140625" style="29"/>
  </cols>
  <sheetData>
    <row r="1" spans="1:11" ht="21" customHeight="1" x14ac:dyDescent="0.25">
      <c r="A1" s="291" t="s">
        <v>38</v>
      </c>
      <c r="B1" s="291"/>
      <c r="C1" s="291"/>
      <c r="D1" s="291"/>
      <c r="E1" s="291"/>
      <c r="F1" s="291"/>
      <c r="G1" s="291"/>
    </row>
    <row r="2" spans="1:11" ht="21" customHeight="1" x14ac:dyDescent="0.25">
      <c r="D2" s="36"/>
      <c r="E2" s="36"/>
      <c r="F2" s="292" t="s">
        <v>184</v>
      </c>
      <c r="G2" s="292"/>
    </row>
    <row r="3" spans="1:11" ht="21" customHeight="1" x14ac:dyDescent="0.25">
      <c r="A3" s="290" t="s">
        <v>39</v>
      </c>
      <c r="B3" s="290"/>
      <c r="C3" s="290"/>
      <c r="D3" s="290"/>
      <c r="E3" s="290"/>
      <c r="F3" s="290"/>
      <c r="G3" s="290"/>
    </row>
    <row r="4" spans="1:11" ht="9.75" customHeight="1" x14ac:dyDescent="0.25">
      <c r="D4" s="36"/>
      <c r="E4" s="36"/>
      <c r="F4" s="36"/>
      <c r="G4" s="36"/>
    </row>
    <row r="5" spans="1:11" ht="21" customHeight="1" x14ac:dyDescent="0.25">
      <c r="C5" s="29" t="s">
        <v>40</v>
      </c>
      <c r="D5" s="46">
        <f>'sec wise'!C114</f>
        <v>12031</v>
      </c>
      <c r="E5" s="36" t="s">
        <v>41</v>
      </c>
      <c r="F5" s="36">
        <v>1.04</v>
      </c>
      <c r="G5" s="35">
        <f>F5*D5</f>
        <v>12512.24</v>
      </c>
    </row>
    <row r="6" spans="1:11" ht="21" customHeight="1" x14ac:dyDescent="0.25">
      <c r="A6" s="52"/>
      <c r="D6" s="46">
        <f>'sec wise'!C115</f>
        <v>16436</v>
      </c>
      <c r="E6" s="51" t="s">
        <v>46</v>
      </c>
      <c r="F6" s="51">
        <v>1.07</v>
      </c>
      <c r="G6" s="35">
        <f>F6*D6</f>
        <v>17586.52</v>
      </c>
    </row>
    <row r="7" spans="1:11" ht="21" customHeight="1" x14ac:dyDescent="0.25">
      <c r="D7" s="46">
        <f>'sec wise'!C116</f>
        <v>214</v>
      </c>
      <c r="E7" s="36" t="s">
        <v>46</v>
      </c>
      <c r="F7" s="36">
        <v>1.21</v>
      </c>
      <c r="G7" s="35">
        <f>F7*D7</f>
        <v>258.94</v>
      </c>
    </row>
    <row r="8" spans="1:11" ht="7.5" customHeight="1" x14ac:dyDescent="0.25">
      <c r="D8" s="36"/>
      <c r="E8" s="36"/>
      <c r="F8" s="36"/>
      <c r="G8" s="37"/>
    </row>
    <row r="9" spans="1:11" ht="21" customHeight="1" thickBot="1" x14ac:dyDescent="0.3">
      <c r="C9" s="29" t="s">
        <v>42</v>
      </c>
      <c r="D9" s="36"/>
      <c r="E9" s="36"/>
      <c r="F9" s="36"/>
      <c r="G9" s="47">
        <f>SUM(G5:G8)</f>
        <v>30357.7</v>
      </c>
    </row>
    <row r="10" spans="1:11" ht="21" customHeight="1" thickTop="1" x14ac:dyDescent="0.25">
      <c r="C10" s="29" t="s">
        <v>43</v>
      </c>
      <c r="D10" s="36"/>
      <c r="E10" s="36"/>
      <c r="F10" s="36"/>
      <c r="G10" s="36"/>
    </row>
    <row r="11" spans="1:11" ht="9.75" customHeight="1" x14ac:dyDescent="0.25">
      <c r="D11" s="36"/>
      <c r="E11" s="36"/>
      <c r="F11" s="36"/>
      <c r="G11" s="36"/>
    </row>
    <row r="12" spans="1:11" ht="21" customHeight="1" x14ac:dyDescent="0.25">
      <c r="A12" s="290" t="s">
        <v>44</v>
      </c>
      <c r="B12" s="290"/>
      <c r="C12" s="290"/>
      <c r="D12" s="290"/>
      <c r="E12" s="290"/>
      <c r="F12" s="290"/>
      <c r="G12" s="290"/>
    </row>
    <row r="13" spans="1:11" ht="21" customHeight="1" x14ac:dyDescent="0.25">
      <c r="D13" s="36"/>
      <c r="E13" s="36"/>
      <c r="F13" s="36"/>
      <c r="G13" s="36"/>
      <c r="K13" s="29">
        <v>92391</v>
      </c>
    </row>
    <row r="14" spans="1:11" ht="21" customHeight="1" x14ac:dyDescent="0.25">
      <c r="C14" s="29" t="s">
        <v>40</v>
      </c>
      <c r="D14" s="46">
        <f>D5</f>
        <v>12031</v>
      </c>
      <c r="E14" s="36" t="s">
        <v>41</v>
      </c>
      <c r="F14" s="37">
        <v>0.16</v>
      </c>
      <c r="G14" s="35">
        <f>F14*D14</f>
        <v>1924.96</v>
      </c>
      <c r="K14" s="29">
        <f>K13-(D14+D16)</f>
        <v>80146</v>
      </c>
    </row>
    <row r="15" spans="1:11" ht="21" customHeight="1" x14ac:dyDescent="0.25">
      <c r="A15" s="52"/>
      <c r="D15" s="51">
        <f>D6</f>
        <v>16436</v>
      </c>
      <c r="E15" s="51" t="s">
        <v>46</v>
      </c>
      <c r="F15" s="37">
        <v>0.17</v>
      </c>
      <c r="G15" s="35">
        <f>F15*D15</f>
        <v>2794.1200000000003</v>
      </c>
    </row>
    <row r="16" spans="1:11" ht="21" customHeight="1" x14ac:dyDescent="0.25">
      <c r="D16" s="36">
        <f>D7</f>
        <v>214</v>
      </c>
      <c r="E16" s="36" t="s">
        <v>46</v>
      </c>
      <c r="F16" s="37">
        <v>0.2</v>
      </c>
      <c r="G16" s="35">
        <f>F16*D16</f>
        <v>42.800000000000004</v>
      </c>
    </row>
    <row r="17" spans="1:7" ht="9.75" customHeight="1" x14ac:dyDescent="0.25">
      <c r="D17" s="36"/>
      <c r="E17" s="36"/>
      <c r="F17" s="36"/>
      <c r="G17" s="36"/>
    </row>
    <row r="18" spans="1:7" ht="21" customHeight="1" thickBot="1" x14ac:dyDescent="0.3">
      <c r="C18" s="29" t="s">
        <v>42</v>
      </c>
      <c r="D18" s="36"/>
      <c r="E18" s="36"/>
      <c r="F18" s="36"/>
      <c r="G18" s="47">
        <f>SUM(G14:G17)</f>
        <v>4761.88</v>
      </c>
    </row>
    <row r="19" spans="1:7" ht="21" customHeight="1" thickTop="1" x14ac:dyDescent="0.25">
      <c r="C19" s="29" t="s">
        <v>43</v>
      </c>
      <c r="D19" s="36"/>
      <c r="E19" s="36"/>
      <c r="F19" s="36"/>
      <c r="G19" s="36"/>
    </row>
    <row r="20" spans="1:7" ht="7.5" customHeight="1" x14ac:dyDescent="0.25">
      <c r="D20" s="36"/>
      <c r="E20" s="36"/>
      <c r="F20" s="36"/>
      <c r="G20" s="36"/>
    </row>
    <row r="21" spans="1:7" ht="21" customHeight="1" x14ac:dyDescent="0.25">
      <c r="A21" s="290" t="s">
        <v>58</v>
      </c>
      <c r="B21" s="290"/>
      <c r="C21" s="290"/>
      <c r="D21" s="290"/>
      <c r="E21" s="290"/>
      <c r="F21" s="290"/>
      <c r="G21" s="290"/>
    </row>
    <row r="22" spans="1:7" ht="21" customHeight="1" x14ac:dyDescent="0.25">
      <c r="D22" s="288">
        <f>'Table 2 (2)'!X26</f>
        <v>168673</v>
      </c>
      <c r="E22" s="289"/>
      <c r="F22" s="36" t="s">
        <v>56</v>
      </c>
      <c r="G22" s="41">
        <f>D22*9%</f>
        <v>15180.57</v>
      </c>
    </row>
    <row r="23" spans="1:7" ht="21" customHeight="1" x14ac:dyDescent="0.25">
      <c r="D23" s="288">
        <f>D22</f>
        <v>168673</v>
      </c>
      <c r="E23" s="289"/>
      <c r="F23" s="40" t="s">
        <v>56</v>
      </c>
      <c r="G23" s="41">
        <f>D23*9%</f>
        <v>15180.57</v>
      </c>
    </row>
    <row r="24" spans="1:7" ht="21" customHeight="1" thickBot="1" x14ac:dyDescent="0.3">
      <c r="A24" s="42"/>
      <c r="D24" s="293" t="s">
        <v>57</v>
      </c>
      <c r="E24" s="293"/>
      <c r="F24" s="293"/>
      <c r="G24" s="43">
        <f>G23+G22</f>
        <v>30361.14</v>
      </c>
    </row>
    <row r="25" spans="1:7" ht="21" customHeight="1" x14ac:dyDescent="0.25">
      <c r="A25" s="42"/>
      <c r="D25" s="40"/>
      <c r="E25" s="40"/>
      <c r="F25" s="40"/>
      <c r="G25" s="41"/>
    </row>
    <row r="26" spans="1:7" ht="21" customHeight="1" x14ac:dyDescent="0.25">
      <c r="C26" s="29" t="s">
        <v>42</v>
      </c>
      <c r="D26" s="36"/>
      <c r="E26" s="36"/>
      <c r="F26" s="36"/>
      <c r="G26" s="36"/>
    </row>
    <row r="27" spans="1:7" ht="21" customHeight="1" x14ac:dyDescent="0.25">
      <c r="C27" s="29" t="s">
        <v>43</v>
      </c>
      <c r="D27" s="36"/>
      <c r="E27" s="36"/>
      <c r="F27" s="36"/>
      <c r="G27" s="36"/>
    </row>
    <row r="29" spans="1:7" ht="21" customHeight="1" x14ac:dyDescent="0.25">
      <c r="A29" s="294" t="s">
        <v>47</v>
      </c>
      <c r="B29" s="294"/>
      <c r="C29" s="294"/>
    </row>
    <row r="31" spans="1:7" ht="21" customHeight="1" x14ac:dyDescent="0.25">
      <c r="A31" s="31">
        <v>1</v>
      </c>
      <c r="B31" s="295" t="s">
        <v>48</v>
      </c>
      <c r="C31" s="295"/>
      <c r="D31" s="295"/>
      <c r="E31" s="295"/>
      <c r="F31" s="295"/>
      <c r="G31" s="295"/>
    </row>
    <row r="32" spans="1:7" ht="21" customHeight="1" x14ac:dyDescent="0.25">
      <c r="B32" s="295" t="s">
        <v>49</v>
      </c>
      <c r="C32" s="295"/>
      <c r="D32" s="295"/>
      <c r="E32" s="295"/>
      <c r="F32" s="295"/>
      <c r="G32" s="295"/>
    </row>
    <row r="33" spans="1:7" ht="21" customHeight="1" x14ac:dyDescent="0.25">
      <c r="A33" s="31">
        <v>2</v>
      </c>
      <c r="B33" s="295" t="s">
        <v>50</v>
      </c>
      <c r="C33" s="295"/>
      <c r="D33" s="295"/>
      <c r="E33" s="295"/>
      <c r="F33" s="295"/>
      <c r="G33" s="295"/>
    </row>
    <row r="34" spans="1:7" ht="21" customHeight="1" x14ac:dyDescent="0.25">
      <c r="B34" s="295" t="s">
        <v>49</v>
      </c>
      <c r="C34" s="295"/>
      <c r="D34" s="295"/>
      <c r="E34" s="295"/>
      <c r="F34" s="295"/>
      <c r="G34" s="295"/>
    </row>
    <row r="35" spans="1:7" ht="21" customHeight="1" x14ac:dyDescent="0.25">
      <c r="A35" s="31">
        <v>3</v>
      </c>
      <c r="B35" s="295" t="s">
        <v>51</v>
      </c>
      <c r="C35" s="295"/>
      <c r="D35" s="295"/>
      <c r="E35" s="295"/>
      <c r="F35" s="295"/>
      <c r="G35" s="295"/>
    </row>
    <row r="36" spans="1:7" ht="21" customHeight="1" x14ac:dyDescent="0.25">
      <c r="B36" s="295" t="s">
        <v>49</v>
      </c>
      <c r="C36" s="295"/>
      <c r="D36" s="295"/>
      <c r="E36" s="295"/>
      <c r="F36" s="295"/>
      <c r="G36" s="295"/>
    </row>
    <row r="37" spans="1:7" ht="21" customHeight="1" x14ac:dyDescent="0.25">
      <c r="A37" s="31">
        <v>4</v>
      </c>
      <c r="B37" s="296" t="s">
        <v>52</v>
      </c>
      <c r="C37" s="296"/>
      <c r="D37" s="296"/>
      <c r="E37" s="296"/>
      <c r="F37" s="296"/>
      <c r="G37" s="296"/>
    </row>
    <row r="38" spans="1:7" ht="21" customHeight="1" x14ac:dyDescent="0.25">
      <c r="A38" s="31">
        <v>5</v>
      </c>
      <c r="B38" s="295" t="s">
        <v>53</v>
      </c>
      <c r="C38" s="295"/>
      <c r="D38" s="295"/>
      <c r="E38" s="295"/>
      <c r="F38" s="295"/>
      <c r="G38" s="295"/>
    </row>
    <row r="39" spans="1:7" ht="21" customHeight="1" x14ac:dyDescent="0.25">
      <c r="B39" s="289" t="s">
        <v>54</v>
      </c>
      <c r="C39" s="289"/>
      <c r="D39" s="289"/>
      <c r="E39" s="289"/>
      <c r="F39" s="289"/>
      <c r="G39" s="289"/>
    </row>
    <row r="40" spans="1:7" ht="21" customHeight="1" x14ac:dyDescent="0.25">
      <c r="A40" s="31">
        <v>6</v>
      </c>
      <c r="B40" s="296" t="s">
        <v>55</v>
      </c>
      <c r="C40" s="296"/>
      <c r="D40" s="296"/>
      <c r="E40" s="296"/>
      <c r="F40" s="296"/>
      <c r="G40" s="296"/>
    </row>
    <row r="43" spans="1:7" ht="21" customHeight="1" x14ac:dyDescent="0.25">
      <c r="D43" s="297" t="s">
        <v>37</v>
      </c>
      <c r="E43" s="297"/>
      <c r="F43" s="297"/>
      <c r="G43" s="297"/>
    </row>
  </sheetData>
  <sortState ref="C2:N132">
    <sortCondition ref="C2:C132"/>
  </sortState>
  <mergeCells count="20">
    <mergeCell ref="B40:G40"/>
    <mergeCell ref="D43:G43"/>
    <mergeCell ref="B35:G35"/>
    <mergeCell ref="B36:G36"/>
    <mergeCell ref="B37:G37"/>
    <mergeCell ref="B38:G38"/>
    <mergeCell ref="B39:G39"/>
    <mergeCell ref="A29:C29"/>
    <mergeCell ref="B31:G31"/>
    <mergeCell ref="B32:G32"/>
    <mergeCell ref="B33:G33"/>
    <mergeCell ref="B34:G34"/>
    <mergeCell ref="D23:E23"/>
    <mergeCell ref="A3:G3"/>
    <mergeCell ref="A1:G1"/>
    <mergeCell ref="F2:G2"/>
    <mergeCell ref="D24:F24"/>
    <mergeCell ref="A21:G21"/>
    <mergeCell ref="A12:G12"/>
    <mergeCell ref="D22:E22"/>
  </mergeCells>
  <printOptions horizontalCentered="1" verticalCentered="1"/>
  <pageMargins left="0.7" right="0.33" top="0.22" bottom="0.3" header="0.16" footer="0.2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Table 2 (2)</vt:lpstr>
      <vt:lpstr>covering</vt:lpstr>
      <vt:lpstr>abstract</vt:lpstr>
      <vt:lpstr>sec wise</vt:lpstr>
      <vt:lpstr>SUMMARY SHEET</vt:lpstr>
      <vt:lpstr>abstract!Print_Area</vt:lpstr>
      <vt:lpstr>covering!Print_Area</vt:lpstr>
      <vt:lpstr>'sec wise'!Print_Area</vt:lpstr>
      <vt:lpstr>'SUMMARY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2019-10-09T11:28:34Z</dcterms:modified>
</cp:coreProperties>
</file>