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Tasks\"/>
    </mc:Choice>
  </mc:AlternateContent>
  <xr:revisionPtr revIDLastSave="0" documentId="13_ncr:1_{28D194D6-2C95-4CE4-A90B-2234E60F545A}" xr6:coauthVersionLast="47" xr6:coauthVersionMax="47" xr10:uidLastSave="{00000000-0000-0000-0000-000000000000}"/>
  <bookViews>
    <workbookView xWindow="-110" yWindow="-110" windowWidth="19420" windowHeight="10420" firstSheet="11" activeTab="13" xr2:uid="{00000000-000D-0000-FFFF-FFFF00000000}"/>
  </bookViews>
  <sheets>
    <sheet name="Sheet2" sheetId="25" r:id="rId1"/>
    <sheet name="Sheet1" sheetId="24" r:id="rId2"/>
    <sheet name="Manufacturing_Data" sheetId="1" r:id="rId3"/>
    <sheet name="Data_Dictionary" sheetId="2" r:id="rId4"/>
    <sheet name="Lookup_Tables" sheetId="3" r:id="rId5"/>
    <sheet name="Calculations" sheetId="4" r:id="rId6"/>
    <sheet name="Production &amp; Operations" sheetId="11" r:id="rId7"/>
    <sheet name="Operations Dashboard" sheetId="15" r:id="rId8"/>
    <sheet name="Quality, Cost &amp; Maintenance" sheetId="16" r:id="rId9"/>
    <sheet name="Quality &amp; Cost Dashboard" sheetId="19" r:id="rId10"/>
    <sheet name="AI_Usage_Log" sheetId="22" r:id="rId11"/>
    <sheet name="Management Dashboard" sheetId="23" r:id="rId12"/>
    <sheet name="Final Management Questions" sheetId="26" r:id="rId13"/>
    <sheet name="Conclusions &amp; Recommendations" sheetId="27" r:id="rId14"/>
  </sheets>
  <definedNames>
    <definedName name="_xlnm._FilterDatabase" localSheetId="5" hidden="1">Calculations!$A$4:$U$4</definedName>
    <definedName name="_xlcn.WorksheetConnection_Manufacturing_Data_Analytics_1000_Records.xlsxManufacturingDataTable1" hidden="1">ManufacturingDataTable[]</definedName>
    <definedName name="Slicer_Machine_ID">#N/A</definedName>
    <definedName name="Slicer_Machine_ID1">#N/A</definedName>
    <definedName name="Slicer_Maintenance_Status">#N/A</definedName>
    <definedName name="Slicer_Maintenance_Status1">#N/A</definedName>
    <definedName name="Slicer_Months__Production_Date">#N/A</definedName>
    <definedName name="Slicer_Product_Type">#N/A</definedName>
    <definedName name="Slicer_Product_Type1">#N/A</definedName>
    <definedName name="Slicer_Production_Line">#N/A</definedName>
    <definedName name="Slicer_Production_Line1">#N/A</definedName>
    <definedName name="Slicer_Shift">#N/A</definedName>
    <definedName name="Slicer_Shift1">#N/A</definedName>
  </definedNames>
  <calcPr calcId="191029"/>
  <pivotCaches>
    <pivotCache cacheId="0" r:id="rId15"/>
    <pivotCache cacheId="1" r:id="rId16"/>
    <pivotCache cacheId="2" r:id="rId17"/>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nufacturingDataTable" name="ManufacturingDataTable" connection="WorksheetConnection_Manufacturing_Data_Analytics_1000_Records.xlsx!Manufacturing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7" i="1" l="1"/>
  <c r="AW6" i="1"/>
  <c r="AW5" i="1"/>
  <c r="AW4" i="1"/>
  <c r="AW3" i="1"/>
  <c r="AW2" i="1"/>
  <c r="AT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P2" i="1"/>
  <c r="AR2" i="1" s="1"/>
  <c r="AP3" i="1"/>
  <c r="AP4" i="1"/>
  <c r="AP5" i="1"/>
  <c r="AP6" i="1"/>
  <c r="AP7" i="1"/>
  <c r="AQ7" i="1" s="1"/>
  <c r="AV7" i="1" s="1"/>
  <c r="AP8" i="1"/>
  <c r="AP9" i="1"/>
  <c r="AQ9" i="1" s="1"/>
  <c r="AV9" i="1" s="1"/>
  <c r="AP10" i="1"/>
  <c r="AP11" i="1"/>
  <c r="AP12" i="1"/>
  <c r="AP13" i="1"/>
  <c r="AP14" i="1"/>
  <c r="AP15" i="1"/>
  <c r="AQ15" i="1" s="1"/>
  <c r="AV15" i="1" s="1"/>
  <c r="AP16" i="1"/>
  <c r="AP17" i="1"/>
  <c r="AQ17" i="1" s="1"/>
  <c r="AV17" i="1" s="1"/>
  <c r="AP18" i="1"/>
  <c r="AP19" i="1"/>
  <c r="AP20" i="1"/>
  <c r="AP21" i="1"/>
  <c r="AP22" i="1"/>
  <c r="AP23" i="1"/>
  <c r="AQ23" i="1" s="1"/>
  <c r="AV23" i="1" s="1"/>
  <c r="AP24" i="1"/>
  <c r="AP25" i="1"/>
  <c r="AP26" i="1"/>
  <c r="AP27" i="1"/>
  <c r="AP28" i="1"/>
  <c r="AP29" i="1"/>
  <c r="AP30" i="1"/>
  <c r="AP31" i="1"/>
  <c r="AQ31" i="1" s="1"/>
  <c r="AV31" i="1" s="1"/>
  <c r="AP32" i="1"/>
  <c r="AP33" i="1"/>
  <c r="AP34" i="1"/>
  <c r="AP35" i="1"/>
  <c r="AP36" i="1"/>
  <c r="AP37" i="1"/>
  <c r="AP38" i="1"/>
  <c r="AP39" i="1"/>
  <c r="AQ39" i="1" s="1"/>
  <c r="AV39" i="1" s="1"/>
  <c r="AP40" i="1"/>
  <c r="AP41" i="1"/>
  <c r="AQ41" i="1" s="1"/>
  <c r="AV41" i="1" s="1"/>
  <c r="AP42" i="1"/>
  <c r="AP43" i="1"/>
  <c r="AP44" i="1"/>
  <c r="AP45" i="1"/>
  <c r="AP46" i="1"/>
  <c r="AP47" i="1"/>
  <c r="AQ47" i="1" s="1"/>
  <c r="AV47" i="1" s="1"/>
  <c r="AP48" i="1"/>
  <c r="AP49" i="1"/>
  <c r="AQ49" i="1" s="1"/>
  <c r="AV49" i="1" s="1"/>
  <c r="AP50" i="1"/>
  <c r="AP51" i="1"/>
  <c r="AP52" i="1"/>
  <c r="AR52" i="1" s="1"/>
  <c r="AS52" i="1" s="1"/>
  <c r="AP53" i="1"/>
  <c r="AP54" i="1"/>
  <c r="AP55" i="1"/>
  <c r="AQ55" i="1" s="1"/>
  <c r="AV55" i="1" s="1"/>
  <c r="AP56" i="1"/>
  <c r="AP57" i="1"/>
  <c r="AQ57" i="1" s="1"/>
  <c r="AV57" i="1" s="1"/>
  <c r="AP58" i="1"/>
  <c r="AP59" i="1"/>
  <c r="AP60" i="1"/>
  <c r="AP61" i="1"/>
  <c r="AP62" i="1"/>
  <c r="AP63" i="1"/>
  <c r="AQ63" i="1" s="1"/>
  <c r="AV63" i="1" s="1"/>
  <c r="AP64" i="1"/>
  <c r="AP65" i="1"/>
  <c r="AQ65" i="1" s="1"/>
  <c r="AV65" i="1" s="1"/>
  <c r="AP66" i="1"/>
  <c r="AP67" i="1"/>
  <c r="AP68" i="1"/>
  <c r="AP69" i="1"/>
  <c r="AP70" i="1"/>
  <c r="AP71" i="1"/>
  <c r="AQ71" i="1" s="1"/>
  <c r="AV71" i="1" s="1"/>
  <c r="AP72" i="1"/>
  <c r="AP73" i="1"/>
  <c r="AQ73" i="1" s="1"/>
  <c r="AV73" i="1" s="1"/>
  <c r="AP74" i="1"/>
  <c r="AP75" i="1"/>
  <c r="AP76" i="1"/>
  <c r="AP77" i="1"/>
  <c r="AP78" i="1"/>
  <c r="AP79" i="1"/>
  <c r="AQ79" i="1" s="1"/>
  <c r="AV79" i="1" s="1"/>
  <c r="AP80" i="1"/>
  <c r="AP81" i="1"/>
  <c r="AQ81" i="1" s="1"/>
  <c r="AV81" i="1" s="1"/>
  <c r="AP82" i="1"/>
  <c r="AP83" i="1"/>
  <c r="AP84" i="1"/>
  <c r="AP85" i="1"/>
  <c r="AP86" i="1"/>
  <c r="AP87" i="1"/>
  <c r="AQ87" i="1" s="1"/>
  <c r="AV87" i="1" s="1"/>
  <c r="AP88" i="1"/>
  <c r="AP89" i="1"/>
  <c r="AP90" i="1"/>
  <c r="AP91" i="1"/>
  <c r="AP92" i="1"/>
  <c r="AP93" i="1"/>
  <c r="AP94" i="1"/>
  <c r="AP95" i="1"/>
  <c r="AQ95" i="1" s="1"/>
  <c r="AV95" i="1" s="1"/>
  <c r="AP96" i="1"/>
  <c r="AP97" i="1"/>
  <c r="AQ97" i="1" s="1"/>
  <c r="AV97" i="1" s="1"/>
  <c r="AP98" i="1"/>
  <c r="AP99" i="1"/>
  <c r="AP100" i="1"/>
  <c r="AP101" i="1"/>
  <c r="AP102" i="1"/>
  <c r="AP103" i="1"/>
  <c r="AQ103" i="1" s="1"/>
  <c r="AV103" i="1" s="1"/>
  <c r="AP104" i="1"/>
  <c r="AP105" i="1"/>
  <c r="AQ105" i="1" s="1"/>
  <c r="AV105" i="1" s="1"/>
  <c r="AP106" i="1"/>
  <c r="AP107" i="1"/>
  <c r="AP108" i="1"/>
  <c r="AP109" i="1"/>
  <c r="AP110" i="1"/>
  <c r="AP111" i="1"/>
  <c r="AQ111" i="1" s="1"/>
  <c r="AV111" i="1" s="1"/>
  <c r="AP112" i="1"/>
  <c r="AP113" i="1"/>
  <c r="AQ113" i="1" s="1"/>
  <c r="AV113" i="1" s="1"/>
  <c r="AP114" i="1"/>
  <c r="AP115" i="1"/>
  <c r="AP116" i="1"/>
  <c r="AR116" i="1" s="1"/>
  <c r="AS116" i="1" s="1"/>
  <c r="AP117" i="1"/>
  <c r="AP118" i="1"/>
  <c r="AP119" i="1"/>
  <c r="AQ119" i="1" s="1"/>
  <c r="AV119" i="1" s="1"/>
  <c r="AP120" i="1"/>
  <c r="AP121" i="1"/>
  <c r="AP122" i="1"/>
  <c r="AP123" i="1"/>
  <c r="AP124" i="1"/>
  <c r="AP125" i="1"/>
  <c r="AP126" i="1"/>
  <c r="AP127" i="1"/>
  <c r="AQ127" i="1" s="1"/>
  <c r="AV127" i="1" s="1"/>
  <c r="AP128" i="1"/>
  <c r="AP129" i="1"/>
  <c r="AQ129" i="1" s="1"/>
  <c r="AV129" i="1" s="1"/>
  <c r="AP130" i="1"/>
  <c r="AP131" i="1"/>
  <c r="AP132" i="1"/>
  <c r="AP133" i="1"/>
  <c r="AP134" i="1"/>
  <c r="AP135" i="1"/>
  <c r="AQ135" i="1" s="1"/>
  <c r="AV135" i="1" s="1"/>
  <c r="AP136" i="1"/>
  <c r="AP137" i="1"/>
  <c r="AQ137" i="1" s="1"/>
  <c r="AV137" i="1" s="1"/>
  <c r="AP138" i="1"/>
  <c r="AP139" i="1"/>
  <c r="AP140" i="1"/>
  <c r="AP141" i="1"/>
  <c r="AP142" i="1"/>
  <c r="AP143" i="1"/>
  <c r="AQ143" i="1" s="1"/>
  <c r="AV143" i="1" s="1"/>
  <c r="AP144" i="1"/>
  <c r="AP145" i="1"/>
  <c r="AQ145" i="1" s="1"/>
  <c r="AV145" i="1" s="1"/>
  <c r="AP146" i="1"/>
  <c r="AP147" i="1"/>
  <c r="AP148" i="1"/>
  <c r="AP149" i="1"/>
  <c r="AP150" i="1"/>
  <c r="AP151" i="1"/>
  <c r="AQ151" i="1" s="1"/>
  <c r="AV151" i="1" s="1"/>
  <c r="AP152" i="1"/>
  <c r="AP153" i="1"/>
  <c r="AP154" i="1"/>
  <c r="AP155" i="1"/>
  <c r="AP156" i="1"/>
  <c r="AP157" i="1"/>
  <c r="AP158" i="1"/>
  <c r="AP159" i="1"/>
  <c r="AQ159" i="1" s="1"/>
  <c r="AV159" i="1" s="1"/>
  <c r="AP160" i="1"/>
  <c r="AP161" i="1"/>
  <c r="AQ161" i="1" s="1"/>
  <c r="AV161" i="1" s="1"/>
  <c r="AP162" i="1"/>
  <c r="AP163" i="1"/>
  <c r="AP164" i="1"/>
  <c r="AP165" i="1"/>
  <c r="AP166" i="1"/>
  <c r="AP167" i="1"/>
  <c r="AQ167" i="1" s="1"/>
  <c r="AV167" i="1" s="1"/>
  <c r="AP168" i="1"/>
  <c r="AP169" i="1"/>
  <c r="AQ169" i="1" s="1"/>
  <c r="AV169" i="1" s="1"/>
  <c r="AP170" i="1"/>
  <c r="AP171" i="1"/>
  <c r="AP172" i="1"/>
  <c r="AP173" i="1"/>
  <c r="AP174" i="1"/>
  <c r="AP175" i="1"/>
  <c r="AQ175" i="1" s="1"/>
  <c r="AV175" i="1" s="1"/>
  <c r="AP176" i="1"/>
  <c r="AP177" i="1"/>
  <c r="AQ177" i="1" s="1"/>
  <c r="AV177" i="1" s="1"/>
  <c r="AP178" i="1"/>
  <c r="AP179" i="1"/>
  <c r="AP180" i="1"/>
  <c r="AR180" i="1" s="1"/>
  <c r="AS180" i="1" s="1"/>
  <c r="AP181" i="1"/>
  <c r="AP182" i="1"/>
  <c r="AP183" i="1"/>
  <c r="AQ183" i="1" s="1"/>
  <c r="AV183" i="1" s="1"/>
  <c r="AP184" i="1"/>
  <c r="AP185" i="1"/>
  <c r="AQ185" i="1" s="1"/>
  <c r="AV185" i="1" s="1"/>
  <c r="AP186" i="1"/>
  <c r="AP187" i="1"/>
  <c r="AP188" i="1"/>
  <c r="AP189" i="1"/>
  <c r="AP190" i="1"/>
  <c r="AP191" i="1"/>
  <c r="AQ191" i="1" s="1"/>
  <c r="AV191" i="1" s="1"/>
  <c r="AP192" i="1"/>
  <c r="AP193" i="1"/>
  <c r="AQ193" i="1" s="1"/>
  <c r="AV193" i="1" s="1"/>
  <c r="AP194" i="1"/>
  <c r="AP195" i="1"/>
  <c r="AP196" i="1"/>
  <c r="AP197" i="1"/>
  <c r="AP198" i="1"/>
  <c r="AP199" i="1"/>
  <c r="AQ199" i="1" s="1"/>
  <c r="AV199" i="1" s="1"/>
  <c r="AP200" i="1"/>
  <c r="AP201" i="1"/>
  <c r="AQ201" i="1" s="1"/>
  <c r="AV201" i="1" s="1"/>
  <c r="AP202" i="1"/>
  <c r="AP203" i="1"/>
  <c r="AP204" i="1"/>
  <c r="AP205" i="1"/>
  <c r="AP206" i="1"/>
  <c r="AP207" i="1"/>
  <c r="AQ207" i="1" s="1"/>
  <c r="AV207" i="1" s="1"/>
  <c r="AP208" i="1"/>
  <c r="AP209" i="1"/>
  <c r="AQ209" i="1" s="1"/>
  <c r="AV209" i="1" s="1"/>
  <c r="AP210" i="1"/>
  <c r="AP211" i="1"/>
  <c r="AP212" i="1"/>
  <c r="AP213" i="1"/>
  <c r="AP214" i="1"/>
  <c r="AP215" i="1"/>
  <c r="AQ215" i="1" s="1"/>
  <c r="AV215" i="1" s="1"/>
  <c r="AP216" i="1"/>
  <c r="AP217" i="1"/>
  <c r="AP218" i="1"/>
  <c r="AP219" i="1"/>
  <c r="AP220" i="1"/>
  <c r="AP221" i="1"/>
  <c r="AP222" i="1"/>
  <c r="AP223" i="1"/>
  <c r="AQ223" i="1" s="1"/>
  <c r="AV223" i="1" s="1"/>
  <c r="AP224" i="1"/>
  <c r="AP225" i="1"/>
  <c r="AQ225" i="1" s="1"/>
  <c r="AV225" i="1" s="1"/>
  <c r="AP226" i="1"/>
  <c r="AP227" i="1"/>
  <c r="AP228" i="1"/>
  <c r="AP229" i="1"/>
  <c r="AP230" i="1"/>
  <c r="AP231" i="1"/>
  <c r="AQ231" i="1" s="1"/>
  <c r="AV231" i="1" s="1"/>
  <c r="AP232" i="1"/>
  <c r="AP233" i="1"/>
  <c r="AQ233" i="1" s="1"/>
  <c r="AV233" i="1" s="1"/>
  <c r="AP234" i="1"/>
  <c r="AP235" i="1"/>
  <c r="AP236" i="1"/>
  <c r="AP237" i="1"/>
  <c r="AP238" i="1"/>
  <c r="AP239" i="1"/>
  <c r="AQ239" i="1" s="1"/>
  <c r="AV239" i="1" s="1"/>
  <c r="AP240" i="1"/>
  <c r="AP241" i="1"/>
  <c r="AQ241" i="1" s="1"/>
  <c r="AV241" i="1" s="1"/>
  <c r="AP242" i="1"/>
  <c r="AP243" i="1"/>
  <c r="AP244" i="1"/>
  <c r="AR244" i="1" s="1"/>
  <c r="AS244" i="1" s="1"/>
  <c r="AP245" i="1"/>
  <c r="AP246" i="1"/>
  <c r="AP247" i="1"/>
  <c r="AQ247" i="1" s="1"/>
  <c r="AV247" i="1" s="1"/>
  <c r="AP248" i="1"/>
  <c r="AP249" i="1"/>
  <c r="AP250" i="1"/>
  <c r="AP251" i="1"/>
  <c r="AP252" i="1"/>
  <c r="AP253" i="1"/>
  <c r="AP254" i="1"/>
  <c r="AP255" i="1"/>
  <c r="AQ255" i="1" s="1"/>
  <c r="AV255" i="1" s="1"/>
  <c r="AP256" i="1"/>
  <c r="AP257" i="1"/>
  <c r="AQ257" i="1" s="1"/>
  <c r="AV257" i="1" s="1"/>
  <c r="AP258" i="1"/>
  <c r="AP259" i="1"/>
  <c r="AP260" i="1"/>
  <c r="AP261" i="1"/>
  <c r="AP262" i="1"/>
  <c r="AP263" i="1"/>
  <c r="AQ263" i="1" s="1"/>
  <c r="AV263" i="1" s="1"/>
  <c r="AP264" i="1"/>
  <c r="AP265" i="1"/>
  <c r="AQ265" i="1" s="1"/>
  <c r="AV265" i="1" s="1"/>
  <c r="AP266" i="1"/>
  <c r="AP267" i="1"/>
  <c r="AP268" i="1"/>
  <c r="AP269" i="1"/>
  <c r="AP270" i="1"/>
  <c r="AP271" i="1"/>
  <c r="AQ271" i="1" s="1"/>
  <c r="AV271" i="1" s="1"/>
  <c r="AP272" i="1"/>
  <c r="AP273" i="1"/>
  <c r="AQ273" i="1" s="1"/>
  <c r="AV273" i="1" s="1"/>
  <c r="AP274" i="1"/>
  <c r="AP275" i="1"/>
  <c r="AP276" i="1"/>
  <c r="AP277" i="1"/>
  <c r="AP278" i="1"/>
  <c r="AP279" i="1"/>
  <c r="AQ279" i="1" s="1"/>
  <c r="AV279" i="1" s="1"/>
  <c r="AP280" i="1"/>
  <c r="AP281" i="1"/>
  <c r="AP282" i="1"/>
  <c r="AP283" i="1"/>
  <c r="AP284" i="1"/>
  <c r="AP285" i="1"/>
  <c r="AP286" i="1"/>
  <c r="AP287" i="1"/>
  <c r="AQ287" i="1" s="1"/>
  <c r="AV287" i="1" s="1"/>
  <c r="AP288" i="1"/>
  <c r="AP289" i="1"/>
  <c r="AQ289" i="1" s="1"/>
  <c r="AV289" i="1" s="1"/>
  <c r="AP290" i="1"/>
  <c r="AP291" i="1"/>
  <c r="AP292" i="1"/>
  <c r="AP293" i="1"/>
  <c r="AP294" i="1"/>
  <c r="AP295" i="1"/>
  <c r="AQ295" i="1" s="1"/>
  <c r="AV295" i="1" s="1"/>
  <c r="AP296" i="1"/>
  <c r="AP297" i="1"/>
  <c r="AQ297" i="1" s="1"/>
  <c r="AV297" i="1" s="1"/>
  <c r="AP298" i="1"/>
  <c r="AP299" i="1"/>
  <c r="AP300" i="1"/>
  <c r="AP301" i="1"/>
  <c r="AP302" i="1"/>
  <c r="AP303" i="1"/>
  <c r="AQ303" i="1" s="1"/>
  <c r="AV303" i="1" s="1"/>
  <c r="AP304" i="1"/>
  <c r="AP305" i="1"/>
  <c r="AQ305" i="1" s="1"/>
  <c r="AV305" i="1" s="1"/>
  <c r="AP306" i="1"/>
  <c r="AP307" i="1"/>
  <c r="AP308" i="1"/>
  <c r="AR308" i="1" s="1"/>
  <c r="AS308" i="1" s="1"/>
  <c r="AP309" i="1"/>
  <c r="AP310" i="1"/>
  <c r="AP311" i="1"/>
  <c r="AQ311" i="1" s="1"/>
  <c r="AV311" i="1" s="1"/>
  <c r="AP312" i="1"/>
  <c r="AP313" i="1"/>
  <c r="AQ313" i="1" s="1"/>
  <c r="AV313" i="1" s="1"/>
  <c r="AP314" i="1"/>
  <c r="AP315" i="1"/>
  <c r="AP316" i="1"/>
  <c r="AP317" i="1"/>
  <c r="AP318" i="1"/>
  <c r="AP319" i="1"/>
  <c r="AQ319" i="1" s="1"/>
  <c r="AV319" i="1" s="1"/>
  <c r="AP320" i="1"/>
  <c r="AP321" i="1"/>
  <c r="AQ321" i="1" s="1"/>
  <c r="AV321" i="1" s="1"/>
  <c r="AP322" i="1"/>
  <c r="AP323" i="1"/>
  <c r="AP324" i="1"/>
  <c r="AP325" i="1"/>
  <c r="AP326" i="1"/>
  <c r="AP327" i="1"/>
  <c r="AQ327" i="1" s="1"/>
  <c r="AV327" i="1" s="1"/>
  <c r="AP328" i="1"/>
  <c r="AP329" i="1"/>
  <c r="AQ329" i="1" s="1"/>
  <c r="AV329" i="1" s="1"/>
  <c r="AP330" i="1"/>
  <c r="AP331" i="1"/>
  <c r="AP332" i="1"/>
  <c r="AP333" i="1"/>
  <c r="AP334" i="1"/>
  <c r="AP335" i="1"/>
  <c r="AQ335" i="1" s="1"/>
  <c r="AV335" i="1" s="1"/>
  <c r="AP336" i="1"/>
  <c r="AP337" i="1"/>
  <c r="AQ337" i="1" s="1"/>
  <c r="AV337" i="1" s="1"/>
  <c r="AP338" i="1"/>
  <c r="AP339" i="1"/>
  <c r="AP340" i="1"/>
  <c r="AP341" i="1"/>
  <c r="AP342" i="1"/>
  <c r="AP343" i="1"/>
  <c r="AQ343" i="1" s="1"/>
  <c r="AV343" i="1" s="1"/>
  <c r="AP344" i="1"/>
  <c r="AP345" i="1"/>
  <c r="AP346" i="1"/>
  <c r="AP347" i="1"/>
  <c r="AP348" i="1"/>
  <c r="AP349" i="1"/>
  <c r="AP350" i="1"/>
  <c r="AP351" i="1"/>
  <c r="AQ351" i="1" s="1"/>
  <c r="AV351" i="1" s="1"/>
  <c r="AP352" i="1"/>
  <c r="AP353" i="1"/>
  <c r="AQ353" i="1" s="1"/>
  <c r="AV353" i="1" s="1"/>
  <c r="AP354" i="1"/>
  <c r="AP355" i="1"/>
  <c r="AP356" i="1"/>
  <c r="AR356" i="1" s="1"/>
  <c r="AS356" i="1" s="1"/>
  <c r="AP357" i="1"/>
  <c r="AP358" i="1"/>
  <c r="AP359" i="1"/>
  <c r="AQ359" i="1" s="1"/>
  <c r="AV359" i="1" s="1"/>
  <c r="AP360" i="1"/>
  <c r="AP361" i="1"/>
  <c r="AQ361" i="1" s="1"/>
  <c r="AV361" i="1" s="1"/>
  <c r="AP362" i="1"/>
  <c r="AP363" i="1"/>
  <c r="AP364" i="1"/>
  <c r="AP365" i="1"/>
  <c r="AP366" i="1"/>
  <c r="AP367" i="1"/>
  <c r="AQ367" i="1" s="1"/>
  <c r="AV367" i="1" s="1"/>
  <c r="AP368" i="1"/>
  <c r="AP369" i="1"/>
  <c r="AQ369" i="1" s="1"/>
  <c r="AV369" i="1" s="1"/>
  <c r="AP370" i="1"/>
  <c r="AP371" i="1"/>
  <c r="AP372" i="1"/>
  <c r="AP373" i="1"/>
  <c r="AP374" i="1"/>
  <c r="AP375" i="1"/>
  <c r="AQ375" i="1" s="1"/>
  <c r="AV375" i="1" s="1"/>
  <c r="AP376" i="1"/>
  <c r="AP377" i="1"/>
  <c r="AQ377" i="1" s="1"/>
  <c r="AV377" i="1" s="1"/>
  <c r="AP378" i="1"/>
  <c r="AP379" i="1"/>
  <c r="AP380" i="1"/>
  <c r="AP381" i="1"/>
  <c r="AP382" i="1"/>
  <c r="AP383" i="1"/>
  <c r="AQ383" i="1" s="1"/>
  <c r="AV383" i="1" s="1"/>
  <c r="AP384" i="1"/>
  <c r="AP385" i="1"/>
  <c r="AQ385" i="1" s="1"/>
  <c r="AV385" i="1" s="1"/>
  <c r="AP386" i="1"/>
  <c r="AP387" i="1"/>
  <c r="AP388" i="1"/>
  <c r="AR388" i="1" s="1"/>
  <c r="AS388" i="1" s="1"/>
  <c r="AP389" i="1"/>
  <c r="AP390" i="1"/>
  <c r="AP391" i="1"/>
  <c r="AQ391" i="1" s="1"/>
  <c r="AV391" i="1" s="1"/>
  <c r="AP392" i="1"/>
  <c r="AP393" i="1"/>
  <c r="AQ393" i="1" s="1"/>
  <c r="AV393" i="1" s="1"/>
  <c r="AP394" i="1"/>
  <c r="AP395" i="1"/>
  <c r="AP396" i="1"/>
  <c r="AP397" i="1"/>
  <c r="AP398" i="1"/>
  <c r="AP399" i="1"/>
  <c r="AQ399" i="1" s="1"/>
  <c r="AV399" i="1" s="1"/>
  <c r="AP400" i="1"/>
  <c r="AP401" i="1"/>
  <c r="AQ401" i="1" s="1"/>
  <c r="AV401" i="1" s="1"/>
  <c r="AP402" i="1"/>
  <c r="AP403" i="1"/>
  <c r="AP404" i="1"/>
  <c r="AP405" i="1"/>
  <c r="AP406" i="1"/>
  <c r="AP407" i="1"/>
  <c r="AQ407" i="1" s="1"/>
  <c r="AV407" i="1" s="1"/>
  <c r="AP408" i="1"/>
  <c r="AP409" i="1"/>
  <c r="AP410" i="1"/>
  <c r="AP411" i="1"/>
  <c r="AP412" i="1"/>
  <c r="AP413" i="1"/>
  <c r="AP414" i="1"/>
  <c r="AP415" i="1"/>
  <c r="AQ415" i="1" s="1"/>
  <c r="AV415" i="1" s="1"/>
  <c r="AP416" i="1"/>
  <c r="AP417" i="1"/>
  <c r="AQ417" i="1" s="1"/>
  <c r="AV417" i="1" s="1"/>
  <c r="AP418" i="1"/>
  <c r="AP419" i="1"/>
  <c r="AP420" i="1"/>
  <c r="AR420" i="1" s="1"/>
  <c r="AS420" i="1" s="1"/>
  <c r="AP421" i="1"/>
  <c r="AP422" i="1"/>
  <c r="AP423" i="1"/>
  <c r="AQ423" i="1" s="1"/>
  <c r="AV423" i="1" s="1"/>
  <c r="AP424" i="1"/>
  <c r="AP425" i="1"/>
  <c r="AQ425" i="1" s="1"/>
  <c r="AV425" i="1" s="1"/>
  <c r="AP426" i="1"/>
  <c r="AP427" i="1"/>
  <c r="AP428" i="1"/>
  <c r="AP429" i="1"/>
  <c r="AP430" i="1"/>
  <c r="AP431" i="1"/>
  <c r="AQ431" i="1" s="1"/>
  <c r="AV431" i="1" s="1"/>
  <c r="AP432" i="1"/>
  <c r="AP433" i="1"/>
  <c r="AQ433" i="1" s="1"/>
  <c r="AV433" i="1" s="1"/>
  <c r="AP434" i="1"/>
  <c r="AP435" i="1"/>
  <c r="AP436" i="1"/>
  <c r="AP437" i="1"/>
  <c r="AP438" i="1"/>
  <c r="AP439" i="1"/>
  <c r="AQ439" i="1" s="1"/>
  <c r="AV439" i="1" s="1"/>
  <c r="AP440" i="1"/>
  <c r="AP441" i="1"/>
  <c r="AQ441" i="1" s="1"/>
  <c r="AV441" i="1" s="1"/>
  <c r="AP442" i="1"/>
  <c r="AP443" i="1"/>
  <c r="AP444" i="1"/>
  <c r="AP445" i="1"/>
  <c r="AP446" i="1"/>
  <c r="AP447" i="1"/>
  <c r="AQ447" i="1" s="1"/>
  <c r="AV447" i="1" s="1"/>
  <c r="AP448" i="1"/>
  <c r="AP449" i="1"/>
  <c r="AQ449" i="1" s="1"/>
  <c r="AV449" i="1" s="1"/>
  <c r="AP450" i="1"/>
  <c r="AP451" i="1"/>
  <c r="AP452" i="1"/>
  <c r="AR452" i="1" s="1"/>
  <c r="AS452" i="1" s="1"/>
  <c r="AP453" i="1"/>
  <c r="AP454" i="1"/>
  <c r="AP455" i="1"/>
  <c r="AQ455" i="1" s="1"/>
  <c r="AV455" i="1" s="1"/>
  <c r="AP456" i="1"/>
  <c r="AP457" i="1"/>
  <c r="AQ457" i="1" s="1"/>
  <c r="AV457" i="1" s="1"/>
  <c r="AP458" i="1"/>
  <c r="AP459" i="1"/>
  <c r="AP460" i="1"/>
  <c r="AP461" i="1"/>
  <c r="AP462" i="1"/>
  <c r="AP463" i="1"/>
  <c r="AQ463" i="1" s="1"/>
  <c r="AV463" i="1" s="1"/>
  <c r="AP464" i="1"/>
  <c r="AP465" i="1"/>
  <c r="AQ465" i="1" s="1"/>
  <c r="AV465" i="1" s="1"/>
  <c r="AP466" i="1"/>
  <c r="AP467" i="1"/>
  <c r="AP468" i="1"/>
  <c r="AP469" i="1"/>
  <c r="AP470" i="1"/>
  <c r="AP471" i="1"/>
  <c r="AQ471" i="1" s="1"/>
  <c r="AV471" i="1" s="1"/>
  <c r="AP472" i="1"/>
  <c r="AP473" i="1"/>
  <c r="AP474" i="1"/>
  <c r="AP475" i="1"/>
  <c r="AP476" i="1"/>
  <c r="AP477" i="1"/>
  <c r="AP478" i="1"/>
  <c r="AP479" i="1"/>
  <c r="AQ479" i="1" s="1"/>
  <c r="AV479" i="1" s="1"/>
  <c r="AP480" i="1"/>
  <c r="AR480" i="1" s="1"/>
  <c r="AS480" i="1" s="1"/>
  <c r="AP481" i="1"/>
  <c r="AQ481" i="1" s="1"/>
  <c r="AV481" i="1" s="1"/>
  <c r="AP482" i="1"/>
  <c r="AP483" i="1"/>
  <c r="AP484" i="1"/>
  <c r="AP485" i="1"/>
  <c r="AP486" i="1"/>
  <c r="AP487" i="1"/>
  <c r="AQ487" i="1" s="1"/>
  <c r="AV487" i="1" s="1"/>
  <c r="AP488" i="1"/>
  <c r="AP489" i="1"/>
  <c r="AQ489" i="1" s="1"/>
  <c r="AV489" i="1" s="1"/>
  <c r="AP490" i="1"/>
  <c r="AP491" i="1"/>
  <c r="AP492" i="1"/>
  <c r="AP493" i="1"/>
  <c r="AP494" i="1"/>
  <c r="AP495" i="1"/>
  <c r="AQ495" i="1" s="1"/>
  <c r="AV495" i="1" s="1"/>
  <c r="AP496" i="1"/>
  <c r="AP497" i="1"/>
  <c r="AQ497" i="1" s="1"/>
  <c r="AV497" i="1" s="1"/>
  <c r="AP498" i="1"/>
  <c r="AP499" i="1"/>
  <c r="AP500" i="1"/>
  <c r="AR500" i="1" s="1"/>
  <c r="AS500" i="1" s="1"/>
  <c r="AP501" i="1"/>
  <c r="AP502" i="1"/>
  <c r="AP503" i="1"/>
  <c r="AQ503" i="1" s="1"/>
  <c r="AV503" i="1" s="1"/>
  <c r="AP504" i="1"/>
  <c r="AP505" i="1"/>
  <c r="AQ505" i="1" s="1"/>
  <c r="AV505" i="1" s="1"/>
  <c r="AP506" i="1"/>
  <c r="AP507" i="1"/>
  <c r="AP508" i="1"/>
  <c r="AP509" i="1"/>
  <c r="AP510" i="1"/>
  <c r="AP511" i="1"/>
  <c r="AQ511" i="1" s="1"/>
  <c r="AV511" i="1" s="1"/>
  <c r="AP512" i="1"/>
  <c r="AP513" i="1"/>
  <c r="AQ513" i="1" s="1"/>
  <c r="AV513" i="1" s="1"/>
  <c r="AP514" i="1"/>
  <c r="AP515" i="1"/>
  <c r="AP516" i="1"/>
  <c r="AP517" i="1"/>
  <c r="AP518" i="1"/>
  <c r="AP519" i="1"/>
  <c r="AQ519" i="1" s="1"/>
  <c r="AV519" i="1" s="1"/>
  <c r="AP520" i="1"/>
  <c r="AP521" i="1"/>
  <c r="AR521" i="1" s="1"/>
  <c r="AS521" i="1" s="1"/>
  <c r="AP522" i="1"/>
  <c r="AP523" i="1"/>
  <c r="AP524" i="1"/>
  <c r="AP525" i="1"/>
  <c r="AP526" i="1"/>
  <c r="AP527" i="1"/>
  <c r="AQ527" i="1" s="1"/>
  <c r="AV527" i="1" s="1"/>
  <c r="AP528" i="1"/>
  <c r="AP529" i="1"/>
  <c r="AQ529" i="1" s="1"/>
  <c r="AV529" i="1" s="1"/>
  <c r="AP530" i="1"/>
  <c r="AP531" i="1"/>
  <c r="AP532" i="1"/>
  <c r="AP533" i="1"/>
  <c r="AP534" i="1"/>
  <c r="AP535" i="1"/>
  <c r="AQ535" i="1" s="1"/>
  <c r="AV535" i="1" s="1"/>
  <c r="AP536" i="1"/>
  <c r="AP537" i="1"/>
  <c r="AP538" i="1"/>
  <c r="AP539" i="1"/>
  <c r="AP540" i="1"/>
  <c r="AP541" i="1"/>
  <c r="AP542" i="1"/>
  <c r="AP543" i="1"/>
  <c r="AQ543" i="1" s="1"/>
  <c r="AV543" i="1" s="1"/>
  <c r="AP544" i="1"/>
  <c r="AR544" i="1" s="1"/>
  <c r="AS544" i="1" s="1"/>
  <c r="AP545" i="1"/>
  <c r="AQ545" i="1" s="1"/>
  <c r="AV545" i="1" s="1"/>
  <c r="AP546" i="1"/>
  <c r="AP547" i="1"/>
  <c r="AP548" i="1"/>
  <c r="AP549" i="1"/>
  <c r="AP550" i="1"/>
  <c r="AP551" i="1"/>
  <c r="AQ551" i="1" s="1"/>
  <c r="AV551" i="1" s="1"/>
  <c r="AP552" i="1"/>
  <c r="AP553" i="1"/>
  <c r="AQ553" i="1" s="1"/>
  <c r="AV553" i="1" s="1"/>
  <c r="AP554" i="1"/>
  <c r="AP555" i="1"/>
  <c r="AP556" i="1"/>
  <c r="AP557" i="1"/>
  <c r="AP558" i="1"/>
  <c r="AP559" i="1"/>
  <c r="AQ559" i="1" s="1"/>
  <c r="AV559" i="1" s="1"/>
  <c r="AP560" i="1"/>
  <c r="AP561" i="1"/>
  <c r="AQ561" i="1" s="1"/>
  <c r="AV561" i="1" s="1"/>
  <c r="AP562" i="1"/>
  <c r="AP563" i="1"/>
  <c r="AP564" i="1"/>
  <c r="AR564" i="1" s="1"/>
  <c r="AS564" i="1" s="1"/>
  <c r="AP565" i="1"/>
  <c r="AP566" i="1"/>
  <c r="AP567" i="1"/>
  <c r="AQ567" i="1" s="1"/>
  <c r="AV567" i="1" s="1"/>
  <c r="AP568" i="1"/>
  <c r="AP569" i="1"/>
  <c r="AQ569" i="1" s="1"/>
  <c r="AV569" i="1" s="1"/>
  <c r="AP570" i="1"/>
  <c r="AP571" i="1"/>
  <c r="AP572" i="1"/>
  <c r="AP573" i="1"/>
  <c r="AP574" i="1"/>
  <c r="AP575" i="1"/>
  <c r="AQ575" i="1" s="1"/>
  <c r="AV575" i="1" s="1"/>
  <c r="AP576" i="1"/>
  <c r="AP577" i="1"/>
  <c r="AQ577" i="1" s="1"/>
  <c r="AV577" i="1" s="1"/>
  <c r="AP578" i="1"/>
  <c r="AP579" i="1"/>
  <c r="AP580" i="1"/>
  <c r="AP581" i="1"/>
  <c r="AP582" i="1"/>
  <c r="AP583" i="1"/>
  <c r="AQ583" i="1" s="1"/>
  <c r="AV583" i="1" s="1"/>
  <c r="AP584" i="1"/>
  <c r="AP585" i="1"/>
  <c r="AQ585" i="1" s="1"/>
  <c r="AV585" i="1" s="1"/>
  <c r="AP586" i="1"/>
  <c r="AP587" i="1"/>
  <c r="AP588" i="1"/>
  <c r="AP589" i="1"/>
  <c r="AP590" i="1"/>
  <c r="AP591" i="1"/>
  <c r="AQ591" i="1" s="1"/>
  <c r="AV591" i="1" s="1"/>
  <c r="AP592" i="1"/>
  <c r="AP593" i="1"/>
  <c r="AQ593" i="1" s="1"/>
  <c r="AV593" i="1" s="1"/>
  <c r="AP594" i="1"/>
  <c r="AP595" i="1"/>
  <c r="AP596" i="1"/>
  <c r="AP597" i="1"/>
  <c r="AP598" i="1"/>
  <c r="AP599" i="1"/>
  <c r="AQ599" i="1" s="1"/>
  <c r="AV599" i="1" s="1"/>
  <c r="AP600" i="1"/>
  <c r="AP601" i="1"/>
  <c r="AQ601" i="1" s="1"/>
  <c r="AV601" i="1" s="1"/>
  <c r="AP602" i="1"/>
  <c r="AP603" i="1"/>
  <c r="AP604" i="1"/>
  <c r="AP605" i="1"/>
  <c r="AP606" i="1"/>
  <c r="AP607" i="1"/>
  <c r="AQ607" i="1" s="1"/>
  <c r="AV607" i="1" s="1"/>
  <c r="AP608" i="1"/>
  <c r="AR608" i="1" s="1"/>
  <c r="AS608" i="1" s="1"/>
  <c r="AP609" i="1"/>
  <c r="AQ609" i="1" s="1"/>
  <c r="AV609" i="1" s="1"/>
  <c r="AP610" i="1"/>
  <c r="AP611" i="1"/>
  <c r="AP612" i="1"/>
  <c r="AP613" i="1"/>
  <c r="AP614" i="1"/>
  <c r="AP615" i="1"/>
  <c r="AQ615" i="1" s="1"/>
  <c r="AV615" i="1" s="1"/>
  <c r="AP616" i="1"/>
  <c r="AP617" i="1"/>
  <c r="AQ617" i="1" s="1"/>
  <c r="AV617" i="1" s="1"/>
  <c r="AP618" i="1"/>
  <c r="AP619" i="1"/>
  <c r="AP620" i="1"/>
  <c r="AP621" i="1"/>
  <c r="AP622" i="1"/>
  <c r="AP623" i="1"/>
  <c r="AQ623" i="1" s="1"/>
  <c r="AV623" i="1" s="1"/>
  <c r="AP624" i="1"/>
  <c r="AP625" i="1"/>
  <c r="AQ625" i="1" s="1"/>
  <c r="AV625" i="1" s="1"/>
  <c r="AP626" i="1"/>
  <c r="AP627" i="1"/>
  <c r="AP628" i="1"/>
  <c r="AR628" i="1" s="1"/>
  <c r="AS628" i="1" s="1"/>
  <c r="AP629" i="1"/>
  <c r="AP630" i="1"/>
  <c r="AP631" i="1"/>
  <c r="AQ631" i="1" s="1"/>
  <c r="AV631" i="1" s="1"/>
  <c r="AP632" i="1"/>
  <c r="AP633" i="1"/>
  <c r="AQ633" i="1" s="1"/>
  <c r="AV633" i="1" s="1"/>
  <c r="AP634" i="1"/>
  <c r="AP635" i="1"/>
  <c r="AP636" i="1"/>
  <c r="AP637" i="1"/>
  <c r="AP638" i="1"/>
  <c r="AP639" i="1"/>
  <c r="AQ639" i="1" s="1"/>
  <c r="AV639" i="1" s="1"/>
  <c r="AP640" i="1"/>
  <c r="AP641" i="1"/>
  <c r="AQ641" i="1" s="1"/>
  <c r="AV641" i="1" s="1"/>
  <c r="AP642" i="1"/>
  <c r="AP643" i="1"/>
  <c r="AP644" i="1"/>
  <c r="AP645" i="1"/>
  <c r="AP646" i="1"/>
  <c r="AP647" i="1"/>
  <c r="AQ647" i="1" s="1"/>
  <c r="AV647" i="1" s="1"/>
  <c r="AP648" i="1"/>
  <c r="AP649" i="1"/>
  <c r="AR649" i="1" s="1"/>
  <c r="AS649" i="1" s="1"/>
  <c r="AP650" i="1"/>
  <c r="AP651" i="1"/>
  <c r="AP652" i="1"/>
  <c r="AP653" i="1"/>
  <c r="AP654" i="1"/>
  <c r="AP655" i="1"/>
  <c r="AQ655" i="1" s="1"/>
  <c r="AV655" i="1" s="1"/>
  <c r="AP656" i="1"/>
  <c r="AP657" i="1"/>
  <c r="AQ657" i="1" s="1"/>
  <c r="AV657" i="1" s="1"/>
  <c r="AP658" i="1"/>
  <c r="AP659" i="1"/>
  <c r="AP660" i="1"/>
  <c r="AP661" i="1"/>
  <c r="AP662" i="1"/>
  <c r="AP663" i="1"/>
  <c r="AQ663" i="1" s="1"/>
  <c r="AV663" i="1" s="1"/>
  <c r="AP664" i="1"/>
  <c r="AP665" i="1"/>
  <c r="AQ665" i="1" s="1"/>
  <c r="AV665" i="1" s="1"/>
  <c r="AP666" i="1"/>
  <c r="AP667" i="1"/>
  <c r="AP668" i="1"/>
  <c r="AP669" i="1"/>
  <c r="AP670" i="1"/>
  <c r="AP671" i="1"/>
  <c r="AQ671" i="1" s="1"/>
  <c r="AV671" i="1" s="1"/>
  <c r="AP672" i="1"/>
  <c r="AR672" i="1" s="1"/>
  <c r="AS672" i="1" s="1"/>
  <c r="AP673" i="1"/>
  <c r="AQ673" i="1" s="1"/>
  <c r="AV673" i="1" s="1"/>
  <c r="AP674" i="1"/>
  <c r="AP675" i="1"/>
  <c r="AP676" i="1"/>
  <c r="AP677" i="1"/>
  <c r="AP678" i="1"/>
  <c r="AP679" i="1"/>
  <c r="AQ679" i="1" s="1"/>
  <c r="AV679" i="1" s="1"/>
  <c r="AP680" i="1"/>
  <c r="AP681" i="1"/>
  <c r="AQ681" i="1" s="1"/>
  <c r="AV681" i="1" s="1"/>
  <c r="AP682" i="1"/>
  <c r="AQ682" i="1" s="1"/>
  <c r="AV682" i="1" s="1"/>
  <c r="AP683" i="1"/>
  <c r="AQ683" i="1" s="1"/>
  <c r="AV683" i="1" s="1"/>
  <c r="AP684" i="1"/>
  <c r="AQ684" i="1" s="1"/>
  <c r="AV684" i="1" s="1"/>
  <c r="AP685" i="1"/>
  <c r="AQ685" i="1" s="1"/>
  <c r="AV685" i="1" s="1"/>
  <c r="AP686" i="1"/>
  <c r="AQ686" i="1" s="1"/>
  <c r="AV686" i="1" s="1"/>
  <c r="AP687" i="1"/>
  <c r="AR687" i="1" s="1"/>
  <c r="AS687" i="1" s="1"/>
  <c r="AP688" i="1"/>
  <c r="AQ688" i="1" s="1"/>
  <c r="AV688" i="1" s="1"/>
  <c r="AP689" i="1"/>
  <c r="AQ689" i="1" s="1"/>
  <c r="AV689" i="1" s="1"/>
  <c r="AP690" i="1"/>
  <c r="AQ690" i="1" s="1"/>
  <c r="AV690" i="1" s="1"/>
  <c r="AP691" i="1"/>
  <c r="AQ691" i="1" s="1"/>
  <c r="AV691" i="1" s="1"/>
  <c r="AP692" i="1"/>
  <c r="AQ692" i="1" s="1"/>
  <c r="AV692" i="1" s="1"/>
  <c r="AP693" i="1"/>
  <c r="AQ693" i="1" s="1"/>
  <c r="AV693" i="1" s="1"/>
  <c r="AP694" i="1"/>
  <c r="AQ694" i="1" s="1"/>
  <c r="AV694" i="1" s="1"/>
  <c r="AP695" i="1"/>
  <c r="AQ695" i="1" s="1"/>
  <c r="AV695" i="1" s="1"/>
  <c r="AP696" i="1"/>
  <c r="AQ696" i="1" s="1"/>
  <c r="AV696" i="1" s="1"/>
  <c r="AP697" i="1"/>
  <c r="AQ697" i="1" s="1"/>
  <c r="AV697" i="1" s="1"/>
  <c r="AP698" i="1"/>
  <c r="AQ698" i="1" s="1"/>
  <c r="AV698" i="1" s="1"/>
  <c r="AP699" i="1"/>
  <c r="AQ699" i="1" s="1"/>
  <c r="AV699" i="1" s="1"/>
  <c r="AP700" i="1"/>
  <c r="AQ700" i="1" s="1"/>
  <c r="AV700" i="1" s="1"/>
  <c r="AP701" i="1"/>
  <c r="AQ701" i="1" s="1"/>
  <c r="AV701" i="1" s="1"/>
  <c r="AP702" i="1"/>
  <c r="AQ702" i="1" s="1"/>
  <c r="AV702" i="1" s="1"/>
  <c r="AP703" i="1"/>
  <c r="AQ703" i="1" s="1"/>
  <c r="AV703" i="1" s="1"/>
  <c r="AP704" i="1"/>
  <c r="AQ704" i="1" s="1"/>
  <c r="AV704" i="1" s="1"/>
  <c r="AP705" i="1"/>
  <c r="AQ705" i="1" s="1"/>
  <c r="AV705" i="1" s="1"/>
  <c r="AP706" i="1"/>
  <c r="AQ706" i="1" s="1"/>
  <c r="AV706" i="1" s="1"/>
  <c r="AP707" i="1"/>
  <c r="AQ707" i="1" s="1"/>
  <c r="AV707" i="1" s="1"/>
  <c r="AP708" i="1"/>
  <c r="AQ708" i="1" s="1"/>
  <c r="AV708" i="1" s="1"/>
  <c r="AP709" i="1"/>
  <c r="AQ709" i="1" s="1"/>
  <c r="AV709" i="1" s="1"/>
  <c r="AP710" i="1"/>
  <c r="AQ710" i="1" s="1"/>
  <c r="AV710" i="1" s="1"/>
  <c r="AP711" i="1"/>
  <c r="AQ711" i="1" s="1"/>
  <c r="AV711" i="1" s="1"/>
  <c r="AP712" i="1"/>
  <c r="AQ712" i="1" s="1"/>
  <c r="AV712" i="1" s="1"/>
  <c r="AP713" i="1"/>
  <c r="AQ713" i="1" s="1"/>
  <c r="AV713" i="1" s="1"/>
  <c r="AP714" i="1"/>
  <c r="AQ714" i="1" s="1"/>
  <c r="AV714" i="1" s="1"/>
  <c r="AP715" i="1"/>
  <c r="AQ715" i="1" s="1"/>
  <c r="AV715" i="1" s="1"/>
  <c r="AP716" i="1"/>
  <c r="AQ716" i="1" s="1"/>
  <c r="AV716" i="1" s="1"/>
  <c r="AP717" i="1"/>
  <c r="AQ717" i="1" s="1"/>
  <c r="AV717" i="1" s="1"/>
  <c r="AP718" i="1"/>
  <c r="AQ718" i="1" s="1"/>
  <c r="AV718" i="1" s="1"/>
  <c r="AP719" i="1"/>
  <c r="AQ719" i="1" s="1"/>
  <c r="AV719" i="1" s="1"/>
  <c r="AP720" i="1"/>
  <c r="AQ720" i="1" s="1"/>
  <c r="AV720" i="1" s="1"/>
  <c r="AP721" i="1"/>
  <c r="AQ721" i="1" s="1"/>
  <c r="AV721" i="1" s="1"/>
  <c r="AP722" i="1"/>
  <c r="AQ722" i="1" s="1"/>
  <c r="AV722" i="1" s="1"/>
  <c r="AP723" i="1"/>
  <c r="AQ723" i="1" s="1"/>
  <c r="AV723" i="1" s="1"/>
  <c r="AP724" i="1"/>
  <c r="AQ724" i="1" s="1"/>
  <c r="AV724" i="1" s="1"/>
  <c r="AP725" i="1"/>
  <c r="AQ725" i="1" s="1"/>
  <c r="AV725" i="1" s="1"/>
  <c r="AP726" i="1"/>
  <c r="AQ726" i="1" s="1"/>
  <c r="AV726" i="1" s="1"/>
  <c r="AP727" i="1"/>
  <c r="AQ727" i="1" s="1"/>
  <c r="AV727" i="1" s="1"/>
  <c r="AP728" i="1"/>
  <c r="AQ728" i="1" s="1"/>
  <c r="AV728" i="1" s="1"/>
  <c r="AP729" i="1"/>
  <c r="AQ729" i="1" s="1"/>
  <c r="AV729" i="1" s="1"/>
  <c r="AP730" i="1"/>
  <c r="AQ730" i="1" s="1"/>
  <c r="AV730" i="1" s="1"/>
  <c r="AP731" i="1"/>
  <c r="AQ731" i="1" s="1"/>
  <c r="AV731" i="1" s="1"/>
  <c r="AP732" i="1"/>
  <c r="AQ732" i="1" s="1"/>
  <c r="AV732" i="1" s="1"/>
  <c r="AP733" i="1"/>
  <c r="AQ733" i="1" s="1"/>
  <c r="AV733" i="1" s="1"/>
  <c r="AP734" i="1"/>
  <c r="AQ734" i="1" s="1"/>
  <c r="AV734" i="1" s="1"/>
  <c r="AP735" i="1"/>
  <c r="AQ735" i="1" s="1"/>
  <c r="AV735" i="1" s="1"/>
  <c r="AP736" i="1"/>
  <c r="AQ736" i="1" s="1"/>
  <c r="AV736" i="1" s="1"/>
  <c r="AP737" i="1"/>
  <c r="AQ737" i="1" s="1"/>
  <c r="AV737" i="1" s="1"/>
  <c r="AP738" i="1"/>
  <c r="AQ738" i="1" s="1"/>
  <c r="AV738" i="1" s="1"/>
  <c r="AP739" i="1"/>
  <c r="AQ739" i="1" s="1"/>
  <c r="AV739" i="1" s="1"/>
  <c r="AP740" i="1"/>
  <c r="AQ740" i="1" s="1"/>
  <c r="AV740" i="1" s="1"/>
  <c r="AP741" i="1"/>
  <c r="AQ741" i="1" s="1"/>
  <c r="AV741" i="1" s="1"/>
  <c r="AP742" i="1"/>
  <c r="AQ742" i="1" s="1"/>
  <c r="AV742" i="1" s="1"/>
  <c r="AP743" i="1"/>
  <c r="AQ743" i="1" s="1"/>
  <c r="AV743" i="1" s="1"/>
  <c r="AP744" i="1"/>
  <c r="AQ744" i="1" s="1"/>
  <c r="AV744" i="1" s="1"/>
  <c r="AP745" i="1"/>
  <c r="AQ745" i="1" s="1"/>
  <c r="AV745" i="1" s="1"/>
  <c r="AP746" i="1"/>
  <c r="AQ746" i="1" s="1"/>
  <c r="AV746" i="1" s="1"/>
  <c r="AP747" i="1"/>
  <c r="AQ747" i="1" s="1"/>
  <c r="AV747" i="1" s="1"/>
  <c r="AP748" i="1"/>
  <c r="AQ748" i="1" s="1"/>
  <c r="AV748" i="1" s="1"/>
  <c r="AP749" i="1"/>
  <c r="AQ749" i="1" s="1"/>
  <c r="AV749" i="1" s="1"/>
  <c r="AP750" i="1"/>
  <c r="AQ750" i="1" s="1"/>
  <c r="AV750" i="1" s="1"/>
  <c r="AP751" i="1"/>
  <c r="AR751" i="1" s="1"/>
  <c r="AS751" i="1" s="1"/>
  <c r="AP752" i="1"/>
  <c r="AQ752" i="1" s="1"/>
  <c r="AV752" i="1" s="1"/>
  <c r="AP753" i="1"/>
  <c r="AQ753" i="1" s="1"/>
  <c r="AV753" i="1" s="1"/>
  <c r="AP754" i="1"/>
  <c r="AQ754" i="1" s="1"/>
  <c r="AV754" i="1" s="1"/>
  <c r="AP755" i="1"/>
  <c r="AQ755" i="1" s="1"/>
  <c r="AV755" i="1" s="1"/>
  <c r="AP756" i="1"/>
  <c r="AQ756" i="1" s="1"/>
  <c r="AV756" i="1" s="1"/>
  <c r="AP757" i="1"/>
  <c r="AQ757" i="1" s="1"/>
  <c r="AV757" i="1" s="1"/>
  <c r="AP758" i="1"/>
  <c r="AQ758" i="1" s="1"/>
  <c r="AV758" i="1" s="1"/>
  <c r="AP759" i="1"/>
  <c r="AQ759" i="1" s="1"/>
  <c r="AV759" i="1" s="1"/>
  <c r="AP760" i="1"/>
  <c r="AQ760" i="1" s="1"/>
  <c r="AV760" i="1" s="1"/>
  <c r="AP761" i="1"/>
  <c r="AQ761" i="1" s="1"/>
  <c r="AV761" i="1" s="1"/>
  <c r="AP762" i="1"/>
  <c r="AQ762" i="1" s="1"/>
  <c r="AV762" i="1" s="1"/>
  <c r="AP763" i="1"/>
  <c r="AQ763" i="1" s="1"/>
  <c r="AV763" i="1" s="1"/>
  <c r="AP764" i="1"/>
  <c r="AQ764" i="1" s="1"/>
  <c r="AV764" i="1" s="1"/>
  <c r="AP765" i="1"/>
  <c r="AQ765" i="1" s="1"/>
  <c r="AV765" i="1" s="1"/>
  <c r="AP766" i="1"/>
  <c r="AQ766" i="1" s="1"/>
  <c r="AV766" i="1" s="1"/>
  <c r="AP767" i="1"/>
  <c r="AQ767" i="1" s="1"/>
  <c r="AV767" i="1" s="1"/>
  <c r="AP768" i="1"/>
  <c r="AQ768" i="1" s="1"/>
  <c r="AV768" i="1" s="1"/>
  <c r="AP769" i="1"/>
  <c r="AQ769" i="1" s="1"/>
  <c r="AV769" i="1" s="1"/>
  <c r="AP770" i="1"/>
  <c r="AQ770" i="1" s="1"/>
  <c r="AV770" i="1" s="1"/>
  <c r="AP771" i="1"/>
  <c r="AQ771" i="1" s="1"/>
  <c r="AV771" i="1" s="1"/>
  <c r="AP772" i="1"/>
  <c r="AQ772" i="1" s="1"/>
  <c r="AV772" i="1" s="1"/>
  <c r="AP773" i="1"/>
  <c r="AQ773" i="1" s="1"/>
  <c r="AV773" i="1" s="1"/>
  <c r="AP774" i="1"/>
  <c r="AQ774" i="1" s="1"/>
  <c r="AV774" i="1" s="1"/>
  <c r="AP775" i="1"/>
  <c r="AQ775" i="1" s="1"/>
  <c r="AV775" i="1" s="1"/>
  <c r="AP776" i="1"/>
  <c r="AQ776" i="1" s="1"/>
  <c r="AV776" i="1" s="1"/>
  <c r="AP777" i="1"/>
  <c r="AQ777" i="1" s="1"/>
  <c r="AV777" i="1" s="1"/>
  <c r="AP778" i="1"/>
  <c r="AQ778" i="1" s="1"/>
  <c r="AV778" i="1" s="1"/>
  <c r="AP779" i="1"/>
  <c r="AQ779" i="1" s="1"/>
  <c r="AV779" i="1" s="1"/>
  <c r="AP780" i="1"/>
  <c r="AQ780" i="1" s="1"/>
  <c r="AV780" i="1" s="1"/>
  <c r="AP781" i="1"/>
  <c r="AQ781" i="1" s="1"/>
  <c r="AV781" i="1" s="1"/>
  <c r="AP782" i="1"/>
  <c r="AQ782" i="1" s="1"/>
  <c r="AV782" i="1" s="1"/>
  <c r="AP783" i="1"/>
  <c r="AQ783" i="1" s="1"/>
  <c r="AV783" i="1" s="1"/>
  <c r="AP784" i="1"/>
  <c r="AQ784" i="1" s="1"/>
  <c r="AV784" i="1" s="1"/>
  <c r="AP785" i="1"/>
  <c r="AQ785" i="1" s="1"/>
  <c r="AV785" i="1" s="1"/>
  <c r="AP786" i="1"/>
  <c r="AQ786" i="1" s="1"/>
  <c r="AV786" i="1" s="1"/>
  <c r="AP787" i="1"/>
  <c r="AQ787" i="1" s="1"/>
  <c r="AV787" i="1" s="1"/>
  <c r="AP788" i="1"/>
  <c r="AQ788" i="1" s="1"/>
  <c r="AV788" i="1" s="1"/>
  <c r="AP789" i="1"/>
  <c r="AQ789" i="1" s="1"/>
  <c r="AV789" i="1" s="1"/>
  <c r="AP790" i="1"/>
  <c r="AQ790" i="1" s="1"/>
  <c r="AV790" i="1" s="1"/>
  <c r="AP791" i="1"/>
  <c r="AQ791" i="1" s="1"/>
  <c r="AV791" i="1" s="1"/>
  <c r="AP792" i="1"/>
  <c r="AQ792" i="1" s="1"/>
  <c r="AV792" i="1" s="1"/>
  <c r="AP793" i="1"/>
  <c r="AQ793" i="1" s="1"/>
  <c r="AV793" i="1" s="1"/>
  <c r="AP794" i="1"/>
  <c r="AQ794" i="1" s="1"/>
  <c r="AV794" i="1" s="1"/>
  <c r="AP795" i="1"/>
  <c r="AQ795" i="1" s="1"/>
  <c r="AV795" i="1" s="1"/>
  <c r="AP796" i="1"/>
  <c r="AQ796" i="1" s="1"/>
  <c r="AV796" i="1" s="1"/>
  <c r="AP797" i="1"/>
  <c r="AQ797" i="1" s="1"/>
  <c r="AV797" i="1" s="1"/>
  <c r="AP798" i="1"/>
  <c r="AQ798" i="1" s="1"/>
  <c r="AV798" i="1" s="1"/>
  <c r="AP799" i="1"/>
  <c r="AQ799" i="1" s="1"/>
  <c r="AV799" i="1" s="1"/>
  <c r="AP800" i="1"/>
  <c r="AQ800" i="1" s="1"/>
  <c r="AV800" i="1" s="1"/>
  <c r="AP801" i="1"/>
  <c r="AQ801" i="1" s="1"/>
  <c r="AV801" i="1" s="1"/>
  <c r="AP802" i="1"/>
  <c r="AQ802" i="1" s="1"/>
  <c r="AV802" i="1" s="1"/>
  <c r="AP803" i="1"/>
  <c r="AQ803" i="1" s="1"/>
  <c r="AV803" i="1" s="1"/>
  <c r="AP804" i="1"/>
  <c r="AQ804" i="1" s="1"/>
  <c r="AV804" i="1" s="1"/>
  <c r="AP805" i="1"/>
  <c r="AQ805" i="1" s="1"/>
  <c r="AV805" i="1" s="1"/>
  <c r="AP806" i="1"/>
  <c r="AQ806" i="1" s="1"/>
  <c r="AV806" i="1" s="1"/>
  <c r="AP807" i="1"/>
  <c r="AQ807" i="1" s="1"/>
  <c r="AV807" i="1" s="1"/>
  <c r="AP808" i="1"/>
  <c r="AQ808" i="1" s="1"/>
  <c r="AV808" i="1" s="1"/>
  <c r="AP809" i="1"/>
  <c r="AQ809" i="1" s="1"/>
  <c r="AV809" i="1" s="1"/>
  <c r="AP810" i="1"/>
  <c r="AQ810" i="1" s="1"/>
  <c r="AV810" i="1" s="1"/>
  <c r="AP811" i="1"/>
  <c r="AQ811" i="1" s="1"/>
  <c r="AV811" i="1" s="1"/>
  <c r="AP812" i="1"/>
  <c r="AQ812" i="1" s="1"/>
  <c r="AV812" i="1" s="1"/>
  <c r="AP813" i="1"/>
  <c r="AQ813" i="1" s="1"/>
  <c r="AV813" i="1" s="1"/>
  <c r="AP814" i="1"/>
  <c r="AQ814" i="1" s="1"/>
  <c r="AV814" i="1" s="1"/>
  <c r="AP815" i="1"/>
  <c r="AR815" i="1" s="1"/>
  <c r="AS815" i="1" s="1"/>
  <c r="AP816" i="1"/>
  <c r="AQ816" i="1" s="1"/>
  <c r="AV816" i="1" s="1"/>
  <c r="AP817" i="1"/>
  <c r="AQ817" i="1" s="1"/>
  <c r="AV817" i="1" s="1"/>
  <c r="AP818" i="1"/>
  <c r="AQ818" i="1" s="1"/>
  <c r="AV818" i="1" s="1"/>
  <c r="AP819" i="1"/>
  <c r="AQ819" i="1" s="1"/>
  <c r="AV819" i="1" s="1"/>
  <c r="AP820" i="1"/>
  <c r="AQ820" i="1" s="1"/>
  <c r="AV820" i="1" s="1"/>
  <c r="AP821" i="1"/>
  <c r="AQ821" i="1" s="1"/>
  <c r="AV821" i="1" s="1"/>
  <c r="AP822" i="1"/>
  <c r="AQ822" i="1" s="1"/>
  <c r="AV822" i="1" s="1"/>
  <c r="AP823" i="1"/>
  <c r="AQ823" i="1" s="1"/>
  <c r="AV823" i="1" s="1"/>
  <c r="AP824" i="1"/>
  <c r="AQ824" i="1" s="1"/>
  <c r="AV824" i="1" s="1"/>
  <c r="AP825" i="1"/>
  <c r="AQ825" i="1" s="1"/>
  <c r="AV825" i="1" s="1"/>
  <c r="AP826" i="1"/>
  <c r="AQ826" i="1" s="1"/>
  <c r="AV826" i="1" s="1"/>
  <c r="AP827" i="1"/>
  <c r="AQ827" i="1" s="1"/>
  <c r="AV827" i="1" s="1"/>
  <c r="AP828" i="1"/>
  <c r="AQ828" i="1" s="1"/>
  <c r="AV828" i="1" s="1"/>
  <c r="AP829" i="1"/>
  <c r="AQ829" i="1" s="1"/>
  <c r="AV829" i="1" s="1"/>
  <c r="AP830" i="1"/>
  <c r="AQ830" i="1" s="1"/>
  <c r="AV830" i="1" s="1"/>
  <c r="AP831" i="1"/>
  <c r="AR831" i="1" s="1"/>
  <c r="AS831" i="1" s="1"/>
  <c r="AP832" i="1"/>
  <c r="AQ832" i="1" s="1"/>
  <c r="AV832" i="1" s="1"/>
  <c r="AP833" i="1"/>
  <c r="AQ833" i="1" s="1"/>
  <c r="AV833" i="1" s="1"/>
  <c r="AP834" i="1"/>
  <c r="AQ834" i="1" s="1"/>
  <c r="AV834" i="1" s="1"/>
  <c r="AP835" i="1"/>
  <c r="AQ835" i="1" s="1"/>
  <c r="AV835" i="1" s="1"/>
  <c r="AP836" i="1"/>
  <c r="AQ836" i="1" s="1"/>
  <c r="AV836" i="1" s="1"/>
  <c r="AP837" i="1"/>
  <c r="AQ837" i="1" s="1"/>
  <c r="AV837" i="1" s="1"/>
  <c r="AP838" i="1"/>
  <c r="AQ838" i="1" s="1"/>
  <c r="AV838" i="1" s="1"/>
  <c r="AP839" i="1"/>
  <c r="AQ839" i="1" s="1"/>
  <c r="AV839" i="1" s="1"/>
  <c r="AP840" i="1"/>
  <c r="AQ840" i="1" s="1"/>
  <c r="AV840" i="1" s="1"/>
  <c r="AP841" i="1"/>
  <c r="AQ841" i="1" s="1"/>
  <c r="AV841" i="1" s="1"/>
  <c r="AP842" i="1"/>
  <c r="AQ842" i="1" s="1"/>
  <c r="AV842" i="1" s="1"/>
  <c r="AP843" i="1"/>
  <c r="AQ843" i="1" s="1"/>
  <c r="AV843" i="1" s="1"/>
  <c r="AP844" i="1"/>
  <c r="AQ844" i="1" s="1"/>
  <c r="AV844" i="1" s="1"/>
  <c r="AP845" i="1"/>
  <c r="AQ845" i="1" s="1"/>
  <c r="AV845" i="1" s="1"/>
  <c r="AP846" i="1"/>
  <c r="AQ846" i="1" s="1"/>
  <c r="AV846" i="1" s="1"/>
  <c r="AP847" i="1"/>
  <c r="AQ847" i="1" s="1"/>
  <c r="AV847" i="1" s="1"/>
  <c r="AP848" i="1"/>
  <c r="AQ848" i="1" s="1"/>
  <c r="AV848" i="1" s="1"/>
  <c r="AP849" i="1"/>
  <c r="AQ849" i="1" s="1"/>
  <c r="AV849" i="1" s="1"/>
  <c r="AP850" i="1"/>
  <c r="AQ850" i="1" s="1"/>
  <c r="AV850" i="1" s="1"/>
  <c r="AP851" i="1"/>
  <c r="AQ851" i="1" s="1"/>
  <c r="AV851" i="1" s="1"/>
  <c r="AP852" i="1"/>
  <c r="AQ852" i="1" s="1"/>
  <c r="AV852" i="1" s="1"/>
  <c r="AP853" i="1"/>
  <c r="AQ853" i="1" s="1"/>
  <c r="AV853" i="1" s="1"/>
  <c r="AP854" i="1"/>
  <c r="AQ854" i="1" s="1"/>
  <c r="AV854" i="1" s="1"/>
  <c r="AP855" i="1"/>
  <c r="AQ855" i="1" s="1"/>
  <c r="AV855" i="1" s="1"/>
  <c r="AP856" i="1"/>
  <c r="AQ856" i="1" s="1"/>
  <c r="AV856" i="1" s="1"/>
  <c r="AP857" i="1"/>
  <c r="AQ857" i="1" s="1"/>
  <c r="AV857" i="1" s="1"/>
  <c r="AP858" i="1"/>
  <c r="AQ858" i="1" s="1"/>
  <c r="AV858" i="1" s="1"/>
  <c r="AP859" i="1"/>
  <c r="AQ859" i="1" s="1"/>
  <c r="AV859" i="1" s="1"/>
  <c r="AP860" i="1"/>
  <c r="AQ860" i="1" s="1"/>
  <c r="AV860" i="1" s="1"/>
  <c r="AP861" i="1"/>
  <c r="AQ861" i="1" s="1"/>
  <c r="AV861" i="1" s="1"/>
  <c r="AP862" i="1"/>
  <c r="AQ862" i="1" s="1"/>
  <c r="AV862" i="1" s="1"/>
  <c r="AP863" i="1"/>
  <c r="AQ863" i="1" s="1"/>
  <c r="AV863" i="1" s="1"/>
  <c r="AP864" i="1"/>
  <c r="AQ864" i="1" s="1"/>
  <c r="AV864" i="1" s="1"/>
  <c r="AP865" i="1"/>
  <c r="AQ865" i="1" s="1"/>
  <c r="AV865" i="1" s="1"/>
  <c r="AP866" i="1"/>
  <c r="AQ866" i="1" s="1"/>
  <c r="AV866" i="1" s="1"/>
  <c r="AP867" i="1"/>
  <c r="AQ867" i="1" s="1"/>
  <c r="AV867" i="1" s="1"/>
  <c r="AP868" i="1"/>
  <c r="AQ868" i="1" s="1"/>
  <c r="AV868" i="1" s="1"/>
  <c r="AP869" i="1"/>
  <c r="AQ869" i="1" s="1"/>
  <c r="AV869" i="1" s="1"/>
  <c r="AP870" i="1"/>
  <c r="AQ870" i="1" s="1"/>
  <c r="AV870" i="1" s="1"/>
  <c r="AP871" i="1"/>
  <c r="AQ871" i="1" s="1"/>
  <c r="AV871" i="1" s="1"/>
  <c r="AP872" i="1"/>
  <c r="AQ872" i="1" s="1"/>
  <c r="AV872" i="1" s="1"/>
  <c r="AP873" i="1"/>
  <c r="AQ873" i="1" s="1"/>
  <c r="AV873" i="1" s="1"/>
  <c r="AP874" i="1"/>
  <c r="AQ874" i="1" s="1"/>
  <c r="AV874" i="1" s="1"/>
  <c r="AP875" i="1"/>
  <c r="AQ875" i="1" s="1"/>
  <c r="AV875" i="1" s="1"/>
  <c r="AP876" i="1"/>
  <c r="AQ876" i="1" s="1"/>
  <c r="AV876" i="1" s="1"/>
  <c r="AP877" i="1"/>
  <c r="AQ877" i="1" s="1"/>
  <c r="AV877" i="1" s="1"/>
  <c r="AP878" i="1"/>
  <c r="AQ878" i="1" s="1"/>
  <c r="AV878" i="1" s="1"/>
  <c r="AP879" i="1"/>
  <c r="AR879" i="1" s="1"/>
  <c r="AS879" i="1" s="1"/>
  <c r="AP880" i="1"/>
  <c r="AQ880" i="1" s="1"/>
  <c r="AV880" i="1" s="1"/>
  <c r="AP881" i="1"/>
  <c r="AQ881" i="1" s="1"/>
  <c r="AV881" i="1" s="1"/>
  <c r="AP882" i="1"/>
  <c r="AQ882" i="1" s="1"/>
  <c r="AV882" i="1" s="1"/>
  <c r="AP883" i="1"/>
  <c r="AQ883" i="1" s="1"/>
  <c r="AV883" i="1" s="1"/>
  <c r="AP884" i="1"/>
  <c r="AQ884" i="1" s="1"/>
  <c r="AV884" i="1" s="1"/>
  <c r="AP885" i="1"/>
  <c r="AQ885" i="1" s="1"/>
  <c r="AV885" i="1" s="1"/>
  <c r="AP886" i="1"/>
  <c r="AQ886" i="1" s="1"/>
  <c r="AV886" i="1" s="1"/>
  <c r="AP887" i="1"/>
  <c r="AQ887" i="1" s="1"/>
  <c r="AV887" i="1" s="1"/>
  <c r="AP888" i="1"/>
  <c r="AQ888" i="1" s="1"/>
  <c r="AV888" i="1" s="1"/>
  <c r="AP889" i="1"/>
  <c r="AQ889" i="1" s="1"/>
  <c r="AV889" i="1" s="1"/>
  <c r="AP890" i="1"/>
  <c r="AQ890" i="1" s="1"/>
  <c r="AV890" i="1" s="1"/>
  <c r="AP891" i="1"/>
  <c r="AQ891" i="1" s="1"/>
  <c r="AV891" i="1" s="1"/>
  <c r="AP892" i="1"/>
  <c r="AQ892" i="1" s="1"/>
  <c r="AV892" i="1" s="1"/>
  <c r="AP893" i="1"/>
  <c r="AQ893" i="1" s="1"/>
  <c r="AV893" i="1" s="1"/>
  <c r="AP894" i="1"/>
  <c r="AQ894" i="1" s="1"/>
  <c r="AV894" i="1" s="1"/>
  <c r="AP895" i="1"/>
  <c r="AR895" i="1" s="1"/>
  <c r="AS895" i="1" s="1"/>
  <c r="AP896" i="1"/>
  <c r="AQ896" i="1" s="1"/>
  <c r="AV896" i="1" s="1"/>
  <c r="AP897" i="1"/>
  <c r="AQ897" i="1" s="1"/>
  <c r="AV897" i="1" s="1"/>
  <c r="AP898" i="1"/>
  <c r="AQ898" i="1" s="1"/>
  <c r="AV898" i="1" s="1"/>
  <c r="AP899" i="1"/>
  <c r="AQ899" i="1" s="1"/>
  <c r="AV899" i="1" s="1"/>
  <c r="AP900" i="1"/>
  <c r="AQ900" i="1" s="1"/>
  <c r="AV900" i="1" s="1"/>
  <c r="AP901" i="1"/>
  <c r="AQ901" i="1" s="1"/>
  <c r="AV901" i="1" s="1"/>
  <c r="AP902" i="1"/>
  <c r="AQ902" i="1" s="1"/>
  <c r="AV902" i="1" s="1"/>
  <c r="AP903" i="1"/>
  <c r="AQ903" i="1" s="1"/>
  <c r="AV903" i="1" s="1"/>
  <c r="AP904" i="1"/>
  <c r="AQ904" i="1" s="1"/>
  <c r="AV904" i="1" s="1"/>
  <c r="AP905" i="1"/>
  <c r="AQ905" i="1" s="1"/>
  <c r="AV905" i="1" s="1"/>
  <c r="AP906" i="1"/>
  <c r="AQ906" i="1" s="1"/>
  <c r="AV906" i="1" s="1"/>
  <c r="AP907" i="1"/>
  <c r="AQ907" i="1" s="1"/>
  <c r="AV907" i="1" s="1"/>
  <c r="AP908" i="1"/>
  <c r="AQ908" i="1" s="1"/>
  <c r="AV908" i="1" s="1"/>
  <c r="AP909" i="1"/>
  <c r="AQ909" i="1" s="1"/>
  <c r="AV909" i="1" s="1"/>
  <c r="AP910" i="1"/>
  <c r="AQ910" i="1" s="1"/>
  <c r="AV910" i="1" s="1"/>
  <c r="AP911" i="1"/>
  <c r="AQ911" i="1" s="1"/>
  <c r="AV911" i="1" s="1"/>
  <c r="AP912" i="1"/>
  <c r="AQ912" i="1" s="1"/>
  <c r="AV912" i="1" s="1"/>
  <c r="AP913" i="1"/>
  <c r="AQ913" i="1" s="1"/>
  <c r="AV913" i="1" s="1"/>
  <c r="AP914" i="1"/>
  <c r="AQ914" i="1" s="1"/>
  <c r="AV914" i="1" s="1"/>
  <c r="AP915" i="1"/>
  <c r="AQ915" i="1" s="1"/>
  <c r="AV915" i="1" s="1"/>
  <c r="AP916" i="1"/>
  <c r="AQ916" i="1" s="1"/>
  <c r="AV916" i="1" s="1"/>
  <c r="AP917" i="1"/>
  <c r="AQ917" i="1" s="1"/>
  <c r="AV917" i="1" s="1"/>
  <c r="AP918" i="1"/>
  <c r="AQ918" i="1" s="1"/>
  <c r="AV918" i="1" s="1"/>
  <c r="AP919" i="1"/>
  <c r="AQ919" i="1" s="1"/>
  <c r="AV919" i="1" s="1"/>
  <c r="AP920" i="1"/>
  <c r="AQ920" i="1" s="1"/>
  <c r="AV920" i="1" s="1"/>
  <c r="AP921" i="1"/>
  <c r="AQ921" i="1" s="1"/>
  <c r="AV921" i="1" s="1"/>
  <c r="AP922" i="1"/>
  <c r="AQ922" i="1" s="1"/>
  <c r="AV922" i="1" s="1"/>
  <c r="AP923" i="1"/>
  <c r="AQ923" i="1" s="1"/>
  <c r="AV923" i="1" s="1"/>
  <c r="AP924" i="1"/>
  <c r="AQ924" i="1" s="1"/>
  <c r="AV924" i="1" s="1"/>
  <c r="AP925" i="1"/>
  <c r="AQ925" i="1" s="1"/>
  <c r="AV925" i="1" s="1"/>
  <c r="AP926" i="1"/>
  <c r="AQ926" i="1" s="1"/>
  <c r="AV926" i="1" s="1"/>
  <c r="AP927" i="1"/>
  <c r="AQ927" i="1" s="1"/>
  <c r="AV927" i="1" s="1"/>
  <c r="AP928" i="1"/>
  <c r="AQ928" i="1" s="1"/>
  <c r="AV928" i="1" s="1"/>
  <c r="AP929" i="1"/>
  <c r="AQ929" i="1" s="1"/>
  <c r="AV929" i="1" s="1"/>
  <c r="AP930" i="1"/>
  <c r="AQ930" i="1" s="1"/>
  <c r="AV930" i="1" s="1"/>
  <c r="AP931" i="1"/>
  <c r="AQ931" i="1" s="1"/>
  <c r="AV931" i="1" s="1"/>
  <c r="AP932" i="1"/>
  <c r="AQ932" i="1" s="1"/>
  <c r="AV932" i="1" s="1"/>
  <c r="AP933" i="1"/>
  <c r="AQ933" i="1" s="1"/>
  <c r="AV933" i="1" s="1"/>
  <c r="AP934" i="1"/>
  <c r="AQ934" i="1" s="1"/>
  <c r="AV934" i="1" s="1"/>
  <c r="AP935" i="1"/>
  <c r="AQ935" i="1" s="1"/>
  <c r="AV935" i="1" s="1"/>
  <c r="AP936" i="1"/>
  <c r="AQ936" i="1" s="1"/>
  <c r="AV936" i="1" s="1"/>
  <c r="AP937" i="1"/>
  <c r="AQ937" i="1" s="1"/>
  <c r="AV937" i="1" s="1"/>
  <c r="AP938" i="1"/>
  <c r="AQ938" i="1" s="1"/>
  <c r="AV938" i="1" s="1"/>
  <c r="AP939" i="1"/>
  <c r="AQ939" i="1" s="1"/>
  <c r="AV939" i="1" s="1"/>
  <c r="AP940" i="1"/>
  <c r="AQ940" i="1" s="1"/>
  <c r="AV940" i="1" s="1"/>
  <c r="AP941" i="1"/>
  <c r="AQ941" i="1" s="1"/>
  <c r="AV941" i="1" s="1"/>
  <c r="AP942" i="1"/>
  <c r="AQ942" i="1" s="1"/>
  <c r="AV942" i="1" s="1"/>
  <c r="AP943" i="1"/>
  <c r="AR943" i="1" s="1"/>
  <c r="AS943" i="1" s="1"/>
  <c r="AP944" i="1"/>
  <c r="AQ944" i="1" s="1"/>
  <c r="AV944" i="1" s="1"/>
  <c r="AP945" i="1"/>
  <c r="AQ945" i="1" s="1"/>
  <c r="AV945" i="1" s="1"/>
  <c r="AP946" i="1"/>
  <c r="AQ946" i="1" s="1"/>
  <c r="AV946" i="1" s="1"/>
  <c r="AP947" i="1"/>
  <c r="AQ947" i="1" s="1"/>
  <c r="AV947" i="1" s="1"/>
  <c r="AP948" i="1"/>
  <c r="AQ948" i="1" s="1"/>
  <c r="AV948" i="1" s="1"/>
  <c r="AP949" i="1"/>
  <c r="AQ949" i="1" s="1"/>
  <c r="AV949" i="1" s="1"/>
  <c r="AP950" i="1"/>
  <c r="AQ950" i="1" s="1"/>
  <c r="AV950" i="1" s="1"/>
  <c r="AP951" i="1"/>
  <c r="AQ951" i="1" s="1"/>
  <c r="AV951" i="1" s="1"/>
  <c r="AP952" i="1"/>
  <c r="AQ952" i="1" s="1"/>
  <c r="AV952" i="1" s="1"/>
  <c r="AP953" i="1"/>
  <c r="AQ953" i="1" s="1"/>
  <c r="AV953" i="1" s="1"/>
  <c r="AP954" i="1"/>
  <c r="AQ954" i="1" s="1"/>
  <c r="AV954" i="1" s="1"/>
  <c r="AP955" i="1"/>
  <c r="AQ955" i="1" s="1"/>
  <c r="AV955" i="1" s="1"/>
  <c r="AP956" i="1"/>
  <c r="AQ956" i="1" s="1"/>
  <c r="AV956" i="1" s="1"/>
  <c r="AP957" i="1"/>
  <c r="AQ957" i="1" s="1"/>
  <c r="AV957" i="1" s="1"/>
  <c r="AP958" i="1"/>
  <c r="AQ958" i="1" s="1"/>
  <c r="AV958" i="1" s="1"/>
  <c r="AP959" i="1"/>
  <c r="AQ959" i="1" s="1"/>
  <c r="AV959" i="1" s="1"/>
  <c r="AP960" i="1"/>
  <c r="AQ960" i="1" s="1"/>
  <c r="AV960" i="1" s="1"/>
  <c r="AP961" i="1"/>
  <c r="AQ961" i="1" s="1"/>
  <c r="AV961" i="1" s="1"/>
  <c r="AP962" i="1"/>
  <c r="AQ962" i="1" s="1"/>
  <c r="AV962" i="1" s="1"/>
  <c r="AP963" i="1"/>
  <c r="AQ963" i="1" s="1"/>
  <c r="AV963" i="1" s="1"/>
  <c r="AP964" i="1"/>
  <c r="AQ964" i="1" s="1"/>
  <c r="AV964" i="1" s="1"/>
  <c r="AP965" i="1"/>
  <c r="AQ965" i="1" s="1"/>
  <c r="AV965" i="1" s="1"/>
  <c r="AP966" i="1"/>
  <c r="AQ966" i="1" s="1"/>
  <c r="AV966" i="1" s="1"/>
  <c r="AP967" i="1"/>
  <c r="AQ967" i="1" s="1"/>
  <c r="AV967" i="1" s="1"/>
  <c r="AP968" i="1"/>
  <c r="AQ968" i="1" s="1"/>
  <c r="AV968" i="1" s="1"/>
  <c r="AP969" i="1"/>
  <c r="AQ969" i="1" s="1"/>
  <c r="AV969" i="1" s="1"/>
  <c r="AP970" i="1"/>
  <c r="AQ970" i="1" s="1"/>
  <c r="AV970" i="1" s="1"/>
  <c r="AP971" i="1"/>
  <c r="AQ971" i="1" s="1"/>
  <c r="AV971" i="1" s="1"/>
  <c r="AP972" i="1"/>
  <c r="AQ972" i="1" s="1"/>
  <c r="AV972" i="1" s="1"/>
  <c r="AP973" i="1"/>
  <c r="AQ973" i="1" s="1"/>
  <c r="AV973" i="1" s="1"/>
  <c r="AP974" i="1"/>
  <c r="AQ974" i="1" s="1"/>
  <c r="AV974" i="1" s="1"/>
  <c r="AP975" i="1"/>
  <c r="AQ975" i="1" s="1"/>
  <c r="AV975" i="1" s="1"/>
  <c r="AP976" i="1"/>
  <c r="AQ976" i="1" s="1"/>
  <c r="AV976" i="1" s="1"/>
  <c r="AP977" i="1"/>
  <c r="AQ977" i="1" s="1"/>
  <c r="AV977" i="1" s="1"/>
  <c r="AP978" i="1"/>
  <c r="AQ978" i="1" s="1"/>
  <c r="AV978" i="1" s="1"/>
  <c r="AP979" i="1"/>
  <c r="AQ979" i="1" s="1"/>
  <c r="AV979" i="1" s="1"/>
  <c r="AP980" i="1"/>
  <c r="AQ980" i="1" s="1"/>
  <c r="AV980" i="1" s="1"/>
  <c r="AP981" i="1"/>
  <c r="AQ981" i="1" s="1"/>
  <c r="AV981" i="1" s="1"/>
  <c r="AP982" i="1"/>
  <c r="AQ982" i="1" s="1"/>
  <c r="AV982" i="1" s="1"/>
  <c r="AP983" i="1"/>
  <c r="AQ983" i="1" s="1"/>
  <c r="AV983" i="1" s="1"/>
  <c r="AP984" i="1"/>
  <c r="AQ984" i="1" s="1"/>
  <c r="AV984" i="1" s="1"/>
  <c r="AP985" i="1"/>
  <c r="AQ985" i="1" s="1"/>
  <c r="AV985" i="1" s="1"/>
  <c r="AP986" i="1"/>
  <c r="AQ986" i="1" s="1"/>
  <c r="AV986" i="1" s="1"/>
  <c r="AP987" i="1"/>
  <c r="AQ987" i="1" s="1"/>
  <c r="AV987" i="1" s="1"/>
  <c r="AP988" i="1"/>
  <c r="AQ988" i="1" s="1"/>
  <c r="AV988" i="1" s="1"/>
  <c r="AP989" i="1"/>
  <c r="AQ989" i="1" s="1"/>
  <c r="AV989" i="1" s="1"/>
  <c r="AP990" i="1"/>
  <c r="AQ990" i="1" s="1"/>
  <c r="AV990" i="1" s="1"/>
  <c r="AP991" i="1"/>
  <c r="AQ991" i="1" s="1"/>
  <c r="AV991" i="1" s="1"/>
  <c r="AP992" i="1"/>
  <c r="AQ992" i="1" s="1"/>
  <c r="AV992" i="1" s="1"/>
  <c r="AP993" i="1"/>
  <c r="AQ993" i="1" s="1"/>
  <c r="AV993" i="1" s="1"/>
  <c r="AP994" i="1"/>
  <c r="AQ994" i="1" s="1"/>
  <c r="AV994" i="1" s="1"/>
  <c r="AP995" i="1"/>
  <c r="AQ995" i="1" s="1"/>
  <c r="AV995" i="1" s="1"/>
  <c r="AP996" i="1"/>
  <c r="AQ996" i="1" s="1"/>
  <c r="AV996" i="1" s="1"/>
  <c r="AP997" i="1"/>
  <c r="AQ997" i="1" s="1"/>
  <c r="AV997" i="1" s="1"/>
  <c r="AP998" i="1"/>
  <c r="AQ998" i="1" s="1"/>
  <c r="AV998" i="1" s="1"/>
  <c r="AP999" i="1"/>
  <c r="AQ999" i="1" s="1"/>
  <c r="AV999" i="1" s="1"/>
  <c r="AP1000" i="1"/>
  <c r="AQ1000" i="1" s="1"/>
  <c r="AV1000" i="1" s="1"/>
  <c r="AP1001" i="1"/>
  <c r="AQ1001" i="1" s="1"/>
  <c r="AV1001" i="1" s="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F2" i="1"/>
  <c r="AL2" i="1" s="1"/>
  <c r="AF3" i="1"/>
  <c r="AL3" i="1" s="1"/>
  <c r="AF4" i="1"/>
  <c r="AL4" i="1" s="1"/>
  <c r="AF5" i="1"/>
  <c r="AL5" i="1" s="1"/>
  <c r="AF6" i="1"/>
  <c r="AL6" i="1" s="1"/>
  <c r="AF7" i="1"/>
  <c r="AF8" i="1"/>
  <c r="AL8" i="1" s="1"/>
  <c r="AF9" i="1"/>
  <c r="AF10" i="1"/>
  <c r="AL10" i="1" s="1"/>
  <c r="AF11" i="1"/>
  <c r="AL11" i="1" s="1"/>
  <c r="AF12" i="1"/>
  <c r="AL12" i="1" s="1"/>
  <c r="AF13" i="1"/>
  <c r="AL13" i="1" s="1"/>
  <c r="AF14" i="1"/>
  <c r="AL14" i="1" s="1"/>
  <c r="AF15" i="1"/>
  <c r="AF16" i="1"/>
  <c r="AL16" i="1" s="1"/>
  <c r="AF17" i="1"/>
  <c r="AF18" i="1"/>
  <c r="AL18" i="1" s="1"/>
  <c r="AF19" i="1"/>
  <c r="AL19" i="1" s="1"/>
  <c r="AF20" i="1"/>
  <c r="AL20" i="1" s="1"/>
  <c r="AF21" i="1"/>
  <c r="AL21" i="1" s="1"/>
  <c r="AF22" i="1"/>
  <c r="AL22" i="1" s="1"/>
  <c r="AF23" i="1"/>
  <c r="AF24" i="1"/>
  <c r="AL24" i="1" s="1"/>
  <c r="AF25" i="1"/>
  <c r="AF26" i="1"/>
  <c r="AL26" i="1" s="1"/>
  <c r="AF27" i="1"/>
  <c r="AL27" i="1" s="1"/>
  <c r="AF28" i="1"/>
  <c r="AL28" i="1" s="1"/>
  <c r="AF29" i="1"/>
  <c r="AL29" i="1" s="1"/>
  <c r="AF30" i="1"/>
  <c r="AL30" i="1" s="1"/>
  <c r="AF31" i="1"/>
  <c r="AF32" i="1"/>
  <c r="AL32" i="1" s="1"/>
  <c r="AF33" i="1"/>
  <c r="AF34" i="1"/>
  <c r="AL34" i="1" s="1"/>
  <c r="AF35" i="1"/>
  <c r="AL35" i="1" s="1"/>
  <c r="AF36" i="1"/>
  <c r="AL36" i="1" s="1"/>
  <c r="AF37" i="1"/>
  <c r="AL37" i="1" s="1"/>
  <c r="AF38" i="1"/>
  <c r="AL38" i="1" s="1"/>
  <c r="AF39" i="1"/>
  <c r="AF40" i="1"/>
  <c r="AL40" i="1" s="1"/>
  <c r="AF41" i="1"/>
  <c r="AF42" i="1"/>
  <c r="AL42" i="1" s="1"/>
  <c r="AF43" i="1"/>
  <c r="AL43" i="1" s="1"/>
  <c r="AF44" i="1"/>
  <c r="AL44" i="1" s="1"/>
  <c r="AF45" i="1"/>
  <c r="AL45" i="1" s="1"/>
  <c r="AF46" i="1"/>
  <c r="AL46" i="1" s="1"/>
  <c r="AF47" i="1"/>
  <c r="AF48" i="1"/>
  <c r="AL48" i="1" s="1"/>
  <c r="AF49" i="1"/>
  <c r="AF50" i="1"/>
  <c r="AL50" i="1" s="1"/>
  <c r="AF51" i="1"/>
  <c r="AL51" i="1" s="1"/>
  <c r="AF52" i="1"/>
  <c r="AL52" i="1" s="1"/>
  <c r="AF53" i="1"/>
  <c r="AL53" i="1" s="1"/>
  <c r="AF54" i="1"/>
  <c r="AL54" i="1" s="1"/>
  <c r="AF55" i="1"/>
  <c r="AF56" i="1"/>
  <c r="AL56" i="1" s="1"/>
  <c r="AF57" i="1"/>
  <c r="AF58" i="1"/>
  <c r="AL58" i="1" s="1"/>
  <c r="AF59" i="1"/>
  <c r="AL59" i="1" s="1"/>
  <c r="AF60" i="1"/>
  <c r="AL60" i="1" s="1"/>
  <c r="AF61" i="1"/>
  <c r="AL61" i="1" s="1"/>
  <c r="AF62" i="1"/>
  <c r="AL62" i="1" s="1"/>
  <c r="AF63" i="1"/>
  <c r="AF64" i="1"/>
  <c r="AL64" i="1" s="1"/>
  <c r="AF65" i="1"/>
  <c r="AF66" i="1"/>
  <c r="AL66" i="1" s="1"/>
  <c r="AF67" i="1"/>
  <c r="AL67" i="1" s="1"/>
  <c r="AF68" i="1"/>
  <c r="AL68" i="1" s="1"/>
  <c r="AF69" i="1"/>
  <c r="AL69" i="1" s="1"/>
  <c r="AF70" i="1"/>
  <c r="AL70" i="1" s="1"/>
  <c r="AF71" i="1"/>
  <c r="AF72" i="1"/>
  <c r="AL72" i="1" s="1"/>
  <c r="AF73" i="1"/>
  <c r="AF74" i="1"/>
  <c r="AL74" i="1" s="1"/>
  <c r="AF75" i="1"/>
  <c r="AL75" i="1" s="1"/>
  <c r="AF76" i="1"/>
  <c r="AL76" i="1" s="1"/>
  <c r="AF77" i="1"/>
  <c r="AL77" i="1" s="1"/>
  <c r="AF78" i="1"/>
  <c r="AL78" i="1" s="1"/>
  <c r="AF79" i="1"/>
  <c r="AF80" i="1"/>
  <c r="AL80" i="1" s="1"/>
  <c r="AF81" i="1"/>
  <c r="AF82" i="1"/>
  <c r="AL82" i="1" s="1"/>
  <c r="AF83" i="1"/>
  <c r="AL83" i="1" s="1"/>
  <c r="AF84" i="1"/>
  <c r="AL84" i="1" s="1"/>
  <c r="AF85" i="1"/>
  <c r="AL85" i="1" s="1"/>
  <c r="AF86" i="1"/>
  <c r="AL86" i="1" s="1"/>
  <c r="AF87" i="1"/>
  <c r="AF88" i="1"/>
  <c r="AL88" i="1" s="1"/>
  <c r="AF89" i="1"/>
  <c r="AF90" i="1"/>
  <c r="AL90" i="1" s="1"/>
  <c r="AF91" i="1"/>
  <c r="AL91" i="1" s="1"/>
  <c r="AF92" i="1"/>
  <c r="AL92" i="1" s="1"/>
  <c r="AF93" i="1"/>
  <c r="AL93" i="1" s="1"/>
  <c r="AF94" i="1"/>
  <c r="AL94" i="1" s="1"/>
  <c r="AF95" i="1"/>
  <c r="AF96" i="1"/>
  <c r="AL96" i="1" s="1"/>
  <c r="AF97" i="1"/>
  <c r="AF98" i="1"/>
  <c r="AL98" i="1" s="1"/>
  <c r="AF99" i="1"/>
  <c r="AL99" i="1" s="1"/>
  <c r="AF100" i="1"/>
  <c r="AL100" i="1" s="1"/>
  <c r="AF101" i="1"/>
  <c r="AL101" i="1" s="1"/>
  <c r="AF102" i="1"/>
  <c r="AL102" i="1" s="1"/>
  <c r="AF103" i="1"/>
  <c r="AF104" i="1"/>
  <c r="AL104" i="1" s="1"/>
  <c r="AF105" i="1"/>
  <c r="AF106" i="1"/>
  <c r="AL106" i="1" s="1"/>
  <c r="AF107" i="1"/>
  <c r="AL107" i="1" s="1"/>
  <c r="AF108" i="1"/>
  <c r="AL108" i="1" s="1"/>
  <c r="AF109" i="1"/>
  <c r="AL109" i="1" s="1"/>
  <c r="AF110" i="1"/>
  <c r="AL110" i="1" s="1"/>
  <c r="AF111" i="1"/>
  <c r="AF112" i="1"/>
  <c r="AL112" i="1" s="1"/>
  <c r="AF113" i="1"/>
  <c r="AF114" i="1"/>
  <c r="AL114" i="1" s="1"/>
  <c r="AF115" i="1"/>
  <c r="AL115" i="1" s="1"/>
  <c r="AF116" i="1"/>
  <c r="AL116" i="1" s="1"/>
  <c r="AF117" i="1"/>
  <c r="AL117" i="1" s="1"/>
  <c r="AF118" i="1"/>
  <c r="AL118" i="1" s="1"/>
  <c r="AF119" i="1"/>
  <c r="AF120" i="1"/>
  <c r="AL120" i="1" s="1"/>
  <c r="AF121" i="1"/>
  <c r="AF122" i="1"/>
  <c r="AL122" i="1" s="1"/>
  <c r="AF123" i="1"/>
  <c r="AL123" i="1" s="1"/>
  <c r="AF124" i="1"/>
  <c r="AL124" i="1" s="1"/>
  <c r="AF125" i="1"/>
  <c r="AL125" i="1" s="1"/>
  <c r="AF126" i="1"/>
  <c r="AL126" i="1" s="1"/>
  <c r="AF127" i="1"/>
  <c r="AF128" i="1"/>
  <c r="AL128" i="1" s="1"/>
  <c r="AF129" i="1"/>
  <c r="AF130" i="1"/>
  <c r="AL130" i="1" s="1"/>
  <c r="AF131" i="1"/>
  <c r="AL131" i="1" s="1"/>
  <c r="AF132" i="1"/>
  <c r="AL132" i="1" s="1"/>
  <c r="AF133" i="1"/>
  <c r="AL133" i="1" s="1"/>
  <c r="AF134" i="1"/>
  <c r="AL134" i="1" s="1"/>
  <c r="AF135" i="1"/>
  <c r="AF136" i="1"/>
  <c r="AL136" i="1" s="1"/>
  <c r="AF137" i="1"/>
  <c r="AF138" i="1"/>
  <c r="AL138" i="1" s="1"/>
  <c r="AF139" i="1"/>
  <c r="AL139" i="1" s="1"/>
  <c r="AF140" i="1"/>
  <c r="AL140" i="1" s="1"/>
  <c r="AF141" i="1"/>
  <c r="AL141" i="1" s="1"/>
  <c r="AF142" i="1"/>
  <c r="AL142" i="1" s="1"/>
  <c r="AF143" i="1"/>
  <c r="AF144" i="1"/>
  <c r="AL144" i="1" s="1"/>
  <c r="AF145" i="1"/>
  <c r="AF146" i="1"/>
  <c r="AL146" i="1" s="1"/>
  <c r="AF147" i="1"/>
  <c r="AL147" i="1" s="1"/>
  <c r="AF148" i="1"/>
  <c r="AL148" i="1" s="1"/>
  <c r="AF149" i="1"/>
  <c r="AL149" i="1" s="1"/>
  <c r="AF150" i="1"/>
  <c r="AL150" i="1" s="1"/>
  <c r="AF151" i="1"/>
  <c r="AF152" i="1"/>
  <c r="AL152" i="1" s="1"/>
  <c r="AF153" i="1"/>
  <c r="AF154" i="1"/>
  <c r="AL154" i="1" s="1"/>
  <c r="AF155" i="1"/>
  <c r="AL155" i="1" s="1"/>
  <c r="AF156" i="1"/>
  <c r="AL156" i="1" s="1"/>
  <c r="AF157" i="1"/>
  <c r="AL157" i="1" s="1"/>
  <c r="AF158" i="1"/>
  <c r="AL158" i="1" s="1"/>
  <c r="AF159" i="1"/>
  <c r="AF160" i="1"/>
  <c r="AL160" i="1" s="1"/>
  <c r="AF161" i="1"/>
  <c r="AF162" i="1"/>
  <c r="AL162" i="1" s="1"/>
  <c r="AF163" i="1"/>
  <c r="AL163" i="1" s="1"/>
  <c r="AF164" i="1"/>
  <c r="AL164" i="1" s="1"/>
  <c r="AF165" i="1"/>
  <c r="AL165" i="1" s="1"/>
  <c r="AF166" i="1"/>
  <c r="AL166" i="1" s="1"/>
  <c r="AF167" i="1"/>
  <c r="AF168" i="1"/>
  <c r="AL168" i="1" s="1"/>
  <c r="AF169" i="1"/>
  <c r="AF170" i="1"/>
  <c r="AL170" i="1" s="1"/>
  <c r="AF171" i="1"/>
  <c r="AL171" i="1" s="1"/>
  <c r="AF172" i="1"/>
  <c r="AL172" i="1" s="1"/>
  <c r="AF173" i="1"/>
  <c r="AL173" i="1" s="1"/>
  <c r="AF174" i="1"/>
  <c r="AL174" i="1" s="1"/>
  <c r="AF175" i="1"/>
  <c r="AF176" i="1"/>
  <c r="AL176" i="1" s="1"/>
  <c r="AF177" i="1"/>
  <c r="AF178" i="1"/>
  <c r="AL178" i="1" s="1"/>
  <c r="AF179" i="1"/>
  <c r="AL179" i="1" s="1"/>
  <c r="AF180" i="1"/>
  <c r="AL180" i="1" s="1"/>
  <c r="AF181" i="1"/>
  <c r="AL181" i="1" s="1"/>
  <c r="AF182" i="1"/>
  <c r="AL182" i="1" s="1"/>
  <c r="AF183" i="1"/>
  <c r="AF184" i="1"/>
  <c r="AL184" i="1" s="1"/>
  <c r="AF185" i="1"/>
  <c r="AF186" i="1"/>
  <c r="AL186" i="1" s="1"/>
  <c r="AF187" i="1"/>
  <c r="AL187" i="1" s="1"/>
  <c r="AF188" i="1"/>
  <c r="AL188" i="1" s="1"/>
  <c r="AF189" i="1"/>
  <c r="AL189" i="1" s="1"/>
  <c r="AF190" i="1"/>
  <c r="AL190" i="1" s="1"/>
  <c r="AF191" i="1"/>
  <c r="AF192" i="1"/>
  <c r="AL192" i="1" s="1"/>
  <c r="AF193" i="1"/>
  <c r="AF194" i="1"/>
  <c r="AL194" i="1" s="1"/>
  <c r="AF195" i="1"/>
  <c r="AL195" i="1" s="1"/>
  <c r="AF196" i="1"/>
  <c r="AL196" i="1" s="1"/>
  <c r="AF197" i="1"/>
  <c r="AL197" i="1" s="1"/>
  <c r="AF198" i="1"/>
  <c r="AL198" i="1" s="1"/>
  <c r="AF199" i="1"/>
  <c r="AF200" i="1"/>
  <c r="AL200" i="1" s="1"/>
  <c r="AF201" i="1"/>
  <c r="AF202" i="1"/>
  <c r="AL202" i="1" s="1"/>
  <c r="AF203" i="1"/>
  <c r="AL203" i="1" s="1"/>
  <c r="AF204" i="1"/>
  <c r="AL204" i="1" s="1"/>
  <c r="AF205" i="1"/>
  <c r="AL205" i="1" s="1"/>
  <c r="AF206" i="1"/>
  <c r="AL206" i="1" s="1"/>
  <c r="AF207" i="1"/>
  <c r="AF208" i="1"/>
  <c r="AL208" i="1" s="1"/>
  <c r="AF209" i="1"/>
  <c r="AF210" i="1"/>
  <c r="AL210" i="1" s="1"/>
  <c r="AF211" i="1"/>
  <c r="AL211" i="1" s="1"/>
  <c r="AF212" i="1"/>
  <c r="AL212" i="1" s="1"/>
  <c r="AF213" i="1"/>
  <c r="AL213" i="1" s="1"/>
  <c r="AF214" i="1"/>
  <c r="AL214" i="1" s="1"/>
  <c r="AF215" i="1"/>
  <c r="AF216" i="1"/>
  <c r="AL216" i="1" s="1"/>
  <c r="AF217" i="1"/>
  <c r="AF218" i="1"/>
  <c r="AL218" i="1" s="1"/>
  <c r="AF219" i="1"/>
  <c r="AL219" i="1" s="1"/>
  <c r="AF220" i="1"/>
  <c r="AL220" i="1" s="1"/>
  <c r="AF221" i="1"/>
  <c r="AL221" i="1" s="1"/>
  <c r="AF222" i="1"/>
  <c r="AL222" i="1" s="1"/>
  <c r="AF223" i="1"/>
  <c r="AF224" i="1"/>
  <c r="AL224" i="1" s="1"/>
  <c r="AF225" i="1"/>
  <c r="AF226" i="1"/>
  <c r="AL226" i="1" s="1"/>
  <c r="AF227" i="1"/>
  <c r="AL227" i="1" s="1"/>
  <c r="AF228" i="1"/>
  <c r="AL228" i="1" s="1"/>
  <c r="AF229" i="1"/>
  <c r="AL229" i="1" s="1"/>
  <c r="AF230" i="1"/>
  <c r="AL230" i="1" s="1"/>
  <c r="AF231" i="1"/>
  <c r="AF232" i="1"/>
  <c r="AL232" i="1" s="1"/>
  <c r="AF233" i="1"/>
  <c r="AF234" i="1"/>
  <c r="AL234" i="1" s="1"/>
  <c r="AF235" i="1"/>
  <c r="AL235" i="1" s="1"/>
  <c r="AF236" i="1"/>
  <c r="AL236" i="1" s="1"/>
  <c r="AF237" i="1"/>
  <c r="AL237" i="1" s="1"/>
  <c r="AF238" i="1"/>
  <c r="AL238" i="1" s="1"/>
  <c r="AF239" i="1"/>
  <c r="AF240" i="1"/>
  <c r="AL240" i="1" s="1"/>
  <c r="AF241" i="1"/>
  <c r="AF242" i="1"/>
  <c r="AL242" i="1" s="1"/>
  <c r="AF243" i="1"/>
  <c r="AL243" i="1" s="1"/>
  <c r="AF244" i="1"/>
  <c r="AL244" i="1" s="1"/>
  <c r="AF245" i="1"/>
  <c r="AL245" i="1" s="1"/>
  <c r="AF246" i="1"/>
  <c r="AL246" i="1" s="1"/>
  <c r="AF247" i="1"/>
  <c r="AF248" i="1"/>
  <c r="AL248" i="1" s="1"/>
  <c r="AF249" i="1"/>
  <c r="AF250" i="1"/>
  <c r="AL250" i="1" s="1"/>
  <c r="AF251" i="1"/>
  <c r="AL251" i="1" s="1"/>
  <c r="AF252" i="1"/>
  <c r="AL252" i="1" s="1"/>
  <c r="AF253" i="1"/>
  <c r="AL253" i="1" s="1"/>
  <c r="AF254" i="1"/>
  <c r="AL254" i="1" s="1"/>
  <c r="AF255" i="1"/>
  <c r="AF256" i="1"/>
  <c r="AL256" i="1" s="1"/>
  <c r="AF257" i="1"/>
  <c r="AF258" i="1"/>
  <c r="AL258" i="1" s="1"/>
  <c r="AF259" i="1"/>
  <c r="AL259" i="1" s="1"/>
  <c r="AF260" i="1"/>
  <c r="AL260" i="1" s="1"/>
  <c r="AF261" i="1"/>
  <c r="AL261" i="1" s="1"/>
  <c r="AF262" i="1"/>
  <c r="AL262" i="1" s="1"/>
  <c r="AF263" i="1"/>
  <c r="AF264" i="1"/>
  <c r="AL264" i="1" s="1"/>
  <c r="AF265" i="1"/>
  <c r="AF266" i="1"/>
  <c r="AL266" i="1" s="1"/>
  <c r="AF267" i="1"/>
  <c r="AL267" i="1" s="1"/>
  <c r="AF268" i="1"/>
  <c r="AL268" i="1" s="1"/>
  <c r="AF269" i="1"/>
  <c r="AL269" i="1" s="1"/>
  <c r="AF270" i="1"/>
  <c r="AL270" i="1" s="1"/>
  <c r="AF271" i="1"/>
  <c r="AF272" i="1"/>
  <c r="AL272" i="1" s="1"/>
  <c r="AF273" i="1"/>
  <c r="AF274" i="1"/>
  <c r="AL274" i="1" s="1"/>
  <c r="AF275" i="1"/>
  <c r="AL275" i="1" s="1"/>
  <c r="AF276" i="1"/>
  <c r="AL276" i="1" s="1"/>
  <c r="AF277" i="1"/>
  <c r="AL277" i="1" s="1"/>
  <c r="AF278" i="1"/>
  <c r="AL278" i="1" s="1"/>
  <c r="AF279" i="1"/>
  <c r="AF280" i="1"/>
  <c r="AL280" i="1" s="1"/>
  <c r="AF281" i="1"/>
  <c r="AF282" i="1"/>
  <c r="AL282" i="1" s="1"/>
  <c r="AF283" i="1"/>
  <c r="AL283" i="1" s="1"/>
  <c r="AF284" i="1"/>
  <c r="AL284" i="1" s="1"/>
  <c r="AF285" i="1"/>
  <c r="AL285" i="1" s="1"/>
  <c r="AF286" i="1"/>
  <c r="AL286" i="1" s="1"/>
  <c r="AF287" i="1"/>
  <c r="AF288" i="1"/>
  <c r="AL288" i="1" s="1"/>
  <c r="AF289" i="1"/>
  <c r="AF290" i="1"/>
  <c r="AL290" i="1" s="1"/>
  <c r="AF291" i="1"/>
  <c r="AL291" i="1" s="1"/>
  <c r="AF292" i="1"/>
  <c r="AL292" i="1" s="1"/>
  <c r="AF293" i="1"/>
  <c r="AL293" i="1" s="1"/>
  <c r="AF294" i="1"/>
  <c r="AL294" i="1" s="1"/>
  <c r="AF295" i="1"/>
  <c r="AF296" i="1"/>
  <c r="AL296" i="1" s="1"/>
  <c r="AF297" i="1"/>
  <c r="AF298" i="1"/>
  <c r="AL298" i="1" s="1"/>
  <c r="AF299" i="1"/>
  <c r="AL299" i="1" s="1"/>
  <c r="AF300" i="1"/>
  <c r="AL300" i="1" s="1"/>
  <c r="AF301" i="1"/>
  <c r="AL301" i="1" s="1"/>
  <c r="AF302" i="1"/>
  <c r="AL302" i="1" s="1"/>
  <c r="AF303" i="1"/>
  <c r="AF304" i="1"/>
  <c r="AL304" i="1" s="1"/>
  <c r="AF305" i="1"/>
  <c r="AF306" i="1"/>
  <c r="AL306" i="1" s="1"/>
  <c r="AF307" i="1"/>
  <c r="AL307" i="1" s="1"/>
  <c r="AF308" i="1"/>
  <c r="AL308" i="1" s="1"/>
  <c r="AF309" i="1"/>
  <c r="AL309" i="1" s="1"/>
  <c r="AF310" i="1"/>
  <c r="AL310" i="1" s="1"/>
  <c r="AF311" i="1"/>
  <c r="AF312" i="1"/>
  <c r="AL312" i="1" s="1"/>
  <c r="AF313" i="1"/>
  <c r="AF314" i="1"/>
  <c r="AL314" i="1" s="1"/>
  <c r="AF315" i="1"/>
  <c r="AL315" i="1" s="1"/>
  <c r="AF316" i="1"/>
  <c r="AL316" i="1" s="1"/>
  <c r="AF317" i="1"/>
  <c r="AL317" i="1" s="1"/>
  <c r="AF318" i="1"/>
  <c r="AL318" i="1" s="1"/>
  <c r="AF319" i="1"/>
  <c r="AF320" i="1"/>
  <c r="AL320" i="1" s="1"/>
  <c r="AF321" i="1"/>
  <c r="AF322" i="1"/>
  <c r="AL322" i="1" s="1"/>
  <c r="AF323" i="1"/>
  <c r="AL323" i="1" s="1"/>
  <c r="AF324" i="1"/>
  <c r="AL324" i="1" s="1"/>
  <c r="AF325" i="1"/>
  <c r="AL325" i="1" s="1"/>
  <c r="AF326" i="1"/>
  <c r="AL326" i="1" s="1"/>
  <c r="AF327" i="1"/>
  <c r="AF328" i="1"/>
  <c r="AL328" i="1" s="1"/>
  <c r="AF329" i="1"/>
  <c r="AF330" i="1"/>
  <c r="AL330" i="1" s="1"/>
  <c r="AF331" i="1"/>
  <c r="AL331" i="1" s="1"/>
  <c r="AF332" i="1"/>
  <c r="AL332" i="1" s="1"/>
  <c r="AF333" i="1"/>
  <c r="AL333" i="1" s="1"/>
  <c r="AF334" i="1"/>
  <c r="AL334" i="1" s="1"/>
  <c r="AF335" i="1"/>
  <c r="AF336" i="1"/>
  <c r="AL336" i="1" s="1"/>
  <c r="AF337" i="1"/>
  <c r="AF338" i="1"/>
  <c r="AL338" i="1" s="1"/>
  <c r="AF339" i="1"/>
  <c r="AL339" i="1" s="1"/>
  <c r="AF340" i="1"/>
  <c r="AL340" i="1" s="1"/>
  <c r="AF341" i="1"/>
  <c r="AL341" i="1" s="1"/>
  <c r="AF342" i="1"/>
  <c r="AL342" i="1" s="1"/>
  <c r="AF343" i="1"/>
  <c r="AF344" i="1"/>
  <c r="AL344" i="1" s="1"/>
  <c r="AF345" i="1"/>
  <c r="AF346" i="1"/>
  <c r="AL346" i="1" s="1"/>
  <c r="AF347" i="1"/>
  <c r="AL347" i="1" s="1"/>
  <c r="AF348" i="1"/>
  <c r="AL348" i="1" s="1"/>
  <c r="AF349" i="1"/>
  <c r="AL349" i="1" s="1"/>
  <c r="AF350" i="1"/>
  <c r="AL350" i="1" s="1"/>
  <c r="AF351" i="1"/>
  <c r="AF352" i="1"/>
  <c r="AL352" i="1" s="1"/>
  <c r="AF353" i="1"/>
  <c r="AF354" i="1"/>
  <c r="AL354" i="1" s="1"/>
  <c r="AF355" i="1"/>
  <c r="AL355" i="1" s="1"/>
  <c r="AF356" i="1"/>
  <c r="AL356" i="1" s="1"/>
  <c r="AF357" i="1"/>
  <c r="AL357" i="1" s="1"/>
  <c r="AF358" i="1"/>
  <c r="AL358" i="1" s="1"/>
  <c r="AF359" i="1"/>
  <c r="AF360" i="1"/>
  <c r="AL360" i="1" s="1"/>
  <c r="AF361" i="1"/>
  <c r="AF362" i="1"/>
  <c r="AL362" i="1" s="1"/>
  <c r="AF363" i="1"/>
  <c r="AL363" i="1" s="1"/>
  <c r="AF364" i="1"/>
  <c r="AL364" i="1" s="1"/>
  <c r="AF365" i="1"/>
  <c r="AL365" i="1" s="1"/>
  <c r="AF366" i="1"/>
  <c r="AL366" i="1" s="1"/>
  <c r="AF367" i="1"/>
  <c r="AF368" i="1"/>
  <c r="AL368" i="1" s="1"/>
  <c r="AF369" i="1"/>
  <c r="AF370" i="1"/>
  <c r="AL370" i="1" s="1"/>
  <c r="AF371" i="1"/>
  <c r="AL371" i="1" s="1"/>
  <c r="AF372" i="1"/>
  <c r="AL372" i="1" s="1"/>
  <c r="AF373" i="1"/>
  <c r="AL373" i="1" s="1"/>
  <c r="AF374" i="1"/>
  <c r="AL374" i="1" s="1"/>
  <c r="AF375" i="1"/>
  <c r="AF376" i="1"/>
  <c r="AL376" i="1" s="1"/>
  <c r="AF377" i="1"/>
  <c r="AF378" i="1"/>
  <c r="AL378" i="1" s="1"/>
  <c r="AF379" i="1"/>
  <c r="AL379" i="1" s="1"/>
  <c r="AF380" i="1"/>
  <c r="AL380" i="1" s="1"/>
  <c r="AF381" i="1"/>
  <c r="AL381" i="1" s="1"/>
  <c r="AF382" i="1"/>
  <c r="AL382" i="1" s="1"/>
  <c r="AF383" i="1"/>
  <c r="AF384" i="1"/>
  <c r="AL384" i="1" s="1"/>
  <c r="AF385" i="1"/>
  <c r="AF386" i="1"/>
  <c r="AL386" i="1" s="1"/>
  <c r="AF387" i="1"/>
  <c r="AL387" i="1" s="1"/>
  <c r="AF388" i="1"/>
  <c r="AL388" i="1" s="1"/>
  <c r="AF389" i="1"/>
  <c r="AL389" i="1" s="1"/>
  <c r="AF390" i="1"/>
  <c r="AL390" i="1" s="1"/>
  <c r="AF391" i="1"/>
  <c r="AF392" i="1"/>
  <c r="AL392" i="1" s="1"/>
  <c r="AF393" i="1"/>
  <c r="AF394" i="1"/>
  <c r="AL394" i="1" s="1"/>
  <c r="AF395" i="1"/>
  <c r="AL395" i="1" s="1"/>
  <c r="AF396" i="1"/>
  <c r="AL396" i="1" s="1"/>
  <c r="AF397" i="1"/>
  <c r="AL397" i="1" s="1"/>
  <c r="AF398" i="1"/>
  <c r="AL398" i="1" s="1"/>
  <c r="AF399" i="1"/>
  <c r="AF400" i="1"/>
  <c r="AL400" i="1" s="1"/>
  <c r="AF401" i="1"/>
  <c r="AF402" i="1"/>
  <c r="AL402" i="1" s="1"/>
  <c r="AF403" i="1"/>
  <c r="AL403" i="1" s="1"/>
  <c r="AF404" i="1"/>
  <c r="AL404" i="1" s="1"/>
  <c r="AF405" i="1"/>
  <c r="AL405" i="1" s="1"/>
  <c r="AF406" i="1"/>
  <c r="AL406" i="1" s="1"/>
  <c r="AF407" i="1"/>
  <c r="AF408" i="1"/>
  <c r="AL408" i="1" s="1"/>
  <c r="AF409" i="1"/>
  <c r="AF410" i="1"/>
  <c r="AL410" i="1" s="1"/>
  <c r="AF411" i="1"/>
  <c r="AL411" i="1" s="1"/>
  <c r="AF412" i="1"/>
  <c r="AL412" i="1" s="1"/>
  <c r="AF413" i="1"/>
  <c r="AL413" i="1" s="1"/>
  <c r="AF414" i="1"/>
  <c r="AL414" i="1" s="1"/>
  <c r="AF415" i="1"/>
  <c r="AF416" i="1"/>
  <c r="AL416" i="1" s="1"/>
  <c r="AF417" i="1"/>
  <c r="AF418" i="1"/>
  <c r="AL418" i="1" s="1"/>
  <c r="AF419" i="1"/>
  <c r="AL419" i="1" s="1"/>
  <c r="AF420" i="1"/>
  <c r="AL420" i="1" s="1"/>
  <c r="AF421" i="1"/>
  <c r="AL421" i="1" s="1"/>
  <c r="AF422" i="1"/>
  <c r="AL422" i="1" s="1"/>
  <c r="AF423" i="1"/>
  <c r="AF424" i="1"/>
  <c r="AL424" i="1" s="1"/>
  <c r="AF425" i="1"/>
  <c r="AF426" i="1"/>
  <c r="AL426" i="1" s="1"/>
  <c r="AF427" i="1"/>
  <c r="AL427" i="1" s="1"/>
  <c r="AF428" i="1"/>
  <c r="AL428" i="1" s="1"/>
  <c r="AF429" i="1"/>
  <c r="AL429" i="1" s="1"/>
  <c r="AF430" i="1"/>
  <c r="AL430" i="1" s="1"/>
  <c r="AF431" i="1"/>
  <c r="AF432" i="1"/>
  <c r="AL432" i="1" s="1"/>
  <c r="AF433" i="1"/>
  <c r="AF434" i="1"/>
  <c r="AL434" i="1" s="1"/>
  <c r="AF435" i="1"/>
  <c r="AL435" i="1" s="1"/>
  <c r="AF436" i="1"/>
  <c r="AL436" i="1" s="1"/>
  <c r="AF437" i="1"/>
  <c r="AL437" i="1" s="1"/>
  <c r="AF438" i="1"/>
  <c r="AL438" i="1" s="1"/>
  <c r="AF439" i="1"/>
  <c r="AF440" i="1"/>
  <c r="AL440" i="1" s="1"/>
  <c r="AF441" i="1"/>
  <c r="AF442" i="1"/>
  <c r="AL442" i="1" s="1"/>
  <c r="AF443" i="1"/>
  <c r="AL443" i="1" s="1"/>
  <c r="AF444" i="1"/>
  <c r="AL444" i="1" s="1"/>
  <c r="AF445" i="1"/>
  <c r="AL445" i="1" s="1"/>
  <c r="AF446" i="1"/>
  <c r="AL446" i="1" s="1"/>
  <c r="AF447" i="1"/>
  <c r="AF448" i="1"/>
  <c r="AL448" i="1" s="1"/>
  <c r="AF449" i="1"/>
  <c r="AF450" i="1"/>
  <c r="AL450" i="1" s="1"/>
  <c r="AF451" i="1"/>
  <c r="AL451" i="1" s="1"/>
  <c r="AF452" i="1"/>
  <c r="AL452" i="1" s="1"/>
  <c r="AF453" i="1"/>
  <c r="AL453" i="1" s="1"/>
  <c r="AF454" i="1"/>
  <c r="AL454" i="1" s="1"/>
  <c r="AF455" i="1"/>
  <c r="AF456" i="1"/>
  <c r="AL456" i="1" s="1"/>
  <c r="AF457" i="1"/>
  <c r="AF458" i="1"/>
  <c r="AL458" i="1" s="1"/>
  <c r="AF459" i="1"/>
  <c r="AL459" i="1" s="1"/>
  <c r="AF460" i="1"/>
  <c r="AL460" i="1" s="1"/>
  <c r="AF461" i="1"/>
  <c r="AL461" i="1" s="1"/>
  <c r="AF462" i="1"/>
  <c r="AL462" i="1" s="1"/>
  <c r="AF463" i="1"/>
  <c r="AF464" i="1"/>
  <c r="AL464" i="1" s="1"/>
  <c r="AF465" i="1"/>
  <c r="AF466" i="1"/>
  <c r="AL466" i="1" s="1"/>
  <c r="AF467" i="1"/>
  <c r="AL467" i="1" s="1"/>
  <c r="AF468" i="1"/>
  <c r="AL468" i="1" s="1"/>
  <c r="AF469" i="1"/>
  <c r="AL469" i="1" s="1"/>
  <c r="AF470" i="1"/>
  <c r="AL470" i="1" s="1"/>
  <c r="AF471" i="1"/>
  <c r="AF472" i="1"/>
  <c r="AL472" i="1" s="1"/>
  <c r="AF473" i="1"/>
  <c r="AF474" i="1"/>
  <c r="AL474" i="1" s="1"/>
  <c r="AF475" i="1"/>
  <c r="AL475" i="1" s="1"/>
  <c r="AF476" i="1"/>
  <c r="AL476" i="1" s="1"/>
  <c r="AF477" i="1"/>
  <c r="AL477" i="1" s="1"/>
  <c r="AF478" i="1"/>
  <c r="AL478" i="1" s="1"/>
  <c r="AF479" i="1"/>
  <c r="AF480" i="1"/>
  <c r="AL480" i="1" s="1"/>
  <c r="AF481" i="1"/>
  <c r="AF482" i="1"/>
  <c r="AL482" i="1" s="1"/>
  <c r="AF483" i="1"/>
  <c r="AL483" i="1" s="1"/>
  <c r="AF484" i="1"/>
  <c r="AL484" i="1" s="1"/>
  <c r="AF485" i="1"/>
  <c r="AL485" i="1" s="1"/>
  <c r="AF486" i="1"/>
  <c r="AL486" i="1" s="1"/>
  <c r="AF487" i="1"/>
  <c r="AF488" i="1"/>
  <c r="AL488" i="1" s="1"/>
  <c r="AF489" i="1"/>
  <c r="AF490" i="1"/>
  <c r="AL490" i="1" s="1"/>
  <c r="AF491" i="1"/>
  <c r="AL491" i="1" s="1"/>
  <c r="AF492" i="1"/>
  <c r="AL492" i="1" s="1"/>
  <c r="AF493" i="1"/>
  <c r="AL493" i="1" s="1"/>
  <c r="AF494" i="1"/>
  <c r="AL494" i="1" s="1"/>
  <c r="AF495" i="1"/>
  <c r="AF496" i="1"/>
  <c r="AL496" i="1" s="1"/>
  <c r="AF497" i="1"/>
  <c r="AF498" i="1"/>
  <c r="AL498" i="1" s="1"/>
  <c r="AF499" i="1"/>
  <c r="AL499" i="1" s="1"/>
  <c r="AF500" i="1"/>
  <c r="AL500" i="1" s="1"/>
  <c r="AF501" i="1"/>
  <c r="AL501" i="1" s="1"/>
  <c r="AF502" i="1"/>
  <c r="AL502" i="1" s="1"/>
  <c r="AF503" i="1"/>
  <c r="AF504" i="1"/>
  <c r="AL504" i="1" s="1"/>
  <c r="AF505" i="1"/>
  <c r="AF506" i="1"/>
  <c r="AL506" i="1" s="1"/>
  <c r="AF507" i="1"/>
  <c r="AL507" i="1" s="1"/>
  <c r="AF508" i="1"/>
  <c r="AL508" i="1" s="1"/>
  <c r="AF509" i="1"/>
  <c r="AL509" i="1" s="1"/>
  <c r="AF510" i="1"/>
  <c r="AL510" i="1" s="1"/>
  <c r="AF511" i="1"/>
  <c r="AF512" i="1"/>
  <c r="AL512" i="1" s="1"/>
  <c r="AF513" i="1"/>
  <c r="AF514" i="1"/>
  <c r="AL514" i="1" s="1"/>
  <c r="AF515" i="1"/>
  <c r="AL515" i="1" s="1"/>
  <c r="AF516" i="1"/>
  <c r="AL516" i="1" s="1"/>
  <c r="AF517" i="1"/>
  <c r="AL517" i="1" s="1"/>
  <c r="AF518" i="1"/>
  <c r="AL518" i="1" s="1"/>
  <c r="AF519" i="1"/>
  <c r="AF520" i="1"/>
  <c r="AL520" i="1" s="1"/>
  <c r="AF521" i="1"/>
  <c r="AF522" i="1"/>
  <c r="AL522" i="1" s="1"/>
  <c r="AF523" i="1"/>
  <c r="AL523" i="1" s="1"/>
  <c r="AF524" i="1"/>
  <c r="AL524" i="1" s="1"/>
  <c r="AF525" i="1"/>
  <c r="AL525" i="1" s="1"/>
  <c r="AF526" i="1"/>
  <c r="AL526" i="1" s="1"/>
  <c r="AF527" i="1"/>
  <c r="AF528" i="1"/>
  <c r="AL528" i="1" s="1"/>
  <c r="AF529" i="1"/>
  <c r="AF530" i="1"/>
  <c r="AL530" i="1" s="1"/>
  <c r="AF531" i="1"/>
  <c r="AL531" i="1" s="1"/>
  <c r="AF532" i="1"/>
  <c r="AL532" i="1" s="1"/>
  <c r="AF533" i="1"/>
  <c r="AL533" i="1" s="1"/>
  <c r="AF534" i="1"/>
  <c r="AL534" i="1" s="1"/>
  <c r="AF535" i="1"/>
  <c r="AF536" i="1"/>
  <c r="AL536" i="1" s="1"/>
  <c r="AF537" i="1"/>
  <c r="AF538" i="1"/>
  <c r="AL538" i="1" s="1"/>
  <c r="AF539" i="1"/>
  <c r="AL539" i="1" s="1"/>
  <c r="AF540" i="1"/>
  <c r="AL540" i="1" s="1"/>
  <c r="AF541" i="1"/>
  <c r="AL541" i="1" s="1"/>
  <c r="AF542" i="1"/>
  <c r="AL542" i="1" s="1"/>
  <c r="AF543" i="1"/>
  <c r="AF544" i="1"/>
  <c r="AL544" i="1" s="1"/>
  <c r="AF545" i="1"/>
  <c r="AF546" i="1"/>
  <c r="AL546" i="1" s="1"/>
  <c r="AF547" i="1"/>
  <c r="AL547" i="1" s="1"/>
  <c r="AF548" i="1"/>
  <c r="AL548" i="1" s="1"/>
  <c r="AF549" i="1"/>
  <c r="AL549" i="1" s="1"/>
  <c r="AF550" i="1"/>
  <c r="AL550" i="1" s="1"/>
  <c r="AF551" i="1"/>
  <c r="AF552" i="1"/>
  <c r="AL552" i="1" s="1"/>
  <c r="AF553" i="1"/>
  <c r="AF554" i="1"/>
  <c r="AL554" i="1" s="1"/>
  <c r="AF555" i="1"/>
  <c r="AL555" i="1" s="1"/>
  <c r="AF556" i="1"/>
  <c r="AL556" i="1" s="1"/>
  <c r="AF557" i="1"/>
  <c r="AL557" i="1" s="1"/>
  <c r="AF558" i="1"/>
  <c r="AL558" i="1" s="1"/>
  <c r="AF559" i="1"/>
  <c r="AF560" i="1"/>
  <c r="AL560" i="1" s="1"/>
  <c r="AF561" i="1"/>
  <c r="AF562" i="1"/>
  <c r="AL562" i="1" s="1"/>
  <c r="AF563" i="1"/>
  <c r="AL563" i="1" s="1"/>
  <c r="AF564" i="1"/>
  <c r="AL564" i="1" s="1"/>
  <c r="AF565" i="1"/>
  <c r="AL565" i="1" s="1"/>
  <c r="AF566" i="1"/>
  <c r="AL566" i="1" s="1"/>
  <c r="AF567" i="1"/>
  <c r="AF568" i="1"/>
  <c r="AL568" i="1" s="1"/>
  <c r="AF569" i="1"/>
  <c r="AF570" i="1"/>
  <c r="AL570" i="1" s="1"/>
  <c r="AF571" i="1"/>
  <c r="AL571" i="1" s="1"/>
  <c r="AF572" i="1"/>
  <c r="AL572" i="1" s="1"/>
  <c r="AF573" i="1"/>
  <c r="AL573" i="1" s="1"/>
  <c r="AF574" i="1"/>
  <c r="AL574" i="1" s="1"/>
  <c r="AF575" i="1"/>
  <c r="AF576" i="1"/>
  <c r="AL576" i="1" s="1"/>
  <c r="AF577" i="1"/>
  <c r="AF578" i="1"/>
  <c r="AL578" i="1" s="1"/>
  <c r="AF579" i="1"/>
  <c r="AL579" i="1" s="1"/>
  <c r="AF580" i="1"/>
  <c r="AL580" i="1" s="1"/>
  <c r="AF581" i="1"/>
  <c r="AL581" i="1" s="1"/>
  <c r="AF582" i="1"/>
  <c r="AL582" i="1" s="1"/>
  <c r="AF583" i="1"/>
  <c r="AF584" i="1"/>
  <c r="AL584" i="1" s="1"/>
  <c r="AF585" i="1"/>
  <c r="AF586" i="1"/>
  <c r="AL586" i="1" s="1"/>
  <c r="AF587" i="1"/>
  <c r="AL587" i="1" s="1"/>
  <c r="AF588" i="1"/>
  <c r="AL588" i="1" s="1"/>
  <c r="AF589" i="1"/>
  <c r="AL589" i="1" s="1"/>
  <c r="AF590" i="1"/>
  <c r="AL590" i="1" s="1"/>
  <c r="AF591" i="1"/>
  <c r="AF592" i="1"/>
  <c r="AL592" i="1" s="1"/>
  <c r="AF593" i="1"/>
  <c r="AF594" i="1"/>
  <c r="AL594" i="1" s="1"/>
  <c r="AF595" i="1"/>
  <c r="AL595" i="1" s="1"/>
  <c r="AF596" i="1"/>
  <c r="AL596" i="1" s="1"/>
  <c r="AF597" i="1"/>
  <c r="AL597" i="1" s="1"/>
  <c r="AF598" i="1"/>
  <c r="AL598" i="1" s="1"/>
  <c r="AF599" i="1"/>
  <c r="AF600" i="1"/>
  <c r="AL600" i="1" s="1"/>
  <c r="AF601" i="1"/>
  <c r="AF602" i="1"/>
  <c r="AL602" i="1" s="1"/>
  <c r="AF603" i="1"/>
  <c r="AL603" i="1" s="1"/>
  <c r="AF604" i="1"/>
  <c r="AL604" i="1" s="1"/>
  <c r="AF605" i="1"/>
  <c r="AL605" i="1" s="1"/>
  <c r="AF606" i="1"/>
  <c r="AL606" i="1" s="1"/>
  <c r="AF607" i="1"/>
  <c r="AF608" i="1"/>
  <c r="AL608" i="1" s="1"/>
  <c r="AF609" i="1"/>
  <c r="AF610" i="1"/>
  <c r="AL610" i="1" s="1"/>
  <c r="AF611" i="1"/>
  <c r="AL611" i="1" s="1"/>
  <c r="AF612" i="1"/>
  <c r="AL612" i="1" s="1"/>
  <c r="AF613" i="1"/>
  <c r="AL613" i="1" s="1"/>
  <c r="AF614" i="1"/>
  <c r="AL614" i="1" s="1"/>
  <c r="AF615" i="1"/>
  <c r="AF616" i="1"/>
  <c r="AL616" i="1" s="1"/>
  <c r="AF617" i="1"/>
  <c r="AF618" i="1"/>
  <c r="AL618" i="1" s="1"/>
  <c r="AF619" i="1"/>
  <c r="AL619" i="1" s="1"/>
  <c r="AF620" i="1"/>
  <c r="AL620" i="1" s="1"/>
  <c r="AF621" i="1"/>
  <c r="AL621" i="1" s="1"/>
  <c r="AF622" i="1"/>
  <c r="AL622" i="1" s="1"/>
  <c r="AF623" i="1"/>
  <c r="AF624" i="1"/>
  <c r="AL624" i="1" s="1"/>
  <c r="AF625" i="1"/>
  <c r="AF626" i="1"/>
  <c r="AL626" i="1" s="1"/>
  <c r="AF627" i="1"/>
  <c r="AL627" i="1" s="1"/>
  <c r="AF628" i="1"/>
  <c r="AL628" i="1" s="1"/>
  <c r="AF629" i="1"/>
  <c r="AL629" i="1" s="1"/>
  <c r="AF630" i="1"/>
  <c r="AL630" i="1" s="1"/>
  <c r="AF631" i="1"/>
  <c r="AF632" i="1"/>
  <c r="AL632" i="1" s="1"/>
  <c r="AF633" i="1"/>
  <c r="AF634" i="1"/>
  <c r="AL634" i="1" s="1"/>
  <c r="AF635" i="1"/>
  <c r="AL635" i="1" s="1"/>
  <c r="AF636" i="1"/>
  <c r="AL636" i="1" s="1"/>
  <c r="AF637" i="1"/>
  <c r="AL637" i="1" s="1"/>
  <c r="AF638" i="1"/>
  <c r="AL638" i="1" s="1"/>
  <c r="AF639" i="1"/>
  <c r="AL639" i="1" s="1"/>
  <c r="AF640" i="1"/>
  <c r="AL640" i="1" s="1"/>
  <c r="AF641" i="1"/>
  <c r="AF642" i="1"/>
  <c r="AL642" i="1" s="1"/>
  <c r="AF643" i="1"/>
  <c r="AL643" i="1" s="1"/>
  <c r="AF644" i="1"/>
  <c r="AL644" i="1" s="1"/>
  <c r="AF645" i="1"/>
  <c r="AL645" i="1" s="1"/>
  <c r="AF646" i="1"/>
  <c r="AL646" i="1" s="1"/>
  <c r="AF647" i="1"/>
  <c r="AL647" i="1" s="1"/>
  <c r="AF648" i="1"/>
  <c r="AL648" i="1" s="1"/>
  <c r="AF649" i="1"/>
  <c r="AL649" i="1" s="1"/>
  <c r="AF650" i="1"/>
  <c r="AL650" i="1" s="1"/>
  <c r="AF651" i="1"/>
  <c r="AL651" i="1" s="1"/>
  <c r="AF652" i="1"/>
  <c r="AL652" i="1" s="1"/>
  <c r="AF653" i="1"/>
  <c r="AL653" i="1" s="1"/>
  <c r="AF654" i="1"/>
  <c r="AL654" i="1" s="1"/>
  <c r="AF655" i="1"/>
  <c r="AL655" i="1" s="1"/>
  <c r="AF656" i="1"/>
  <c r="AL656" i="1" s="1"/>
  <c r="AF657" i="1"/>
  <c r="AL657" i="1" s="1"/>
  <c r="AF658" i="1"/>
  <c r="AL658" i="1" s="1"/>
  <c r="AF659" i="1"/>
  <c r="AL659" i="1" s="1"/>
  <c r="AF660" i="1"/>
  <c r="AL660" i="1" s="1"/>
  <c r="AF661" i="1"/>
  <c r="AL661" i="1" s="1"/>
  <c r="AF662" i="1"/>
  <c r="AL662" i="1" s="1"/>
  <c r="AF663" i="1"/>
  <c r="AL663" i="1" s="1"/>
  <c r="AF664" i="1"/>
  <c r="AL664" i="1" s="1"/>
  <c r="AF665" i="1"/>
  <c r="AL665" i="1" s="1"/>
  <c r="AF666" i="1"/>
  <c r="AL666" i="1" s="1"/>
  <c r="AF667" i="1"/>
  <c r="AL667" i="1" s="1"/>
  <c r="AF668" i="1"/>
  <c r="AL668" i="1" s="1"/>
  <c r="AF669" i="1"/>
  <c r="AL669" i="1" s="1"/>
  <c r="AF670" i="1"/>
  <c r="AL670" i="1" s="1"/>
  <c r="AF671" i="1"/>
  <c r="AL671" i="1" s="1"/>
  <c r="AF672" i="1"/>
  <c r="AL672" i="1" s="1"/>
  <c r="AF673" i="1"/>
  <c r="AL673" i="1" s="1"/>
  <c r="AF674" i="1"/>
  <c r="AL674" i="1" s="1"/>
  <c r="AF675" i="1"/>
  <c r="AL675" i="1" s="1"/>
  <c r="AF676" i="1"/>
  <c r="AL676" i="1" s="1"/>
  <c r="AF677" i="1"/>
  <c r="AL677" i="1" s="1"/>
  <c r="AF678" i="1"/>
  <c r="AL678" i="1" s="1"/>
  <c r="AF679" i="1"/>
  <c r="AL679" i="1" s="1"/>
  <c r="AF680" i="1"/>
  <c r="AL680" i="1" s="1"/>
  <c r="AF681" i="1"/>
  <c r="AL681" i="1" s="1"/>
  <c r="AF682" i="1"/>
  <c r="AL682" i="1" s="1"/>
  <c r="AF683" i="1"/>
  <c r="AL683" i="1" s="1"/>
  <c r="AF684" i="1"/>
  <c r="AL684" i="1" s="1"/>
  <c r="AF685" i="1"/>
  <c r="AL685" i="1" s="1"/>
  <c r="AF686" i="1"/>
  <c r="AL686" i="1" s="1"/>
  <c r="AF687" i="1"/>
  <c r="AL687" i="1" s="1"/>
  <c r="AF688" i="1"/>
  <c r="AL688" i="1" s="1"/>
  <c r="AF689" i="1"/>
  <c r="AL689" i="1" s="1"/>
  <c r="AF690" i="1"/>
  <c r="AL690" i="1" s="1"/>
  <c r="AF691" i="1"/>
  <c r="AL691" i="1" s="1"/>
  <c r="AF692" i="1"/>
  <c r="AL692" i="1" s="1"/>
  <c r="AF693" i="1"/>
  <c r="AL693" i="1" s="1"/>
  <c r="AF694" i="1"/>
  <c r="AL694" i="1" s="1"/>
  <c r="AF695" i="1"/>
  <c r="AL695" i="1" s="1"/>
  <c r="AF696" i="1"/>
  <c r="AL696" i="1" s="1"/>
  <c r="AF697" i="1"/>
  <c r="AL697" i="1" s="1"/>
  <c r="AF698" i="1"/>
  <c r="AL698" i="1" s="1"/>
  <c r="AF699" i="1"/>
  <c r="AL699" i="1" s="1"/>
  <c r="AF700" i="1"/>
  <c r="AL700" i="1" s="1"/>
  <c r="AF701" i="1"/>
  <c r="AL701" i="1" s="1"/>
  <c r="AF702" i="1"/>
  <c r="AL702" i="1" s="1"/>
  <c r="AF703" i="1"/>
  <c r="AL703" i="1" s="1"/>
  <c r="AF704" i="1"/>
  <c r="AL704" i="1" s="1"/>
  <c r="AF705" i="1"/>
  <c r="AL705" i="1" s="1"/>
  <c r="AF706" i="1"/>
  <c r="AL706" i="1" s="1"/>
  <c r="AF707" i="1"/>
  <c r="AL707" i="1" s="1"/>
  <c r="AF708" i="1"/>
  <c r="AL708" i="1" s="1"/>
  <c r="AF709" i="1"/>
  <c r="AL709" i="1" s="1"/>
  <c r="AF710" i="1"/>
  <c r="AL710" i="1" s="1"/>
  <c r="AF711" i="1"/>
  <c r="AL711" i="1" s="1"/>
  <c r="AF712" i="1"/>
  <c r="AL712" i="1" s="1"/>
  <c r="AF713" i="1"/>
  <c r="AL713" i="1" s="1"/>
  <c r="AF714" i="1"/>
  <c r="AL714" i="1" s="1"/>
  <c r="AF715" i="1"/>
  <c r="AL715" i="1" s="1"/>
  <c r="AF716" i="1"/>
  <c r="AL716" i="1" s="1"/>
  <c r="AF717" i="1"/>
  <c r="AL717" i="1" s="1"/>
  <c r="AF718" i="1"/>
  <c r="AL718" i="1" s="1"/>
  <c r="AF719" i="1"/>
  <c r="AL719" i="1" s="1"/>
  <c r="AF720" i="1"/>
  <c r="AL720" i="1" s="1"/>
  <c r="AF721" i="1"/>
  <c r="AL721" i="1" s="1"/>
  <c r="AF722" i="1"/>
  <c r="AL722" i="1" s="1"/>
  <c r="AF723" i="1"/>
  <c r="AL723" i="1" s="1"/>
  <c r="AF724" i="1"/>
  <c r="AL724" i="1" s="1"/>
  <c r="AF725" i="1"/>
  <c r="AL725" i="1" s="1"/>
  <c r="AF726" i="1"/>
  <c r="AL726" i="1" s="1"/>
  <c r="AF727" i="1"/>
  <c r="AL727" i="1" s="1"/>
  <c r="AF728" i="1"/>
  <c r="AL728" i="1" s="1"/>
  <c r="AF729" i="1"/>
  <c r="AL729" i="1" s="1"/>
  <c r="AF730" i="1"/>
  <c r="AL730" i="1" s="1"/>
  <c r="AF731" i="1"/>
  <c r="AL731" i="1" s="1"/>
  <c r="AF732" i="1"/>
  <c r="AL732" i="1" s="1"/>
  <c r="AF733" i="1"/>
  <c r="AL733" i="1" s="1"/>
  <c r="AF734" i="1"/>
  <c r="AL734" i="1" s="1"/>
  <c r="AF735" i="1"/>
  <c r="AL735" i="1" s="1"/>
  <c r="AF736" i="1"/>
  <c r="AL736" i="1" s="1"/>
  <c r="AF737" i="1"/>
  <c r="AL737" i="1" s="1"/>
  <c r="AF738" i="1"/>
  <c r="AL738" i="1" s="1"/>
  <c r="AF739" i="1"/>
  <c r="AL739" i="1" s="1"/>
  <c r="AF740" i="1"/>
  <c r="AL740" i="1" s="1"/>
  <c r="AF741" i="1"/>
  <c r="AL741" i="1" s="1"/>
  <c r="AF742" i="1"/>
  <c r="AL742" i="1" s="1"/>
  <c r="AF743" i="1"/>
  <c r="AL743" i="1" s="1"/>
  <c r="AF744" i="1"/>
  <c r="AL744" i="1" s="1"/>
  <c r="AF745" i="1"/>
  <c r="AL745" i="1" s="1"/>
  <c r="AF746" i="1"/>
  <c r="AL746" i="1" s="1"/>
  <c r="AF747" i="1"/>
  <c r="AL747" i="1" s="1"/>
  <c r="AF748" i="1"/>
  <c r="AL748" i="1" s="1"/>
  <c r="AF749" i="1"/>
  <c r="AL749" i="1" s="1"/>
  <c r="AF750" i="1"/>
  <c r="AL750" i="1" s="1"/>
  <c r="AF751" i="1"/>
  <c r="AL751" i="1" s="1"/>
  <c r="AF752" i="1"/>
  <c r="AL752" i="1" s="1"/>
  <c r="AF753" i="1"/>
  <c r="AL753" i="1" s="1"/>
  <c r="AF754" i="1"/>
  <c r="AL754" i="1" s="1"/>
  <c r="AF755" i="1"/>
  <c r="AL755" i="1" s="1"/>
  <c r="AF756" i="1"/>
  <c r="AL756" i="1" s="1"/>
  <c r="AF757" i="1"/>
  <c r="AL757" i="1" s="1"/>
  <c r="AF758" i="1"/>
  <c r="AL758" i="1" s="1"/>
  <c r="AF759" i="1"/>
  <c r="AL759" i="1" s="1"/>
  <c r="AF760" i="1"/>
  <c r="AL760" i="1" s="1"/>
  <c r="AF761" i="1"/>
  <c r="AL761" i="1" s="1"/>
  <c r="AF762" i="1"/>
  <c r="AL762" i="1" s="1"/>
  <c r="AF763" i="1"/>
  <c r="AL763" i="1" s="1"/>
  <c r="AF764" i="1"/>
  <c r="AL764" i="1" s="1"/>
  <c r="AF765" i="1"/>
  <c r="AL765" i="1" s="1"/>
  <c r="AF766" i="1"/>
  <c r="AL766" i="1" s="1"/>
  <c r="AF767" i="1"/>
  <c r="AL767" i="1" s="1"/>
  <c r="AF768" i="1"/>
  <c r="AL768" i="1" s="1"/>
  <c r="AF769" i="1"/>
  <c r="AL769" i="1" s="1"/>
  <c r="AF770" i="1"/>
  <c r="AL770" i="1" s="1"/>
  <c r="AF771" i="1"/>
  <c r="AL771" i="1" s="1"/>
  <c r="AF772" i="1"/>
  <c r="AL772" i="1" s="1"/>
  <c r="AF773" i="1"/>
  <c r="AL773" i="1" s="1"/>
  <c r="AF774" i="1"/>
  <c r="AL774" i="1" s="1"/>
  <c r="AF775" i="1"/>
  <c r="AL775" i="1" s="1"/>
  <c r="AF776" i="1"/>
  <c r="AL776" i="1" s="1"/>
  <c r="AF777" i="1"/>
  <c r="AL777" i="1" s="1"/>
  <c r="AF778" i="1"/>
  <c r="AL778" i="1" s="1"/>
  <c r="AF779" i="1"/>
  <c r="AL779" i="1" s="1"/>
  <c r="AF780" i="1"/>
  <c r="AL780" i="1" s="1"/>
  <c r="AF781" i="1"/>
  <c r="AL781" i="1" s="1"/>
  <c r="AF782" i="1"/>
  <c r="AL782" i="1" s="1"/>
  <c r="AF783" i="1"/>
  <c r="AL783" i="1" s="1"/>
  <c r="AF784" i="1"/>
  <c r="AL784" i="1" s="1"/>
  <c r="AF785" i="1"/>
  <c r="AL785" i="1" s="1"/>
  <c r="AF786" i="1"/>
  <c r="AL786" i="1" s="1"/>
  <c r="AF787" i="1"/>
  <c r="AL787" i="1" s="1"/>
  <c r="AF788" i="1"/>
  <c r="AL788" i="1" s="1"/>
  <c r="AF789" i="1"/>
  <c r="AL789" i="1" s="1"/>
  <c r="AF790" i="1"/>
  <c r="AL790" i="1" s="1"/>
  <c r="AF791" i="1"/>
  <c r="AL791" i="1" s="1"/>
  <c r="AF792" i="1"/>
  <c r="AL792" i="1" s="1"/>
  <c r="AF793" i="1"/>
  <c r="AL793" i="1" s="1"/>
  <c r="AF794" i="1"/>
  <c r="AL794" i="1" s="1"/>
  <c r="AF795" i="1"/>
  <c r="AL795" i="1" s="1"/>
  <c r="AF796" i="1"/>
  <c r="AL796" i="1" s="1"/>
  <c r="AF797" i="1"/>
  <c r="AL797" i="1" s="1"/>
  <c r="AF798" i="1"/>
  <c r="AL798" i="1" s="1"/>
  <c r="AF799" i="1"/>
  <c r="AL799" i="1" s="1"/>
  <c r="AF800" i="1"/>
  <c r="AL800" i="1" s="1"/>
  <c r="AF801" i="1"/>
  <c r="AL801" i="1" s="1"/>
  <c r="AF802" i="1"/>
  <c r="AL802" i="1" s="1"/>
  <c r="AF803" i="1"/>
  <c r="AL803" i="1" s="1"/>
  <c r="AF804" i="1"/>
  <c r="AL804" i="1" s="1"/>
  <c r="AF805" i="1"/>
  <c r="AL805" i="1" s="1"/>
  <c r="AF806" i="1"/>
  <c r="AL806" i="1" s="1"/>
  <c r="AF807" i="1"/>
  <c r="AL807" i="1" s="1"/>
  <c r="AF808" i="1"/>
  <c r="AL808" i="1" s="1"/>
  <c r="AF809" i="1"/>
  <c r="AL809" i="1" s="1"/>
  <c r="AF810" i="1"/>
  <c r="AL810" i="1" s="1"/>
  <c r="AF811" i="1"/>
  <c r="AL811" i="1" s="1"/>
  <c r="AF812" i="1"/>
  <c r="AL812" i="1" s="1"/>
  <c r="AF813" i="1"/>
  <c r="AL813" i="1" s="1"/>
  <c r="AF814" i="1"/>
  <c r="AL814" i="1" s="1"/>
  <c r="AF815" i="1"/>
  <c r="AL815" i="1" s="1"/>
  <c r="AF816" i="1"/>
  <c r="AL816" i="1" s="1"/>
  <c r="AF817" i="1"/>
  <c r="AL817" i="1" s="1"/>
  <c r="AF818" i="1"/>
  <c r="AL818" i="1" s="1"/>
  <c r="AF819" i="1"/>
  <c r="AL819" i="1" s="1"/>
  <c r="AF820" i="1"/>
  <c r="AL820" i="1" s="1"/>
  <c r="AF821" i="1"/>
  <c r="AL821" i="1" s="1"/>
  <c r="AF822" i="1"/>
  <c r="AL822" i="1" s="1"/>
  <c r="AF823" i="1"/>
  <c r="AL823" i="1" s="1"/>
  <c r="AF824" i="1"/>
  <c r="AL824" i="1" s="1"/>
  <c r="AF825" i="1"/>
  <c r="AL825" i="1" s="1"/>
  <c r="AF826" i="1"/>
  <c r="AL826" i="1" s="1"/>
  <c r="AF827" i="1"/>
  <c r="AL827" i="1" s="1"/>
  <c r="AF828" i="1"/>
  <c r="AL828" i="1" s="1"/>
  <c r="AF829" i="1"/>
  <c r="AL829" i="1" s="1"/>
  <c r="AF830" i="1"/>
  <c r="AL830" i="1" s="1"/>
  <c r="AF831" i="1"/>
  <c r="AL831" i="1" s="1"/>
  <c r="AF832" i="1"/>
  <c r="AL832" i="1" s="1"/>
  <c r="AF833" i="1"/>
  <c r="AL833" i="1" s="1"/>
  <c r="AF834" i="1"/>
  <c r="AL834" i="1" s="1"/>
  <c r="AF835" i="1"/>
  <c r="AL835" i="1" s="1"/>
  <c r="AF836" i="1"/>
  <c r="AL836" i="1" s="1"/>
  <c r="AF837" i="1"/>
  <c r="AL837" i="1" s="1"/>
  <c r="AF838" i="1"/>
  <c r="AL838" i="1" s="1"/>
  <c r="AF839" i="1"/>
  <c r="AL839" i="1" s="1"/>
  <c r="AF840" i="1"/>
  <c r="AL840" i="1" s="1"/>
  <c r="AF841" i="1"/>
  <c r="AL841" i="1" s="1"/>
  <c r="AF842" i="1"/>
  <c r="AL842" i="1" s="1"/>
  <c r="AF843" i="1"/>
  <c r="AL843" i="1" s="1"/>
  <c r="AF844" i="1"/>
  <c r="AL844" i="1" s="1"/>
  <c r="AF845" i="1"/>
  <c r="AL845" i="1" s="1"/>
  <c r="AF846" i="1"/>
  <c r="AL846" i="1" s="1"/>
  <c r="AF847" i="1"/>
  <c r="AL847" i="1" s="1"/>
  <c r="AF848" i="1"/>
  <c r="AL848" i="1" s="1"/>
  <c r="AF849" i="1"/>
  <c r="AL849" i="1" s="1"/>
  <c r="AF850" i="1"/>
  <c r="AL850" i="1" s="1"/>
  <c r="AF851" i="1"/>
  <c r="AL851" i="1" s="1"/>
  <c r="AF852" i="1"/>
  <c r="AL852" i="1" s="1"/>
  <c r="AF853" i="1"/>
  <c r="AL853" i="1" s="1"/>
  <c r="AF854" i="1"/>
  <c r="AL854" i="1" s="1"/>
  <c r="AF855" i="1"/>
  <c r="AL855" i="1" s="1"/>
  <c r="AF856" i="1"/>
  <c r="AL856" i="1" s="1"/>
  <c r="AF857" i="1"/>
  <c r="AL857" i="1" s="1"/>
  <c r="AF858" i="1"/>
  <c r="AL858" i="1" s="1"/>
  <c r="AF859" i="1"/>
  <c r="AL859" i="1" s="1"/>
  <c r="AF860" i="1"/>
  <c r="AL860" i="1" s="1"/>
  <c r="AF861" i="1"/>
  <c r="AL861" i="1" s="1"/>
  <c r="AF862" i="1"/>
  <c r="AL862" i="1" s="1"/>
  <c r="AF863" i="1"/>
  <c r="AL863" i="1" s="1"/>
  <c r="AF864" i="1"/>
  <c r="AL864" i="1" s="1"/>
  <c r="AF865" i="1"/>
  <c r="AL865" i="1" s="1"/>
  <c r="AF866" i="1"/>
  <c r="AL866" i="1" s="1"/>
  <c r="AF867" i="1"/>
  <c r="AL867" i="1" s="1"/>
  <c r="AF868" i="1"/>
  <c r="AL868" i="1" s="1"/>
  <c r="AF869" i="1"/>
  <c r="AL869" i="1" s="1"/>
  <c r="AF870" i="1"/>
  <c r="AL870" i="1" s="1"/>
  <c r="AF871" i="1"/>
  <c r="AL871" i="1" s="1"/>
  <c r="AF872" i="1"/>
  <c r="AL872" i="1" s="1"/>
  <c r="AF873" i="1"/>
  <c r="AL873" i="1" s="1"/>
  <c r="AF874" i="1"/>
  <c r="AL874" i="1" s="1"/>
  <c r="AF875" i="1"/>
  <c r="AL875" i="1" s="1"/>
  <c r="AF876" i="1"/>
  <c r="AL876" i="1" s="1"/>
  <c r="AF877" i="1"/>
  <c r="AL877" i="1" s="1"/>
  <c r="AF878" i="1"/>
  <c r="AL878" i="1" s="1"/>
  <c r="AF879" i="1"/>
  <c r="AL879" i="1" s="1"/>
  <c r="AF880" i="1"/>
  <c r="AL880" i="1" s="1"/>
  <c r="AF881" i="1"/>
  <c r="AL881" i="1" s="1"/>
  <c r="AF882" i="1"/>
  <c r="AL882" i="1" s="1"/>
  <c r="AF883" i="1"/>
  <c r="AL883" i="1" s="1"/>
  <c r="AF884" i="1"/>
  <c r="AL884" i="1" s="1"/>
  <c r="AF885" i="1"/>
  <c r="AL885" i="1" s="1"/>
  <c r="AF886" i="1"/>
  <c r="AL886" i="1" s="1"/>
  <c r="AF887" i="1"/>
  <c r="AL887" i="1" s="1"/>
  <c r="AF888" i="1"/>
  <c r="AL888" i="1" s="1"/>
  <c r="AF889" i="1"/>
  <c r="AL889" i="1" s="1"/>
  <c r="AF890" i="1"/>
  <c r="AL890" i="1" s="1"/>
  <c r="AF891" i="1"/>
  <c r="AL891" i="1" s="1"/>
  <c r="AF892" i="1"/>
  <c r="AL892" i="1" s="1"/>
  <c r="AF893" i="1"/>
  <c r="AL893" i="1" s="1"/>
  <c r="AF894" i="1"/>
  <c r="AL894" i="1" s="1"/>
  <c r="AF895" i="1"/>
  <c r="AL895" i="1" s="1"/>
  <c r="AF896" i="1"/>
  <c r="AL896" i="1" s="1"/>
  <c r="AF897" i="1"/>
  <c r="AL897" i="1" s="1"/>
  <c r="AF898" i="1"/>
  <c r="AL898" i="1" s="1"/>
  <c r="AF899" i="1"/>
  <c r="AL899" i="1" s="1"/>
  <c r="AF900" i="1"/>
  <c r="AL900" i="1" s="1"/>
  <c r="AF901" i="1"/>
  <c r="AL901" i="1" s="1"/>
  <c r="AF902" i="1"/>
  <c r="AL902" i="1" s="1"/>
  <c r="AF903" i="1"/>
  <c r="AL903" i="1" s="1"/>
  <c r="AF904" i="1"/>
  <c r="AL904" i="1" s="1"/>
  <c r="AF905" i="1"/>
  <c r="AL905" i="1" s="1"/>
  <c r="AF906" i="1"/>
  <c r="AL906" i="1" s="1"/>
  <c r="AF907" i="1"/>
  <c r="AL907" i="1" s="1"/>
  <c r="AF908" i="1"/>
  <c r="AL908" i="1" s="1"/>
  <c r="AF909" i="1"/>
  <c r="AL909" i="1" s="1"/>
  <c r="AF910" i="1"/>
  <c r="AL910" i="1" s="1"/>
  <c r="AF911" i="1"/>
  <c r="AL911" i="1" s="1"/>
  <c r="AF912" i="1"/>
  <c r="AL912" i="1" s="1"/>
  <c r="AF913" i="1"/>
  <c r="AL913" i="1" s="1"/>
  <c r="AF914" i="1"/>
  <c r="AL914" i="1" s="1"/>
  <c r="AF915" i="1"/>
  <c r="AL915" i="1" s="1"/>
  <c r="AF916" i="1"/>
  <c r="AL916" i="1" s="1"/>
  <c r="AF917" i="1"/>
  <c r="AL917" i="1" s="1"/>
  <c r="AF918" i="1"/>
  <c r="AL918" i="1" s="1"/>
  <c r="AF919" i="1"/>
  <c r="AL919" i="1" s="1"/>
  <c r="AF920" i="1"/>
  <c r="AL920" i="1" s="1"/>
  <c r="AF921" i="1"/>
  <c r="AL921" i="1" s="1"/>
  <c r="AF922" i="1"/>
  <c r="AL922" i="1" s="1"/>
  <c r="AF923" i="1"/>
  <c r="AL923" i="1" s="1"/>
  <c r="AF924" i="1"/>
  <c r="AL924" i="1" s="1"/>
  <c r="AF925" i="1"/>
  <c r="AL925" i="1" s="1"/>
  <c r="AF926" i="1"/>
  <c r="AL926" i="1" s="1"/>
  <c r="AF927" i="1"/>
  <c r="AL927" i="1" s="1"/>
  <c r="AF928" i="1"/>
  <c r="AL928" i="1" s="1"/>
  <c r="AF929" i="1"/>
  <c r="AL929" i="1" s="1"/>
  <c r="AF930" i="1"/>
  <c r="AL930" i="1" s="1"/>
  <c r="AF931" i="1"/>
  <c r="AL931" i="1" s="1"/>
  <c r="AF932" i="1"/>
  <c r="AL932" i="1" s="1"/>
  <c r="AF933" i="1"/>
  <c r="AL933" i="1" s="1"/>
  <c r="AF934" i="1"/>
  <c r="AL934" i="1" s="1"/>
  <c r="AF935" i="1"/>
  <c r="AL935" i="1" s="1"/>
  <c r="AF936" i="1"/>
  <c r="AL936" i="1" s="1"/>
  <c r="AF937" i="1"/>
  <c r="AL937" i="1" s="1"/>
  <c r="AF938" i="1"/>
  <c r="AL938" i="1" s="1"/>
  <c r="AF939" i="1"/>
  <c r="AL939" i="1" s="1"/>
  <c r="AF940" i="1"/>
  <c r="AL940" i="1" s="1"/>
  <c r="AF941" i="1"/>
  <c r="AL941" i="1" s="1"/>
  <c r="AF942" i="1"/>
  <c r="AL942" i="1" s="1"/>
  <c r="AF943" i="1"/>
  <c r="AL943" i="1" s="1"/>
  <c r="AF944" i="1"/>
  <c r="AL944" i="1" s="1"/>
  <c r="AF945" i="1"/>
  <c r="AL945" i="1" s="1"/>
  <c r="AF946" i="1"/>
  <c r="AL946" i="1" s="1"/>
  <c r="AF947" i="1"/>
  <c r="AL947" i="1" s="1"/>
  <c r="AF948" i="1"/>
  <c r="AL948" i="1" s="1"/>
  <c r="AF949" i="1"/>
  <c r="AL949" i="1" s="1"/>
  <c r="AF950" i="1"/>
  <c r="AL950" i="1" s="1"/>
  <c r="AF951" i="1"/>
  <c r="AL951" i="1" s="1"/>
  <c r="AF952" i="1"/>
  <c r="AL952" i="1" s="1"/>
  <c r="AF953" i="1"/>
  <c r="AL953" i="1" s="1"/>
  <c r="AF954" i="1"/>
  <c r="AL954" i="1" s="1"/>
  <c r="AF955" i="1"/>
  <c r="AL955" i="1" s="1"/>
  <c r="AF956" i="1"/>
  <c r="AL956" i="1" s="1"/>
  <c r="AF957" i="1"/>
  <c r="AL957" i="1" s="1"/>
  <c r="AF958" i="1"/>
  <c r="AL958" i="1" s="1"/>
  <c r="AF959" i="1"/>
  <c r="AL959" i="1" s="1"/>
  <c r="AF960" i="1"/>
  <c r="AL960" i="1" s="1"/>
  <c r="AF961" i="1"/>
  <c r="AL961" i="1" s="1"/>
  <c r="AF962" i="1"/>
  <c r="AL962" i="1" s="1"/>
  <c r="AF963" i="1"/>
  <c r="AL963" i="1" s="1"/>
  <c r="AF964" i="1"/>
  <c r="AL964" i="1" s="1"/>
  <c r="AF965" i="1"/>
  <c r="AL965" i="1" s="1"/>
  <c r="AF966" i="1"/>
  <c r="AL966" i="1" s="1"/>
  <c r="AF967" i="1"/>
  <c r="AL967" i="1" s="1"/>
  <c r="AF968" i="1"/>
  <c r="AL968" i="1" s="1"/>
  <c r="AF969" i="1"/>
  <c r="AL969" i="1" s="1"/>
  <c r="AF970" i="1"/>
  <c r="AL970" i="1" s="1"/>
  <c r="AF971" i="1"/>
  <c r="AL971" i="1" s="1"/>
  <c r="AF972" i="1"/>
  <c r="AL972" i="1" s="1"/>
  <c r="AF973" i="1"/>
  <c r="AL973" i="1" s="1"/>
  <c r="AF974" i="1"/>
  <c r="AL974" i="1" s="1"/>
  <c r="AF975" i="1"/>
  <c r="AL975" i="1" s="1"/>
  <c r="AF976" i="1"/>
  <c r="AL976" i="1" s="1"/>
  <c r="AF977" i="1"/>
  <c r="AL977" i="1" s="1"/>
  <c r="AF978" i="1"/>
  <c r="AL978" i="1" s="1"/>
  <c r="AF979" i="1"/>
  <c r="AL979" i="1" s="1"/>
  <c r="AF980" i="1"/>
  <c r="AL980" i="1" s="1"/>
  <c r="AF981" i="1"/>
  <c r="AL981" i="1" s="1"/>
  <c r="AF982" i="1"/>
  <c r="AL982" i="1" s="1"/>
  <c r="AF983" i="1"/>
  <c r="AL983" i="1" s="1"/>
  <c r="AF984" i="1"/>
  <c r="AL984" i="1" s="1"/>
  <c r="AF985" i="1"/>
  <c r="AL985" i="1" s="1"/>
  <c r="AF986" i="1"/>
  <c r="AL986" i="1" s="1"/>
  <c r="AF987" i="1"/>
  <c r="AL987" i="1" s="1"/>
  <c r="AF988" i="1"/>
  <c r="AL988" i="1" s="1"/>
  <c r="AF989" i="1"/>
  <c r="AL989" i="1" s="1"/>
  <c r="AF990" i="1"/>
  <c r="AL990" i="1" s="1"/>
  <c r="AF991" i="1"/>
  <c r="AL991" i="1" s="1"/>
  <c r="AF992" i="1"/>
  <c r="AL992" i="1" s="1"/>
  <c r="AF993" i="1"/>
  <c r="AL993" i="1" s="1"/>
  <c r="AF994" i="1"/>
  <c r="AL994" i="1" s="1"/>
  <c r="AF995" i="1"/>
  <c r="AL995" i="1" s="1"/>
  <c r="AF996" i="1"/>
  <c r="AL996" i="1" s="1"/>
  <c r="AF997" i="1"/>
  <c r="AL997" i="1" s="1"/>
  <c r="AF998" i="1"/>
  <c r="AL998" i="1" s="1"/>
  <c r="AF999" i="1"/>
  <c r="AL999" i="1" s="1"/>
  <c r="AF1000" i="1"/>
  <c r="AL1000" i="1" s="1"/>
  <c r="AF1001" i="1"/>
  <c r="AL1001"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H204" i="1" s="1"/>
  <c r="AJ204" i="1" s="1"/>
  <c r="AN204" i="1" s="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H228" i="1" s="1"/>
  <c r="AJ228" i="1" s="1"/>
  <c r="AN228" i="1" s="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H252" i="1" s="1"/>
  <c r="AJ252" i="1" s="1"/>
  <c r="AN252" i="1" s="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H396" i="1" s="1"/>
  <c r="AJ396" i="1" s="1"/>
  <c r="AN396" i="1" s="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H444" i="1" s="1"/>
  <c r="AJ444" i="1" s="1"/>
  <c r="AN444" i="1" s="1"/>
  <c r="AE445" i="1"/>
  <c r="AE446" i="1"/>
  <c r="AE447" i="1"/>
  <c r="AE448" i="1"/>
  <c r="AE449" i="1"/>
  <c r="AE450" i="1"/>
  <c r="AE451" i="1"/>
  <c r="AE452" i="1"/>
  <c r="AE453" i="1"/>
  <c r="AE454" i="1"/>
  <c r="AE455" i="1"/>
  <c r="AE456" i="1"/>
  <c r="AE457" i="1"/>
  <c r="AE458" i="1"/>
  <c r="AE459" i="1"/>
  <c r="AE460" i="1"/>
  <c r="AH460" i="1" s="1"/>
  <c r="AJ460" i="1" s="1"/>
  <c r="AN460" i="1" s="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H508" i="1" s="1"/>
  <c r="AJ508" i="1" s="1"/>
  <c r="AN508" i="1" s="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H655" i="1" s="1"/>
  <c r="AJ655" i="1" s="1"/>
  <c r="AN655" i="1" s="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U508" i="1" l="1"/>
  <c r="AU460" i="1"/>
  <c r="AU444" i="1"/>
  <c r="AU396" i="1"/>
  <c r="AU252" i="1"/>
  <c r="AU228" i="1"/>
  <c r="AU204" i="1"/>
  <c r="AU655" i="1"/>
  <c r="AQ521" i="1"/>
  <c r="AV521" i="1" s="1"/>
  <c r="AR665" i="1"/>
  <c r="AS665" i="1" s="1"/>
  <c r="AR569" i="1"/>
  <c r="AS569" i="1" s="1"/>
  <c r="AR513" i="1"/>
  <c r="AS513" i="1" s="1"/>
  <c r="AR385" i="1"/>
  <c r="AS385" i="1" s="1"/>
  <c r="AR353" i="1"/>
  <c r="AS353" i="1" s="1"/>
  <c r="AR193" i="1"/>
  <c r="AS193" i="1" s="1"/>
  <c r="AR161" i="1"/>
  <c r="AS161" i="1" s="1"/>
  <c r="AQ895" i="1"/>
  <c r="AV895" i="1" s="1"/>
  <c r="AR973" i="1"/>
  <c r="AS973" i="1" s="1"/>
  <c r="AR941" i="1"/>
  <c r="AS941" i="1" s="1"/>
  <c r="AR909" i="1"/>
  <c r="AS909" i="1" s="1"/>
  <c r="AR877" i="1"/>
  <c r="AS877" i="1" s="1"/>
  <c r="AR845" i="1"/>
  <c r="AS845" i="1" s="1"/>
  <c r="AR813" i="1"/>
  <c r="AS813" i="1" s="1"/>
  <c r="AR781" i="1"/>
  <c r="AS781" i="1" s="1"/>
  <c r="AR749" i="1"/>
  <c r="AS749" i="1" s="1"/>
  <c r="AR717" i="1"/>
  <c r="AS717" i="1" s="1"/>
  <c r="AR685" i="1"/>
  <c r="AS685" i="1" s="1"/>
  <c r="AQ879" i="1"/>
  <c r="AV879" i="1" s="1"/>
  <c r="AR999" i="1"/>
  <c r="AS999" i="1" s="1"/>
  <c r="AR967" i="1"/>
  <c r="AS967" i="1" s="1"/>
  <c r="AR935" i="1"/>
  <c r="AS935" i="1" s="1"/>
  <c r="AR903" i="1"/>
  <c r="AS903" i="1" s="1"/>
  <c r="AR871" i="1"/>
  <c r="AS871" i="1" s="1"/>
  <c r="AR839" i="1"/>
  <c r="AS839" i="1" s="1"/>
  <c r="AR807" i="1"/>
  <c r="AS807" i="1" s="1"/>
  <c r="AR775" i="1"/>
  <c r="AS775" i="1" s="1"/>
  <c r="AR743" i="1"/>
  <c r="AS743" i="1" s="1"/>
  <c r="AR711" i="1"/>
  <c r="AS711" i="1" s="1"/>
  <c r="AR673" i="1"/>
  <c r="AS673" i="1" s="1"/>
  <c r="AR545" i="1"/>
  <c r="AS545" i="1" s="1"/>
  <c r="AR377" i="1"/>
  <c r="AS377" i="1" s="1"/>
  <c r="AR185" i="1"/>
  <c r="AS185" i="1" s="1"/>
  <c r="AQ831" i="1"/>
  <c r="AV831" i="1" s="1"/>
  <c r="AR901" i="1"/>
  <c r="AS901" i="1" s="1"/>
  <c r="AR805" i="1"/>
  <c r="AS805" i="1" s="1"/>
  <c r="AQ815" i="1"/>
  <c r="AV815" i="1" s="1"/>
  <c r="AR991" i="1"/>
  <c r="AS991" i="1" s="1"/>
  <c r="AR959" i="1"/>
  <c r="AS959" i="1" s="1"/>
  <c r="AR927" i="1"/>
  <c r="AS927" i="1" s="1"/>
  <c r="AR863" i="1"/>
  <c r="AS863" i="1" s="1"/>
  <c r="AR799" i="1"/>
  <c r="AS799" i="1" s="1"/>
  <c r="AR767" i="1"/>
  <c r="AS767" i="1" s="1"/>
  <c r="AR735" i="1"/>
  <c r="AS735" i="1" s="1"/>
  <c r="AR703" i="1"/>
  <c r="AS703" i="1" s="1"/>
  <c r="AR641" i="1"/>
  <c r="AS641" i="1" s="1"/>
  <c r="AR505" i="1"/>
  <c r="AS505" i="1" s="1"/>
  <c r="AR321" i="1"/>
  <c r="AS321" i="1" s="1"/>
  <c r="AR129" i="1"/>
  <c r="AS129" i="1" s="1"/>
  <c r="AR965" i="1"/>
  <c r="AS965" i="1" s="1"/>
  <c r="AR837" i="1"/>
  <c r="AS837" i="1" s="1"/>
  <c r="AR709" i="1"/>
  <c r="AS709" i="1" s="1"/>
  <c r="AR989" i="1"/>
  <c r="AS989" i="1" s="1"/>
  <c r="AR957" i="1"/>
  <c r="AS957" i="1" s="1"/>
  <c r="AR925" i="1"/>
  <c r="AS925" i="1" s="1"/>
  <c r="AR893" i="1"/>
  <c r="AS893" i="1" s="1"/>
  <c r="AR861" i="1"/>
  <c r="AS861" i="1" s="1"/>
  <c r="AR829" i="1"/>
  <c r="AS829" i="1" s="1"/>
  <c r="AR797" i="1"/>
  <c r="AS797" i="1" s="1"/>
  <c r="AR765" i="1"/>
  <c r="AS765" i="1" s="1"/>
  <c r="AR733" i="1"/>
  <c r="AS733" i="1" s="1"/>
  <c r="AR701" i="1"/>
  <c r="AS701" i="1" s="1"/>
  <c r="AR633" i="1"/>
  <c r="AS633" i="1" s="1"/>
  <c r="AR481" i="1"/>
  <c r="AS481" i="1" s="1"/>
  <c r="AR313" i="1"/>
  <c r="AS313" i="1" s="1"/>
  <c r="AR97" i="1"/>
  <c r="AS97" i="1" s="1"/>
  <c r="AR933" i="1"/>
  <c r="AS933" i="1" s="1"/>
  <c r="AR773" i="1"/>
  <c r="AS773" i="1" s="1"/>
  <c r="AQ751" i="1"/>
  <c r="AV751" i="1" s="1"/>
  <c r="AR983" i="1"/>
  <c r="AS983" i="1" s="1"/>
  <c r="AR951" i="1"/>
  <c r="AS951" i="1" s="1"/>
  <c r="AR919" i="1"/>
  <c r="AS919" i="1" s="1"/>
  <c r="AR887" i="1"/>
  <c r="AS887" i="1" s="1"/>
  <c r="AR855" i="1"/>
  <c r="AS855" i="1" s="1"/>
  <c r="AR823" i="1"/>
  <c r="AS823" i="1" s="1"/>
  <c r="AR791" i="1"/>
  <c r="AS791" i="1" s="1"/>
  <c r="AR759" i="1"/>
  <c r="AS759" i="1" s="1"/>
  <c r="AR727" i="1"/>
  <c r="AS727" i="1" s="1"/>
  <c r="AR695" i="1"/>
  <c r="AS695" i="1" s="1"/>
  <c r="AR609" i="1"/>
  <c r="AS609" i="1" s="1"/>
  <c r="AR449" i="1"/>
  <c r="AS449" i="1" s="1"/>
  <c r="AR289" i="1"/>
  <c r="AS289" i="1" s="1"/>
  <c r="AR65" i="1"/>
  <c r="AS65" i="1" s="1"/>
  <c r="AR997" i="1"/>
  <c r="AS997" i="1" s="1"/>
  <c r="AR869" i="1"/>
  <c r="AS869" i="1" s="1"/>
  <c r="AR741" i="1"/>
  <c r="AS741" i="1" s="1"/>
  <c r="AQ537" i="1"/>
  <c r="AV537" i="1" s="1"/>
  <c r="AR537" i="1"/>
  <c r="AS537" i="1" s="1"/>
  <c r="AQ473" i="1"/>
  <c r="AV473" i="1" s="1"/>
  <c r="AR473" i="1"/>
  <c r="AS473" i="1" s="1"/>
  <c r="AQ409" i="1"/>
  <c r="AV409" i="1" s="1"/>
  <c r="AR409" i="1"/>
  <c r="AS409" i="1" s="1"/>
  <c r="AQ345" i="1"/>
  <c r="AV345" i="1" s="1"/>
  <c r="AR345" i="1"/>
  <c r="AS345" i="1" s="1"/>
  <c r="AQ281" i="1"/>
  <c r="AV281" i="1" s="1"/>
  <c r="AR281" i="1"/>
  <c r="AS281" i="1" s="1"/>
  <c r="AQ249" i="1"/>
  <c r="AV249" i="1" s="1"/>
  <c r="AR249" i="1"/>
  <c r="AS249" i="1" s="1"/>
  <c r="AQ217" i="1"/>
  <c r="AV217" i="1" s="1"/>
  <c r="AR217" i="1"/>
  <c r="AS217" i="1" s="1"/>
  <c r="AQ153" i="1"/>
  <c r="AV153" i="1" s="1"/>
  <c r="AR153" i="1"/>
  <c r="AS153" i="1" s="1"/>
  <c r="AQ121" i="1"/>
  <c r="AV121" i="1" s="1"/>
  <c r="AR121" i="1"/>
  <c r="AS121" i="1" s="1"/>
  <c r="AQ89" i="1"/>
  <c r="AV89" i="1" s="1"/>
  <c r="AR89" i="1"/>
  <c r="AS89" i="1" s="1"/>
  <c r="AQ33" i="1"/>
  <c r="AV33" i="1" s="1"/>
  <c r="AR33" i="1"/>
  <c r="AS33" i="1" s="1"/>
  <c r="AQ25" i="1"/>
  <c r="AV25" i="1" s="1"/>
  <c r="AR25" i="1"/>
  <c r="AS25" i="1" s="1"/>
  <c r="AR981" i="1"/>
  <c r="AS981" i="1" s="1"/>
  <c r="AR949" i="1"/>
  <c r="AS949" i="1" s="1"/>
  <c r="AR917" i="1"/>
  <c r="AS917" i="1" s="1"/>
  <c r="AR885" i="1"/>
  <c r="AS885" i="1" s="1"/>
  <c r="AR853" i="1"/>
  <c r="AS853" i="1" s="1"/>
  <c r="AR821" i="1"/>
  <c r="AS821" i="1" s="1"/>
  <c r="AR789" i="1"/>
  <c r="AS789" i="1" s="1"/>
  <c r="AR757" i="1"/>
  <c r="AS757" i="1" s="1"/>
  <c r="AR725" i="1"/>
  <c r="AS725" i="1" s="1"/>
  <c r="AR693" i="1"/>
  <c r="AS693" i="1" s="1"/>
  <c r="AR601" i="1"/>
  <c r="AS601" i="1" s="1"/>
  <c r="AR441" i="1"/>
  <c r="AS441" i="1" s="1"/>
  <c r="AR257" i="1"/>
  <c r="AS257" i="1" s="1"/>
  <c r="AR57" i="1"/>
  <c r="AS57" i="1" s="1"/>
  <c r="AQ943" i="1"/>
  <c r="AV943" i="1" s="1"/>
  <c r="AQ687" i="1"/>
  <c r="AV687" i="1" s="1"/>
  <c r="AR975" i="1"/>
  <c r="AS975" i="1" s="1"/>
  <c r="AR911" i="1"/>
  <c r="AS911" i="1" s="1"/>
  <c r="AR847" i="1"/>
  <c r="AS847" i="1" s="1"/>
  <c r="AR783" i="1"/>
  <c r="AS783" i="1" s="1"/>
  <c r="AR719" i="1"/>
  <c r="AS719" i="1" s="1"/>
  <c r="AR577" i="1"/>
  <c r="AS577" i="1" s="1"/>
  <c r="AR417" i="1"/>
  <c r="AS417" i="1" s="1"/>
  <c r="AR225" i="1"/>
  <c r="AS225" i="1" s="1"/>
  <c r="AQ676" i="1"/>
  <c r="AV676" i="1" s="1"/>
  <c r="AR676" i="1"/>
  <c r="AS676" i="1" s="1"/>
  <c r="AQ668" i="1"/>
  <c r="AV668" i="1" s="1"/>
  <c r="AR668" i="1"/>
  <c r="AS668" i="1" s="1"/>
  <c r="AQ660" i="1"/>
  <c r="AV660" i="1" s="1"/>
  <c r="AR660" i="1"/>
  <c r="AS660" i="1" s="1"/>
  <c r="AQ652" i="1"/>
  <c r="AV652" i="1" s="1"/>
  <c r="AR652" i="1"/>
  <c r="AS652" i="1" s="1"/>
  <c r="AQ644" i="1"/>
  <c r="AV644" i="1" s="1"/>
  <c r="AR644" i="1"/>
  <c r="AS644" i="1" s="1"/>
  <c r="AQ636" i="1"/>
  <c r="AV636" i="1" s="1"/>
  <c r="AR636" i="1"/>
  <c r="AS636" i="1" s="1"/>
  <c r="AQ620" i="1"/>
  <c r="AV620" i="1" s="1"/>
  <c r="AR620" i="1"/>
  <c r="AS620" i="1" s="1"/>
  <c r="AQ612" i="1"/>
  <c r="AV612" i="1" s="1"/>
  <c r="AR612" i="1"/>
  <c r="AS612" i="1" s="1"/>
  <c r="AQ604" i="1"/>
  <c r="AV604" i="1" s="1"/>
  <c r="AR604" i="1"/>
  <c r="AS604" i="1" s="1"/>
  <c r="AQ596" i="1"/>
  <c r="AV596" i="1" s="1"/>
  <c r="AR596" i="1"/>
  <c r="AS596" i="1" s="1"/>
  <c r="AQ588" i="1"/>
  <c r="AV588" i="1" s="1"/>
  <c r="AR588" i="1"/>
  <c r="AS588" i="1" s="1"/>
  <c r="AQ580" i="1"/>
  <c r="AV580" i="1" s="1"/>
  <c r="AR580" i="1"/>
  <c r="AS580" i="1" s="1"/>
  <c r="AQ572" i="1"/>
  <c r="AV572" i="1" s="1"/>
  <c r="AR572" i="1"/>
  <c r="AS572" i="1" s="1"/>
  <c r="AQ556" i="1"/>
  <c r="AV556" i="1" s="1"/>
  <c r="AR556" i="1"/>
  <c r="AS556" i="1" s="1"/>
  <c r="AQ548" i="1"/>
  <c r="AV548" i="1" s="1"/>
  <c r="AR548" i="1"/>
  <c r="AS548" i="1" s="1"/>
  <c r="AQ540" i="1"/>
  <c r="AV540" i="1" s="1"/>
  <c r="AR540" i="1"/>
  <c r="AS540" i="1" s="1"/>
  <c r="AQ532" i="1"/>
  <c r="AV532" i="1" s="1"/>
  <c r="AR532" i="1"/>
  <c r="AS532" i="1" s="1"/>
  <c r="AQ524" i="1"/>
  <c r="AV524" i="1" s="1"/>
  <c r="AR524" i="1"/>
  <c r="AS524" i="1" s="1"/>
  <c r="AQ516" i="1"/>
  <c r="AV516" i="1" s="1"/>
  <c r="AR516" i="1"/>
  <c r="AS516" i="1" s="1"/>
  <c r="AQ508" i="1"/>
  <c r="AV508" i="1" s="1"/>
  <c r="AR508" i="1"/>
  <c r="AS508" i="1" s="1"/>
  <c r="AQ492" i="1"/>
  <c r="AV492" i="1" s="1"/>
  <c r="AR492" i="1"/>
  <c r="AS492" i="1" s="1"/>
  <c r="AQ484" i="1"/>
  <c r="AV484" i="1" s="1"/>
  <c r="AR484" i="1"/>
  <c r="AS484" i="1" s="1"/>
  <c r="AQ476" i="1"/>
  <c r="AV476" i="1" s="1"/>
  <c r="AR476" i="1"/>
  <c r="AS476" i="1" s="1"/>
  <c r="AQ468" i="1"/>
  <c r="AV468" i="1" s="1"/>
  <c r="AR468" i="1"/>
  <c r="AS468" i="1" s="1"/>
  <c r="AQ460" i="1"/>
  <c r="AV460" i="1" s="1"/>
  <c r="AR460" i="1"/>
  <c r="AS460" i="1" s="1"/>
  <c r="AQ444" i="1"/>
  <c r="AV444" i="1" s="1"/>
  <c r="AR444" i="1"/>
  <c r="AS444" i="1" s="1"/>
  <c r="AQ436" i="1"/>
  <c r="AV436" i="1" s="1"/>
  <c r="AR436" i="1"/>
  <c r="AS436" i="1" s="1"/>
  <c r="AQ428" i="1"/>
  <c r="AV428" i="1" s="1"/>
  <c r="AR428" i="1"/>
  <c r="AS428" i="1" s="1"/>
  <c r="AQ412" i="1"/>
  <c r="AV412" i="1" s="1"/>
  <c r="AR412" i="1"/>
  <c r="AS412" i="1" s="1"/>
  <c r="AQ404" i="1"/>
  <c r="AV404" i="1" s="1"/>
  <c r="AR404" i="1"/>
  <c r="AS404" i="1" s="1"/>
  <c r="AQ396" i="1"/>
  <c r="AV396" i="1" s="1"/>
  <c r="AR396" i="1"/>
  <c r="AS396" i="1" s="1"/>
  <c r="AQ380" i="1"/>
  <c r="AV380" i="1" s="1"/>
  <c r="AR380" i="1"/>
  <c r="AS380" i="1" s="1"/>
  <c r="AQ372" i="1"/>
  <c r="AV372" i="1" s="1"/>
  <c r="AR372" i="1"/>
  <c r="AS372" i="1" s="1"/>
  <c r="AQ364" i="1"/>
  <c r="AV364" i="1" s="1"/>
  <c r="AR364" i="1"/>
  <c r="AS364" i="1" s="1"/>
  <c r="AQ348" i="1"/>
  <c r="AV348" i="1" s="1"/>
  <c r="AR348" i="1"/>
  <c r="AS348" i="1" s="1"/>
  <c r="AQ340" i="1"/>
  <c r="AV340" i="1" s="1"/>
  <c r="AR340" i="1"/>
  <c r="AS340" i="1" s="1"/>
  <c r="AQ332" i="1"/>
  <c r="AV332" i="1" s="1"/>
  <c r="AR332" i="1"/>
  <c r="AS332" i="1" s="1"/>
  <c r="AQ324" i="1"/>
  <c r="AV324" i="1" s="1"/>
  <c r="AR324" i="1"/>
  <c r="AS324" i="1" s="1"/>
  <c r="AQ316" i="1"/>
  <c r="AV316" i="1" s="1"/>
  <c r="AR316" i="1"/>
  <c r="AS316" i="1" s="1"/>
  <c r="AQ300" i="1"/>
  <c r="AV300" i="1" s="1"/>
  <c r="AR300" i="1"/>
  <c r="AS300" i="1" s="1"/>
  <c r="AQ292" i="1"/>
  <c r="AV292" i="1" s="1"/>
  <c r="AR292" i="1"/>
  <c r="AS292" i="1" s="1"/>
  <c r="AQ284" i="1"/>
  <c r="AV284" i="1" s="1"/>
  <c r="AR284" i="1"/>
  <c r="AS284" i="1" s="1"/>
  <c r="AQ276" i="1"/>
  <c r="AV276" i="1" s="1"/>
  <c r="AR276" i="1"/>
  <c r="AS276" i="1" s="1"/>
  <c r="AQ268" i="1"/>
  <c r="AV268" i="1" s="1"/>
  <c r="AR268" i="1"/>
  <c r="AS268" i="1" s="1"/>
  <c r="AQ260" i="1"/>
  <c r="AV260" i="1" s="1"/>
  <c r="AR260" i="1"/>
  <c r="AS260" i="1" s="1"/>
  <c r="AQ252" i="1"/>
  <c r="AV252" i="1" s="1"/>
  <c r="AR252" i="1"/>
  <c r="AS252" i="1" s="1"/>
  <c r="AQ236" i="1"/>
  <c r="AV236" i="1" s="1"/>
  <c r="AR236" i="1"/>
  <c r="AS236" i="1" s="1"/>
  <c r="AQ228" i="1"/>
  <c r="AV228" i="1" s="1"/>
  <c r="AR228" i="1"/>
  <c r="AS228" i="1" s="1"/>
  <c r="AQ220" i="1"/>
  <c r="AV220" i="1" s="1"/>
  <c r="AR220" i="1"/>
  <c r="AS220" i="1" s="1"/>
  <c r="AQ212" i="1"/>
  <c r="AV212" i="1" s="1"/>
  <c r="AR212" i="1"/>
  <c r="AS212" i="1" s="1"/>
  <c r="AQ204" i="1"/>
  <c r="AV204" i="1" s="1"/>
  <c r="AR204" i="1"/>
  <c r="AS204" i="1" s="1"/>
  <c r="AQ196" i="1"/>
  <c r="AV196" i="1" s="1"/>
  <c r="AR196" i="1"/>
  <c r="AS196" i="1" s="1"/>
  <c r="AQ188" i="1"/>
  <c r="AV188" i="1" s="1"/>
  <c r="AR188" i="1"/>
  <c r="AS188" i="1" s="1"/>
  <c r="AQ172" i="1"/>
  <c r="AV172" i="1" s="1"/>
  <c r="AR172" i="1"/>
  <c r="AS172" i="1" s="1"/>
  <c r="AQ164" i="1"/>
  <c r="AV164" i="1" s="1"/>
  <c r="AR164" i="1"/>
  <c r="AS164" i="1" s="1"/>
  <c r="AQ156" i="1"/>
  <c r="AV156" i="1" s="1"/>
  <c r="AR156" i="1"/>
  <c r="AS156" i="1" s="1"/>
  <c r="AQ148" i="1"/>
  <c r="AV148" i="1" s="1"/>
  <c r="AR148" i="1"/>
  <c r="AS148" i="1" s="1"/>
  <c r="AQ140" i="1"/>
  <c r="AV140" i="1" s="1"/>
  <c r="AR140" i="1"/>
  <c r="AS140" i="1" s="1"/>
  <c r="AQ132" i="1"/>
  <c r="AV132" i="1" s="1"/>
  <c r="AR132" i="1"/>
  <c r="AS132" i="1" s="1"/>
  <c r="AQ124" i="1"/>
  <c r="AV124" i="1" s="1"/>
  <c r="AR124" i="1"/>
  <c r="AS124" i="1" s="1"/>
  <c r="AQ108" i="1"/>
  <c r="AV108" i="1" s="1"/>
  <c r="AR108" i="1"/>
  <c r="AS108" i="1" s="1"/>
  <c r="AQ100" i="1"/>
  <c r="AV100" i="1" s="1"/>
  <c r="AR100" i="1"/>
  <c r="AS100" i="1" s="1"/>
  <c r="AQ92" i="1"/>
  <c r="AV92" i="1" s="1"/>
  <c r="AR92" i="1"/>
  <c r="AS92" i="1" s="1"/>
  <c r="AQ84" i="1"/>
  <c r="AV84" i="1" s="1"/>
  <c r="AR84" i="1"/>
  <c r="AS84" i="1" s="1"/>
  <c r="AQ76" i="1"/>
  <c r="AV76" i="1" s="1"/>
  <c r="AR76" i="1"/>
  <c r="AS76" i="1" s="1"/>
  <c r="AQ68" i="1"/>
  <c r="AV68" i="1" s="1"/>
  <c r="AR68" i="1"/>
  <c r="AS68" i="1" s="1"/>
  <c r="AQ60" i="1"/>
  <c r="AV60" i="1" s="1"/>
  <c r="AR60" i="1"/>
  <c r="AS60" i="1" s="1"/>
  <c r="AQ44" i="1"/>
  <c r="AV44" i="1" s="1"/>
  <c r="AR44" i="1"/>
  <c r="AS44" i="1" s="1"/>
  <c r="AQ36" i="1"/>
  <c r="AV36" i="1" s="1"/>
  <c r="AR36" i="1"/>
  <c r="AS36" i="1" s="1"/>
  <c r="AQ28" i="1"/>
  <c r="AV28" i="1" s="1"/>
  <c r="AR28" i="1"/>
  <c r="AS28" i="1" s="1"/>
  <c r="AQ20" i="1"/>
  <c r="AV20" i="1" s="1"/>
  <c r="AR20" i="1"/>
  <c r="AS20" i="1" s="1"/>
  <c r="AQ12" i="1"/>
  <c r="AV12" i="1" s="1"/>
  <c r="AR12" i="1"/>
  <c r="AS12" i="1" s="1"/>
  <c r="AQ4" i="1"/>
  <c r="AV4" i="1" s="1"/>
  <c r="AR4" i="1"/>
  <c r="AS4" i="1" s="1"/>
  <c r="AQ564" i="1"/>
  <c r="AV564" i="1" s="1"/>
  <c r="AQ356" i="1"/>
  <c r="AV356" i="1" s="1"/>
  <c r="AQ675" i="1"/>
  <c r="AV675" i="1" s="1"/>
  <c r="AR675" i="1"/>
  <c r="AS675" i="1" s="1"/>
  <c r="AQ667" i="1"/>
  <c r="AV667" i="1" s="1"/>
  <c r="AR667" i="1"/>
  <c r="AS667" i="1" s="1"/>
  <c r="AQ659" i="1"/>
  <c r="AV659" i="1" s="1"/>
  <c r="AR659" i="1"/>
  <c r="AS659" i="1" s="1"/>
  <c r="AQ651" i="1"/>
  <c r="AV651" i="1" s="1"/>
  <c r="AR651" i="1"/>
  <c r="AS651" i="1" s="1"/>
  <c r="AQ643" i="1"/>
  <c r="AV643" i="1" s="1"/>
  <c r="AR643" i="1"/>
  <c r="AS643" i="1" s="1"/>
  <c r="AQ635" i="1"/>
  <c r="AV635" i="1" s="1"/>
  <c r="AR635" i="1"/>
  <c r="AS635" i="1" s="1"/>
  <c r="AQ627" i="1"/>
  <c r="AV627" i="1" s="1"/>
  <c r="AR627" i="1"/>
  <c r="AS627" i="1" s="1"/>
  <c r="AQ619" i="1"/>
  <c r="AV619" i="1" s="1"/>
  <c r="AR619" i="1"/>
  <c r="AS619" i="1" s="1"/>
  <c r="AQ611" i="1"/>
  <c r="AV611" i="1" s="1"/>
  <c r="AR611" i="1"/>
  <c r="AS611" i="1" s="1"/>
  <c r="AQ603" i="1"/>
  <c r="AV603" i="1" s="1"/>
  <c r="AR603" i="1"/>
  <c r="AS603" i="1" s="1"/>
  <c r="AQ595" i="1"/>
  <c r="AV595" i="1" s="1"/>
  <c r="AR595" i="1"/>
  <c r="AS595" i="1" s="1"/>
  <c r="AQ587" i="1"/>
  <c r="AV587" i="1" s="1"/>
  <c r="AR587" i="1"/>
  <c r="AS587" i="1" s="1"/>
  <c r="AQ579" i="1"/>
  <c r="AV579" i="1" s="1"/>
  <c r="AR579" i="1"/>
  <c r="AS579" i="1" s="1"/>
  <c r="AQ571" i="1"/>
  <c r="AV571" i="1" s="1"/>
  <c r="AR571" i="1"/>
  <c r="AS571" i="1" s="1"/>
  <c r="AQ563" i="1"/>
  <c r="AV563" i="1" s="1"/>
  <c r="AR563" i="1"/>
  <c r="AS563" i="1" s="1"/>
  <c r="AQ555" i="1"/>
  <c r="AV555" i="1" s="1"/>
  <c r="AR555" i="1"/>
  <c r="AS555" i="1" s="1"/>
  <c r="AQ547" i="1"/>
  <c r="AV547" i="1" s="1"/>
  <c r="AR547" i="1"/>
  <c r="AS547" i="1" s="1"/>
  <c r="AQ539" i="1"/>
  <c r="AV539" i="1" s="1"/>
  <c r="AR539" i="1"/>
  <c r="AS539" i="1" s="1"/>
  <c r="AQ531" i="1"/>
  <c r="AV531" i="1" s="1"/>
  <c r="AR531" i="1"/>
  <c r="AS531" i="1" s="1"/>
  <c r="AQ523" i="1"/>
  <c r="AV523" i="1" s="1"/>
  <c r="AR523" i="1"/>
  <c r="AS523" i="1" s="1"/>
  <c r="AQ515" i="1"/>
  <c r="AV515" i="1" s="1"/>
  <c r="AR515" i="1"/>
  <c r="AS515" i="1" s="1"/>
  <c r="AQ507" i="1"/>
  <c r="AV507" i="1" s="1"/>
  <c r="AR507" i="1"/>
  <c r="AS507" i="1" s="1"/>
  <c r="AQ499" i="1"/>
  <c r="AV499" i="1" s="1"/>
  <c r="AR499" i="1"/>
  <c r="AS499" i="1" s="1"/>
  <c r="AQ491" i="1"/>
  <c r="AV491" i="1" s="1"/>
  <c r="AR491" i="1"/>
  <c r="AS491" i="1" s="1"/>
  <c r="AQ483" i="1"/>
  <c r="AV483" i="1" s="1"/>
  <c r="AR483" i="1"/>
  <c r="AS483" i="1" s="1"/>
  <c r="AQ475" i="1"/>
  <c r="AV475" i="1" s="1"/>
  <c r="AR475" i="1"/>
  <c r="AS475" i="1" s="1"/>
  <c r="AQ467" i="1"/>
  <c r="AV467" i="1" s="1"/>
  <c r="AR467" i="1"/>
  <c r="AS467" i="1" s="1"/>
  <c r="AQ459" i="1"/>
  <c r="AV459" i="1" s="1"/>
  <c r="AR459" i="1"/>
  <c r="AS459" i="1" s="1"/>
  <c r="AQ451" i="1"/>
  <c r="AV451" i="1" s="1"/>
  <c r="AR451" i="1"/>
  <c r="AS451" i="1" s="1"/>
  <c r="AQ443" i="1"/>
  <c r="AV443" i="1" s="1"/>
  <c r="AR443" i="1"/>
  <c r="AS443" i="1" s="1"/>
  <c r="AQ435" i="1"/>
  <c r="AV435" i="1" s="1"/>
  <c r="AR435" i="1"/>
  <c r="AS435" i="1" s="1"/>
  <c r="AQ427" i="1"/>
  <c r="AV427" i="1" s="1"/>
  <c r="AR427" i="1"/>
  <c r="AS427" i="1" s="1"/>
  <c r="AQ419" i="1"/>
  <c r="AV419" i="1" s="1"/>
  <c r="AR419" i="1"/>
  <c r="AS419" i="1" s="1"/>
  <c r="AQ411" i="1"/>
  <c r="AV411" i="1" s="1"/>
  <c r="AR411" i="1"/>
  <c r="AS411" i="1" s="1"/>
  <c r="AQ403" i="1"/>
  <c r="AV403" i="1" s="1"/>
  <c r="AR403" i="1"/>
  <c r="AS403" i="1" s="1"/>
  <c r="AQ395" i="1"/>
  <c r="AV395" i="1" s="1"/>
  <c r="AR395" i="1"/>
  <c r="AS395" i="1" s="1"/>
  <c r="AQ387" i="1"/>
  <c r="AV387" i="1" s="1"/>
  <c r="AR387" i="1"/>
  <c r="AS387" i="1" s="1"/>
  <c r="AQ379" i="1"/>
  <c r="AV379" i="1" s="1"/>
  <c r="AR379" i="1"/>
  <c r="AS379" i="1" s="1"/>
  <c r="AQ371" i="1"/>
  <c r="AV371" i="1" s="1"/>
  <c r="AR371" i="1"/>
  <c r="AS371" i="1" s="1"/>
  <c r="AQ363" i="1"/>
  <c r="AV363" i="1" s="1"/>
  <c r="AR363" i="1"/>
  <c r="AS363" i="1" s="1"/>
  <c r="AQ355" i="1"/>
  <c r="AV355" i="1" s="1"/>
  <c r="AR355" i="1"/>
  <c r="AS355" i="1" s="1"/>
  <c r="AQ347" i="1"/>
  <c r="AV347" i="1" s="1"/>
  <c r="AR347" i="1"/>
  <c r="AS347" i="1" s="1"/>
  <c r="AQ339" i="1"/>
  <c r="AV339" i="1" s="1"/>
  <c r="AR339" i="1"/>
  <c r="AS339" i="1" s="1"/>
  <c r="AQ331" i="1"/>
  <c r="AV331" i="1" s="1"/>
  <c r="AR331" i="1"/>
  <c r="AS331" i="1" s="1"/>
  <c r="AQ323" i="1"/>
  <c r="AV323" i="1" s="1"/>
  <c r="AR323" i="1"/>
  <c r="AS323" i="1" s="1"/>
  <c r="AQ315" i="1"/>
  <c r="AV315" i="1" s="1"/>
  <c r="AR315" i="1"/>
  <c r="AS315" i="1" s="1"/>
  <c r="AQ307" i="1"/>
  <c r="AV307" i="1" s="1"/>
  <c r="AR307" i="1"/>
  <c r="AS307" i="1" s="1"/>
  <c r="AQ299" i="1"/>
  <c r="AV299" i="1" s="1"/>
  <c r="AR299" i="1"/>
  <c r="AS299" i="1" s="1"/>
  <c r="AQ291" i="1"/>
  <c r="AV291" i="1" s="1"/>
  <c r="AR291" i="1"/>
  <c r="AS291" i="1" s="1"/>
  <c r="AQ283" i="1"/>
  <c r="AV283" i="1" s="1"/>
  <c r="AR283" i="1"/>
  <c r="AS283" i="1" s="1"/>
  <c r="AQ275" i="1"/>
  <c r="AV275" i="1" s="1"/>
  <c r="AR275" i="1"/>
  <c r="AS275" i="1" s="1"/>
  <c r="AQ267" i="1"/>
  <c r="AV267" i="1" s="1"/>
  <c r="AR267" i="1"/>
  <c r="AS267" i="1" s="1"/>
  <c r="AQ259" i="1"/>
  <c r="AV259" i="1" s="1"/>
  <c r="AR259" i="1"/>
  <c r="AS259" i="1" s="1"/>
  <c r="AQ251" i="1"/>
  <c r="AV251" i="1" s="1"/>
  <c r="AR251" i="1"/>
  <c r="AS251" i="1" s="1"/>
  <c r="AQ243" i="1"/>
  <c r="AV243" i="1" s="1"/>
  <c r="AR243" i="1"/>
  <c r="AS243" i="1" s="1"/>
  <c r="AQ235" i="1"/>
  <c r="AV235" i="1" s="1"/>
  <c r="AR235" i="1"/>
  <c r="AS235" i="1" s="1"/>
  <c r="AQ227" i="1"/>
  <c r="AV227" i="1" s="1"/>
  <c r="AR227" i="1"/>
  <c r="AS227" i="1" s="1"/>
  <c r="AQ219" i="1"/>
  <c r="AV219" i="1" s="1"/>
  <c r="AR219" i="1"/>
  <c r="AS219" i="1" s="1"/>
  <c r="AQ211" i="1"/>
  <c r="AV211" i="1" s="1"/>
  <c r="AR211" i="1"/>
  <c r="AS211" i="1" s="1"/>
  <c r="AQ203" i="1"/>
  <c r="AV203" i="1" s="1"/>
  <c r="AR203" i="1"/>
  <c r="AS203" i="1" s="1"/>
  <c r="AQ195" i="1"/>
  <c r="AV195" i="1" s="1"/>
  <c r="AR195" i="1"/>
  <c r="AS195" i="1" s="1"/>
  <c r="AQ187" i="1"/>
  <c r="AV187" i="1" s="1"/>
  <c r="AR187" i="1"/>
  <c r="AS187" i="1" s="1"/>
  <c r="AQ179" i="1"/>
  <c r="AV179" i="1" s="1"/>
  <c r="AR179" i="1"/>
  <c r="AS179" i="1" s="1"/>
  <c r="AQ171" i="1"/>
  <c r="AV171" i="1" s="1"/>
  <c r="AR171" i="1"/>
  <c r="AS171" i="1" s="1"/>
  <c r="AQ163" i="1"/>
  <c r="AV163" i="1" s="1"/>
  <c r="AR163" i="1"/>
  <c r="AS163" i="1" s="1"/>
  <c r="AQ155" i="1"/>
  <c r="AV155" i="1" s="1"/>
  <c r="AR155" i="1"/>
  <c r="AS155" i="1" s="1"/>
  <c r="AQ147" i="1"/>
  <c r="AV147" i="1" s="1"/>
  <c r="AR147" i="1"/>
  <c r="AS147" i="1" s="1"/>
  <c r="AQ139" i="1"/>
  <c r="AV139" i="1" s="1"/>
  <c r="AR139" i="1"/>
  <c r="AS139" i="1" s="1"/>
  <c r="AQ131" i="1"/>
  <c r="AV131" i="1" s="1"/>
  <c r="AR131" i="1"/>
  <c r="AS131" i="1" s="1"/>
  <c r="AQ123" i="1"/>
  <c r="AV123" i="1" s="1"/>
  <c r="AR123" i="1"/>
  <c r="AS123" i="1" s="1"/>
  <c r="AQ115" i="1"/>
  <c r="AV115" i="1" s="1"/>
  <c r="AR115" i="1"/>
  <c r="AS115" i="1" s="1"/>
  <c r="AQ107" i="1"/>
  <c r="AV107" i="1" s="1"/>
  <c r="AR107" i="1"/>
  <c r="AS107" i="1" s="1"/>
  <c r="AQ99" i="1"/>
  <c r="AV99" i="1" s="1"/>
  <c r="AR99" i="1"/>
  <c r="AS99" i="1" s="1"/>
  <c r="AQ91" i="1"/>
  <c r="AV91" i="1" s="1"/>
  <c r="AR91" i="1"/>
  <c r="AS91" i="1" s="1"/>
  <c r="AQ83" i="1"/>
  <c r="AV83" i="1" s="1"/>
  <c r="AR83" i="1"/>
  <c r="AS83" i="1" s="1"/>
  <c r="AQ75" i="1"/>
  <c r="AV75" i="1" s="1"/>
  <c r="AR75" i="1"/>
  <c r="AS75" i="1" s="1"/>
  <c r="AQ67" i="1"/>
  <c r="AV67" i="1" s="1"/>
  <c r="AR67" i="1"/>
  <c r="AS67" i="1" s="1"/>
  <c r="AQ59" i="1"/>
  <c r="AV59" i="1" s="1"/>
  <c r="AR59" i="1"/>
  <c r="AS59" i="1" s="1"/>
  <c r="AQ51" i="1"/>
  <c r="AV51" i="1" s="1"/>
  <c r="AR51" i="1"/>
  <c r="AS51" i="1" s="1"/>
  <c r="AQ43" i="1"/>
  <c r="AV43" i="1" s="1"/>
  <c r="AR43" i="1"/>
  <c r="AS43" i="1" s="1"/>
  <c r="AQ35" i="1"/>
  <c r="AV35" i="1" s="1"/>
  <c r="AR35" i="1"/>
  <c r="AS35" i="1" s="1"/>
  <c r="AQ27" i="1"/>
  <c r="AV27" i="1" s="1"/>
  <c r="AR27" i="1"/>
  <c r="AS27" i="1" s="1"/>
  <c r="AQ19" i="1"/>
  <c r="AV19" i="1" s="1"/>
  <c r="AR19" i="1"/>
  <c r="AS19" i="1" s="1"/>
  <c r="AQ11" i="1"/>
  <c r="AV11" i="1" s="1"/>
  <c r="AR11" i="1"/>
  <c r="AS11" i="1" s="1"/>
  <c r="AQ3" i="1"/>
  <c r="AV3" i="1" s="1"/>
  <c r="AR3" i="1"/>
  <c r="AS3" i="1" s="1"/>
  <c r="AQ544" i="1"/>
  <c r="AV544" i="1" s="1"/>
  <c r="AQ308" i="1"/>
  <c r="AV308" i="1" s="1"/>
  <c r="AR998" i="1"/>
  <c r="AS998" i="1" s="1"/>
  <c r="AR990" i="1"/>
  <c r="AS990" i="1" s="1"/>
  <c r="AR982" i="1"/>
  <c r="AS982" i="1" s="1"/>
  <c r="AR974" i="1"/>
  <c r="AS974" i="1" s="1"/>
  <c r="AR966" i="1"/>
  <c r="AS966" i="1" s="1"/>
  <c r="AR958" i="1"/>
  <c r="AS958" i="1" s="1"/>
  <c r="AR950" i="1"/>
  <c r="AS950" i="1" s="1"/>
  <c r="AR942" i="1"/>
  <c r="AS942" i="1" s="1"/>
  <c r="AR934" i="1"/>
  <c r="AS934" i="1" s="1"/>
  <c r="AR926" i="1"/>
  <c r="AS926" i="1" s="1"/>
  <c r="AR918" i="1"/>
  <c r="AS918" i="1" s="1"/>
  <c r="AR910" i="1"/>
  <c r="AS910" i="1" s="1"/>
  <c r="AR902" i="1"/>
  <c r="AS902" i="1" s="1"/>
  <c r="AR894" i="1"/>
  <c r="AS894" i="1" s="1"/>
  <c r="AR886" i="1"/>
  <c r="AS886" i="1" s="1"/>
  <c r="AR878" i="1"/>
  <c r="AS878" i="1" s="1"/>
  <c r="AR870" i="1"/>
  <c r="AS870" i="1" s="1"/>
  <c r="AR862" i="1"/>
  <c r="AS862" i="1" s="1"/>
  <c r="AR854" i="1"/>
  <c r="AS854" i="1" s="1"/>
  <c r="AR846" i="1"/>
  <c r="AS846" i="1" s="1"/>
  <c r="AR838" i="1"/>
  <c r="AS838" i="1" s="1"/>
  <c r="AR830" i="1"/>
  <c r="AS830" i="1" s="1"/>
  <c r="AR822" i="1"/>
  <c r="AS822" i="1" s="1"/>
  <c r="AR814" i="1"/>
  <c r="AS814" i="1" s="1"/>
  <c r="AR806" i="1"/>
  <c r="AS806" i="1" s="1"/>
  <c r="AR798" i="1"/>
  <c r="AS798" i="1" s="1"/>
  <c r="AR790" i="1"/>
  <c r="AS790" i="1" s="1"/>
  <c r="AR782" i="1"/>
  <c r="AS782" i="1" s="1"/>
  <c r="AR774" i="1"/>
  <c r="AS774" i="1" s="1"/>
  <c r="AR766" i="1"/>
  <c r="AS766" i="1" s="1"/>
  <c r="AR758" i="1"/>
  <c r="AS758" i="1" s="1"/>
  <c r="AR750" i="1"/>
  <c r="AS750" i="1" s="1"/>
  <c r="AR742" i="1"/>
  <c r="AS742" i="1" s="1"/>
  <c r="AR734" i="1"/>
  <c r="AS734" i="1" s="1"/>
  <c r="AR726" i="1"/>
  <c r="AS726" i="1" s="1"/>
  <c r="AR718" i="1"/>
  <c r="AS718" i="1" s="1"/>
  <c r="AR710" i="1"/>
  <c r="AS710" i="1" s="1"/>
  <c r="AR702" i="1"/>
  <c r="AS702" i="1" s="1"/>
  <c r="AR694" i="1"/>
  <c r="AS694" i="1" s="1"/>
  <c r="AR686" i="1"/>
  <c r="AS686" i="1" s="1"/>
  <c r="AR671" i="1"/>
  <c r="AS671" i="1" s="1"/>
  <c r="AR639" i="1"/>
  <c r="AS639" i="1" s="1"/>
  <c r="AR607" i="1"/>
  <c r="AS607" i="1" s="1"/>
  <c r="AR575" i="1"/>
  <c r="AS575" i="1" s="1"/>
  <c r="AR543" i="1"/>
  <c r="AS543" i="1" s="1"/>
  <c r="AR511" i="1"/>
  <c r="AS511" i="1" s="1"/>
  <c r="AR479" i="1"/>
  <c r="AS479" i="1" s="1"/>
  <c r="AR447" i="1"/>
  <c r="AS447" i="1" s="1"/>
  <c r="AR415" i="1"/>
  <c r="AS415" i="1" s="1"/>
  <c r="AR383" i="1"/>
  <c r="AS383" i="1" s="1"/>
  <c r="AR351" i="1"/>
  <c r="AS351" i="1" s="1"/>
  <c r="AR319" i="1"/>
  <c r="AS319" i="1" s="1"/>
  <c r="AR287" i="1"/>
  <c r="AS287" i="1" s="1"/>
  <c r="AR255" i="1"/>
  <c r="AS255" i="1" s="1"/>
  <c r="AR223" i="1"/>
  <c r="AS223" i="1" s="1"/>
  <c r="AR191" i="1"/>
  <c r="AS191" i="1" s="1"/>
  <c r="AR159" i="1"/>
  <c r="AS159" i="1" s="1"/>
  <c r="AR127" i="1"/>
  <c r="AS127" i="1" s="1"/>
  <c r="AR95" i="1"/>
  <c r="AS95" i="1" s="1"/>
  <c r="AR63" i="1"/>
  <c r="AS63" i="1" s="1"/>
  <c r="AR31" i="1"/>
  <c r="AS31" i="1" s="1"/>
  <c r="AQ666" i="1"/>
  <c r="AV666" i="1" s="1"/>
  <c r="AR666" i="1"/>
  <c r="AS666" i="1" s="1"/>
  <c r="AQ634" i="1"/>
  <c r="AV634" i="1" s="1"/>
  <c r="AR634" i="1"/>
  <c r="AS634" i="1" s="1"/>
  <c r="AQ610" i="1"/>
  <c r="AV610" i="1" s="1"/>
  <c r="AR610" i="1"/>
  <c r="AS610" i="1" s="1"/>
  <c r="AQ578" i="1"/>
  <c r="AV578" i="1" s="1"/>
  <c r="AR578" i="1"/>
  <c r="AS578" i="1" s="1"/>
  <c r="AQ554" i="1"/>
  <c r="AV554" i="1" s="1"/>
  <c r="AR554" i="1"/>
  <c r="AS554" i="1" s="1"/>
  <c r="AQ522" i="1"/>
  <c r="AV522" i="1" s="1"/>
  <c r="AR522" i="1"/>
  <c r="AS522" i="1" s="1"/>
  <c r="AQ490" i="1"/>
  <c r="AV490" i="1" s="1"/>
  <c r="AR490" i="1"/>
  <c r="AS490" i="1" s="1"/>
  <c r="AQ450" i="1"/>
  <c r="AV450" i="1" s="1"/>
  <c r="AR450" i="1"/>
  <c r="AS450" i="1" s="1"/>
  <c r="AQ418" i="1"/>
  <c r="AV418" i="1" s="1"/>
  <c r="AR418" i="1"/>
  <c r="AS418" i="1" s="1"/>
  <c r="AQ378" i="1"/>
  <c r="AV378" i="1" s="1"/>
  <c r="AR378" i="1"/>
  <c r="AS378" i="1" s="1"/>
  <c r="AQ338" i="1"/>
  <c r="AV338" i="1" s="1"/>
  <c r="AR338" i="1"/>
  <c r="AS338" i="1" s="1"/>
  <c r="AQ314" i="1"/>
  <c r="AV314" i="1" s="1"/>
  <c r="AR314" i="1"/>
  <c r="AS314" i="1" s="1"/>
  <c r="AQ282" i="1"/>
  <c r="AV282" i="1" s="1"/>
  <c r="AR282" i="1"/>
  <c r="AS282" i="1" s="1"/>
  <c r="AQ258" i="1"/>
  <c r="AV258" i="1" s="1"/>
  <c r="AR258" i="1"/>
  <c r="AS258" i="1" s="1"/>
  <c r="AQ226" i="1"/>
  <c r="AV226" i="1" s="1"/>
  <c r="AR226" i="1"/>
  <c r="AS226" i="1" s="1"/>
  <c r="AQ202" i="1"/>
  <c r="AV202" i="1" s="1"/>
  <c r="AR202" i="1"/>
  <c r="AS202" i="1" s="1"/>
  <c r="AQ170" i="1"/>
  <c r="AV170" i="1" s="1"/>
  <c r="AR170" i="1"/>
  <c r="AS170" i="1" s="1"/>
  <c r="AQ146" i="1"/>
  <c r="AV146" i="1" s="1"/>
  <c r="AR146" i="1"/>
  <c r="AS146" i="1" s="1"/>
  <c r="AQ114" i="1"/>
  <c r="AV114" i="1" s="1"/>
  <c r="AR114" i="1"/>
  <c r="AS114" i="1" s="1"/>
  <c r="AQ90" i="1"/>
  <c r="AV90" i="1" s="1"/>
  <c r="AR90" i="1"/>
  <c r="AS90" i="1" s="1"/>
  <c r="AQ58" i="1"/>
  <c r="AV58" i="1" s="1"/>
  <c r="AR58" i="1"/>
  <c r="AS58" i="1" s="1"/>
  <c r="AQ34" i="1"/>
  <c r="AV34" i="1" s="1"/>
  <c r="AR34" i="1"/>
  <c r="AS34" i="1" s="1"/>
  <c r="AQ672" i="1"/>
  <c r="AV672" i="1" s="1"/>
  <c r="AQ500" i="1"/>
  <c r="AV500" i="1" s="1"/>
  <c r="AQ180" i="1"/>
  <c r="AV180" i="1" s="1"/>
  <c r="AR996" i="1"/>
  <c r="AS996" i="1" s="1"/>
  <c r="AR988" i="1"/>
  <c r="AS988" i="1" s="1"/>
  <c r="AR980" i="1"/>
  <c r="AS980" i="1" s="1"/>
  <c r="AR972" i="1"/>
  <c r="AS972" i="1" s="1"/>
  <c r="AR964" i="1"/>
  <c r="AS964" i="1" s="1"/>
  <c r="AR956" i="1"/>
  <c r="AS956" i="1" s="1"/>
  <c r="AR948" i="1"/>
  <c r="AS948" i="1" s="1"/>
  <c r="AR940" i="1"/>
  <c r="AS940" i="1" s="1"/>
  <c r="AR932" i="1"/>
  <c r="AS932" i="1" s="1"/>
  <c r="AR924" i="1"/>
  <c r="AS924" i="1" s="1"/>
  <c r="AR916" i="1"/>
  <c r="AS916" i="1" s="1"/>
  <c r="AR908" i="1"/>
  <c r="AS908" i="1" s="1"/>
  <c r="AR900" i="1"/>
  <c r="AS900" i="1" s="1"/>
  <c r="AR892" i="1"/>
  <c r="AS892" i="1" s="1"/>
  <c r="AR884" i="1"/>
  <c r="AS884" i="1" s="1"/>
  <c r="AR876" i="1"/>
  <c r="AS876" i="1" s="1"/>
  <c r="AR868" i="1"/>
  <c r="AS868" i="1" s="1"/>
  <c r="AR860" i="1"/>
  <c r="AS860" i="1" s="1"/>
  <c r="AR852" i="1"/>
  <c r="AS852" i="1" s="1"/>
  <c r="AR844" i="1"/>
  <c r="AS844" i="1" s="1"/>
  <c r="AR836" i="1"/>
  <c r="AS836" i="1" s="1"/>
  <c r="AR828" i="1"/>
  <c r="AS828" i="1" s="1"/>
  <c r="AR820" i="1"/>
  <c r="AS820" i="1" s="1"/>
  <c r="AR812" i="1"/>
  <c r="AS812" i="1" s="1"/>
  <c r="AR804" i="1"/>
  <c r="AS804" i="1" s="1"/>
  <c r="AR796" i="1"/>
  <c r="AS796" i="1" s="1"/>
  <c r="AR788" i="1"/>
  <c r="AS788" i="1" s="1"/>
  <c r="AR780" i="1"/>
  <c r="AS780" i="1" s="1"/>
  <c r="AR772" i="1"/>
  <c r="AS772" i="1" s="1"/>
  <c r="AR764" i="1"/>
  <c r="AS764" i="1" s="1"/>
  <c r="AR756" i="1"/>
  <c r="AS756" i="1" s="1"/>
  <c r="AR748" i="1"/>
  <c r="AS748" i="1" s="1"/>
  <c r="AR740" i="1"/>
  <c r="AS740" i="1" s="1"/>
  <c r="AR732" i="1"/>
  <c r="AS732" i="1" s="1"/>
  <c r="AR724" i="1"/>
  <c r="AS724" i="1" s="1"/>
  <c r="AR716" i="1"/>
  <c r="AS716" i="1" s="1"/>
  <c r="AR708" i="1"/>
  <c r="AS708" i="1" s="1"/>
  <c r="AR700" i="1"/>
  <c r="AS700" i="1" s="1"/>
  <c r="AR692" i="1"/>
  <c r="AS692" i="1" s="1"/>
  <c r="AR684" i="1"/>
  <c r="AS684" i="1" s="1"/>
  <c r="AR663" i="1"/>
  <c r="AS663" i="1" s="1"/>
  <c r="AR631" i="1"/>
  <c r="AS631" i="1" s="1"/>
  <c r="AR599" i="1"/>
  <c r="AS599" i="1" s="1"/>
  <c r="AR567" i="1"/>
  <c r="AS567" i="1" s="1"/>
  <c r="AR535" i="1"/>
  <c r="AS535" i="1" s="1"/>
  <c r="AR503" i="1"/>
  <c r="AS503" i="1" s="1"/>
  <c r="AR471" i="1"/>
  <c r="AS471" i="1" s="1"/>
  <c r="AR439" i="1"/>
  <c r="AS439" i="1" s="1"/>
  <c r="AR407" i="1"/>
  <c r="AS407" i="1" s="1"/>
  <c r="AR375" i="1"/>
  <c r="AS375" i="1" s="1"/>
  <c r="AR343" i="1"/>
  <c r="AS343" i="1" s="1"/>
  <c r="AR311" i="1"/>
  <c r="AS311" i="1" s="1"/>
  <c r="AR279" i="1"/>
  <c r="AS279" i="1" s="1"/>
  <c r="AR247" i="1"/>
  <c r="AS247" i="1" s="1"/>
  <c r="AR215" i="1"/>
  <c r="AS215" i="1" s="1"/>
  <c r="AR183" i="1"/>
  <c r="AS183" i="1" s="1"/>
  <c r="AR151" i="1"/>
  <c r="AS151" i="1" s="1"/>
  <c r="AR119" i="1"/>
  <c r="AS119" i="1" s="1"/>
  <c r="AR87" i="1"/>
  <c r="AS87" i="1" s="1"/>
  <c r="AR55" i="1"/>
  <c r="AS55" i="1" s="1"/>
  <c r="AR23" i="1"/>
  <c r="AS23" i="1" s="1"/>
  <c r="AQ642" i="1"/>
  <c r="AV642" i="1" s="1"/>
  <c r="AR642" i="1"/>
  <c r="AS642" i="1" s="1"/>
  <c r="AQ586" i="1"/>
  <c r="AV586" i="1" s="1"/>
  <c r="AR586" i="1"/>
  <c r="AS586" i="1" s="1"/>
  <c r="AQ538" i="1"/>
  <c r="AV538" i="1" s="1"/>
  <c r="AR538" i="1"/>
  <c r="AS538" i="1" s="1"/>
  <c r="AQ498" i="1"/>
  <c r="AV498" i="1" s="1"/>
  <c r="AR498" i="1"/>
  <c r="AS498" i="1" s="1"/>
  <c r="AQ466" i="1"/>
  <c r="AV466" i="1" s="1"/>
  <c r="AR466" i="1"/>
  <c r="AS466" i="1" s="1"/>
  <c r="AQ426" i="1"/>
  <c r="AV426" i="1" s="1"/>
  <c r="AR426" i="1"/>
  <c r="AS426" i="1" s="1"/>
  <c r="AQ386" i="1"/>
  <c r="AV386" i="1" s="1"/>
  <c r="AR386" i="1"/>
  <c r="AS386" i="1" s="1"/>
  <c r="AQ346" i="1"/>
  <c r="AV346" i="1" s="1"/>
  <c r="AR346" i="1"/>
  <c r="AS346" i="1" s="1"/>
  <c r="AQ290" i="1"/>
  <c r="AV290" i="1" s="1"/>
  <c r="AR290" i="1"/>
  <c r="AS290" i="1" s="1"/>
  <c r="AQ234" i="1"/>
  <c r="AV234" i="1" s="1"/>
  <c r="AR234" i="1"/>
  <c r="AS234" i="1" s="1"/>
  <c r="AQ178" i="1"/>
  <c r="AV178" i="1" s="1"/>
  <c r="AR178" i="1"/>
  <c r="AS178" i="1" s="1"/>
  <c r="AQ122" i="1"/>
  <c r="AV122" i="1" s="1"/>
  <c r="AR122" i="1"/>
  <c r="AS122" i="1" s="1"/>
  <c r="AQ66" i="1"/>
  <c r="AV66" i="1" s="1"/>
  <c r="AR66" i="1"/>
  <c r="AS66" i="1" s="1"/>
  <c r="AQ2" i="1"/>
  <c r="AV2" i="1" s="1"/>
  <c r="AS2" i="1"/>
  <c r="AQ680" i="1"/>
  <c r="AV680" i="1" s="1"/>
  <c r="AR680" i="1"/>
  <c r="AS680" i="1" s="1"/>
  <c r="AQ664" i="1"/>
  <c r="AV664" i="1" s="1"/>
  <c r="AR664" i="1"/>
  <c r="AS664" i="1" s="1"/>
  <c r="AQ656" i="1"/>
  <c r="AV656" i="1" s="1"/>
  <c r="AR656" i="1"/>
  <c r="AS656" i="1" s="1"/>
  <c r="AQ648" i="1"/>
  <c r="AV648" i="1" s="1"/>
  <c r="AR648" i="1"/>
  <c r="AS648" i="1" s="1"/>
  <c r="AQ640" i="1"/>
  <c r="AV640" i="1" s="1"/>
  <c r="AR640" i="1"/>
  <c r="AS640" i="1" s="1"/>
  <c r="AQ632" i="1"/>
  <c r="AV632" i="1" s="1"/>
  <c r="AR632" i="1"/>
  <c r="AS632" i="1" s="1"/>
  <c r="AQ624" i="1"/>
  <c r="AV624" i="1" s="1"/>
  <c r="AR624" i="1"/>
  <c r="AS624" i="1" s="1"/>
  <c r="AQ616" i="1"/>
  <c r="AV616" i="1" s="1"/>
  <c r="AR616" i="1"/>
  <c r="AS616" i="1" s="1"/>
  <c r="AQ600" i="1"/>
  <c r="AV600" i="1" s="1"/>
  <c r="AR600" i="1"/>
  <c r="AS600" i="1" s="1"/>
  <c r="AQ592" i="1"/>
  <c r="AV592" i="1" s="1"/>
  <c r="AR592" i="1"/>
  <c r="AS592" i="1" s="1"/>
  <c r="AQ584" i="1"/>
  <c r="AV584" i="1" s="1"/>
  <c r="AR584" i="1"/>
  <c r="AS584" i="1" s="1"/>
  <c r="AQ576" i="1"/>
  <c r="AV576" i="1" s="1"/>
  <c r="AR576" i="1"/>
  <c r="AS576" i="1" s="1"/>
  <c r="AQ568" i="1"/>
  <c r="AV568" i="1" s="1"/>
  <c r="AR568" i="1"/>
  <c r="AS568" i="1" s="1"/>
  <c r="AQ560" i="1"/>
  <c r="AV560" i="1" s="1"/>
  <c r="AR560" i="1"/>
  <c r="AS560" i="1" s="1"/>
  <c r="AQ552" i="1"/>
  <c r="AV552" i="1" s="1"/>
  <c r="AR552" i="1"/>
  <c r="AS552" i="1" s="1"/>
  <c r="AQ536" i="1"/>
  <c r="AV536" i="1" s="1"/>
  <c r="AR536" i="1"/>
  <c r="AS536" i="1" s="1"/>
  <c r="AQ528" i="1"/>
  <c r="AV528" i="1" s="1"/>
  <c r="AR528" i="1"/>
  <c r="AS528" i="1" s="1"/>
  <c r="AQ520" i="1"/>
  <c r="AV520" i="1" s="1"/>
  <c r="AR520" i="1"/>
  <c r="AS520" i="1" s="1"/>
  <c r="AQ512" i="1"/>
  <c r="AV512" i="1" s="1"/>
  <c r="AR512" i="1"/>
  <c r="AS512" i="1" s="1"/>
  <c r="AQ504" i="1"/>
  <c r="AV504" i="1" s="1"/>
  <c r="AR504" i="1"/>
  <c r="AS504" i="1" s="1"/>
  <c r="AQ496" i="1"/>
  <c r="AV496" i="1" s="1"/>
  <c r="AR496" i="1"/>
  <c r="AS496" i="1" s="1"/>
  <c r="AQ488" i="1"/>
  <c r="AV488" i="1" s="1"/>
  <c r="AR488" i="1"/>
  <c r="AS488" i="1" s="1"/>
  <c r="AQ472" i="1"/>
  <c r="AV472" i="1" s="1"/>
  <c r="AR472" i="1"/>
  <c r="AS472" i="1" s="1"/>
  <c r="AQ464" i="1"/>
  <c r="AV464" i="1" s="1"/>
  <c r="AR464" i="1"/>
  <c r="AS464" i="1" s="1"/>
  <c r="AQ456" i="1"/>
  <c r="AV456" i="1" s="1"/>
  <c r="AR456" i="1"/>
  <c r="AS456" i="1" s="1"/>
  <c r="AQ448" i="1"/>
  <c r="AV448" i="1" s="1"/>
  <c r="AR448" i="1"/>
  <c r="AS448" i="1" s="1"/>
  <c r="AQ440" i="1"/>
  <c r="AV440" i="1" s="1"/>
  <c r="AR440" i="1"/>
  <c r="AS440" i="1" s="1"/>
  <c r="AQ432" i="1"/>
  <c r="AV432" i="1" s="1"/>
  <c r="AR432" i="1"/>
  <c r="AS432" i="1" s="1"/>
  <c r="AQ424" i="1"/>
  <c r="AV424" i="1" s="1"/>
  <c r="AR424" i="1"/>
  <c r="AS424" i="1" s="1"/>
  <c r="AQ416" i="1"/>
  <c r="AV416" i="1" s="1"/>
  <c r="AR416" i="1"/>
  <c r="AS416" i="1" s="1"/>
  <c r="AQ408" i="1"/>
  <c r="AV408" i="1" s="1"/>
  <c r="AR408" i="1"/>
  <c r="AS408" i="1" s="1"/>
  <c r="AQ400" i="1"/>
  <c r="AV400" i="1" s="1"/>
  <c r="AR400" i="1"/>
  <c r="AS400" i="1" s="1"/>
  <c r="AQ392" i="1"/>
  <c r="AV392" i="1" s="1"/>
  <c r="AR392" i="1"/>
  <c r="AS392" i="1" s="1"/>
  <c r="AQ384" i="1"/>
  <c r="AV384" i="1" s="1"/>
  <c r="AR384" i="1"/>
  <c r="AS384" i="1" s="1"/>
  <c r="AQ376" i="1"/>
  <c r="AV376" i="1" s="1"/>
  <c r="AR376" i="1"/>
  <c r="AS376" i="1" s="1"/>
  <c r="AQ368" i="1"/>
  <c r="AV368" i="1" s="1"/>
  <c r="AR368" i="1"/>
  <c r="AS368" i="1" s="1"/>
  <c r="AQ360" i="1"/>
  <c r="AV360" i="1" s="1"/>
  <c r="AR360" i="1"/>
  <c r="AS360" i="1" s="1"/>
  <c r="AQ352" i="1"/>
  <c r="AV352" i="1" s="1"/>
  <c r="AR352" i="1"/>
  <c r="AS352" i="1" s="1"/>
  <c r="AQ344" i="1"/>
  <c r="AV344" i="1" s="1"/>
  <c r="AR344" i="1"/>
  <c r="AS344" i="1" s="1"/>
  <c r="AQ336" i="1"/>
  <c r="AV336" i="1" s="1"/>
  <c r="AR336" i="1"/>
  <c r="AS336" i="1" s="1"/>
  <c r="AQ328" i="1"/>
  <c r="AV328" i="1" s="1"/>
  <c r="AR328" i="1"/>
  <c r="AS328" i="1" s="1"/>
  <c r="AQ320" i="1"/>
  <c r="AV320" i="1" s="1"/>
  <c r="AR320" i="1"/>
  <c r="AS320" i="1" s="1"/>
  <c r="AQ312" i="1"/>
  <c r="AV312" i="1" s="1"/>
  <c r="AR312" i="1"/>
  <c r="AS312" i="1" s="1"/>
  <c r="AQ304" i="1"/>
  <c r="AV304" i="1" s="1"/>
  <c r="AR304" i="1"/>
  <c r="AS304" i="1" s="1"/>
  <c r="AQ296" i="1"/>
  <c r="AV296" i="1" s="1"/>
  <c r="AR296" i="1"/>
  <c r="AS296" i="1" s="1"/>
  <c r="AQ288" i="1"/>
  <c r="AV288" i="1" s="1"/>
  <c r="AR288" i="1"/>
  <c r="AS288" i="1" s="1"/>
  <c r="AQ280" i="1"/>
  <c r="AV280" i="1" s="1"/>
  <c r="AR280" i="1"/>
  <c r="AS280" i="1" s="1"/>
  <c r="AQ272" i="1"/>
  <c r="AV272" i="1" s="1"/>
  <c r="AR272" i="1"/>
  <c r="AS272" i="1" s="1"/>
  <c r="AQ264" i="1"/>
  <c r="AV264" i="1" s="1"/>
  <c r="AR264" i="1"/>
  <c r="AS264" i="1" s="1"/>
  <c r="AQ256" i="1"/>
  <c r="AV256" i="1" s="1"/>
  <c r="AR256" i="1"/>
  <c r="AS256" i="1" s="1"/>
  <c r="AQ248" i="1"/>
  <c r="AV248" i="1" s="1"/>
  <c r="AR248" i="1"/>
  <c r="AS248" i="1" s="1"/>
  <c r="AQ240" i="1"/>
  <c r="AV240" i="1" s="1"/>
  <c r="AR240" i="1"/>
  <c r="AS240" i="1" s="1"/>
  <c r="AQ232" i="1"/>
  <c r="AV232" i="1" s="1"/>
  <c r="AR232" i="1"/>
  <c r="AS232" i="1" s="1"/>
  <c r="AQ224" i="1"/>
  <c r="AV224" i="1" s="1"/>
  <c r="AR224" i="1"/>
  <c r="AS224" i="1" s="1"/>
  <c r="AQ216" i="1"/>
  <c r="AV216" i="1" s="1"/>
  <c r="AR216" i="1"/>
  <c r="AS216" i="1" s="1"/>
  <c r="AQ208" i="1"/>
  <c r="AV208" i="1" s="1"/>
  <c r="AR208" i="1"/>
  <c r="AS208" i="1" s="1"/>
  <c r="AQ200" i="1"/>
  <c r="AV200" i="1" s="1"/>
  <c r="AR200" i="1"/>
  <c r="AS200" i="1" s="1"/>
  <c r="AQ192" i="1"/>
  <c r="AV192" i="1" s="1"/>
  <c r="AR192" i="1"/>
  <c r="AS192" i="1" s="1"/>
  <c r="AQ184" i="1"/>
  <c r="AV184" i="1" s="1"/>
  <c r="AR184" i="1"/>
  <c r="AS184" i="1" s="1"/>
  <c r="AQ176" i="1"/>
  <c r="AV176" i="1" s="1"/>
  <c r="AR176" i="1"/>
  <c r="AS176" i="1" s="1"/>
  <c r="AQ168" i="1"/>
  <c r="AV168" i="1" s="1"/>
  <c r="AR168" i="1"/>
  <c r="AS168" i="1" s="1"/>
  <c r="AQ160" i="1"/>
  <c r="AV160" i="1" s="1"/>
  <c r="AR160" i="1"/>
  <c r="AS160" i="1" s="1"/>
  <c r="AQ152" i="1"/>
  <c r="AV152" i="1" s="1"/>
  <c r="AR152" i="1"/>
  <c r="AS152" i="1" s="1"/>
  <c r="AQ144" i="1"/>
  <c r="AV144" i="1" s="1"/>
  <c r="AR144" i="1"/>
  <c r="AS144" i="1" s="1"/>
  <c r="AQ136" i="1"/>
  <c r="AV136" i="1" s="1"/>
  <c r="AR136" i="1"/>
  <c r="AS136" i="1" s="1"/>
  <c r="AQ128" i="1"/>
  <c r="AV128" i="1" s="1"/>
  <c r="AR128" i="1"/>
  <c r="AS128" i="1" s="1"/>
  <c r="AQ120" i="1"/>
  <c r="AV120" i="1" s="1"/>
  <c r="AR120" i="1"/>
  <c r="AS120" i="1" s="1"/>
  <c r="AQ112" i="1"/>
  <c r="AV112" i="1" s="1"/>
  <c r="AR112" i="1"/>
  <c r="AS112" i="1" s="1"/>
  <c r="AQ104" i="1"/>
  <c r="AV104" i="1" s="1"/>
  <c r="AR104" i="1"/>
  <c r="AS104" i="1" s="1"/>
  <c r="AQ96" i="1"/>
  <c r="AV96" i="1" s="1"/>
  <c r="AR96" i="1"/>
  <c r="AS96" i="1" s="1"/>
  <c r="AQ88" i="1"/>
  <c r="AV88" i="1" s="1"/>
  <c r="AR88" i="1"/>
  <c r="AS88" i="1" s="1"/>
  <c r="AQ80" i="1"/>
  <c r="AV80" i="1" s="1"/>
  <c r="AR80" i="1"/>
  <c r="AS80" i="1" s="1"/>
  <c r="AQ72" i="1"/>
  <c r="AV72" i="1" s="1"/>
  <c r="AR72" i="1"/>
  <c r="AS72" i="1" s="1"/>
  <c r="AQ64" i="1"/>
  <c r="AV64" i="1" s="1"/>
  <c r="AR64" i="1"/>
  <c r="AS64" i="1" s="1"/>
  <c r="AQ56" i="1"/>
  <c r="AV56" i="1" s="1"/>
  <c r="AR56" i="1"/>
  <c r="AS56" i="1" s="1"/>
  <c r="AQ48" i="1"/>
  <c r="AV48" i="1" s="1"/>
  <c r="AR48" i="1"/>
  <c r="AS48" i="1" s="1"/>
  <c r="AQ40" i="1"/>
  <c r="AV40" i="1" s="1"/>
  <c r="AR40" i="1"/>
  <c r="AS40" i="1" s="1"/>
  <c r="AQ32" i="1"/>
  <c r="AV32" i="1" s="1"/>
  <c r="AR32" i="1"/>
  <c r="AS32" i="1" s="1"/>
  <c r="AQ24" i="1"/>
  <c r="AV24" i="1" s="1"/>
  <c r="AR24" i="1"/>
  <c r="AS24" i="1" s="1"/>
  <c r="AQ16" i="1"/>
  <c r="AV16" i="1" s="1"/>
  <c r="AR16" i="1"/>
  <c r="AS16" i="1" s="1"/>
  <c r="AQ8" i="1"/>
  <c r="AV8" i="1" s="1"/>
  <c r="AR8" i="1"/>
  <c r="AS8" i="1" s="1"/>
  <c r="AQ649" i="1"/>
  <c r="AV649" i="1" s="1"/>
  <c r="AQ480" i="1"/>
  <c r="AV480" i="1" s="1"/>
  <c r="AQ116" i="1"/>
  <c r="AV116" i="1" s="1"/>
  <c r="AR995" i="1"/>
  <c r="AS995" i="1" s="1"/>
  <c r="AR987" i="1"/>
  <c r="AS987" i="1" s="1"/>
  <c r="AR979" i="1"/>
  <c r="AS979" i="1" s="1"/>
  <c r="AR971" i="1"/>
  <c r="AS971" i="1" s="1"/>
  <c r="AR963" i="1"/>
  <c r="AS963" i="1" s="1"/>
  <c r="AR955" i="1"/>
  <c r="AS955" i="1" s="1"/>
  <c r="AR947" i="1"/>
  <c r="AS947" i="1" s="1"/>
  <c r="AR939" i="1"/>
  <c r="AS939" i="1" s="1"/>
  <c r="AR931" i="1"/>
  <c r="AS931" i="1" s="1"/>
  <c r="AR923" i="1"/>
  <c r="AS923" i="1" s="1"/>
  <c r="AR915" i="1"/>
  <c r="AS915" i="1" s="1"/>
  <c r="AR907" i="1"/>
  <c r="AS907" i="1" s="1"/>
  <c r="AR899" i="1"/>
  <c r="AS899" i="1" s="1"/>
  <c r="AR891" i="1"/>
  <c r="AS891" i="1" s="1"/>
  <c r="AR883" i="1"/>
  <c r="AS883" i="1" s="1"/>
  <c r="AR875" i="1"/>
  <c r="AS875" i="1" s="1"/>
  <c r="AR867" i="1"/>
  <c r="AS867" i="1" s="1"/>
  <c r="AR859" i="1"/>
  <c r="AS859" i="1" s="1"/>
  <c r="AR851" i="1"/>
  <c r="AS851" i="1" s="1"/>
  <c r="AR843" i="1"/>
  <c r="AS843" i="1" s="1"/>
  <c r="AR835" i="1"/>
  <c r="AS835" i="1" s="1"/>
  <c r="AR827" i="1"/>
  <c r="AS827" i="1" s="1"/>
  <c r="AR819" i="1"/>
  <c r="AS819" i="1" s="1"/>
  <c r="AR811" i="1"/>
  <c r="AS811" i="1" s="1"/>
  <c r="AR803" i="1"/>
  <c r="AS803" i="1" s="1"/>
  <c r="AR795" i="1"/>
  <c r="AS795" i="1" s="1"/>
  <c r="AR787" i="1"/>
  <c r="AS787" i="1" s="1"/>
  <c r="AR779" i="1"/>
  <c r="AS779" i="1" s="1"/>
  <c r="AR771" i="1"/>
  <c r="AS771" i="1" s="1"/>
  <c r="AR763" i="1"/>
  <c r="AS763" i="1" s="1"/>
  <c r="AR755" i="1"/>
  <c r="AS755" i="1" s="1"/>
  <c r="AR747" i="1"/>
  <c r="AS747" i="1" s="1"/>
  <c r="AR739" i="1"/>
  <c r="AS739" i="1" s="1"/>
  <c r="AR731" i="1"/>
  <c r="AS731" i="1" s="1"/>
  <c r="AR723" i="1"/>
  <c r="AS723" i="1" s="1"/>
  <c r="AR715" i="1"/>
  <c r="AS715" i="1" s="1"/>
  <c r="AR707" i="1"/>
  <c r="AS707" i="1" s="1"/>
  <c r="AR699" i="1"/>
  <c r="AS699" i="1" s="1"/>
  <c r="AR691" i="1"/>
  <c r="AS691" i="1" s="1"/>
  <c r="AR683" i="1"/>
  <c r="AS683" i="1" s="1"/>
  <c r="AR657" i="1"/>
  <c r="AS657" i="1" s="1"/>
  <c r="AR625" i="1"/>
  <c r="AS625" i="1" s="1"/>
  <c r="AR593" i="1"/>
  <c r="AS593" i="1" s="1"/>
  <c r="AR561" i="1"/>
  <c r="AS561" i="1" s="1"/>
  <c r="AR529" i="1"/>
  <c r="AS529" i="1" s="1"/>
  <c r="AR497" i="1"/>
  <c r="AS497" i="1" s="1"/>
  <c r="AR465" i="1"/>
  <c r="AS465" i="1" s="1"/>
  <c r="AR433" i="1"/>
  <c r="AS433" i="1" s="1"/>
  <c r="AR401" i="1"/>
  <c r="AS401" i="1" s="1"/>
  <c r="AR369" i="1"/>
  <c r="AS369" i="1" s="1"/>
  <c r="AR337" i="1"/>
  <c r="AS337" i="1" s="1"/>
  <c r="AR305" i="1"/>
  <c r="AS305" i="1" s="1"/>
  <c r="AR273" i="1"/>
  <c r="AS273" i="1" s="1"/>
  <c r="AR241" i="1"/>
  <c r="AS241" i="1" s="1"/>
  <c r="AR209" i="1"/>
  <c r="AS209" i="1" s="1"/>
  <c r="AR177" i="1"/>
  <c r="AS177" i="1" s="1"/>
  <c r="AR145" i="1"/>
  <c r="AS145" i="1" s="1"/>
  <c r="AR113" i="1"/>
  <c r="AS113" i="1" s="1"/>
  <c r="AR81" i="1"/>
  <c r="AS81" i="1" s="1"/>
  <c r="AR49" i="1"/>
  <c r="AS49" i="1" s="1"/>
  <c r="AR17" i="1"/>
  <c r="AS17" i="1" s="1"/>
  <c r="AQ650" i="1"/>
  <c r="AV650" i="1" s="1"/>
  <c r="AR650" i="1"/>
  <c r="AS650" i="1" s="1"/>
  <c r="AQ594" i="1"/>
  <c r="AV594" i="1" s="1"/>
  <c r="AR594" i="1"/>
  <c r="AS594" i="1" s="1"/>
  <c r="AQ546" i="1"/>
  <c r="AV546" i="1" s="1"/>
  <c r="AR546" i="1"/>
  <c r="AS546" i="1" s="1"/>
  <c r="AQ506" i="1"/>
  <c r="AV506" i="1" s="1"/>
  <c r="AR506" i="1"/>
  <c r="AS506" i="1" s="1"/>
  <c r="AQ474" i="1"/>
  <c r="AV474" i="1" s="1"/>
  <c r="AR474" i="1"/>
  <c r="AS474" i="1" s="1"/>
  <c r="AQ434" i="1"/>
  <c r="AV434" i="1" s="1"/>
  <c r="AR434" i="1"/>
  <c r="AS434" i="1" s="1"/>
  <c r="AQ394" i="1"/>
  <c r="AV394" i="1" s="1"/>
  <c r="AR394" i="1"/>
  <c r="AS394" i="1" s="1"/>
  <c r="AQ362" i="1"/>
  <c r="AV362" i="1" s="1"/>
  <c r="AR362" i="1"/>
  <c r="AS362" i="1" s="1"/>
  <c r="AQ322" i="1"/>
  <c r="AV322" i="1" s="1"/>
  <c r="AR322" i="1"/>
  <c r="AS322" i="1" s="1"/>
  <c r="AQ266" i="1"/>
  <c r="AV266" i="1" s="1"/>
  <c r="AR266" i="1"/>
  <c r="AS266" i="1" s="1"/>
  <c r="AQ210" i="1"/>
  <c r="AV210" i="1" s="1"/>
  <c r="AR210" i="1"/>
  <c r="AS210" i="1" s="1"/>
  <c r="AQ154" i="1"/>
  <c r="AV154" i="1" s="1"/>
  <c r="AR154" i="1"/>
  <c r="AS154" i="1" s="1"/>
  <c r="AQ98" i="1"/>
  <c r="AV98" i="1" s="1"/>
  <c r="AR98" i="1"/>
  <c r="AS98" i="1" s="1"/>
  <c r="AQ50" i="1"/>
  <c r="AV50" i="1" s="1"/>
  <c r="AR50" i="1"/>
  <c r="AS50" i="1" s="1"/>
  <c r="AQ18" i="1"/>
  <c r="AV18" i="1" s="1"/>
  <c r="AR18" i="1"/>
  <c r="AS18" i="1" s="1"/>
  <c r="AQ628" i="1"/>
  <c r="AV628" i="1" s="1"/>
  <c r="AQ452" i="1"/>
  <c r="AV452" i="1" s="1"/>
  <c r="AQ52" i="1"/>
  <c r="AV52" i="1" s="1"/>
  <c r="AR994" i="1"/>
  <c r="AS994" i="1" s="1"/>
  <c r="AR986" i="1"/>
  <c r="AS986" i="1" s="1"/>
  <c r="AR978" i="1"/>
  <c r="AS978" i="1" s="1"/>
  <c r="AR970" i="1"/>
  <c r="AS970" i="1" s="1"/>
  <c r="AR962" i="1"/>
  <c r="AS962" i="1" s="1"/>
  <c r="AR954" i="1"/>
  <c r="AS954" i="1" s="1"/>
  <c r="AR946" i="1"/>
  <c r="AS946" i="1" s="1"/>
  <c r="AR938" i="1"/>
  <c r="AS938" i="1" s="1"/>
  <c r="AR930" i="1"/>
  <c r="AS930" i="1" s="1"/>
  <c r="AR922" i="1"/>
  <c r="AS922" i="1" s="1"/>
  <c r="AR914" i="1"/>
  <c r="AS914" i="1" s="1"/>
  <c r="AR906" i="1"/>
  <c r="AS906" i="1" s="1"/>
  <c r="AR898" i="1"/>
  <c r="AS898" i="1" s="1"/>
  <c r="AR890" i="1"/>
  <c r="AS890" i="1" s="1"/>
  <c r="AR882" i="1"/>
  <c r="AS882" i="1" s="1"/>
  <c r="AR874" i="1"/>
  <c r="AS874" i="1" s="1"/>
  <c r="AR866" i="1"/>
  <c r="AS866" i="1" s="1"/>
  <c r="AR858" i="1"/>
  <c r="AS858" i="1" s="1"/>
  <c r="AR850" i="1"/>
  <c r="AS850" i="1" s="1"/>
  <c r="AR842" i="1"/>
  <c r="AS842" i="1" s="1"/>
  <c r="AR834" i="1"/>
  <c r="AS834" i="1" s="1"/>
  <c r="AR826" i="1"/>
  <c r="AS826" i="1" s="1"/>
  <c r="AR818" i="1"/>
  <c r="AS818" i="1" s="1"/>
  <c r="AR810" i="1"/>
  <c r="AS810" i="1" s="1"/>
  <c r="AR802" i="1"/>
  <c r="AS802" i="1" s="1"/>
  <c r="AR794" i="1"/>
  <c r="AS794" i="1" s="1"/>
  <c r="AR786" i="1"/>
  <c r="AS786" i="1" s="1"/>
  <c r="AR778" i="1"/>
  <c r="AS778" i="1" s="1"/>
  <c r="AR770" i="1"/>
  <c r="AS770" i="1" s="1"/>
  <c r="AR762" i="1"/>
  <c r="AS762" i="1" s="1"/>
  <c r="AR754" i="1"/>
  <c r="AS754" i="1" s="1"/>
  <c r="AR746" i="1"/>
  <c r="AS746" i="1" s="1"/>
  <c r="AR738" i="1"/>
  <c r="AS738" i="1" s="1"/>
  <c r="AR730" i="1"/>
  <c r="AS730" i="1" s="1"/>
  <c r="AR722" i="1"/>
  <c r="AS722" i="1" s="1"/>
  <c r="AR714" i="1"/>
  <c r="AS714" i="1" s="1"/>
  <c r="AR706" i="1"/>
  <c r="AS706" i="1" s="1"/>
  <c r="AR698" i="1"/>
  <c r="AS698" i="1" s="1"/>
  <c r="AR690" i="1"/>
  <c r="AS690" i="1" s="1"/>
  <c r="AR682" i="1"/>
  <c r="AS682" i="1" s="1"/>
  <c r="AR655" i="1"/>
  <c r="AS655" i="1" s="1"/>
  <c r="AR623" i="1"/>
  <c r="AS623" i="1" s="1"/>
  <c r="AR591" i="1"/>
  <c r="AS591" i="1" s="1"/>
  <c r="AR559" i="1"/>
  <c r="AS559" i="1" s="1"/>
  <c r="AR527" i="1"/>
  <c r="AS527" i="1" s="1"/>
  <c r="AR495" i="1"/>
  <c r="AS495" i="1" s="1"/>
  <c r="AR463" i="1"/>
  <c r="AS463" i="1" s="1"/>
  <c r="AR431" i="1"/>
  <c r="AS431" i="1" s="1"/>
  <c r="AR399" i="1"/>
  <c r="AS399" i="1" s="1"/>
  <c r="AR367" i="1"/>
  <c r="AS367" i="1" s="1"/>
  <c r="AR335" i="1"/>
  <c r="AS335" i="1" s="1"/>
  <c r="AR303" i="1"/>
  <c r="AS303" i="1" s="1"/>
  <c r="AR271" i="1"/>
  <c r="AS271" i="1" s="1"/>
  <c r="AR239" i="1"/>
  <c r="AS239" i="1" s="1"/>
  <c r="AR207" i="1"/>
  <c r="AS207" i="1" s="1"/>
  <c r="AR175" i="1"/>
  <c r="AS175" i="1" s="1"/>
  <c r="AR143" i="1"/>
  <c r="AS143" i="1" s="1"/>
  <c r="AR111" i="1"/>
  <c r="AS111" i="1" s="1"/>
  <c r="AR79" i="1"/>
  <c r="AS79" i="1" s="1"/>
  <c r="AR47" i="1"/>
  <c r="AS47" i="1" s="1"/>
  <c r="AR15" i="1"/>
  <c r="AS15" i="1" s="1"/>
  <c r="AQ626" i="1"/>
  <c r="AV626" i="1" s="1"/>
  <c r="AR626" i="1"/>
  <c r="AS626" i="1" s="1"/>
  <c r="AQ570" i="1"/>
  <c r="AV570" i="1" s="1"/>
  <c r="AR570" i="1"/>
  <c r="AS570" i="1" s="1"/>
  <c r="AQ514" i="1"/>
  <c r="AV514" i="1" s="1"/>
  <c r="AR514" i="1"/>
  <c r="AS514" i="1" s="1"/>
  <c r="AQ458" i="1"/>
  <c r="AV458" i="1" s="1"/>
  <c r="AR458" i="1"/>
  <c r="AS458" i="1" s="1"/>
  <c r="AQ402" i="1"/>
  <c r="AV402" i="1" s="1"/>
  <c r="AR402" i="1"/>
  <c r="AS402" i="1" s="1"/>
  <c r="AQ354" i="1"/>
  <c r="AV354" i="1" s="1"/>
  <c r="AR354" i="1"/>
  <c r="AS354" i="1" s="1"/>
  <c r="AQ298" i="1"/>
  <c r="AV298" i="1" s="1"/>
  <c r="AR298" i="1"/>
  <c r="AS298" i="1" s="1"/>
  <c r="AQ242" i="1"/>
  <c r="AV242" i="1" s="1"/>
  <c r="AR242" i="1"/>
  <c r="AS242" i="1" s="1"/>
  <c r="AQ186" i="1"/>
  <c r="AV186" i="1" s="1"/>
  <c r="AR186" i="1"/>
  <c r="AS186" i="1" s="1"/>
  <c r="AQ130" i="1"/>
  <c r="AV130" i="1" s="1"/>
  <c r="AR130" i="1"/>
  <c r="AS130" i="1" s="1"/>
  <c r="AQ74" i="1"/>
  <c r="AV74" i="1" s="1"/>
  <c r="AR74" i="1"/>
  <c r="AS74" i="1" s="1"/>
  <c r="AQ10" i="1"/>
  <c r="AV10" i="1" s="1"/>
  <c r="AR10" i="1"/>
  <c r="AS10" i="1" s="1"/>
  <c r="AQ244" i="1"/>
  <c r="AV244" i="1" s="1"/>
  <c r="AQ678" i="1"/>
  <c r="AV678" i="1" s="1"/>
  <c r="AR678" i="1"/>
  <c r="AS678" i="1" s="1"/>
  <c r="AQ670" i="1"/>
  <c r="AV670" i="1" s="1"/>
  <c r="AR670" i="1"/>
  <c r="AS670" i="1" s="1"/>
  <c r="AQ662" i="1"/>
  <c r="AV662" i="1" s="1"/>
  <c r="AR662" i="1"/>
  <c r="AS662" i="1" s="1"/>
  <c r="AQ654" i="1"/>
  <c r="AV654" i="1" s="1"/>
  <c r="AR654" i="1"/>
  <c r="AS654" i="1" s="1"/>
  <c r="AQ646" i="1"/>
  <c r="AV646" i="1" s="1"/>
  <c r="AR646" i="1"/>
  <c r="AS646" i="1" s="1"/>
  <c r="AQ638" i="1"/>
  <c r="AV638" i="1" s="1"/>
  <c r="AR638" i="1"/>
  <c r="AS638" i="1" s="1"/>
  <c r="AQ630" i="1"/>
  <c r="AV630" i="1" s="1"/>
  <c r="AR630" i="1"/>
  <c r="AS630" i="1" s="1"/>
  <c r="AQ622" i="1"/>
  <c r="AV622" i="1" s="1"/>
  <c r="AR622" i="1"/>
  <c r="AS622" i="1" s="1"/>
  <c r="AQ614" i="1"/>
  <c r="AV614" i="1" s="1"/>
  <c r="AR614" i="1"/>
  <c r="AS614" i="1" s="1"/>
  <c r="AQ606" i="1"/>
  <c r="AV606" i="1" s="1"/>
  <c r="AR606" i="1"/>
  <c r="AS606" i="1" s="1"/>
  <c r="AQ598" i="1"/>
  <c r="AV598" i="1" s="1"/>
  <c r="AR598" i="1"/>
  <c r="AS598" i="1" s="1"/>
  <c r="AQ590" i="1"/>
  <c r="AV590" i="1" s="1"/>
  <c r="AR590" i="1"/>
  <c r="AS590" i="1" s="1"/>
  <c r="AQ582" i="1"/>
  <c r="AV582" i="1" s="1"/>
  <c r="AR582" i="1"/>
  <c r="AS582" i="1" s="1"/>
  <c r="AQ574" i="1"/>
  <c r="AV574" i="1" s="1"/>
  <c r="AR574" i="1"/>
  <c r="AS574" i="1" s="1"/>
  <c r="AQ566" i="1"/>
  <c r="AV566" i="1" s="1"/>
  <c r="AR566" i="1"/>
  <c r="AS566" i="1" s="1"/>
  <c r="AQ558" i="1"/>
  <c r="AV558" i="1" s="1"/>
  <c r="AR558" i="1"/>
  <c r="AS558" i="1" s="1"/>
  <c r="AQ550" i="1"/>
  <c r="AV550" i="1" s="1"/>
  <c r="AR550" i="1"/>
  <c r="AS550" i="1" s="1"/>
  <c r="AQ542" i="1"/>
  <c r="AV542" i="1" s="1"/>
  <c r="AR542" i="1"/>
  <c r="AS542" i="1" s="1"/>
  <c r="AQ534" i="1"/>
  <c r="AV534" i="1" s="1"/>
  <c r="AR534" i="1"/>
  <c r="AS534" i="1" s="1"/>
  <c r="AQ526" i="1"/>
  <c r="AV526" i="1" s="1"/>
  <c r="AR526" i="1"/>
  <c r="AS526" i="1" s="1"/>
  <c r="AQ518" i="1"/>
  <c r="AV518" i="1" s="1"/>
  <c r="AR518" i="1"/>
  <c r="AS518" i="1" s="1"/>
  <c r="AQ510" i="1"/>
  <c r="AV510" i="1" s="1"/>
  <c r="AR510" i="1"/>
  <c r="AS510" i="1" s="1"/>
  <c r="AQ502" i="1"/>
  <c r="AV502" i="1" s="1"/>
  <c r="AR502" i="1"/>
  <c r="AS502" i="1" s="1"/>
  <c r="AQ494" i="1"/>
  <c r="AV494" i="1" s="1"/>
  <c r="AR494" i="1"/>
  <c r="AS494" i="1" s="1"/>
  <c r="AQ486" i="1"/>
  <c r="AV486" i="1" s="1"/>
  <c r="AR486" i="1"/>
  <c r="AS486" i="1" s="1"/>
  <c r="AQ478" i="1"/>
  <c r="AV478" i="1" s="1"/>
  <c r="AR478" i="1"/>
  <c r="AS478" i="1" s="1"/>
  <c r="AQ470" i="1"/>
  <c r="AV470" i="1" s="1"/>
  <c r="AR470" i="1"/>
  <c r="AS470" i="1" s="1"/>
  <c r="AQ462" i="1"/>
  <c r="AV462" i="1" s="1"/>
  <c r="AR462" i="1"/>
  <c r="AS462" i="1" s="1"/>
  <c r="AQ454" i="1"/>
  <c r="AV454" i="1" s="1"/>
  <c r="AR454" i="1"/>
  <c r="AS454" i="1" s="1"/>
  <c r="AQ446" i="1"/>
  <c r="AV446" i="1" s="1"/>
  <c r="AR446" i="1"/>
  <c r="AS446" i="1" s="1"/>
  <c r="AQ438" i="1"/>
  <c r="AV438" i="1" s="1"/>
  <c r="AR438" i="1"/>
  <c r="AS438" i="1" s="1"/>
  <c r="AQ430" i="1"/>
  <c r="AV430" i="1" s="1"/>
  <c r="AR430" i="1"/>
  <c r="AS430" i="1" s="1"/>
  <c r="AQ422" i="1"/>
  <c r="AV422" i="1" s="1"/>
  <c r="AR422" i="1"/>
  <c r="AS422" i="1" s="1"/>
  <c r="AQ414" i="1"/>
  <c r="AV414" i="1" s="1"/>
  <c r="AR414" i="1"/>
  <c r="AS414" i="1" s="1"/>
  <c r="AQ406" i="1"/>
  <c r="AV406" i="1" s="1"/>
  <c r="AR406" i="1"/>
  <c r="AS406" i="1" s="1"/>
  <c r="AQ398" i="1"/>
  <c r="AV398" i="1" s="1"/>
  <c r="AR398" i="1"/>
  <c r="AS398" i="1" s="1"/>
  <c r="AQ390" i="1"/>
  <c r="AV390" i="1" s="1"/>
  <c r="AR390" i="1"/>
  <c r="AS390" i="1" s="1"/>
  <c r="AQ382" i="1"/>
  <c r="AV382" i="1" s="1"/>
  <c r="AR382" i="1"/>
  <c r="AS382" i="1" s="1"/>
  <c r="AQ374" i="1"/>
  <c r="AV374" i="1" s="1"/>
  <c r="AR374" i="1"/>
  <c r="AS374" i="1" s="1"/>
  <c r="AQ366" i="1"/>
  <c r="AV366" i="1" s="1"/>
  <c r="AR366" i="1"/>
  <c r="AS366" i="1" s="1"/>
  <c r="AQ358" i="1"/>
  <c r="AV358" i="1" s="1"/>
  <c r="AR358" i="1"/>
  <c r="AS358" i="1" s="1"/>
  <c r="AQ350" i="1"/>
  <c r="AV350" i="1" s="1"/>
  <c r="AR350" i="1"/>
  <c r="AS350" i="1" s="1"/>
  <c r="AQ342" i="1"/>
  <c r="AV342" i="1" s="1"/>
  <c r="AR342" i="1"/>
  <c r="AS342" i="1" s="1"/>
  <c r="AQ334" i="1"/>
  <c r="AV334" i="1" s="1"/>
  <c r="AR334" i="1"/>
  <c r="AS334" i="1" s="1"/>
  <c r="AQ326" i="1"/>
  <c r="AV326" i="1" s="1"/>
  <c r="AR326" i="1"/>
  <c r="AS326" i="1" s="1"/>
  <c r="AQ318" i="1"/>
  <c r="AV318" i="1" s="1"/>
  <c r="AR318" i="1"/>
  <c r="AS318" i="1" s="1"/>
  <c r="AQ310" i="1"/>
  <c r="AV310" i="1" s="1"/>
  <c r="AR310" i="1"/>
  <c r="AS310" i="1" s="1"/>
  <c r="AQ302" i="1"/>
  <c r="AV302" i="1" s="1"/>
  <c r="AR302" i="1"/>
  <c r="AS302" i="1" s="1"/>
  <c r="AQ294" i="1"/>
  <c r="AV294" i="1" s="1"/>
  <c r="AR294" i="1"/>
  <c r="AS294" i="1" s="1"/>
  <c r="AQ286" i="1"/>
  <c r="AV286" i="1" s="1"/>
  <c r="AR286" i="1"/>
  <c r="AS286" i="1" s="1"/>
  <c r="AQ278" i="1"/>
  <c r="AV278" i="1" s="1"/>
  <c r="AR278" i="1"/>
  <c r="AS278" i="1" s="1"/>
  <c r="AQ270" i="1"/>
  <c r="AV270" i="1" s="1"/>
  <c r="AR270" i="1"/>
  <c r="AS270" i="1" s="1"/>
  <c r="AQ262" i="1"/>
  <c r="AV262" i="1" s="1"/>
  <c r="AR262" i="1"/>
  <c r="AS262" i="1" s="1"/>
  <c r="AQ254" i="1"/>
  <c r="AV254" i="1" s="1"/>
  <c r="AR254" i="1"/>
  <c r="AS254" i="1" s="1"/>
  <c r="AQ246" i="1"/>
  <c r="AV246" i="1" s="1"/>
  <c r="AR246" i="1"/>
  <c r="AS246" i="1" s="1"/>
  <c r="AQ238" i="1"/>
  <c r="AV238" i="1" s="1"/>
  <c r="AR238" i="1"/>
  <c r="AS238" i="1" s="1"/>
  <c r="AQ230" i="1"/>
  <c r="AV230" i="1" s="1"/>
  <c r="AR230" i="1"/>
  <c r="AS230" i="1" s="1"/>
  <c r="AQ222" i="1"/>
  <c r="AV222" i="1" s="1"/>
  <c r="AR222" i="1"/>
  <c r="AS222" i="1" s="1"/>
  <c r="AQ214" i="1"/>
  <c r="AV214" i="1" s="1"/>
  <c r="AR214" i="1"/>
  <c r="AS214" i="1" s="1"/>
  <c r="AQ206" i="1"/>
  <c r="AV206" i="1" s="1"/>
  <c r="AR206" i="1"/>
  <c r="AS206" i="1" s="1"/>
  <c r="AQ198" i="1"/>
  <c r="AV198" i="1" s="1"/>
  <c r="AR198" i="1"/>
  <c r="AS198" i="1" s="1"/>
  <c r="AQ190" i="1"/>
  <c r="AV190" i="1" s="1"/>
  <c r="AR190" i="1"/>
  <c r="AS190" i="1" s="1"/>
  <c r="AQ182" i="1"/>
  <c r="AV182" i="1" s="1"/>
  <c r="AR182" i="1"/>
  <c r="AS182" i="1" s="1"/>
  <c r="AQ174" i="1"/>
  <c r="AV174" i="1" s="1"/>
  <c r="AR174" i="1"/>
  <c r="AS174" i="1" s="1"/>
  <c r="AQ166" i="1"/>
  <c r="AV166" i="1" s="1"/>
  <c r="AR166" i="1"/>
  <c r="AS166" i="1" s="1"/>
  <c r="AQ158" i="1"/>
  <c r="AV158" i="1" s="1"/>
  <c r="AR158" i="1"/>
  <c r="AS158" i="1" s="1"/>
  <c r="AQ150" i="1"/>
  <c r="AV150" i="1" s="1"/>
  <c r="AR150" i="1"/>
  <c r="AS150" i="1" s="1"/>
  <c r="AQ142" i="1"/>
  <c r="AV142" i="1" s="1"/>
  <c r="AR142" i="1"/>
  <c r="AS142" i="1" s="1"/>
  <c r="AQ134" i="1"/>
  <c r="AV134" i="1" s="1"/>
  <c r="AR134" i="1"/>
  <c r="AS134" i="1" s="1"/>
  <c r="AQ126" i="1"/>
  <c r="AV126" i="1" s="1"/>
  <c r="AR126" i="1"/>
  <c r="AS126" i="1" s="1"/>
  <c r="AQ118" i="1"/>
  <c r="AV118" i="1" s="1"/>
  <c r="AR118" i="1"/>
  <c r="AS118" i="1" s="1"/>
  <c r="AQ110" i="1"/>
  <c r="AV110" i="1" s="1"/>
  <c r="AR110" i="1"/>
  <c r="AS110" i="1" s="1"/>
  <c r="AQ102" i="1"/>
  <c r="AV102" i="1" s="1"/>
  <c r="AR102" i="1"/>
  <c r="AS102" i="1" s="1"/>
  <c r="AQ94" i="1"/>
  <c r="AV94" i="1" s="1"/>
  <c r="AR94" i="1"/>
  <c r="AS94" i="1" s="1"/>
  <c r="AQ86" i="1"/>
  <c r="AV86" i="1" s="1"/>
  <c r="AR86" i="1"/>
  <c r="AS86" i="1" s="1"/>
  <c r="AQ78" i="1"/>
  <c r="AV78" i="1" s="1"/>
  <c r="AR78" i="1"/>
  <c r="AS78" i="1" s="1"/>
  <c r="AQ70" i="1"/>
  <c r="AV70" i="1" s="1"/>
  <c r="AR70" i="1"/>
  <c r="AS70" i="1" s="1"/>
  <c r="AQ62" i="1"/>
  <c r="AV62" i="1" s="1"/>
  <c r="AR62" i="1"/>
  <c r="AS62" i="1" s="1"/>
  <c r="AQ54" i="1"/>
  <c r="AV54" i="1" s="1"/>
  <c r="AR54" i="1"/>
  <c r="AS54" i="1" s="1"/>
  <c r="AQ46" i="1"/>
  <c r="AV46" i="1" s="1"/>
  <c r="AR46" i="1"/>
  <c r="AS46" i="1" s="1"/>
  <c r="AQ38" i="1"/>
  <c r="AV38" i="1" s="1"/>
  <c r="AR38" i="1"/>
  <c r="AS38" i="1" s="1"/>
  <c r="AQ30" i="1"/>
  <c r="AV30" i="1" s="1"/>
  <c r="AR30" i="1"/>
  <c r="AS30" i="1" s="1"/>
  <c r="AQ22" i="1"/>
  <c r="AV22" i="1" s="1"/>
  <c r="AR22" i="1"/>
  <c r="AS22" i="1" s="1"/>
  <c r="AQ14" i="1"/>
  <c r="AV14" i="1" s="1"/>
  <c r="AR14" i="1"/>
  <c r="AS14" i="1" s="1"/>
  <c r="AQ6" i="1"/>
  <c r="AV6" i="1" s="1"/>
  <c r="AR6" i="1"/>
  <c r="AS6" i="1" s="1"/>
  <c r="AQ608" i="1"/>
  <c r="AV608" i="1" s="1"/>
  <c r="AQ420" i="1"/>
  <c r="AV420" i="1" s="1"/>
  <c r="AR1001" i="1"/>
  <c r="AS1001" i="1" s="1"/>
  <c r="AR993" i="1"/>
  <c r="AS993" i="1" s="1"/>
  <c r="AR985" i="1"/>
  <c r="AS985" i="1" s="1"/>
  <c r="AR977" i="1"/>
  <c r="AS977" i="1" s="1"/>
  <c r="AR969" i="1"/>
  <c r="AS969" i="1" s="1"/>
  <c r="AR961" i="1"/>
  <c r="AS961" i="1" s="1"/>
  <c r="AR953" i="1"/>
  <c r="AS953" i="1" s="1"/>
  <c r="AR945" i="1"/>
  <c r="AS945" i="1" s="1"/>
  <c r="AR937" i="1"/>
  <c r="AS937" i="1" s="1"/>
  <c r="AR929" i="1"/>
  <c r="AS929" i="1" s="1"/>
  <c r="AR921" i="1"/>
  <c r="AS921" i="1" s="1"/>
  <c r="AR913" i="1"/>
  <c r="AS913" i="1" s="1"/>
  <c r="AR905" i="1"/>
  <c r="AS905" i="1" s="1"/>
  <c r="AR897" i="1"/>
  <c r="AS897" i="1" s="1"/>
  <c r="AR889" i="1"/>
  <c r="AS889" i="1" s="1"/>
  <c r="AR881" i="1"/>
  <c r="AS881" i="1" s="1"/>
  <c r="AR873" i="1"/>
  <c r="AS873" i="1" s="1"/>
  <c r="AR865" i="1"/>
  <c r="AS865" i="1" s="1"/>
  <c r="AR857" i="1"/>
  <c r="AS857" i="1" s="1"/>
  <c r="AR849" i="1"/>
  <c r="AS849" i="1" s="1"/>
  <c r="AR841" i="1"/>
  <c r="AS841" i="1" s="1"/>
  <c r="AR833" i="1"/>
  <c r="AS833" i="1" s="1"/>
  <c r="AR825" i="1"/>
  <c r="AS825" i="1" s="1"/>
  <c r="AR817" i="1"/>
  <c r="AS817" i="1" s="1"/>
  <c r="AR809" i="1"/>
  <c r="AS809" i="1" s="1"/>
  <c r="AR801" i="1"/>
  <c r="AS801" i="1" s="1"/>
  <c r="AR793" i="1"/>
  <c r="AS793" i="1" s="1"/>
  <c r="AR785" i="1"/>
  <c r="AS785" i="1" s="1"/>
  <c r="AR777" i="1"/>
  <c r="AS777" i="1" s="1"/>
  <c r="AR769" i="1"/>
  <c r="AS769" i="1" s="1"/>
  <c r="AR761" i="1"/>
  <c r="AS761" i="1" s="1"/>
  <c r="AR753" i="1"/>
  <c r="AS753" i="1" s="1"/>
  <c r="AR745" i="1"/>
  <c r="AS745" i="1" s="1"/>
  <c r="AR737" i="1"/>
  <c r="AS737" i="1" s="1"/>
  <c r="AR729" i="1"/>
  <c r="AS729" i="1" s="1"/>
  <c r="AR721" i="1"/>
  <c r="AS721" i="1" s="1"/>
  <c r="AR713" i="1"/>
  <c r="AS713" i="1" s="1"/>
  <c r="AR705" i="1"/>
  <c r="AS705" i="1" s="1"/>
  <c r="AR697" i="1"/>
  <c r="AS697" i="1" s="1"/>
  <c r="AR689" i="1"/>
  <c r="AS689" i="1" s="1"/>
  <c r="AR681" i="1"/>
  <c r="AS681" i="1" s="1"/>
  <c r="AR617" i="1"/>
  <c r="AS617" i="1" s="1"/>
  <c r="AR585" i="1"/>
  <c r="AS585" i="1" s="1"/>
  <c r="AR553" i="1"/>
  <c r="AS553" i="1" s="1"/>
  <c r="AR489" i="1"/>
  <c r="AS489" i="1" s="1"/>
  <c r="AR457" i="1"/>
  <c r="AS457" i="1" s="1"/>
  <c r="AR425" i="1"/>
  <c r="AS425" i="1" s="1"/>
  <c r="AR393" i="1"/>
  <c r="AS393" i="1" s="1"/>
  <c r="AR361" i="1"/>
  <c r="AS361" i="1" s="1"/>
  <c r="AR329" i="1"/>
  <c r="AS329" i="1" s="1"/>
  <c r="AR297" i="1"/>
  <c r="AS297" i="1" s="1"/>
  <c r="AR265" i="1"/>
  <c r="AS265" i="1" s="1"/>
  <c r="AR233" i="1"/>
  <c r="AS233" i="1" s="1"/>
  <c r="AR201" i="1"/>
  <c r="AS201" i="1" s="1"/>
  <c r="AR169" i="1"/>
  <c r="AS169" i="1" s="1"/>
  <c r="AR137" i="1"/>
  <c r="AS137" i="1" s="1"/>
  <c r="AR105" i="1"/>
  <c r="AS105" i="1" s="1"/>
  <c r="AR73" i="1"/>
  <c r="AS73" i="1" s="1"/>
  <c r="AR41" i="1"/>
  <c r="AS41" i="1" s="1"/>
  <c r="AR9" i="1"/>
  <c r="AS9" i="1" s="1"/>
  <c r="AQ674" i="1"/>
  <c r="AV674" i="1" s="1"/>
  <c r="AR674" i="1"/>
  <c r="AS674" i="1" s="1"/>
  <c r="AQ658" i="1"/>
  <c r="AV658" i="1" s="1"/>
  <c r="AR658" i="1"/>
  <c r="AS658" i="1" s="1"/>
  <c r="AQ618" i="1"/>
  <c r="AV618" i="1" s="1"/>
  <c r="AR618" i="1"/>
  <c r="AS618" i="1" s="1"/>
  <c r="AQ602" i="1"/>
  <c r="AV602" i="1" s="1"/>
  <c r="AR602" i="1"/>
  <c r="AS602" i="1" s="1"/>
  <c r="AQ562" i="1"/>
  <c r="AV562" i="1" s="1"/>
  <c r="AR562" i="1"/>
  <c r="AS562" i="1" s="1"/>
  <c r="AQ530" i="1"/>
  <c r="AV530" i="1" s="1"/>
  <c r="AR530" i="1"/>
  <c r="AS530" i="1" s="1"/>
  <c r="AQ482" i="1"/>
  <c r="AV482" i="1" s="1"/>
  <c r="AR482" i="1"/>
  <c r="AS482" i="1" s="1"/>
  <c r="AQ442" i="1"/>
  <c r="AV442" i="1" s="1"/>
  <c r="AR442" i="1"/>
  <c r="AS442" i="1" s="1"/>
  <c r="AQ410" i="1"/>
  <c r="AV410" i="1" s="1"/>
  <c r="AR410" i="1"/>
  <c r="AS410" i="1" s="1"/>
  <c r="AQ370" i="1"/>
  <c r="AV370" i="1" s="1"/>
  <c r="AR370" i="1"/>
  <c r="AS370" i="1" s="1"/>
  <c r="AQ330" i="1"/>
  <c r="AV330" i="1" s="1"/>
  <c r="AR330" i="1"/>
  <c r="AS330" i="1" s="1"/>
  <c r="AQ306" i="1"/>
  <c r="AV306" i="1" s="1"/>
  <c r="AR306" i="1"/>
  <c r="AS306" i="1" s="1"/>
  <c r="AQ274" i="1"/>
  <c r="AV274" i="1" s="1"/>
  <c r="AR274" i="1"/>
  <c r="AS274" i="1" s="1"/>
  <c r="AQ250" i="1"/>
  <c r="AV250" i="1" s="1"/>
  <c r="AR250" i="1"/>
  <c r="AS250" i="1" s="1"/>
  <c r="AQ218" i="1"/>
  <c r="AV218" i="1" s="1"/>
  <c r="AR218" i="1"/>
  <c r="AS218" i="1" s="1"/>
  <c r="AQ194" i="1"/>
  <c r="AV194" i="1" s="1"/>
  <c r="AR194" i="1"/>
  <c r="AS194" i="1" s="1"/>
  <c r="AQ162" i="1"/>
  <c r="AV162" i="1" s="1"/>
  <c r="AR162" i="1"/>
  <c r="AS162" i="1" s="1"/>
  <c r="AQ138" i="1"/>
  <c r="AV138" i="1" s="1"/>
  <c r="AR138" i="1"/>
  <c r="AS138" i="1" s="1"/>
  <c r="AQ106" i="1"/>
  <c r="AV106" i="1" s="1"/>
  <c r="AR106" i="1"/>
  <c r="AS106" i="1" s="1"/>
  <c r="AQ82" i="1"/>
  <c r="AV82" i="1" s="1"/>
  <c r="AR82" i="1"/>
  <c r="AS82" i="1" s="1"/>
  <c r="AQ42" i="1"/>
  <c r="AV42" i="1" s="1"/>
  <c r="AR42" i="1"/>
  <c r="AS42" i="1" s="1"/>
  <c r="AQ26" i="1"/>
  <c r="AV26" i="1" s="1"/>
  <c r="AR26" i="1"/>
  <c r="AS26" i="1" s="1"/>
  <c r="AQ677" i="1"/>
  <c r="AV677" i="1" s="1"/>
  <c r="AR677" i="1"/>
  <c r="AS677" i="1" s="1"/>
  <c r="AQ669" i="1"/>
  <c r="AV669" i="1" s="1"/>
  <c r="AR669" i="1"/>
  <c r="AS669" i="1" s="1"/>
  <c r="AQ661" i="1"/>
  <c r="AV661" i="1" s="1"/>
  <c r="AR661" i="1"/>
  <c r="AS661" i="1" s="1"/>
  <c r="AQ653" i="1"/>
  <c r="AV653" i="1" s="1"/>
  <c r="AR653" i="1"/>
  <c r="AS653" i="1" s="1"/>
  <c r="AQ645" i="1"/>
  <c r="AV645" i="1" s="1"/>
  <c r="AR645" i="1"/>
  <c r="AS645" i="1" s="1"/>
  <c r="AQ637" i="1"/>
  <c r="AV637" i="1" s="1"/>
  <c r="AR637" i="1"/>
  <c r="AS637" i="1" s="1"/>
  <c r="AQ629" i="1"/>
  <c r="AV629" i="1" s="1"/>
  <c r="AR629" i="1"/>
  <c r="AS629" i="1" s="1"/>
  <c r="AQ621" i="1"/>
  <c r="AV621" i="1" s="1"/>
  <c r="AR621" i="1"/>
  <c r="AS621" i="1" s="1"/>
  <c r="AQ613" i="1"/>
  <c r="AV613" i="1" s="1"/>
  <c r="AR613" i="1"/>
  <c r="AS613" i="1" s="1"/>
  <c r="AQ605" i="1"/>
  <c r="AV605" i="1" s="1"/>
  <c r="AR605" i="1"/>
  <c r="AS605" i="1" s="1"/>
  <c r="AQ597" i="1"/>
  <c r="AV597" i="1" s="1"/>
  <c r="AR597" i="1"/>
  <c r="AS597" i="1" s="1"/>
  <c r="AQ589" i="1"/>
  <c r="AV589" i="1" s="1"/>
  <c r="AR589" i="1"/>
  <c r="AS589" i="1" s="1"/>
  <c r="AQ581" i="1"/>
  <c r="AV581" i="1" s="1"/>
  <c r="AR581" i="1"/>
  <c r="AS581" i="1" s="1"/>
  <c r="AQ573" i="1"/>
  <c r="AV573" i="1" s="1"/>
  <c r="AR573" i="1"/>
  <c r="AS573" i="1" s="1"/>
  <c r="AQ565" i="1"/>
  <c r="AV565" i="1" s="1"/>
  <c r="AR565" i="1"/>
  <c r="AS565" i="1" s="1"/>
  <c r="AQ557" i="1"/>
  <c r="AV557" i="1" s="1"/>
  <c r="AR557" i="1"/>
  <c r="AS557" i="1" s="1"/>
  <c r="AQ549" i="1"/>
  <c r="AV549" i="1" s="1"/>
  <c r="AR549" i="1"/>
  <c r="AS549" i="1" s="1"/>
  <c r="AQ541" i="1"/>
  <c r="AV541" i="1" s="1"/>
  <c r="AR541" i="1"/>
  <c r="AS541" i="1" s="1"/>
  <c r="AQ533" i="1"/>
  <c r="AV533" i="1" s="1"/>
  <c r="AR533" i="1"/>
  <c r="AS533" i="1" s="1"/>
  <c r="AQ525" i="1"/>
  <c r="AV525" i="1" s="1"/>
  <c r="AR525" i="1"/>
  <c r="AS525" i="1" s="1"/>
  <c r="AQ517" i="1"/>
  <c r="AV517" i="1" s="1"/>
  <c r="AR517" i="1"/>
  <c r="AS517" i="1" s="1"/>
  <c r="AQ509" i="1"/>
  <c r="AV509" i="1" s="1"/>
  <c r="AR509" i="1"/>
  <c r="AS509" i="1" s="1"/>
  <c r="AQ501" i="1"/>
  <c r="AV501" i="1" s="1"/>
  <c r="AR501" i="1"/>
  <c r="AS501" i="1" s="1"/>
  <c r="AQ493" i="1"/>
  <c r="AV493" i="1" s="1"/>
  <c r="AR493" i="1"/>
  <c r="AS493" i="1" s="1"/>
  <c r="AQ485" i="1"/>
  <c r="AV485" i="1" s="1"/>
  <c r="AR485" i="1"/>
  <c r="AS485" i="1" s="1"/>
  <c r="AQ477" i="1"/>
  <c r="AV477" i="1" s="1"/>
  <c r="AR477" i="1"/>
  <c r="AS477" i="1" s="1"/>
  <c r="AQ469" i="1"/>
  <c r="AV469" i="1" s="1"/>
  <c r="AR469" i="1"/>
  <c r="AS469" i="1" s="1"/>
  <c r="AQ461" i="1"/>
  <c r="AV461" i="1" s="1"/>
  <c r="AR461" i="1"/>
  <c r="AS461" i="1" s="1"/>
  <c r="AQ453" i="1"/>
  <c r="AV453" i="1" s="1"/>
  <c r="AR453" i="1"/>
  <c r="AS453" i="1" s="1"/>
  <c r="AQ445" i="1"/>
  <c r="AV445" i="1" s="1"/>
  <c r="AR445" i="1"/>
  <c r="AS445" i="1" s="1"/>
  <c r="AQ437" i="1"/>
  <c r="AV437" i="1" s="1"/>
  <c r="AR437" i="1"/>
  <c r="AS437" i="1" s="1"/>
  <c r="AQ429" i="1"/>
  <c r="AV429" i="1" s="1"/>
  <c r="AR429" i="1"/>
  <c r="AS429" i="1" s="1"/>
  <c r="AQ421" i="1"/>
  <c r="AV421" i="1" s="1"/>
  <c r="AR421" i="1"/>
  <c r="AS421" i="1" s="1"/>
  <c r="AQ413" i="1"/>
  <c r="AV413" i="1" s="1"/>
  <c r="AR413" i="1"/>
  <c r="AS413" i="1" s="1"/>
  <c r="AQ405" i="1"/>
  <c r="AV405" i="1" s="1"/>
  <c r="AR405" i="1"/>
  <c r="AS405" i="1" s="1"/>
  <c r="AQ397" i="1"/>
  <c r="AV397" i="1" s="1"/>
  <c r="AR397" i="1"/>
  <c r="AS397" i="1" s="1"/>
  <c r="AQ389" i="1"/>
  <c r="AV389" i="1" s="1"/>
  <c r="AR389" i="1"/>
  <c r="AS389" i="1" s="1"/>
  <c r="AQ381" i="1"/>
  <c r="AV381" i="1" s="1"/>
  <c r="AR381" i="1"/>
  <c r="AS381" i="1" s="1"/>
  <c r="AQ373" i="1"/>
  <c r="AV373" i="1" s="1"/>
  <c r="AR373" i="1"/>
  <c r="AS373" i="1" s="1"/>
  <c r="AQ365" i="1"/>
  <c r="AV365" i="1" s="1"/>
  <c r="AR365" i="1"/>
  <c r="AS365" i="1" s="1"/>
  <c r="AQ357" i="1"/>
  <c r="AV357" i="1" s="1"/>
  <c r="AR357" i="1"/>
  <c r="AS357" i="1" s="1"/>
  <c r="AQ349" i="1"/>
  <c r="AV349" i="1" s="1"/>
  <c r="AR349" i="1"/>
  <c r="AS349" i="1" s="1"/>
  <c r="AQ341" i="1"/>
  <c r="AV341" i="1" s="1"/>
  <c r="AR341" i="1"/>
  <c r="AS341" i="1" s="1"/>
  <c r="AQ333" i="1"/>
  <c r="AV333" i="1" s="1"/>
  <c r="AR333" i="1"/>
  <c r="AS333" i="1" s="1"/>
  <c r="AQ325" i="1"/>
  <c r="AV325" i="1" s="1"/>
  <c r="AR325" i="1"/>
  <c r="AS325" i="1" s="1"/>
  <c r="AQ317" i="1"/>
  <c r="AV317" i="1" s="1"/>
  <c r="AR317" i="1"/>
  <c r="AS317" i="1" s="1"/>
  <c r="AQ309" i="1"/>
  <c r="AV309" i="1" s="1"/>
  <c r="AR309" i="1"/>
  <c r="AS309" i="1" s="1"/>
  <c r="AQ301" i="1"/>
  <c r="AV301" i="1" s="1"/>
  <c r="AR301" i="1"/>
  <c r="AS301" i="1" s="1"/>
  <c r="AQ293" i="1"/>
  <c r="AV293" i="1" s="1"/>
  <c r="AR293" i="1"/>
  <c r="AS293" i="1" s="1"/>
  <c r="AQ285" i="1"/>
  <c r="AV285" i="1" s="1"/>
  <c r="AR285" i="1"/>
  <c r="AS285" i="1" s="1"/>
  <c r="AQ277" i="1"/>
  <c r="AV277" i="1" s="1"/>
  <c r="AR277" i="1"/>
  <c r="AS277" i="1" s="1"/>
  <c r="AQ269" i="1"/>
  <c r="AV269" i="1" s="1"/>
  <c r="AR269" i="1"/>
  <c r="AS269" i="1" s="1"/>
  <c r="AQ261" i="1"/>
  <c r="AV261" i="1" s="1"/>
  <c r="AR261" i="1"/>
  <c r="AS261" i="1" s="1"/>
  <c r="AQ253" i="1"/>
  <c r="AV253" i="1" s="1"/>
  <c r="AR253" i="1"/>
  <c r="AS253" i="1" s="1"/>
  <c r="AQ245" i="1"/>
  <c r="AV245" i="1" s="1"/>
  <c r="AR245" i="1"/>
  <c r="AS245" i="1" s="1"/>
  <c r="AQ237" i="1"/>
  <c r="AV237" i="1" s="1"/>
  <c r="AR237" i="1"/>
  <c r="AS237" i="1" s="1"/>
  <c r="AQ229" i="1"/>
  <c r="AV229" i="1" s="1"/>
  <c r="AR229" i="1"/>
  <c r="AS229" i="1" s="1"/>
  <c r="AQ221" i="1"/>
  <c r="AV221" i="1" s="1"/>
  <c r="AR221" i="1"/>
  <c r="AS221" i="1" s="1"/>
  <c r="AQ213" i="1"/>
  <c r="AV213" i="1" s="1"/>
  <c r="AR213" i="1"/>
  <c r="AS213" i="1" s="1"/>
  <c r="AQ205" i="1"/>
  <c r="AV205" i="1" s="1"/>
  <c r="AR205" i="1"/>
  <c r="AS205" i="1" s="1"/>
  <c r="AQ197" i="1"/>
  <c r="AV197" i="1" s="1"/>
  <c r="AR197" i="1"/>
  <c r="AS197" i="1" s="1"/>
  <c r="AQ189" i="1"/>
  <c r="AV189" i="1" s="1"/>
  <c r="AR189" i="1"/>
  <c r="AS189" i="1" s="1"/>
  <c r="AQ181" i="1"/>
  <c r="AV181" i="1" s="1"/>
  <c r="AR181" i="1"/>
  <c r="AS181" i="1" s="1"/>
  <c r="AQ173" i="1"/>
  <c r="AV173" i="1" s="1"/>
  <c r="AR173" i="1"/>
  <c r="AS173" i="1" s="1"/>
  <c r="AQ165" i="1"/>
  <c r="AV165" i="1" s="1"/>
  <c r="AR165" i="1"/>
  <c r="AS165" i="1" s="1"/>
  <c r="AQ157" i="1"/>
  <c r="AV157" i="1" s="1"/>
  <c r="AR157" i="1"/>
  <c r="AS157" i="1" s="1"/>
  <c r="AQ149" i="1"/>
  <c r="AV149" i="1" s="1"/>
  <c r="AR149" i="1"/>
  <c r="AS149" i="1" s="1"/>
  <c r="AQ141" i="1"/>
  <c r="AV141" i="1" s="1"/>
  <c r="AR141" i="1"/>
  <c r="AS141" i="1" s="1"/>
  <c r="AQ133" i="1"/>
  <c r="AV133" i="1" s="1"/>
  <c r="AR133" i="1"/>
  <c r="AS133" i="1" s="1"/>
  <c r="AQ125" i="1"/>
  <c r="AV125" i="1" s="1"/>
  <c r="AR125" i="1"/>
  <c r="AS125" i="1" s="1"/>
  <c r="AQ117" i="1"/>
  <c r="AV117" i="1" s="1"/>
  <c r="AR117" i="1"/>
  <c r="AS117" i="1" s="1"/>
  <c r="AQ109" i="1"/>
  <c r="AV109" i="1" s="1"/>
  <c r="AR109" i="1"/>
  <c r="AS109" i="1" s="1"/>
  <c r="AQ101" i="1"/>
  <c r="AV101" i="1" s="1"/>
  <c r="AR101" i="1"/>
  <c r="AS101" i="1" s="1"/>
  <c r="AQ93" i="1"/>
  <c r="AV93" i="1" s="1"/>
  <c r="AR93" i="1"/>
  <c r="AS93" i="1" s="1"/>
  <c r="AQ85" i="1"/>
  <c r="AV85" i="1" s="1"/>
  <c r="AR85" i="1"/>
  <c r="AS85" i="1" s="1"/>
  <c r="AQ77" i="1"/>
  <c r="AV77" i="1" s="1"/>
  <c r="AR77" i="1"/>
  <c r="AS77" i="1" s="1"/>
  <c r="AQ69" i="1"/>
  <c r="AV69" i="1" s="1"/>
  <c r="AR69" i="1"/>
  <c r="AS69" i="1" s="1"/>
  <c r="AQ61" i="1"/>
  <c r="AV61" i="1" s="1"/>
  <c r="AR61" i="1"/>
  <c r="AS61" i="1" s="1"/>
  <c r="AQ53" i="1"/>
  <c r="AV53" i="1" s="1"/>
  <c r="AR53" i="1"/>
  <c r="AS53" i="1" s="1"/>
  <c r="AQ45" i="1"/>
  <c r="AV45" i="1" s="1"/>
  <c r="AR45" i="1"/>
  <c r="AS45" i="1" s="1"/>
  <c r="AQ37" i="1"/>
  <c r="AV37" i="1" s="1"/>
  <c r="AR37" i="1"/>
  <c r="AS37" i="1" s="1"/>
  <c r="AQ29" i="1"/>
  <c r="AV29" i="1" s="1"/>
  <c r="AR29" i="1"/>
  <c r="AS29" i="1" s="1"/>
  <c r="AQ21" i="1"/>
  <c r="AV21" i="1" s="1"/>
  <c r="AR21" i="1"/>
  <c r="AS21" i="1" s="1"/>
  <c r="AQ13" i="1"/>
  <c r="AV13" i="1" s="1"/>
  <c r="AR13" i="1"/>
  <c r="AS13" i="1" s="1"/>
  <c r="AQ5" i="1"/>
  <c r="AV5" i="1" s="1"/>
  <c r="AR5" i="1"/>
  <c r="AS5" i="1" s="1"/>
  <c r="AQ388" i="1"/>
  <c r="AV388" i="1" s="1"/>
  <c r="AR1000" i="1"/>
  <c r="AS1000" i="1" s="1"/>
  <c r="AR992" i="1"/>
  <c r="AS992" i="1" s="1"/>
  <c r="AR984" i="1"/>
  <c r="AS984" i="1" s="1"/>
  <c r="AR976" i="1"/>
  <c r="AS976" i="1" s="1"/>
  <c r="AR968" i="1"/>
  <c r="AS968" i="1" s="1"/>
  <c r="AR960" i="1"/>
  <c r="AS960" i="1" s="1"/>
  <c r="AR952" i="1"/>
  <c r="AS952" i="1" s="1"/>
  <c r="AR944" i="1"/>
  <c r="AS944" i="1" s="1"/>
  <c r="AR936" i="1"/>
  <c r="AS936" i="1" s="1"/>
  <c r="AR928" i="1"/>
  <c r="AS928" i="1" s="1"/>
  <c r="AR920" i="1"/>
  <c r="AS920" i="1" s="1"/>
  <c r="AR912" i="1"/>
  <c r="AS912" i="1" s="1"/>
  <c r="AR904" i="1"/>
  <c r="AS904" i="1" s="1"/>
  <c r="AR896" i="1"/>
  <c r="AS896" i="1" s="1"/>
  <c r="AR888" i="1"/>
  <c r="AS888" i="1" s="1"/>
  <c r="AR880" i="1"/>
  <c r="AS880" i="1" s="1"/>
  <c r="AR872" i="1"/>
  <c r="AS872" i="1" s="1"/>
  <c r="AR864" i="1"/>
  <c r="AS864" i="1" s="1"/>
  <c r="AR856" i="1"/>
  <c r="AS856" i="1" s="1"/>
  <c r="AR848" i="1"/>
  <c r="AS848" i="1" s="1"/>
  <c r="AR840" i="1"/>
  <c r="AS840" i="1" s="1"/>
  <c r="AR832" i="1"/>
  <c r="AS832" i="1" s="1"/>
  <c r="AR824" i="1"/>
  <c r="AS824" i="1" s="1"/>
  <c r="AR816" i="1"/>
  <c r="AS816" i="1" s="1"/>
  <c r="AR808" i="1"/>
  <c r="AS808" i="1" s="1"/>
  <c r="AR800" i="1"/>
  <c r="AS800" i="1" s="1"/>
  <c r="AR792" i="1"/>
  <c r="AS792" i="1" s="1"/>
  <c r="AR784" i="1"/>
  <c r="AS784" i="1" s="1"/>
  <c r="AR776" i="1"/>
  <c r="AS776" i="1" s="1"/>
  <c r="AR768" i="1"/>
  <c r="AS768" i="1" s="1"/>
  <c r="AR760" i="1"/>
  <c r="AS760" i="1" s="1"/>
  <c r="AR752" i="1"/>
  <c r="AS752" i="1" s="1"/>
  <c r="AR744" i="1"/>
  <c r="AS744" i="1" s="1"/>
  <c r="AR736" i="1"/>
  <c r="AS736" i="1" s="1"/>
  <c r="AR728" i="1"/>
  <c r="AS728" i="1" s="1"/>
  <c r="AR720" i="1"/>
  <c r="AS720" i="1" s="1"/>
  <c r="AR712" i="1"/>
  <c r="AS712" i="1" s="1"/>
  <c r="AR704" i="1"/>
  <c r="AS704" i="1" s="1"/>
  <c r="AR696" i="1"/>
  <c r="AS696" i="1" s="1"/>
  <c r="AR688" i="1"/>
  <c r="AS688" i="1" s="1"/>
  <c r="AR679" i="1"/>
  <c r="AS679" i="1" s="1"/>
  <c r="AR647" i="1"/>
  <c r="AS647" i="1" s="1"/>
  <c r="AR615" i="1"/>
  <c r="AS615" i="1" s="1"/>
  <c r="AR583" i="1"/>
  <c r="AS583" i="1" s="1"/>
  <c r="AR551" i="1"/>
  <c r="AS551" i="1" s="1"/>
  <c r="AR519" i="1"/>
  <c r="AS519" i="1" s="1"/>
  <c r="AR487" i="1"/>
  <c r="AS487" i="1" s="1"/>
  <c r="AR455" i="1"/>
  <c r="AS455" i="1" s="1"/>
  <c r="AR423" i="1"/>
  <c r="AS423" i="1" s="1"/>
  <c r="AR391" i="1"/>
  <c r="AS391" i="1" s="1"/>
  <c r="AR359" i="1"/>
  <c r="AS359" i="1" s="1"/>
  <c r="AR327" i="1"/>
  <c r="AS327" i="1" s="1"/>
  <c r="AR295" i="1"/>
  <c r="AS295" i="1" s="1"/>
  <c r="AR263" i="1"/>
  <c r="AS263" i="1" s="1"/>
  <c r="AR231" i="1"/>
  <c r="AS231" i="1" s="1"/>
  <c r="AR199" i="1"/>
  <c r="AS199" i="1" s="1"/>
  <c r="AR167" i="1"/>
  <c r="AS167" i="1" s="1"/>
  <c r="AR135" i="1"/>
  <c r="AS135" i="1" s="1"/>
  <c r="AR103" i="1"/>
  <c r="AS103" i="1" s="1"/>
  <c r="AR71" i="1"/>
  <c r="AS71" i="1" s="1"/>
  <c r="AR39" i="1"/>
  <c r="AS39" i="1" s="1"/>
  <c r="AR7" i="1"/>
  <c r="AS7" i="1" s="1"/>
  <c r="AH783" i="1"/>
  <c r="AJ783" i="1" s="1"/>
  <c r="AN783" i="1" s="1"/>
  <c r="AH134" i="1"/>
  <c r="AJ134" i="1" s="1"/>
  <c r="AN134" i="1" s="1"/>
  <c r="AH956" i="1"/>
  <c r="AJ956" i="1" s="1"/>
  <c r="AN956" i="1" s="1"/>
  <c r="AH401" i="1"/>
  <c r="AJ401" i="1" s="1"/>
  <c r="AH908" i="1"/>
  <c r="AJ908" i="1" s="1"/>
  <c r="AN908" i="1" s="1"/>
  <c r="AH828" i="1"/>
  <c r="AJ828" i="1" s="1"/>
  <c r="AN828" i="1" s="1"/>
  <c r="AH780" i="1"/>
  <c r="AJ780" i="1" s="1"/>
  <c r="AN780" i="1" s="1"/>
  <c r="AH700" i="1"/>
  <c r="AJ700" i="1" s="1"/>
  <c r="AN700" i="1" s="1"/>
  <c r="AH652" i="1"/>
  <c r="AJ652" i="1" s="1"/>
  <c r="AN652" i="1" s="1"/>
  <c r="AL641" i="1"/>
  <c r="AL633" i="1"/>
  <c r="AL625" i="1"/>
  <c r="AL617" i="1"/>
  <c r="AL609" i="1"/>
  <c r="AL601" i="1"/>
  <c r="AL593" i="1"/>
  <c r="AL585" i="1"/>
  <c r="AL577" i="1"/>
  <c r="AL569" i="1"/>
  <c r="AL561" i="1"/>
  <c r="AL553" i="1"/>
  <c r="AL545" i="1"/>
  <c r="AL537" i="1"/>
  <c r="AL529" i="1"/>
  <c r="AL521" i="1"/>
  <c r="AL513" i="1"/>
  <c r="AL505" i="1"/>
  <c r="AL497" i="1"/>
  <c r="AL489" i="1"/>
  <c r="AL481" i="1"/>
  <c r="AL473" i="1"/>
  <c r="AL465" i="1"/>
  <c r="AL457" i="1"/>
  <c r="AL449" i="1"/>
  <c r="AL441" i="1"/>
  <c r="AL433" i="1"/>
  <c r="AL425" i="1"/>
  <c r="AL417" i="1"/>
  <c r="AL409" i="1"/>
  <c r="AL401" i="1"/>
  <c r="AL393" i="1"/>
  <c r="AL385" i="1"/>
  <c r="AL377" i="1"/>
  <c r="AL369" i="1"/>
  <c r="AL361" i="1"/>
  <c r="AL353" i="1"/>
  <c r="AL345" i="1"/>
  <c r="AL337" i="1"/>
  <c r="AL329" i="1"/>
  <c r="AL321" i="1"/>
  <c r="AL313" i="1"/>
  <c r="AL305" i="1"/>
  <c r="AL297" i="1"/>
  <c r="AL289" i="1"/>
  <c r="AL281" i="1"/>
  <c r="AL273" i="1"/>
  <c r="AL265" i="1"/>
  <c r="AL257" i="1"/>
  <c r="AL249" i="1"/>
  <c r="AL241" i="1"/>
  <c r="AL233" i="1"/>
  <c r="AL225" i="1"/>
  <c r="AL217" i="1"/>
  <c r="AL209" i="1"/>
  <c r="AL201" i="1"/>
  <c r="AL193" i="1"/>
  <c r="AL185" i="1"/>
  <c r="AL177" i="1"/>
  <c r="AL169" i="1"/>
  <c r="AL161" i="1"/>
  <c r="AL153" i="1"/>
  <c r="AL145" i="1"/>
  <c r="AL137" i="1"/>
  <c r="AL129" i="1"/>
  <c r="AL121" i="1"/>
  <c r="AL113" i="1"/>
  <c r="AL105" i="1"/>
  <c r="AL97" i="1"/>
  <c r="AL89" i="1"/>
  <c r="AL81" i="1"/>
  <c r="AL73" i="1"/>
  <c r="AL65" i="1"/>
  <c r="AL57" i="1"/>
  <c r="AL49" i="1"/>
  <c r="AL41" i="1"/>
  <c r="AL33" i="1"/>
  <c r="AL25" i="1"/>
  <c r="AL17" i="1"/>
  <c r="AL9" i="1"/>
  <c r="AH569" i="1"/>
  <c r="AJ569" i="1" s="1"/>
  <c r="AH337" i="1"/>
  <c r="AJ337" i="1" s="1"/>
  <c r="AH121" i="1"/>
  <c r="AJ121" i="1" s="1"/>
  <c r="AL631" i="1"/>
  <c r="AL623" i="1"/>
  <c r="AL615" i="1"/>
  <c r="AL607" i="1"/>
  <c r="AL599" i="1"/>
  <c r="AL591" i="1"/>
  <c r="AL583" i="1"/>
  <c r="AL575" i="1"/>
  <c r="AL567" i="1"/>
  <c r="AL559" i="1"/>
  <c r="AL551" i="1"/>
  <c r="AL543" i="1"/>
  <c r="AL535" i="1"/>
  <c r="AL527" i="1"/>
  <c r="AL519" i="1"/>
  <c r="AL511" i="1"/>
  <c r="AL503" i="1"/>
  <c r="AL495" i="1"/>
  <c r="AL487" i="1"/>
  <c r="AL479" i="1"/>
  <c r="AL471" i="1"/>
  <c r="AL463" i="1"/>
  <c r="AL455" i="1"/>
  <c r="AL447" i="1"/>
  <c r="AL439" i="1"/>
  <c r="AL431" i="1"/>
  <c r="AL423" i="1"/>
  <c r="AL415" i="1"/>
  <c r="AL407" i="1"/>
  <c r="AL399" i="1"/>
  <c r="AL391" i="1"/>
  <c r="AL383" i="1"/>
  <c r="AL375" i="1"/>
  <c r="AL367" i="1"/>
  <c r="AL359" i="1"/>
  <c r="AL351" i="1"/>
  <c r="AL343" i="1"/>
  <c r="AL335" i="1"/>
  <c r="AL327" i="1"/>
  <c r="AL319" i="1"/>
  <c r="AL311" i="1"/>
  <c r="AL303" i="1"/>
  <c r="AL295" i="1"/>
  <c r="AL287" i="1"/>
  <c r="AL279" i="1"/>
  <c r="AL271" i="1"/>
  <c r="AL263" i="1"/>
  <c r="AL255" i="1"/>
  <c r="AL247" i="1"/>
  <c r="AL239" i="1"/>
  <c r="AL231" i="1"/>
  <c r="AL223" i="1"/>
  <c r="AL215" i="1"/>
  <c r="AL207" i="1"/>
  <c r="AL199" i="1"/>
  <c r="AL191" i="1"/>
  <c r="AL183" i="1"/>
  <c r="AL175" i="1"/>
  <c r="AL167" i="1"/>
  <c r="AL159" i="1"/>
  <c r="AL151" i="1"/>
  <c r="AL143" i="1"/>
  <c r="AL135" i="1"/>
  <c r="AL127" i="1"/>
  <c r="AL119" i="1"/>
  <c r="AL111" i="1"/>
  <c r="AL103" i="1"/>
  <c r="AL95" i="1"/>
  <c r="AL87" i="1"/>
  <c r="AL79" i="1"/>
  <c r="AL71" i="1"/>
  <c r="AL63" i="1"/>
  <c r="AL55" i="1"/>
  <c r="AL47" i="1"/>
  <c r="AL39" i="1"/>
  <c r="AL31" i="1"/>
  <c r="AL23" i="1"/>
  <c r="AL15" i="1"/>
  <c r="AL7" i="1"/>
  <c r="AH991" i="1"/>
  <c r="AJ991" i="1" s="1"/>
  <c r="AN991" i="1" s="1"/>
  <c r="AH911" i="1"/>
  <c r="AJ911" i="1" s="1"/>
  <c r="AN911" i="1" s="1"/>
  <c r="AH863" i="1"/>
  <c r="AJ863" i="1" s="1"/>
  <c r="AN863" i="1" s="1"/>
  <c r="AH735" i="1"/>
  <c r="AJ735" i="1" s="1"/>
  <c r="AN735" i="1" s="1"/>
  <c r="AH607" i="1"/>
  <c r="AJ607" i="1" s="1"/>
  <c r="AN607" i="1" s="1"/>
  <c r="AH6" i="1"/>
  <c r="AJ6" i="1" s="1"/>
  <c r="AN6" i="1" s="1"/>
  <c r="AH995" i="1"/>
  <c r="AJ995" i="1" s="1"/>
  <c r="AN995" i="1" s="1"/>
  <c r="AH987" i="1"/>
  <c r="AJ987" i="1" s="1"/>
  <c r="AN987" i="1" s="1"/>
  <c r="AH979" i="1"/>
  <c r="AJ979" i="1" s="1"/>
  <c r="AN979" i="1" s="1"/>
  <c r="AH971" i="1"/>
  <c r="AJ971" i="1" s="1"/>
  <c r="AN971" i="1" s="1"/>
  <c r="AH963" i="1"/>
  <c r="AJ963" i="1" s="1"/>
  <c r="AN963" i="1" s="1"/>
  <c r="AH955" i="1"/>
  <c r="AJ955" i="1" s="1"/>
  <c r="AN955" i="1" s="1"/>
  <c r="AH947" i="1"/>
  <c r="AJ947" i="1" s="1"/>
  <c r="AN947" i="1" s="1"/>
  <c r="AH939" i="1"/>
  <c r="AJ939" i="1" s="1"/>
  <c r="AN939" i="1" s="1"/>
  <c r="AH931" i="1"/>
  <c r="AJ931" i="1" s="1"/>
  <c r="AN931" i="1" s="1"/>
  <c r="AH923" i="1"/>
  <c r="AJ923" i="1" s="1"/>
  <c r="AN923" i="1" s="1"/>
  <c r="AH915" i="1"/>
  <c r="AJ915" i="1" s="1"/>
  <c r="AN915" i="1" s="1"/>
  <c r="AH907" i="1"/>
  <c r="AJ907" i="1" s="1"/>
  <c r="AN907" i="1" s="1"/>
  <c r="AH899" i="1"/>
  <c r="AJ899" i="1" s="1"/>
  <c r="AN899" i="1" s="1"/>
  <c r="AH891" i="1"/>
  <c r="AJ891" i="1" s="1"/>
  <c r="AN891" i="1" s="1"/>
  <c r="AH883" i="1"/>
  <c r="AJ883" i="1" s="1"/>
  <c r="AN883" i="1" s="1"/>
  <c r="AH875" i="1"/>
  <c r="AJ875" i="1" s="1"/>
  <c r="AN875" i="1" s="1"/>
  <c r="AH867" i="1"/>
  <c r="AJ867" i="1" s="1"/>
  <c r="AN867" i="1" s="1"/>
  <c r="AH859" i="1"/>
  <c r="AJ859" i="1" s="1"/>
  <c r="AN859" i="1" s="1"/>
  <c r="AH851" i="1"/>
  <c r="AJ851" i="1" s="1"/>
  <c r="AN851" i="1" s="1"/>
  <c r="AH843" i="1"/>
  <c r="AJ843" i="1" s="1"/>
  <c r="AN843" i="1" s="1"/>
  <c r="AH835" i="1"/>
  <c r="AJ835" i="1" s="1"/>
  <c r="AN835" i="1" s="1"/>
  <c r="AH827" i="1"/>
  <c r="AJ827" i="1" s="1"/>
  <c r="AN827" i="1" s="1"/>
  <c r="AH819" i="1"/>
  <c r="AJ819" i="1" s="1"/>
  <c r="AN819" i="1" s="1"/>
  <c r="AH811" i="1"/>
  <c r="AJ811" i="1" s="1"/>
  <c r="AN811" i="1" s="1"/>
  <c r="AH803" i="1"/>
  <c r="AJ803" i="1" s="1"/>
  <c r="AN803" i="1" s="1"/>
  <c r="AH795" i="1"/>
  <c r="AJ795" i="1" s="1"/>
  <c r="AN795" i="1" s="1"/>
  <c r="AH787" i="1"/>
  <c r="AJ787" i="1" s="1"/>
  <c r="AN787" i="1" s="1"/>
  <c r="AH779" i="1"/>
  <c r="AJ779" i="1" s="1"/>
  <c r="AN779" i="1" s="1"/>
  <c r="AH771" i="1"/>
  <c r="AJ771" i="1" s="1"/>
  <c r="AN771" i="1" s="1"/>
  <c r="AH763" i="1"/>
  <c r="AJ763" i="1" s="1"/>
  <c r="AN763" i="1" s="1"/>
  <c r="AH755" i="1"/>
  <c r="AJ755" i="1" s="1"/>
  <c r="AN755" i="1" s="1"/>
  <c r="AH747" i="1"/>
  <c r="AJ747" i="1" s="1"/>
  <c r="AN747" i="1" s="1"/>
  <c r="AH739" i="1"/>
  <c r="AJ739" i="1" s="1"/>
  <c r="AN739" i="1" s="1"/>
  <c r="AH731" i="1"/>
  <c r="AJ731" i="1" s="1"/>
  <c r="AN731" i="1" s="1"/>
  <c r="AH723" i="1"/>
  <c r="AJ723" i="1" s="1"/>
  <c r="AN723" i="1" s="1"/>
  <c r="AH715" i="1"/>
  <c r="AJ715" i="1" s="1"/>
  <c r="AN715" i="1" s="1"/>
  <c r="AH707" i="1"/>
  <c r="AJ707" i="1" s="1"/>
  <c r="AN707" i="1" s="1"/>
  <c r="AH699" i="1"/>
  <c r="AJ699" i="1" s="1"/>
  <c r="AN699" i="1" s="1"/>
  <c r="AH691" i="1"/>
  <c r="AJ691" i="1" s="1"/>
  <c r="AN691" i="1" s="1"/>
  <c r="AH683" i="1"/>
  <c r="AJ683" i="1" s="1"/>
  <c r="AN683" i="1" s="1"/>
  <c r="AH675" i="1"/>
  <c r="AJ675" i="1" s="1"/>
  <c r="AN675" i="1" s="1"/>
  <c r="AH667" i="1"/>
  <c r="AJ667" i="1" s="1"/>
  <c r="AN667" i="1" s="1"/>
  <c r="AH659" i="1"/>
  <c r="AJ659" i="1" s="1"/>
  <c r="AN659" i="1" s="1"/>
  <c r="AH651" i="1"/>
  <c r="AJ651" i="1" s="1"/>
  <c r="AN651" i="1" s="1"/>
  <c r="AH643" i="1"/>
  <c r="AJ643" i="1" s="1"/>
  <c r="AN643" i="1" s="1"/>
  <c r="AH635" i="1"/>
  <c r="AJ635" i="1" s="1"/>
  <c r="AN635" i="1" s="1"/>
  <c r="AH627" i="1"/>
  <c r="AJ627" i="1" s="1"/>
  <c r="AN627" i="1" s="1"/>
  <c r="AH619" i="1"/>
  <c r="AJ619" i="1" s="1"/>
  <c r="AN619" i="1" s="1"/>
  <c r="AH611" i="1"/>
  <c r="AJ611" i="1" s="1"/>
  <c r="AN611" i="1" s="1"/>
  <c r="AH603" i="1"/>
  <c r="AJ603" i="1" s="1"/>
  <c r="AN603" i="1" s="1"/>
  <c r="AH595" i="1"/>
  <c r="AJ595" i="1" s="1"/>
  <c r="AN595" i="1" s="1"/>
  <c r="AH587" i="1"/>
  <c r="AJ587" i="1" s="1"/>
  <c r="AN587" i="1" s="1"/>
  <c r="AH579" i="1"/>
  <c r="AJ579" i="1" s="1"/>
  <c r="AN579" i="1" s="1"/>
  <c r="AH571" i="1"/>
  <c r="AJ571" i="1" s="1"/>
  <c r="AN571" i="1" s="1"/>
  <c r="AH563" i="1"/>
  <c r="AJ563" i="1" s="1"/>
  <c r="AN563" i="1" s="1"/>
  <c r="AH555" i="1"/>
  <c r="AJ555" i="1" s="1"/>
  <c r="AN555" i="1" s="1"/>
  <c r="AH547" i="1"/>
  <c r="AJ547" i="1" s="1"/>
  <c r="AN547" i="1" s="1"/>
  <c r="AH539" i="1"/>
  <c r="AJ539" i="1" s="1"/>
  <c r="AN539" i="1" s="1"/>
  <c r="AH531" i="1"/>
  <c r="AJ531" i="1" s="1"/>
  <c r="AN531" i="1" s="1"/>
  <c r="AH523" i="1"/>
  <c r="AJ523" i="1" s="1"/>
  <c r="AN523" i="1" s="1"/>
  <c r="AH515" i="1"/>
  <c r="AJ515" i="1" s="1"/>
  <c r="AN515" i="1" s="1"/>
  <c r="AH507" i="1"/>
  <c r="AJ507" i="1" s="1"/>
  <c r="AN507" i="1" s="1"/>
  <c r="AH499" i="1"/>
  <c r="AJ499" i="1" s="1"/>
  <c r="AN499" i="1" s="1"/>
  <c r="AH491" i="1"/>
  <c r="AJ491" i="1" s="1"/>
  <c r="AN491" i="1" s="1"/>
  <c r="AH483" i="1"/>
  <c r="AJ483" i="1" s="1"/>
  <c r="AN483" i="1" s="1"/>
  <c r="AH475" i="1"/>
  <c r="AJ475" i="1" s="1"/>
  <c r="AN475" i="1" s="1"/>
  <c r="AH467" i="1"/>
  <c r="AJ467" i="1" s="1"/>
  <c r="AN467" i="1" s="1"/>
  <c r="AH994" i="1"/>
  <c r="AJ994" i="1" s="1"/>
  <c r="AN994" i="1" s="1"/>
  <c r="AH986" i="1"/>
  <c r="AJ986" i="1" s="1"/>
  <c r="AN986" i="1" s="1"/>
  <c r="AH978" i="1"/>
  <c r="AJ978" i="1" s="1"/>
  <c r="AN978" i="1" s="1"/>
  <c r="AH970" i="1"/>
  <c r="AJ970" i="1" s="1"/>
  <c r="AN970" i="1" s="1"/>
  <c r="AH962" i="1"/>
  <c r="AJ962" i="1" s="1"/>
  <c r="AN962" i="1" s="1"/>
  <c r="AH954" i="1"/>
  <c r="AJ954" i="1" s="1"/>
  <c r="AN954" i="1" s="1"/>
  <c r="AH946" i="1"/>
  <c r="AJ946" i="1" s="1"/>
  <c r="AN946" i="1" s="1"/>
  <c r="AH938" i="1"/>
  <c r="AJ938" i="1" s="1"/>
  <c r="AN938" i="1" s="1"/>
  <c r="AH930" i="1"/>
  <c r="AJ930" i="1" s="1"/>
  <c r="AN930" i="1" s="1"/>
  <c r="AH922" i="1"/>
  <c r="AJ922" i="1" s="1"/>
  <c r="AN922" i="1" s="1"/>
  <c r="AH914" i="1"/>
  <c r="AJ914" i="1" s="1"/>
  <c r="AN914" i="1" s="1"/>
  <c r="AH906" i="1"/>
  <c r="AJ906" i="1" s="1"/>
  <c r="AN906" i="1" s="1"/>
  <c r="AH898" i="1"/>
  <c r="AJ898" i="1" s="1"/>
  <c r="AN898" i="1" s="1"/>
  <c r="AH890" i="1"/>
  <c r="AJ890" i="1" s="1"/>
  <c r="AN890" i="1" s="1"/>
  <c r="AH882" i="1"/>
  <c r="AJ882" i="1" s="1"/>
  <c r="AN882" i="1" s="1"/>
  <c r="AH874" i="1"/>
  <c r="AJ874" i="1" s="1"/>
  <c r="AN874" i="1" s="1"/>
  <c r="AH866" i="1"/>
  <c r="AJ866" i="1" s="1"/>
  <c r="AN866" i="1" s="1"/>
  <c r="AH858" i="1"/>
  <c r="AJ858" i="1" s="1"/>
  <c r="AN858" i="1" s="1"/>
  <c r="AH850" i="1"/>
  <c r="AJ850" i="1" s="1"/>
  <c r="AN850" i="1" s="1"/>
  <c r="AH842" i="1"/>
  <c r="AJ842" i="1" s="1"/>
  <c r="AN842" i="1" s="1"/>
  <c r="AH834" i="1"/>
  <c r="AJ834" i="1" s="1"/>
  <c r="AN834" i="1" s="1"/>
  <c r="AH826" i="1"/>
  <c r="AJ826" i="1" s="1"/>
  <c r="AN826" i="1" s="1"/>
  <c r="AH818" i="1"/>
  <c r="AJ818" i="1" s="1"/>
  <c r="AN818" i="1" s="1"/>
  <c r="AH810" i="1"/>
  <c r="AJ810" i="1" s="1"/>
  <c r="AN810" i="1" s="1"/>
  <c r="AH802" i="1"/>
  <c r="AJ802" i="1" s="1"/>
  <c r="AN802" i="1" s="1"/>
  <c r="AH794" i="1"/>
  <c r="AJ794" i="1" s="1"/>
  <c r="AN794" i="1" s="1"/>
  <c r="AH786" i="1"/>
  <c r="AJ786" i="1" s="1"/>
  <c r="AN786" i="1" s="1"/>
  <c r="AH778" i="1"/>
  <c r="AJ778" i="1" s="1"/>
  <c r="AN778" i="1" s="1"/>
  <c r="AH770" i="1"/>
  <c r="AJ770" i="1" s="1"/>
  <c r="AN770" i="1" s="1"/>
  <c r="AH762" i="1"/>
  <c r="AJ762" i="1" s="1"/>
  <c r="AN762" i="1" s="1"/>
  <c r="AH754" i="1"/>
  <c r="AJ754" i="1" s="1"/>
  <c r="AN754" i="1" s="1"/>
  <c r="AH746" i="1"/>
  <c r="AJ746" i="1" s="1"/>
  <c r="AN746" i="1" s="1"/>
  <c r="AH738" i="1"/>
  <c r="AJ738" i="1" s="1"/>
  <c r="AN738" i="1" s="1"/>
  <c r="AH730" i="1"/>
  <c r="AJ730" i="1" s="1"/>
  <c r="AN730" i="1" s="1"/>
  <c r="AH722" i="1"/>
  <c r="AJ722" i="1" s="1"/>
  <c r="AN722" i="1" s="1"/>
  <c r="AH714" i="1"/>
  <c r="AJ714" i="1" s="1"/>
  <c r="AN714" i="1" s="1"/>
  <c r="AH706" i="1"/>
  <c r="AJ706" i="1" s="1"/>
  <c r="AN706" i="1" s="1"/>
  <c r="AH698" i="1"/>
  <c r="AJ698" i="1" s="1"/>
  <c r="AN698" i="1" s="1"/>
  <c r="AH690" i="1"/>
  <c r="AJ690" i="1" s="1"/>
  <c r="AN690" i="1" s="1"/>
  <c r="AH682" i="1"/>
  <c r="AJ682" i="1" s="1"/>
  <c r="AN682" i="1" s="1"/>
  <c r="AH674" i="1"/>
  <c r="AJ674" i="1" s="1"/>
  <c r="AN674" i="1" s="1"/>
  <c r="AH666" i="1"/>
  <c r="AJ666" i="1" s="1"/>
  <c r="AN666" i="1" s="1"/>
  <c r="AH658" i="1"/>
  <c r="AJ658" i="1" s="1"/>
  <c r="AN658" i="1" s="1"/>
  <c r="AH650" i="1"/>
  <c r="AJ650" i="1" s="1"/>
  <c r="AN650" i="1" s="1"/>
  <c r="AH642" i="1"/>
  <c r="AJ642" i="1" s="1"/>
  <c r="AN642" i="1" s="1"/>
  <c r="AH634" i="1"/>
  <c r="AJ634" i="1" s="1"/>
  <c r="AN634" i="1" s="1"/>
  <c r="AH626" i="1"/>
  <c r="AJ626" i="1" s="1"/>
  <c r="AN626" i="1" s="1"/>
  <c r="AH618" i="1"/>
  <c r="AJ618" i="1" s="1"/>
  <c r="AN618" i="1" s="1"/>
  <c r="AH610" i="1"/>
  <c r="AJ610" i="1" s="1"/>
  <c r="AN610" i="1" s="1"/>
  <c r="AH602" i="1"/>
  <c r="AJ602" i="1" s="1"/>
  <c r="AN602" i="1" s="1"/>
  <c r="AH594" i="1"/>
  <c r="AJ594" i="1" s="1"/>
  <c r="AN594" i="1" s="1"/>
  <c r="AH586" i="1"/>
  <c r="AJ586" i="1" s="1"/>
  <c r="AN586" i="1" s="1"/>
  <c r="AH578" i="1"/>
  <c r="AJ578" i="1" s="1"/>
  <c r="AN578" i="1" s="1"/>
  <c r="AH570" i="1"/>
  <c r="AJ570" i="1" s="1"/>
  <c r="AN570" i="1" s="1"/>
  <c r="AH562" i="1"/>
  <c r="AJ562" i="1" s="1"/>
  <c r="AN562" i="1" s="1"/>
  <c r="AH554" i="1"/>
  <c r="AJ554" i="1" s="1"/>
  <c r="AN554" i="1" s="1"/>
  <c r="AH546" i="1"/>
  <c r="AJ546" i="1" s="1"/>
  <c r="AN546" i="1" s="1"/>
  <c r="AH538" i="1"/>
  <c r="AJ538" i="1" s="1"/>
  <c r="AN538" i="1" s="1"/>
  <c r="AH530" i="1"/>
  <c r="AJ530" i="1" s="1"/>
  <c r="AN530" i="1" s="1"/>
  <c r="AH522" i="1"/>
  <c r="AJ522" i="1" s="1"/>
  <c r="AN522" i="1" s="1"/>
  <c r="AH514" i="1"/>
  <c r="AJ514" i="1" s="1"/>
  <c r="AN514" i="1" s="1"/>
  <c r="AH506" i="1"/>
  <c r="AJ506" i="1" s="1"/>
  <c r="AN506" i="1" s="1"/>
  <c r="AH498" i="1"/>
  <c r="AJ498" i="1" s="1"/>
  <c r="AN498" i="1" s="1"/>
  <c r="AH490" i="1"/>
  <c r="AJ490" i="1" s="1"/>
  <c r="AN490" i="1" s="1"/>
  <c r="AH482" i="1"/>
  <c r="AJ482" i="1" s="1"/>
  <c r="AN482" i="1" s="1"/>
  <c r="AH474" i="1"/>
  <c r="AJ474" i="1" s="1"/>
  <c r="AN474" i="1" s="1"/>
  <c r="AH466" i="1"/>
  <c r="AJ466" i="1" s="1"/>
  <c r="AN466" i="1" s="1"/>
  <c r="AH458" i="1"/>
  <c r="AJ458" i="1" s="1"/>
  <c r="AN458" i="1" s="1"/>
  <c r="AH450" i="1"/>
  <c r="AJ450" i="1" s="1"/>
  <c r="AN450" i="1" s="1"/>
  <c r="AH442" i="1"/>
  <c r="AJ442" i="1" s="1"/>
  <c r="AN442" i="1" s="1"/>
  <c r="AH434" i="1"/>
  <c r="AJ434" i="1" s="1"/>
  <c r="AN434" i="1" s="1"/>
  <c r="AH426" i="1"/>
  <c r="AJ426" i="1" s="1"/>
  <c r="AN426" i="1" s="1"/>
  <c r="AH418" i="1"/>
  <c r="AJ418" i="1" s="1"/>
  <c r="AN418" i="1" s="1"/>
  <c r="AH410" i="1"/>
  <c r="AJ410" i="1" s="1"/>
  <c r="AN410" i="1" s="1"/>
  <c r="AH402" i="1"/>
  <c r="AJ402" i="1" s="1"/>
  <c r="AN402" i="1" s="1"/>
  <c r="AH394" i="1"/>
  <c r="AJ394" i="1" s="1"/>
  <c r="AN394" i="1" s="1"/>
  <c r="AH386" i="1"/>
  <c r="AJ386" i="1" s="1"/>
  <c r="AN386" i="1" s="1"/>
  <c r="AH378" i="1"/>
  <c r="AJ378" i="1" s="1"/>
  <c r="AN378" i="1" s="1"/>
  <c r="AH370" i="1"/>
  <c r="AJ370" i="1" s="1"/>
  <c r="AN370" i="1" s="1"/>
  <c r="AH362" i="1"/>
  <c r="AJ362" i="1" s="1"/>
  <c r="AN362" i="1" s="1"/>
  <c r="AH354" i="1"/>
  <c r="AJ354" i="1" s="1"/>
  <c r="AN354" i="1" s="1"/>
  <c r="AH346" i="1"/>
  <c r="AJ346" i="1" s="1"/>
  <c r="AN346" i="1" s="1"/>
  <c r="AH338" i="1"/>
  <c r="AJ338" i="1" s="1"/>
  <c r="AN338" i="1" s="1"/>
  <c r="AH330" i="1"/>
  <c r="AJ330" i="1" s="1"/>
  <c r="AN330" i="1" s="1"/>
  <c r="AH322" i="1"/>
  <c r="AJ322" i="1" s="1"/>
  <c r="AN322" i="1" s="1"/>
  <c r="AH314" i="1"/>
  <c r="AJ314" i="1" s="1"/>
  <c r="AN314" i="1" s="1"/>
  <c r="AH306" i="1"/>
  <c r="AJ306" i="1" s="1"/>
  <c r="AN306" i="1" s="1"/>
  <c r="AH298" i="1"/>
  <c r="AJ298" i="1" s="1"/>
  <c r="AN298" i="1" s="1"/>
  <c r="AH290" i="1"/>
  <c r="AJ290" i="1" s="1"/>
  <c r="AN290" i="1" s="1"/>
  <c r="AH282" i="1"/>
  <c r="AJ282" i="1" s="1"/>
  <c r="AN282" i="1" s="1"/>
  <c r="AH274" i="1"/>
  <c r="AJ274" i="1" s="1"/>
  <c r="AN274" i="1" s="1"/>
  <c r="AH266" i="1"/>
  <c r="AJ266" i="1" s="1"/>
  <c r="AN266" i="1" s="1"/>
  <c r="AH258" i="1"/>
  <c r="AJ258" i="1" s="1"/>
  <c r="AN258" i="1" s="1"/>
  <c r="AH250" i="1"/>
  <c r="AJ250" i="1" s="1"/>
  <c r="AN250" i="1" s="1"/>
  <c r="AH242" i="1"/>
  <c r="AJ242" i="1" s="1"/>
  <c r="AN242" i="1" s="1"/>
  <c r="AH234" i="1"/>
  <c r="AJ234" i="1" s="1"/>
  <c r="AN234" i="1" s="1"/>
  <c r="AH226" i="1"/>
  <c r="AJ226" i="1" s="1"/>
  <c r="AN226" i="1" s="1"/>
  <c r="AH218" i="1"/>
  <c r="AJ218" i="1" s="1"/>
  <c r="AN218" i="1" s="1"/>
  <c r="AH210" i="1"/>
  <c r="AJ210" i="1" s="1"/>
  <c r="AN210" i="1" s="1"/>
  <c r="AH202" i="1"/>
  <c r="AJ202" i="1" s="1"/>
  <c r="AN202" i="1" s="1"/>
  <c r="AH194" i="1"/>
  <c r="AJ194" i="1" s="1"/>
  <c r="AN194" i="1" s="1"/>
  <c r="AH186" i="1"/>
  <c r="AJ186" i="1" s="1"/>
  <c r="AN186" i="1" s="1"/>
  <c r="AH178" i="1"/>
  <c r="AJ178" i="1" s="1"/>
  <c r="AN178" i="1" s="1"/>
  <c r="AH170" i="1"/>
  <c r="AJ170" i="1" s="1"/>
  <c r="AN170" i="1" s="1"/>
  <c r="AH162" i="1"/>
  <c r="AJ162" i="1" s="1"/>
  <c r="AN162" i="1" s="1"/>
  <c r="AH154" i="1"/>
  <c r="AJ154" i="1" s="1"/>
  <c r="AN154" i="1" s="1"/>
  <c r="AH146" i="1"/>
  <c r="AJ146" i="1" s="1"/>
  <c r="AN146" i="1" s="1"/>
  <c r="AH138" i="1"/>
  <c r="AJ138" i="1" s="1"/>
  <c r="AN138" i="1" s="1"/>
  <c r="AH130" i="1"/>
  <c r="AJ130" i="1" s="1"/>
  <c r="AN130" i="1" s="1"/>
  <c r="AH122" i="1"/>
  <c r="AJ122" i="1" s="1"/>
  <c r="AN122" i="1" s="1"/>
  <c r="AH114" i="1"/>
  <c r="AJ114" i="1" s="1"/>
  <c r="AN114" i="1" s="1"/>
  <c r="AH106" i="1"/>
  <c r="AJ106" i="1" s="1"/>
  <c r="AN106" i="1" s="1"/>
  <c r="AH98" i="1"/>
  <c r="AJ98" i="1" s="1"/>
  <c r="AN98" i="1" s="1"/>
  <c r="AH90" i="1"/>
  <c r="AJ90" i="1" s="1"/>
  <c r="AN90" i="1" s="1"/>
  <c r="AH82" i="1"/>
  <c r="AJ82" i="1" s="1"/>
  <c r="AN82" i="1" s="1"/>
  <c r="AH74" i="1"/>
  <c r="AJ74" i="1" s="1"/>
  <c r="AN74" i="1" s="1"/>
  <c r="AH66" i="1"/>
  <c r="AJ66" i="1" s="1"/>
  <c r="AN66" i="1" s="1"/>
  <c r="AH58" i="1"/>
  <c r="AJ58" i="1" s="1"/>
  <c r="AN58" i="1" s="1"/>
  <c r="AH50" i="1"/>
  <c r="AJ50" i="1" s="1"/>
  <c r="AN50" i="1" s="1"/>
  <c r="AH42" i="1"/>
  <c r="AJ42" i="1" s="1"/>
  <c r="AN42" i="1" s="1"/>
  <c r="AH34" i="1"/>
  <c r="AJ34" i="1" s="1"/>
  <c r="AN34" i="1" s="1"/>
  <c r="AH26" i="1"/>
  <c r="AJ26" i="1" s="1"/>
  <c r="AN26" i="1" s="1"/>
  <c r="AH18" i="1"/>
  <c r="AJ18" i="1" s="1"/>
  <c r="AN18" i="1" s="1"/>
  <c r="AH10" i="1"/>
  <c r="AJ10" i="1" s="1"/>
  <c r="AN10" i="1" s="1"/>
  <c r="AH2" i="1"/>
  <c r="AJ2" i="1" s="1"/>
  <c r="AN2" i="1" s="1"/>
  <c r="AH996" i="1"/>
  <c r="AJ996" i="1" s="1"/>
  <c r="AN996" i="1" s="1"/>
  <c r="AH988" i="1"/>
  <c r="AJ988" i="1" s="1"/>
  <c r="AN988" i="1" s="1"/>
  <c r="AH980" i="1"/>
  <c r="AJ980" i="1" s="1"/>
  <c r="AN980" i="1" s="1"/>
  <c r="AH972" i="1"/>
  <c r="AJ972" i="1" s="1"/>
  <c r="AN972" i="1" s="1"/>
  <c r="AH964" i="1"/>
  <c r="AJ964" i="1" s="1"/>
  <c r="AN964" i="1" s="1"/>
  <c r="AH948" i="1"/>
  <c r="AJ948" i="1" s="1"/>
  <c r="AN948" i="1" s="1"/>
  <c r="AH940" i="1"/>
  <c r="AJ940" i="1" s="1"/>
  <c r="AN940" i="1" s="1"/>
  <c r="AH932" i="1"/>
  <c r="AJ932" i="1" s="1"/>
  <c r="AN932" i="1" s="1"/>
  <c r="AH924" i="1"/>
  <c r="AJ924" i="1" s="1"/>
  <c r="AN924" i="1" s="1"/>
  <c r="AH916" i="1"/>
  <c r="AJ916" i="1" s="1"/>
  <c r="AN916" i="1" s="1"/>
  <c r="AH900" i="1"/>
  <c r="AJ900" i="1" s="1"/>
  <c r="AN900" i="1" s="1"/>
  <c r="AH892" i="1"/>
  <c r="AJ892" i="1" s="1"/>
  <c r="AN892" i="1" s="1"/>
  <c r="AH884" i="1"/>
  <c r="AJ884" i="1" s="1"/>
  <c r="AN884" i="1" s="1"/>
  <c r="AH876" i="1"/>
  <c r="AJ876" i="1" s="1"/>
  <c r="AN876" i="1" s="1"/>
  <c r="AH868" i="1"/>
  <c r="AJ868" i="1" s="1"/>
  <c r="AN868" i="1" s="1"/>
  <c r="AH860" i="1"/>
  <c r="AJ860" i="1" s="1"/>
  <c r="AN860" i="1" s="1"/>
  <c r="AH852" i="1"/>
  <c r="AJ852" i="1" s="1"/>
  <c r="AN852" i="1" s="1"/>
  <c r="AH844" i="1"/>
  <c r="AJ844" i="1" s="1"/>
  <c r="AN844" i="1" s="1"/>
  <c r="AH836" i="1"/>
  <c r="AJ836" i="1" s="1"/>
  <c r="AN836" i="1" s="1"/>
  <c r="AH820" i="1"/>
  <c r="AJ820" i="1" s="1"/>
  <c r="AN820" i="1" s="1"/>
  <c r="AH812" i="1"/>
  <c r="AJ812" i="1" s="1"/>
  <c r="AN812" i="1" s="1"/>
  <c r="AH804" i="1"/>
  <c r="AJ804" i="1" s="1"/>
  <c r="AN804" i="1" s="1"/>
  <c r="AH796" i="1"/>
  <c r="AJ796" i="1" s="1"/>
  <c r="AN796" i="1" s="1"/>
  <c r="AH788" i="1"/>
  <c r="AJ788" i="1" s="1"/>
  <c r="AN788" i="1" s="1"/>
  <c r="AH772" i="1"/>
  <c r="AJ772" i="1" s="1"/>
  <c r="AN772" i="1" s="1"/>
  <c r="AH764" i="1"/>
  <c r="AJ764" i="1" s="1"/>
  <c r="AN764" i="1" s="1"/>
  <c r="AH756" i="1"/>
  <c r="AJ756" i="1" s="1"/>
  <c r="AN756" i="1" s="1"/>
  <c r="AH748" i="1"/>
  <c r="AJ748" i="1" s="1"/>
  <c r="AN748" i="1" s="1"/>
  <c r="AH740" i="1"/>
  <c r="AJ740" i="1" s="1"/>
  <c r="AN740" i="1" s="1"/>
  <c r="AH732" i="1"/>
  <c r="AJ732" i="1" s="1"/>
  <c r="AN732" i="1" s="1"/>
  <c r="AH724" i="1"/>
  <c r="AJ724" i="1" s="1"/>
  <c r="AN724" i="1" s="1"/>
  <c r="AH716" i="1"/>
  <c r="AJ716" i="1" s="1"/>
  <c r="AN716" i="1" s="1"/>
  <c r="AH708" i="1"/>
  <c r="AJ708" i="1" s="1"/>
  <c r="AN708" i="1" s="1"/>
  <c r="AH692" i="1"/>
  <c r="AJ692" i="1" s="1"/>
  <c r="AN692" i="1" s="1"/>
  <c r="AH684" i="1"/>
  <c r="AJ684" i="1" s="1"/>
  <c r="AN684" i="1" s="1"/>
  <c r="AH676" i="1"/>
  <c r="AJ676" i="1" s="1"/>
  <c r="AN676" i="1" s="1"/>
  <c r="AH668" i="1"/>
  <c r="AJ668" i="1" s="1"/>
  <c r="AN668" i="1" s="1"/>
  <c r="AH660" i="1"/>
  <c r="AJ660" i="1" s="1"/>
  <c r="AN660" i="1" s="1"/>
  <c r="AH644" i="1"/>
  <c r="AJ644" i="1" s="1"/>
  <c r="AN644" i="1" s="1"/>
  <c r="AH636" i="1"/>
  <c r="AJ636" i="1" s="1"/>
  <c r="AN636" i="1" s="1"/>
  <c r="AH628" i="1"/>
  <c r="AJ628" i="1" s="1"/>
  <c r="AN628" i="1" s="1"/>
  <c r="AH620" i="1"/>
  <c r="AJ620" i="1" s="1"/>
  <c r="AN620" i="1" s="1"/>
  <c r="AH612" i="1"/>
  <c r="AJ612" i="1" s="1"/>
  <c r="AN612" i="1" s="1"/>
  <c r="AH604" i="1"/>
  <c r="AJ604" i="1" s="1"/>
  <c r="AN604" i="1" s="1"/>
  <c r="AH596" i="1"/>
  <c r="AJ596" i="1" s="1"/>
  <c r="AN596" i="1" s="1"/>
  <c r="AH588" i="1"/>
  <c r="AJ588" i="1" s="1"/>
  <c r="AN588" i="1" s="1"/>
  <c r="AH580" i="1"/>
  <c r="AJ580" i="1" s="1"/>
  <c r="AN580" i="1" s="1"/>
  <c r="AH572" i="1"/>
  <c r="AJ572" i="1" s="1"/>
  <c r="AN572" i="1" s="1"/>
  <c r="AH564" i="1"/>
  <c r="AJ564" i="1" s="1"/>
  <c r="AN564" i="1" s="1"/>
  <c r="AH556" i="1"/>
  <c r="AJ556" i="1" s="1"/>
  <c r="AN556" i="1" s="1"/>
  <c r="AH548" i="1"/>
  <c r="AJ548" i="1" s="1"/>
  <c r="AN548" i="1" s="1"/>
  <c r="AH540" i="1"/>
  <c r="AJ540" i="1" s="1"/>
  <c r="AN540" i="1" s="1"/>
  <c r="AH532" i="1"/>
  <c r="AJ532" i="1" s="1"/>
  <c r="AN532" i="1" s="1"/>
  <c r="AH524" i="1"/>
  <c r="AJ524" i="1" s="1"/>
  <c r="AN524" i="1" s="1"/>
  <c r="AH484" i="1"/>
  <c r="AJ484" i="1" s="1"/>
  <c r="AN484" i="1" s="1"/>
  <c r="AH420" i="1"/>
  <c r="AJ420" i="1" s="1"/>
  <c r="AN420" i="1" s="1"/>
  <c r="AH380" i="1"/>
  <c r="AJ380" i="1" s="1"/>
  <c r="AN380" i="1" s="1"/>
  <c r="AH356" i="1"/>
  <c r="AJ356" i="1" s="1"/>
  <c r="AN356" i="1" s="1"/>
  <c r="AH332" i="1"/>
  <c r="AJ332" i="1" s="1"/>
  <c r="AN332" i="1" s="1"/>
  <c r="AH316" i="1"/>
  <c r="AJ316" i="1" s="1"/>
  <c r="AN316" i="1" s="1"/>
  <c r="AH292" i="1"/>
  <c r="AJ292" i="1" s="1"/>
  <c r="AN292" i="1" s="1"/>
  <c r="AH268" i="1"/>
  <c r="AJ268" i="1" s="1"/>
  <c r="AN268" i="1" s="1"/>
  <c r="AH459" i="1"/>
  <c r="AJ459" i="1" s="1"/>
  <c r="AN459" i="1" s="1"/>
  <c r="AH451" i="1"/>
  <c r="AJ451" i="1" s="1"/>
  <c r="AN451" i="1" s="1"/>
  <c r="AH443" i="1"/>
  <c r="AJ443" i="1" s="1"/>
  <c r="AN443" i="1" s="1"/>
  <c r="AH435" i="1"/>
  <c r="AJ435" i="1" s="1"/>
  <c r="AN435" i="1" s="1"/>
  <c r="AH427" i="1"/>
  <c r="AJ427" i="1" s="1"/>
  <c r="AN427" i="1" s="1"/>
  <c r="AH419" i="1"/>
  <c r="AJ419" i="1" s="1"/>
  <c r="AN419" i="1" s="1"/>
  <c r="AH411" i="1"/>
  <c r="AJ411" i="1" s="1"/>
  <c r="AN411" i="1" s="1"/>
  <c r="AH403" i="1"/>
  <c r="AJ403" i="1" s="1"/>
  <c r="AN403" i="1" s="1"/>
  <c r="AH395" i="1"/>
  <c r="AJ395" i="1" s="1"/>
  <c r="AN395" i="1" s="1"/>
  <c r="AH387" i="1"/>
  <c r="AJ387" i="1" s="1"/>
  <c r="AN387" i="1" s="1"/>
  <c r="AH379" i="1"/>
  <c r="AJ379" i="1" s="1"/>
  <c r="AN379" i="1" s="1"/>
  <c r="AH371" i="1"/>
  <c r="AJ371" i="1" s="1"/>
  <c r="AN371" i="1" s="1"/>
  <c r="AH363" i="1"/>
  <c r="AJ363" i="1" s="1"/>
  <c r="AN363" i="1" s="1"/>
  <c r="AH355" i="1"/>
  <c r="AJ355" i="1" s="1"/>
  <c r="AN355" i="1" s="1"/>
  <c r="AH347" i="1"/>
  <c r="AJ347" i="1" s="1"/>
  <c r="AN347" i="1" s="1"/>
  <c r="AH339" i="1"/>
  <c r="AJ339" i="1" s="1"/>
  <c r="AN339" i="1" s="1"/>
  <c r="AH331" i="1"/>
  <c r="AJ331" i="1" s="1"/>
  <c r="AN331" i="1" s="1"/>
  <c r="AH323" i="1"/>
  <c r="AJ323" i="1" s="1"/>
  <c r="AN323" i="1" s="1"/>
  <c r="AH315" i="1"/>
  <c r="AJ315" i="1" s="1"/>
  <c r="AN315" i="1" s="1"/>
  <c r="AH307" i="1"/>
  <c r="AJ307" i="1" s="1"/>
  <c r="AN307" i="1" s="1"/>
  <c r="AH299" i="1"/>
  <c r="AJ299" i="1" s="1"/>
  <c r="AN299" i="1" s="1"/>
  <c r="AH291" i="1"/>
  <c r="AJ291" i="1" s="1"/>
  <c r="AN291" i="1" s="1"/>
  <c r="AH283" i="1"/>
  <c r="AJ283" i="1" s="1"/>
  <c r="AN283" i="1" s="1"/>
  <c r="AH275" i="1"/>
  <c r="AJ275" i="1" s="1"/>
  <c r="AN275" i="1" s="1"/>
  <c r="AH267" i="1"/>
  <c r="AJ267" i="1" s="1"/>
  <c r="AN267" i="1" s="1"/>
  <c r="AH259" i="1"/>
  <c r="AJ259" i="1" s="1"/>
  <c r="AN259" i="1" s="1"/>
  <c r="AH251" i="1"/>
  <c r="AJ251" i="1" s="1"/>
  <c r="AN251" i="1" s="1"/>
  <c r="AH243" i="1"/>
  <c r="AJ243" i="1" s="1"/>
  <c r="AN243" i="1" s="1"/>
  <c r="AH235" i="1"/>
  <c r="AJ235" i="1" s="1"/>
  <c r="AN235" i="1" s="1"/>
  <c r="AH227" i="1"/>
  <c r="AJ227" i="1" s="1"/>
  <c r="AN227" i="1" s="1"/>
  <c r="AH219" i="1"/>
  <c r="AJ219" i="1" s="1"/>
  <c r="AN219" i="1" s="1"/>
  <c r="AH211" i="1"/>
  <c r="AJ211" i="1" s="1"/>
  <c r="AN211" i="1" s="1"/>
  <c r="AH203" i="1"/>
  <c r="AJ203" i="1" s="1"/>
  <c r="AN203" i="1" s="1"/>
  <c r="AH195" i="1"/>
  <c r="AJ195" i="1" s="1"/>
  <c r="AN195" i="1" s="1"/>
  <c r="AH187" i="1"/>
  <c r="AJ187" i="1" s="1"/>
  <c r="AN187" i="1" s="1"/>
  <c r="AH179" i="1"/>
  <c r="AJ179" i="1" s="1"/>
  <c r="AN179" i="1" s="1"/>
  <c r="AH171" i="1"/>
  <c r="AJ171" i="1" s="1"/>
  <c r="AN171" i="1" s="1"/>
  <c r="AH163" i="1"/>
  <c r="AJ163" i="1" s="1"/>
  <c r="AN163" i="1" s="1"/>
  <c r="AH155" i="1"/>
  <c r="AJ155" i="1" s="1"/>
  <c r="AN155" i="1" s="1"/>
  <c r="AH147" i="1"/>
  <c r="AJ147" i="1" s="1"/>
  <c r="AN147" i="1" s="1"/>
  <c r="AH139" i="1"/>
  <c r="AJ139" i="1" s="1"/>
  <c r="AN139" i="1" s="1"/>
  <c r="AH131" i="1"/>
  <c r="AJ131" i="1" s="1"/>
  <c r="AN131" i="1" s="1"/>
  <c r="AH123" i="1"/>
  <c r="AJ123" i="1" s="1"/>
  <c r="AN123" i="1" s="1"/>
  <c r="AH115" i="1"/>
  <c r="AJ115" i="1" s="1"/>
  <c r="AN115" i="1" s="1"/>
  <c r="AH107" i="1"/>
  <c r="AJ107" i="1" s="1"/>
  <c r="AN107" i="1" s="1"/>
  <c r="AH99" i="1"/>
  <c r="AJ99" i="1" s="1"/>
  <c r="AN99" i="1" s="1"/>
  <c r="AH91" i="1"/>
  <c r="AJ91" i="1" s="1"/>
  <c r="AN91" i="1" s="1"/>
  <c r="AH83" i="1"/>
  <c r="AJ83" i="1" s="1"/>
  <c r="AN83" i="1" s="1"/>
  <c r="AH75" i="1"/>
  <c r="AJ75" i="1" s="1"/>
  <c r="AN75" i="1" s="1"/>
  <c r="AH67" i="1"/>
  <c r="AJ67" i="1" s="1"/>
  <c r="AN67" i="1" s="1"/>
  <c r="AH59" i="1"/>
  <c r="AJ59" i="1" s="1"/>
  <c r="AN59" i="1" s="1"/>
  <c r="AH51" i="1"/>
  <c r="AJ51" i="1" s="1"/>
  <c r="AN51" i="1" s="1"/>
  <c r="AH43" i="1"/>
  <c r="AJ43" i="1" s="1"/>
  <c r="AN43" i="1" s="1"/>
  <c r="AH35" i="1"/>
  <c r="AJ35" i="1" s="1"/>
  <c r="AN35" i="1" s="1"/>
  <c r="AH27" i="1"/>
  <c r="AJ27" i="1" s="1"/>
  <c r="AN27" i="1" s="1"/>
  <c r="AH19" i="1"/>
  <c r="AJ19" i="1" s="1"/>
  <c r="AN19" i="1" s="1"/>
  <c r="AH11" i="1"/>
  <c r="AJ11" i="1" s="1"/>
  <c r="AN11" i="1" s="1"/>
  <c r="AH1001" i="1"/>
  <c r="AJ1001" i="1" s="1"/>
  <c r="AN1001" i="1" s="1"/>
  <c r="AH993" i="1"/>
  <c r="AJ993" i="1" s="1"/>
  <c r="AN993" i="1" s="1"/>
  <c r="AH985" i="1"/>
  <c r="AJ985" i="1" s="1"/>
  <c r="AN985" i="1" s="1"/>
  <c r="AH977" i="1"/>
  <c r="AJ977" i="1" s="1"/>
  <c r="AN977" i="1" s="1"/>
  <c r="AH969" i="1"/>
  <c r="AJ969" i="1" s="1"/>
  <c r="AN969" i="1" s="1"/>
  <c r="AH961" i="1"/>
  <c r="AJ961" i="1" s="1"/>
  <c r="AN961" i="1" s="1"/>
  <c r="AH953" i="1"/>
  <c r="AJ953" i="1" s="1"/>
  <c r="AN953" i="1" s="1"/>
  <c r="AH945" i="1"/>
  <c r="AJ945" i="1" s="1"/>
  <c r="AN945" i="1" s="1"/>
  <c r="AH937" i="1"/>
  <c r="AJ937" i="1" s="1"/>
  <c r="AN937" i="1" s="1"/>
  <c r="AH929" i="1"/>
  <c r="AJ929" i="1" s="1"/>
  <c r="AN929" i="1" s="1"/>
  <c r="AH921" i="1"/>
  <c r="AJ921" i="1" s="1"/>
  <c r="AN921" i="1" s="1"/>
  <c r="AH913" i="1"/>
  <c r="AJ913" i="1" s="1"/>
  <c r="AN913" i="1" s="1"/>
  <c r="AH905" i="1"/>
  <c r="AJ905" i="1" s="1"/>
  <c r="AN905" i="1" s="1"/>
  <c r="AH897" i="1"/>
  <c r="AJ897" i="1" s="1"/>
  <c r="AN897" i="1" s="1"/>
  <c r="AH889" i="1"/>
  <c r="AJ889" i="1" s="1"/>
  <c r="AN889" i="1" s="1"/>
  <c r="AH881" i="1"/>
  <c r="AJ881" i="1" s="1"/>
  <c r="AN881" i="1" s="1"/>
  <c r="AH873" i="1"/>
  <c r="AJ873" i="1" s="1"/>
  <c r="AN873" i="1" s="1"/>
  <c r="AH865" i="1"/>
  <c r="AJ865" i="1" s="1"/>
  <c r="AN865" i="1" s="1"/>
  <c r="AH857" i="1"/>
  <c r="AJ857" i="1" s="1"/>
  <c r="AN857" i="1" s="1"/>
  <c r="AH849" i="1"/>
  <c r="AJ849" i="1" s="1"/>
  <c r="AN849" i="1" s="1"/>
  <c r="AH841" i="1"/>
  <c r="AJ841" i="1" s="1"/>
  <c r="AN841" i="1" s="1"/>
  <c r="AH833" i="1"/>
  <c r="AJ833" i="1" s="1"/>
  <c r="AN833" i="1" s="1"/>
  <c r="AH825" i="1"/>
  <c r="AJ825" i="1" s="1"/>
  <c r="AN825" i="1" s="1"/>
  <c r="AH817" i="1"/>
  <c r="AJ817" i="1" s="1"/>
  <c r="AN817" i="1" s="1"/>
  <c r="AH809" i="1"/>
  <c r="AJ809" i="1" s="1"/>
  <c r="AN809" i="1" s="1"/>
  <c r="AH801" i="1"/>
  <c r="AJ801" i="1" s="1"/>
  <c r="AN801" i="1" s="1"/>
  <c r="AH793" i="1"/>
  <c r="AJ793" i="1" s="1"/>
  <c r="AN793" i="1" s="1"/>
  <c r="AH785" i="1"/>
  <c r="AJ785" i="1" s="1"/>
  <c r="AN785" i="1" s="1"/>
  <c r="AH777" i="1"/>
  <c r="AJ777" i="1" s="1"/>
  <c r="AN777" i="1" s="1"/>
  <c r="AH769" i="1"/>
  <c r="AJ769" i="1" s="1"/>
  <c r="AN769" i="1" s="1"/>
  <c r="AH761" i="1"/>
  <c r="AJ761" i="1" s="1"/>
  <c r="AN761" i="1" s="1"/>
  <c r="AH753" i="1"/>
  <c r="AJ753" i="1" s="1"/>
  <c r="AN753" i="1" s="1"/>
  <c r="AH745" i="1"/>
  <c r="AJ745" i="1" s="1"/>
  <c r="AN745" i="1" s="1"/>
  <c r="AH737" i="1"/>
  <c r="AJ737" i="1" s="1"/>
  <c r="AN737" i="1" s="1"/>
  <c r="AH729" i="1"/>
  <c r="AJ729" i="1" s="1"/>
  <c r="AN729" i="1" s="1"/>
  <c r="AH721" i="1"/>
  <c r="AJ721" i="1" s="1"/>
  <c r="AN721" i="1" s="1"/>
  <c r="AH713" i="1"/>
  <c r="AJ713" i="1" s="1"/>
  <c r="AN713" i="1" s="1"/>
  <c r="AH705" i="1"/>
  <c r="AJ705" i="1" s="1"/>
  <c r="AN705" i="1" s="1"/>
  <c r="AH697" i="1"/>
  <c r="AJ697" i="1" s="1"/>
  <c r="AN697" i="1" s="1"/>
  <c r="AH689" i="1"/>
  <c r="AJ689" i="1" s="1"/>
  <c r="AN689" i="1" s="1"/>
  <c r="AH681" i="1"/>
  <c r="AJ681" i="1" s="1"/>
  <c r="AN681" i="1" s="1"/>
  <c r="AH673" i="1"/>
  <c r="AJ673" i="1" s="1"/>
  <c r="AN673" i="1" s="1"/>
  <c r="AH665" i="1"/>
  <c r="AJ665" i="1" s="1"/>
  <c r="AN665" i="1" s="1"/>
  <c r="AH657" i="1"/>
  <c r="AJ657" i="1" s="1"/>
  <c r="AN657" i="1" s="1"/>
  <c r="AH649" i="1"/>
  <c r="AJ649" i="1" s="1"/>
  <c r="AN649" i="1" s="1"/>
  <c r="AH641" i="1"/>
  <c r="AJ641" i="1" s="1"/>
  <c r="AN641" i="1" s="1"/>
  <c r="AH633" i="1"/>
  <c r="AJ633" i="1" s="1"/>
  <c r="AN633" i="1" s="1"/>
  <c r="AH625" i="1"/>
  <c r="AJ625" i="1" s="1"/>
  <c r="AH617" i="1"/>
  <c r="AJ617" i="1" s="1"/>
  <c r="AH609" i="1"/>
  <c r="AJ609" i="1" s="1"/>
  <c r="AH601" i="1"/>
  <c r="AJ601" i="1" s="1"/>
  <c r="AH593" i="1"/>
  <c r="AJ593" i="1" s="1"/>
  <c r="AH585" i="1"/>
  <c r="AJ585" i="1" s="1"/>
  <c r="AN585" i="1" s="1"/>
  <c r="AH577" i="1"/>
  <c r="AJ577" i="1" s="1"/>
  <c r="AN577" i="1" s="1"/>
  <c r="AH561" i="1"/>
  <c r="AJ561" i="1" s="1"/>
  <c r="AH553" i="1"/>
  <c r="AJ553" i="1" s="1"/>
  <c r="AH545" i="1"/>
  <c r="AJ545" i="1" s="1"/>
  <c r="AH537" i="1"/>
  <c r="AJ537" i="1" s="1"/>
  <c r="AH529" i="1"/>
  <c r="AJ529" i="1" s="1"/>
  <c r="AH521" i="1"/>
  <c r="AJ521" i="1" s="1"/>
  <c r="AN521" i="1" s="1"/>
  <c r="AH513" i="1"/>
  <c r="AJ513" i="1" s="1"/>
  <c r="AN513" i="1" s="1"/>
  <c r="AH505" i="1"/>
  <c r="AJ505" i="1" s="1"/>
  <c r="AN505" i="1" s="1"/>
  <c r="AH497" i="1"/>
  <c r="AJ497" i="1" s="1"/>
  <c r="AH489" i="1"/>
  <c r="AJ489" i="1" s="1"/>
  <c r="AH481" i="1"/>
  <c r="AJ481" i="1" s="1"/>
  <c r="AH473" i="1"/>
  <c r="AJ473" i="1" s="1"/>
  <c r="AH465" i="1"/>
  <c r="AJ465" i="1" s="1"/>
  <c r="AH457" i="1"/>
  <c r="AJ457" i="1" s="1"/>
  <c r="AN457" i="1" s="1"/>
  <c r="AH449" i="1"/>
  <c r="AJ449" i="1" s="1"/>
  <c r="AN449" i="1" s="1"/>
  <c r="AH441" i="1"/>
  <c r="AJ441" i="1" s="1"/>
  <c r="AN441" i="1" s="1"/>
  <c r="AH433" i="1"/>
  <c r="AJ433" i="1" s="1"/>
  <c r="AH425" i="1"/>
  <c r="AJ425" i="1" s="1"/>
  <c r="AH417" i="1"/>
  <c r="AJ417" i="1" s="1"/>
  <c r="AH409" i="1"/>
  <c r="AJ409" i="1" s="1"/>
  <c r="AH393" i="1"/>
  <c r="AJ393" i="1" s="1"/>
  <c r="AN393" i="1" s="1"/>
  <c r="AH385" i="1"/>
  <c r="AJ385" i="1" s="1"/>
  <c r="AN385" i="1" s="1"/>
  <c r="AH377" i="1"/>
  <c r="AJ377" i="1" s="1"/>
  <c r="AH369" i="1"/>
  <c r="AJ369" i="1" s="1"/>
  <c r="AH361" i="1"/>
  <c r="AJ361" i="1" s="1"/>
  <c r="AH353" i="1"/>
  <c r="AJ353" i="1" s="1"/>
  <c r="AH345" i="1"/>
  <c r="AJ345" i="1" s="1"/>
  <c r="AH329" i="1"/>
  <c r="AJ329" i="1" s="1"/>
  <c r="AN329" i="1" s="1"/>
  <c r="AH321" i="1"/>
  <c r="AJ321" i="1" s="1"/>
  <c r="AN321" i="1" s="1"/>
  <c r="AH313" i="1"/>
  <c r="AJ313" i="1" s="1"/>
  <c r="AH305" i="1"/>
  <c r="AJ305" i="1" s="1"/>
  <c r="AH297" i="1"/>
  <c r="AJ297" i="1" s="1"/>
  <c r="AH289" i="1"/>
  <c r="AJ289" i="1" s="1"/>
  <c r="AH281" i="1"/>
  <c r="AJ281" i="1" s="1"/>
  <c r="AN281" i="1" s="1"/>
  <c r="AH273" i="1"/>
  <c r="AJ273" i="1" s="1"/>
  <c r="AH265" i="1"/>
  <c r="AJ265" i="1" s="1"/>
  <c r="AN265" i="1" s="1"/>
  <c r="AH257" i="1"/>
  <c r="AJ257" i="1" s="1"/>
  <c r="AN257" i="1" s="1"/>
  <c r="AH249" i="1"/>
  <c r="AJ249" i="1" s="1"/>
  <c r="AH241" i="1"/>
  <c r="AJ241" i="1" s="1"/>
  <c r="AH233" i="1"/>
  <c r="AJ233" i="1" s="1"/>
  <c r="AH225" i="1"/>
  <c r="AJ225" i="1" s="1"/>
  <c r="AH217" i="1"/>
  <c r="AJ217" i="1" s="1"/>
  <c r="AN217" i="1" s="1"/>
  <c r="AH209" i="1"/>
  <c r="AJ209" i="1" s="1"/>
  <c r="AH201" i="1"/>
  <c r="AJ201" i="1" s="1"/>
  <c r="AN201" i="1" s="1"/>
  <c r="AH193" i="1"/>
  <c r="AJ193" i="1" s="1"/>
  <c r="AN193" i="1" s="1"/>
  <c r="AH185" i="1"/>
  <c r="AJ185" i="1" s="1"/>
  <c r="AH177" i="1"/>
  <c r="AJ177" i="1" s="1"/>
  <c r="AH169" i="1"/>
  <c r="AJ169" i="1" s="1"/>
  <c r="AH161" i="1"/>
  <c r="AJ161" i="1" s="1"/>
  <c r="AH153" i="1"/>
  <c r="AJ153" i="1" s="1"/>
  <c r="AN153" i="1" s="1"/>
  <c r="AH145" i="1"/>
  <c r="AJ145" i="1" s="1"/>
  <c r="AH137" i="1"/>
  <c r="AJ137" i="1" s="1"/>
  <c r="AN137" i="1" s="1"/>
  <c r="AH129" i="1"/>
  <c r="AJ129" i="1" s="1"/>
  <c r="AN129" i="1" s="1"/>
  <c r="AH113" i="1"/>
  <c r="AJ113" i="1" s="1"/>
  <c r="AN113" i="1" s="1"/>
  <c r="AH105" i="1"/>
  <c r="AJ105" i="1" s="1"/>
  <c r="AN105" i="1" s="1"/>
  <c r="AH97" i="1"/>
  <c r="AJ97" i="1" s="1"/>
  <c r="AN97" i="1" s="1"/>
  <c r="AH89" i="1"/>
  <c r="AJ89" i="1" s="1"/>
  <c r="AN89" i="1" s="1"/>
  <c r="AH81" i="1"/>
  <c r="AJ81" i="1" s="1"/>
  <c r="AN81" i="1" s="1"/>
  <c r="AH73" i="1"/>
  <c r="AJ73" i="1" s="1"/>
  <c r="AN73" i="1" s="1"/>
  <c r="AH65" i="1"/>
  <c r="AJ65" i="1" s="1"/>
  <c r="AN65" i="1" s="1"/>
  <c r="AH57" i="1"/>
  <c r="AJ57" i="1" s="1"/>
  <c r="AN57" i="1" s="1"/>
  <c r="AH49" i="1"/>
  <c r="AJ49" i="1" s="1"/>
  <c r="AN49" i="1" s="1"/>
  <c r="AH41" i="1"/>
  <c r="AJ41" i="1" s="1"/>
  <c r="AN41" i="1" s="1"/>
  <c r="AH33" i="1"/>
  <c r="AJ33" i="1" s="1"/>
  <c r="AN33" i="1" s="1"/>
  <c r="AH25" i="1"/>
  <c r="AJ25" i="1" s="1"/>
  <c r="AN25" i="1" s="1"/>
  <c r="AH17" i="1"/>
  <c r="AJ17" i="1" s="1"/>
  <c r="AN17" i="1" s="1"/>
  <c r="AH9" i="1"/>
  <c r="AJ9" i="1" s="1"/>
  <c r="AN9" i="1" s="1"/>
  <c r="AH1000" i="1"/>
  <c r="AJ1000" i="1" s="1"/>
  <c r="AN1000" i="1" s="1"/>
  <c r="AH992" i="1"/>
  <c r="AJ992" i="1" s="1"/>
  <c r="AN992" i="1" s="1"/>
  <c r="AH984" i="1"/>
  <c r="AJ984" i="1" s="1"/>
  <c r="AN984" i="1" s="1"/>
  <c r="AH976" i="1"/>
  <c r="AJ976" i="1" s="1"/>
  <c r="AN976" i="1" s="1"/>
  <c r="AH968" i="1"/>
  <c r="AJ968" i="1" s="1"/>
  <c r="AN968" i="1" s="1"/>
  <c r="AH960" i="1"/>
  <c r="AJ960" i="1" s="1"/>
  <c r="AN960" i="1" s="1"/>
  <c r="AH952" i="1"/>
  <c r="AJ952" i="1" s="1"/>
  <c r="AN952" i="1" s="1"/>
  <c r="AH944" i="1"/>
  <c r="AJ944" i="1" s="1"/>
  <c r="AN944" i="1" s="1"/>
  <c r="AH936" i="1"/>
  <c r="AJ936" i="1" s="1"/>
  <c r="AN936" i="1" s="1"/>
  <c r="AH928" i="1"/>
  <c r="AJ928" i="1" s="1"/>
  <c r="AN928" i="1" s="1"/>
  <c r="AH920" i="1"/>
  <c r="AJ920" i="1" s="1"/>
  <c r="AN920" i="1" s="1"/>
  <c r="AH912" i="1"/>
  <c r="AJ912" i="1" s="1"/>
  <c r="AN912" i="1" s="1"/>
  <c r="AH904" i="1"/>
  <c r="AJ904" i="1" s="1"/>
  <c r="AN904" i="1" s="1"/>
  <c r="AH896" i="1"/>
  <c r="AJ896" i="1" s="1"/>
  <c r="AN896" i="1" s="1"/>
  <c r="AH888" i="1"/>
  <c r="AJ888" i="1" s="1"/>
  <c r="AN888" i="1" s="1"/>
  <c r="AH880" i="1"/>
  <c r="AJ880" i="1" s="1"/>
  <c r="AN880" i="1" s="1"/>
  <c r="AH872" i="1"/>
  <c r="AJ872" i="1" s="1"/>
  <c r="AN872" i="1" s="1"/>
  <c r="AH864" i="1"/>
  <c r="AJ864" i="1" s="1"/>
  <c r="AN864" i="1" s="1"/>
  <c r="AH856" i="1"/>
  <c r="AJ856" i="1" s="1"/>
  <c r="AN856" i="1" s="1"/>
  <c r="AH848" i="1"/>
  <c r="AJ848" i="1" s="1"/>
  <c r="AN848" i="1" s="1"/>
  <c r="AH840" i="1"/>
  <c r="AJ840" i="1" s="1"/>
  <c r="AN840" i="1" s="1"/>
  <c r="AH832" i="1"/>
  <c r="AJ832" i="1" s="1"/>
  <c r="AN832" i="1" s="1"/>
  <c r="AH824" i="1"/>
  <c r="AJ824" i="1" s="1"/>
  <c r="AN824" i="1" s="1"/>
  <c r="AH816" i="1"/>
  <c r="AJ816" i="1" s="1"/>
  <c r="AN816" i="1" s="1"/>
  <c r="AH808" i="1"/>
  <c r="AJ808" i="1" s="1"/>
  <c r="AN808" i="1" s="1"/>
  <c r="AH800" i="1"/>
  <c r="AJ800" i="1" s="1"/>
  <c r="AN800" i="1" s="1"/>
  <c r="AH792" i="1"/>
  <c r="AJ792" i="1" s="1"/>
  <c r="AN792" i="1" s="1"/>
  <c r="AH784" i="1"/>
  <c r="AJ784" i="1" s="1"/>
  <c r="AN784" i="1" s="1"/>
  <c r="AH776" i="1"/>
  <c r="AJ776" i="1" s="1"/>
  <c r="AN776" i="1" s="1"/>
  <c r="AH768" i="1"/>
  <c r="AJ768" i="1" s="1"/>
  <c r="AN768" i="1" s="1"/>
  <c r="AH760" i="1"/>
  <c r="AJ760" i="1" s="1"/>
  <c r="AN760" i="1" s="1"/>
  <c r="AH752" i="1"/>
  <c r="AJ752" i="1" s="1"/>
  <c r="AN752" i="1" s="1"/>
  <c r="AH744" i="1"/>
  <c r="AJ744" i="1" s="1"/>
  <c r="AN744" i="1" s="1"/>
  <c r="AH736" i="1"/>
  <c r="AJ736" i="1" s="1"/>
  <c r="AN736" i="1" s="1"/>
  <c r="AH728" i="1"/>
  <c r="AJ728" i="1" s="1"/>
  <c r="AN728" i="1" s="1"/>
  <c r="AH720" i="1"/>
  <c r="AJ720" i="1" s="1"/>
  <c r="AN720" i="1" s="1"/>
  <c r="AH712" i="1"/>
  <c r="AJ712" i="1" s="1"/>
  <c r="AN712" i="1" s="1"/>
  <c r="AH704" i="1"/>
  <c r="AJ704" i="1" s="1"/>
  <c r="AN704" i="1" s="1"/>
  <c r="AH696" i="1"/>
  <c r="AJ696" i="1" s="1"/>
  <c r="AN696" i="1" s="1"/>
  <c r="AH688" i="1"/>
  <c r="AJ688" i="1" s="1"/>
  <c r="AN688" i="1" s="1"/>
  <c r="AH680" i="1"/>
  <c r="AJ680" i="1" s="1"/>
  <c r="AN680" i="1" s="1"/>
  <c r="AH672" i="1"/>
  <c r="AJ672" i="1" s="1"/>
  <c r="AN672" i="1" s="1"/>
  <c r="AH664" i="1"/>
  <c r="AJ664" i="1" s="1"/>
  <c r="AN664" i="1" s="1"/>
  <c r="AH656" i="1"/>
  <c r="AJ656" i="1" s="1"/>
  <c r="AN656" i="1" s="1"/>
  <c r="AH648" i="1"/>
  <c r="AJ648" i="1" s="1"/>
  <c r="AN648" i="1" s="1"/>
  <c r="AH640" i="1"/>
  <c r="AJ640" i="1" s="1"/>
  <c r="AN640" i="1" s="1"/>
  <c r="AH632" i="1"/>
  <c r="AJ632" i="1" s="1"/>
  <c r="AN632" i="1" s="1"/>
  <c r="AH624" i="1"/>
  <c r="AJ624" i="1" s="1"/>
  <c r="AN624" i="1" s="1"/>
  <c r="AH616" i="1"/>
  <c r="AJ616" i="1" s="1"/>
  <c r="AN616" i="1" s="1"/>
  <c r="AH608" i="1"/>
  <c r="AJ608" i="1" s="1"/>
  <c r="AN608" i="1" s="1"/>
  <c r="AH600" i="1"/>
  <c r="AJ600" i="1" s="1"/>
  <c r="AN600" i="1" s="1"/>
  <c r="AH592" i="1"/>
  <c r="AJ592" i="1" s="1"/>
  <c r="AN592" i="1" s="1"/>
  <c r="AH584" i="1"/>
  <c r="AJ584" i="1" s="1"/>
  <c r="AN584" i="1" s="1"/>
  <c r="AH576" i="1"/>
  <c r="AJ576" i="1" s="1"/>
  <c r="AN576" i="1" s="1"/>
  <c r="AH568" i="1"/>
  <c r="AJ568" i="1" s="1"/>
  <c r="AN568" i="1" s="1"/>
  <c r="AH560" i="1"/>
  <c r="AJ560" i="1" s="1"/>
  <c r="AN560" i="1" s="1"/>
  <c r="AH552" i="1"/>
  <c r="AJ552" i="1" s="1"/>
  <c r="AN552" i="1" s="1"/>
  <c r="AH544" i="1"/>
  <c r="AJ544" i="1" s="1"/>
  <c r="AN544" i="1" s="1"/>
  <c r="AH536" i="1"/>
  <c r="AJ536" i="1" s="1"/>
  <c r="AN536" i="1" s="1"/>
  <c r="AH528" i="1"/>
  <c r="AJ528" i="1" s="1"/>
  <c r="AN528" i="1" s="1"/>
  <c r="AH520" i="1"/>
  <c r="AJ520" i="1" s="1"/>
  <c r="AN520" i="1" s="1"/>
  <c r="AH512" i="1"/>
  <c r="AJ512" i="1" s="1"/>
  <c r="AN512" i="1" s="1"/>
  <c r="AH504" i="1"/>
  <c r="AJ504" i="1" s="1"/>
  <c r="AN504" i="1" s="1"/>
  <c r="AH496" i="1"/>
  <c r="AJ496" i="1" s="1"/>
  <c r="AN496" i="1" s="1"/>
  <c r="AH488" i="1"/>
  <c r="AJ488" i="1" s="1"/>
  <c r="AN488" i="1" s="1"/>
  <c r="AH480" i="1"/>
  <c r="AJ480" i="1" s="1"/>
  <c r="AN480" i="1" s="1"/>
  <c r="AH472" i="1"/>
  <c r="AJ472" i="1" s="1"/>
  <c r="AN472" i="1" s="1"/>
  <c r="AH464" i="1"/>
  <c r="AJ464" i="1" s="1"/>
  <c r="AN464" i="1" s="1"/>
  <c r="AH456" i="1"/>
  <c r="AJ456" i="1" s="1"/>
  <c r="AN456" i="1" s="1"/>
  <c r="AH448" i="1"/>
  <c r="AJ448" i="1" s="1"/>
  <c r="AN448" i="1" s="1"/>
  <c r="AH440" i="1"/>
  <c r="AJ440" i="1" s="1"/>
  <c r="AN440" i="1" s="1"/>
  <c r="AH432" i="1"/>
  <c r="AJ432" i="1" s="1"/>
  <c r="AN432" i="1" s="1"/>
  <c r="AH424" i="1"/>
  <c r="AJ424" i="1" s="1"/>
  <c r="AN424" i="1" s="1"/>
  <c r="AH416" i="1"/>
  <c r="AJ416" i="1" s="1"/>
  <c r="AN416" i="1" s="1"/>
  <c r="AH999" i="1"/>
  <c r="AJ999" i="1" s="1"/>
  <c r="AN999" i="1" s="1"/>
  <c r="AH983" i="1"/>
  <c r="AJ983" i="1" s="1"/>
  <c r="AN983" i="1" s="1"/>
  <c r="AH975" i="1"/>
  <c r="AJ975" i="1" s="1"/>
  <c r="AN975" i="1" s="1"/>
  <c r="AH967" i="1"/>
  <c r="AJ967" i="1" s="1"/>
  <c r="AN967" i="1" s="1"/>
  <c r="AH959" i="1"/>
  <c r="AJ959" i="1" s="1"/>
  <c r="AN959" i="1" s="1"/>
  <c r="AH951" i="1"/>
  <c r="AJ951" i="1" s="1"/>
  <c r="AN951" i="1" s="1"/>
  <c r="AH943" i="1"/>
  <c r="AJ943" i="1" s="1"/>
  <c r="AN943" i="1" s="1"/>
  <c r="AH935" i="1"/>
  <c r="AJ935" i="1" s="1"/>
  <c r="AN935" i="1" s="1"/>
  <c r="AH927" i="1"/>
  <c r="AJ927" i="1" s="1"/>
  <c r="AN927" i="1" s="1"/>
  <c r="AH919" i="1"/>
  <c r="AJ919" i="1" s="1"/>
  <c r="AN919" i="1" s="1"/>
  <c r="AH903" i="1"/>
  <c r="AJ903" i="1" s="1"/>
  <c r="AN903" i="1" s="1"/>
  <c r="AH895" i="1"/>
  <c r="AJ895" i="1" s="1"/>
  <c r="AN895" i="1" s="1"/>
  <c r="AH887" i="1"/>
  <c r="AJ887" i="1" s="1"/>
  <c r="AN887" i="1" s="1"/>
  <c r="AH879" i="1"/>
  <c r="AJ879" i="1" s="1"/>
  <c r="AN879" i="1" s="1"/>
  <c r="AH871" i="1"/>
  <c r="AJ871" i="1" s="1"/>
  <c r="AN871" i="1" s="1"/>
  <c r="AH855" i="1"/>
  <c r="AJ855" i="1" s="1"/>
  <c r="AN855" i="1" s="1"/>
  <c r="AH847" i="1"/>
  <c r="AJ847" i="1" s="1"/>
  <c r="AN847" i="1" s="1"/>
  <c r="AH839" i="1"/>
  <c r="AJ839" i="1" s="1"/>
  <c r="AN839" i="1" s="1"/>
  <c r="AH831" i="1"/>
  <c r="AJ831" i="1" s="1"/>
  <c r="AN831" i="1" s="1"/>
  <c r="AH823" i="1"/>
  <c r="AJ823" i="1" s="1"/>
  <c r="AN823" i="1" s="1"/>
  <c r="AH815" i="1"/>
  <c r="AJ815" i="1" s="1"/>
  <c r="AN815" i="1" s="1"/>
  <c r="AH807" i="1"/>
  <c r="AJ807" i="1" s="1"/>
  <c r="AN807" i="1" s="1"/>
  <c r="AH799" i="1"/>
  <c r="AJ799" i="1" s="1"/>
  <c r="AN799" i="1" s="1"/>
  <c r="AH791" i="1"/>
  <c r="AJ791" i="1" s="1"/>
  <c r="AN791" i="1" s="1"/>
  <c r="AH775" i="1"/>
  <c r="AJ775" i="1" s="1"/>
  <c r="AN775" i="1" s="1"/>
  <c r="AH767" i="1"/>
  <c r="AJ767" i="1" s="1"/>
  <c r="AN767" i="1" s="1"/>
  <c r="AH759" i="1"/>
  <c r="AJ759" i="1" s="1"/>
  <c r="AN759" i="1" s="1"/>
  <c r="AH751" i="1"/>
  <c r="AJ751" i="1" s="1"/>
  <c r="AN751" i="1" s="1"/>
  <c r="AH743" i="1"/>
  <c r="AJ743" i="1" s="1"/>
  <c r="AN743" i="1" s="1"/>
  <c r="AH727" i="1"/>
  <c r="AJ727" i="1" s="1"/>
  <c r="AN727" i="1" s="1"/>
  <c r="AH719" i="1"/>
  <c r="AJ719" i="1" s="1"/>
  <c r="AN719" i="1" s="1"/>
  <c r="AH711" i="1"/>
  <c r="AJ711" i="1" s="1"/>
  <c r="AN711" i="1" s="1"/>
  <c r="AH703" i="1"/>
  <c r="AJ703" i="1" s="1"/>
  <c r="AN703" i="1" s="1"/>
  <c r="AH695" i="1"/>
  <c r="AJ695" i="1" s="1"/>
  <c r="AN695" i="1" s="1"/>
  <c r="AH687" i="1"/>
  <c r="AJ687" i="1" s="1"/>
  <c r="AN687" i="1" s="1"/>
  <c r="AH679" i="1"/>
  <c r="AJ679" i="1" s="1"/>
  <c r="AN679" i="1" s="1"/>
  <c r="AH671" i="1"/>
  <c r="AJ671" i="1" s="1"/>
  <c r="AN671" i="1" s="1"/>
  <c r="AH663" i="1"/>
  <c r="AJ663" i="1" s="1"/>
  <c r="AN663" i="1" s="1"/>
  <c r="AH647" i="1"/>
  <c r="AJ647" i="1" s="1"/>
  <c r="AN647" i="1" s="1"/>
  <c r="AH639" i="1"/>
  <c r="AJ639" i="1" s="1"/>
  <c r="AN639" i="1" s="1"/>
  <c r="AH631" i="1"/>
  <c r="AJ631" i="1" s="1"/>
  <c r="AH623" i="1"/>
  <c r="AJ623" i="1" s="1"/>
  <c r="AH615" i="1"/>
  <c r="AJ615" i="1" s="1"/>
  <c r="AH599" i="1"/>
  <c r="AJ599" i="1" s="1"/>
  <c r="AN599" i="1" s="1"/>
  <c r="AH591" i="1"/>
  <c r="AJ591" i="1" s="1"/>
  <c r="AN591" i="1" s="1"/>
  <c r="AH583" i="1"/>
  <c r="AJ583" i="1" s="1"/>
  <c r="AH575" i="1"/>
  <c r="AJ575" i="1" s="1"/>
  <c r="AH567" i="1"/>
  <c r="AJ567" i="1" s="1"/>
  <c r="AH559" i="1"/>
  <c r="AJ559" i="1" s="1"/>
  <c r="AH551" i="1"/>
  <c r="AJ551" i="1" s="1"/>
  <c r="AH543" i="1"/>
  <c r="AJ543" i="1" s="1"/>
  <c r="AH535" i="1"/>
  <c r="AJ535" i="1" s="1"/>
  <c r="AN535" i="1" s="1"/>
  <c r="AH527" i="1"/>
  <c r="AJ527" i="1" s="1"/>
  <c r="AN527" i="1" s="1"/>
  <c r="AH519" i="1"/>
  <c r="AJ519" i="1" s="1"/>
  <c r="AH511" i="1"/>
  <c r="AJ511" i="1" s="1"/>
  <c r="AH503" i="1"/>
  <c r="AJ503" i="1" s="1"/>
  <c r="AH495" i="1"/>
  <c r="AJ495" i="1" s="1"/>
  <c r="AH487" i="1"/>
  <c r="AJ487" i="1" s="1"/>
  <c r="AH479" i="1"/>
  <c r="AJ479" i="1" s="1"/>
  <c r="AH471" i="1"/>
  <c r="AJ471" i="1" s="1"/>
  <c r="AN471" i="1" s="1"/>
  <c r="AH463" i="1"/>
  <c r="AJ463" i="1" s="1"/>
  <c r="AN463" i="1" s="1"/>
  <c r="AH455" i="1"/>
  <c r="AJ455" i="1" s="1"/>
  <c r="AH447" i="1"/>
  <c r="AJ447" i="1" s="1"/>
  <c r="AH439" i="1"/>
  <c r="AJ439" i="1" s="1"/>
  <c r="AH431" i="1"/>
  <c r="AJ431" i="1" s="1"/>
  <c r="AH423" i="1"/>
  <c r="AJ423" i="1" s="1"/>
  <c r="AH415" i="1"/>
  <c r="AJ415" i="1" s="1"/>
  <c r="AH998" i="1"/>
  <c r="AJ998" i="1" s="1"/>
  <c r="AN998" i="1" s="1"/>
  <c r="AH990" i="1"/>
  <c r="AJ990" i="1" s="1"/>
  <c r="AN990" i="1" s="1"/>
  <c r="AH982" i="1"/>
  <c r="AJ982" i="1" s="1"/>
  <c r="AN982" i="1" s="1"/>
  <c r="AH974" i="1"/>
  <c r="AJ974" i="1" s="1"/>
  <c r="AN974" i="1" s="1"/>
  <c r="AH966" i="1"/>
  <c r="AJ966" i="1" s="1"/>
  <c r="AN966" i="1" s="1"/>
  <c r="AH958" i="1"/>
  <c r="AJ958" i="1" s="1"/>
  <c r="AN958" i="1" s="1"/>
  <c r="AH950" i="1"/>
  <c r="AJ950" i="1" s="1"/>
  <c r="AN950" i="1" s="1"/>
  <c r="AH942" i="1"/>
  <c r="AJ942" i="1" s="1"/>
  <c r="AN942" i="1" s="1"/>
  <c r="AH934" i="1"/>
  <c r="AJ934" i="1" s="1"/>
  <c r="AN934" i="1" s="1"/>
  <c r="AH926" i="1"/>
  <c r="AJ926" i="1" s="1"/>
  <c r="AN926" i="1" s="1"/>
  <c r="AH918" i="1"/>
  <c r="AJ918" i="1" s="1"/>
  <c r="AN918" i="1" s="1"/>
  <c r="AH910" i="1"/>
  <c r="AJ910" i="1" s="1"/>
  <c r="AN910" i="1" s="1"/>
  <c r="AH902" i="1"/>
  <c r="AJ902" i="1" s="1"/>
  <c r="AN902" i="1" s="1"/>
  <c r="AH894" i="1"/>
  <c r="AJ894" i="1" s="1"/>
  <c r="AN894" i="1" s="1"/>
  <c r="AH886" i="1"/>
  <c r="AJ886" i="1" s="1"/>
  <c r="AN886" i="1" s="1"/>
  <c r="AH878" i="1"/>
  <c r="AJ878" i="1" s="1"/>
  <c r="AN878" i="1" s="1"/>
  <c r="AH870" i="1"/>
  <c r="AJ870" i="1" s="1"/>
  <c r="AN870" i="1" s="1"/>
  <c r="AH862" i="1"/>
  <c r="AJ862" i="1" s="1"/>
  <c r="AN862" i="1" s="1"/>
  <c r="AH854" i="1"/>
  <c r="AJ854" i="1" s="1"/>
  <c r="AN854" i="1" s="1"/>
  <c r="AH846" i="1"/>
  <c r="AJ846" i="1" s="1"/>
  <c r="AN846" i="1" s="1"/>
  <c r="AH838" i="1"/>
  <c r="AJ838" i="1" s="1"/>
  <c r="AN838" i="1" s="1"/>
  <c r="AH830" i="1"/>
  <c r="AJ830" i="1" s="1"/>
  <c r="AN830" i="1" s="1"/>
  <c r="AH822" i="1"/>
  <c r="AJ822" i="1" s="1"/>
  <c r="AN822" i="1" s="1"/>
  <c r="AH814" i="1"/>
  <c r="AJ814" i="1" s="1"/>
  <c r="AN814" i="1" s="1"/>
  <c r="AH806" i="1"/>
  <c r="AJ806" i="1" s="1"/>
  <c r="AN806" i="1" s="1"/>
  <c r="AH798" i="1"/>
  <c r="AJ798" i="1" s="1"/>
  <c r="AN798" i="1" s="1"/>
  <c r="AH790" i="1"/>
  <c r="AJ790" i="1" s="1"/>
  <c r="AN790" i="1" s="1"/>
  <c r="AH782" i="1"/>
  <c r="AJ782" i="1" s="1"/>
  <c r="AN782" i="1" s="1"/>
  <c r="AH774" i="1"/>
  <c r="AJ774" i="1" s="1"/>
  <c r="AN774" i="1" s="1"/>
  <c r="AH766" i="1"/>
  <c r="AJ766" i="1" s="1"/>
  <c r="AN766" i="1" s="1"/>
  <c r="AH758" i="1"/>
  <c r="AJ758" i="1" s="1"/>
  <c r="AN758" i="1" s="1"/>
  <c r="AH750" i="1"/>
  <c r="AJ750" i="1" s="1"/>
  <c r="AN750" i="1" s="1"/>
  <c r="AH742" i="1"/>
  <c r="AJ742" i="1" s="1"/>
  <c r="AN742" i="1" s="1"/>
  <c r="AH734" i="1"/>
  <c r="AJ734" i="1" s="1"/>
  <c r="AN734" i="1" s="1"/>
  <c r="AH726" i="1"/>
  <c r="AJ726" i="1" s="1"/>
  <c r="AN726" i="1" s="1"/>
  <c r="AH718" i="1"/>
  <c r="AJ718" i="1" s="1"/>
  <c r="AN718" i="1" s="1"/>
  <c r="AH710" i="1"/>
  <c r="AJ710" i="1" s="1"/>
  <c r="AN710" i="1" s="1"/>
  <c r="AH702" i="1"/>
  <c r="AJ702" i="1" s="1"/>
  <c r="AN702" i="1" s="1"/>
  <c r="AH694" i="1"/>
  <c r="AJ694" i="1" s="1"/>
  <c r="AN694" i="1" s="1"/>
  <c r="AH686" i="1"/>
  <c r="AJ686" i="1" s="1"/>
  <c r="AN686" i="1" s="1"/>
  <c r="AH678" i="1"/>
  <c r="AJ678" i="1" s="1"/>
  <c r="AN678" i="1" s="1"/>
  <c r="AH670" i="1"/>
  <c r="AJ670" i="1" s="1"/>
  <c r="AN670" i="1" s="1"/>
  <c r="AH662" i="1"/>
  <c r="AJ662" i="1" s="1"/>
  <c r="AN662" i="1" s="1"/>
  <c r="AH654" i="1"/>
  <c r="AJ654" i="1" s="1"/>
  <c r="AN654" i="1" s="1"/>
  <c r="AH646" i="1"/>
  <c r="AJ646" i="1" s="1"/>
  <c r="AN646" i="1" s="1"/>
  <c r="AH638" i="1"/>
  <c r="AJ638" i="1" s="1"/>
  <c r="AN638" i="1" s="1"/>
  <c r="AH630" i="1"/>
  <c r="AJ630" i="1" s="1"/>
  <c r="AN630" i="1" s="1"/>
  <c r="AH622" i="1"/>
  <c r="AJ622" i="1" s="1"/>
  <c r="AN622" i="1" s="1"/>
  <c r="AH614" i="1"/>
  <c r="AJ614" i="1" s="1"/>
  <c r="AN614" i="1" s="1"/>
  <c r="AH606" i="1"/>
  <c r="AJ606" i="1" s="1"/>
  <c r="AN606" i="1" s="1"/>
  <c r="AH598" i="1"/>
  <c r="AJ598" i="1" s="1"/>
  <c r="AN598" i="1" s="1"/>
  <c r="AH590" i="1"/>
  <c r="AJ590" i="1" s="1"/>
  <c r="AN590" i="1" s="1"/>
  <c r="AH582" i="1"/>
  <c r="AJ582" i="1" s="1"/>
  <c r="AN582" i="1" s="1"/>
  <c r="AH574" i="1"/>
  <c r="AJ574" i="1" s="1"/>
  <c r="AN574" i="1" s="1"/>
  <c r="AH566" i="1"/>
  <c r="AJ566" i="1" s="1"/>
  <c r="AN566" i="1" s="1"/>
  <c r="AH558" i="1"/>
  <c r="AJ558" i="1" s="1"/>
  <c r="AN558" i="1" s="1"/>
  <c r="AH550" i="1"/>
  <c r="AJ550" i="1" s="1"/>
  <c r="AN550" i="1" s="1"/>
  <c r="AH542" i="1"/>
  <c r="AJ542" i="1" s="1"/>
  <c r="AN542" i="1" s="1"/>
  <c r="AH534" i="1"/>
  <c r="AJ534" i="1" s="1"/>
  <c r="AN534" i="1" s="1"/>
  <c r="AH526" i="1"/>
  <c r="AJ526" i="1" s="1"/>
  <c r="AN526" i="1" s="1"/>
  <c r="AH518" i="1"/>
  <c r="AJ518" i="1" s="1"/>
  <c r="AN518" i="1" s="1"/>
  <c r="AH510" i="1"/>
  <c r="AJ510" i="1" s="1"/>
  <c r="AN510" i="1" s="1"/>
  <c r="AH502" i="1"/>
  <c r="AJ502" i="1" s="1"/>
  <c r="AN502" i="1" s="1"/>
  <c r="AH494" i="1"/>
  <c r="AJ494" i="1" s="1"/>
  <c r="AN494" i="1" s="1"/>
  <c r="AH486" i="1"/>
  <c r="AJ486" i="1" s="1"/>
  <c r="AN486" i="1" s="1"/>
  <c r="AH478" i="1"/>
  <c r="AJ478" i="1" s="1"/>
  <c r="AN478" i="1" s="1"/>
  <c r="AH470" i="1"/>
  <c r="AJ470" i="1" s="1"/>
  <c r="AN470" i="1" s="1"/>
  <c r="AH462" i="1"/>
  <c r="AJ462" i="1" s="1"/>
  <c r="AN462" i="1" s="1"/>
  <c r="AH454" i="1"/>
  <c r="AJ454" i="1" s="1"/>
  <c r="AN454" i="1" s="1"/>
  <c r="AH446" i="1"/>
  <c r="AJ446" i="1" s="1"/>
  <c r="AN446" i="1" s="1"/>
  <c r="AH438" i="1"/>
  <c r="AJ438" i="1" s="1"/>
  <c r="AN438" i="1" s="1"/>
  <c r="AH430" i="1"/>
  <c r="AJ430" i="1" s="1"/>
  <c r="AN430" i="1" s="1"/>
  <c r="AH422" i="1"/>
  <c r="AJ422" i="1" s="1"/>
  <c r="AN422" i="1" s="1"/>
  <c r="AH414" i="1"/>
  <c r="AJ414" i="1" s="1"/>
  <c r="AN414" i="1" s="1"/>
  <c r="AH406" i="1"/>
  <c r="AJ406" i="1" s="1"/>
  <c r="AN406" i="1" s="1"/>
  <c r="AH398" i="1"/>
  <c r="AJ398" i="1" s="1"/>
  <c r="AN398" i="1" s="1"/>
  <c r="AH390" i="1"/>
  <c r="AJ390" i="1" s="1"/>
  <c r="AN390" i="1" s="1"/>
  <c r="AH382" i="1"/>
  <c r="AJ382" i="1" s="1"/>
  <c r="AN382" i="1" s="1"/>
  <c r="AH374" i="1"/>
  <c r="AJ374" i="1" s="1"/>
  <c r="AN374" i="1" s="1"/>
  <c r="AH366" i="1"/>
  <c r="AJ366" i="1" s="1"/>
  <c r="AN366" i="1" s="1"/>
  <c r="AH358" i="1"/>
  <c r="AJ358" i="1" s="1"/>
  <c r="AN358" i="1" s="1"/>
  <c r="AH350" i="1"/>
  <c r="AJ350" i="1" s="1"/>
  <c r="AN350" i="1" s="1"/>
  <c r="AH342" i="1"/>
  <c r="AJ342" i="1" s="1"/>
  <c r="AN342" i="1" s="1"/>
  <c r="AH334" i="1"/>
  <c r="AJ334" i="1" s="1"/>
  <c r="AN334" i="1" s="1"/>
  <c r="AH326" i="1"/>
  <c r="AJ326" i="1" s="1"/>
  <c r="AN326" i="1" s="1"/>
  <c r="AH318" i="1"/>
  <c r="AJ318" i="1" s="1"/>
  <c r="AN318" i="1" s="1"/>
  <c r="AH310" i="1"/>
  <c r="AJ310" i="1" s="1"/>
  <c r="AN310" i="1" s="1"/>
  <c r="AH302" i="1"/>
  <c r="AJ302" i="1" s="1"/>
  <c r="AN302" i="1" s="1"/>
  <c r="AH294" i="1"/>
  <c r="AJ294" i="1" s="1"/>
  <c r="AN294" i="1" s="1"/>
  <c r="AH286" i="1"/>
  <c r="AJ286" i="1" s="1"/>
  <c r="AN286" i="1" s="1"/>
  <c r="AH278" i="1"/>
  <c r="AJ278" i="1" s="1"/>
  <c r="AN278" i="1" s="1"/>
  <c r="AH270" i="1"/>
  <c r="AJ270" i="1" s="1"/>
  <c r="AN270" i="1" s="1"/>
  <c r="AH262" i="1"/>
  <c r="AJ262" i="1" s="1"/>
  <c r="AN262" i="1" s="1"/>
  <c r="AH254" i="1"/>
  <c r="AJ254" i="1" s="1"/>
  <c r="AN254" i="1" s="1"/>
  <c r="AH246" i="1"/>
  <c r="AJ246" i="1" s="1"/>
  <c r="AN246" i="1" s="1"/>
  <c r="AH238" i="1"/>
  <c r="AJ238" i="1" s="1"/>
  <c r="AN238" i="1" s="1"/>
  <c r="AH230" i="1"/>
  <c r="AJ230" i="1" s="1"/>
  <c r="AN230" i="1" s="1"/>
  <c r="AH222" i="1"/>
  <c r="AJ222" i="1" s="1"/>
  <c r="AN222" i="1" s="1"/>
  <c r="AH214" i="1"/>
  <c r="AJ214" i="1" s="1"/>
  <c r="AN214" i="1" s="1"/>
  <c r="AH206" i="1"/>
  <c r="AJ206" i="1" s="1"/>
  <c r="AN206" i="1" s="1"/>
  <c r="AH198" i="1"/>
  <c r="AJ198" i="1" s="1"/>
  <c r="AN198" i="1" s="1"/>
  <c r="AH190" i="1"/>
  <c r="AJ190" i="1" s="1"/>
  <c r="AN190" i="1" s="1"/>
  <c r="AH182" i="1"/>
  <c r="AJ182" i="1" s="1"/>
  <c r="AN182" i="1" s="1"/>
  <c r="AH174" i="1"/>
  <c r="AJ174" i="1" s="1"/>
  <c r="AN174" i="1" s="1"/>
  <c r="AH166" i="1"/>
  <c r="AJ166" i="1" s="1"/>
  <c r="AN166" i="1" s="1"/>
  <c r="AH158" i="1"/>
  <c r="AJ158" i="1" s="1"/>
  <c r="AN158" i="1" s="1"/>
  <c r="AH150" i="1"/>
  <c r="AJ150" i="1" s="1"/>
  <c r="AN150" i="1" s="1"/>
  <c r="AH142" i="1"/>
  <c r="AJ142" i="1" s="1"/>
  <c r="AN142" i="1" s="1"/>
  <c r="AH126" i="1"/>
  <c r="AJ126" i="1" s="1"/>
  <c r="AN126" i="1" s="1"/>
  <c r="AH118" i="1"/>
  <c r="AJ118" i="1" s="1"/>
  <c r="AN118" i="1" s="1"/>
  <c r="AH110" i="1"/>
  <c r="AJ110" i="1" s="1"/>
  <c r="AN110" i="1" s="1"/>
  <c r="AH102" i="1"/>
  <c r="AJ102" i="1" s="1"/>
  <c r="AN102" i="1" s="1"/>
  <c r="AH94" i="1"/>
  <c r="AJ94" i="1" s="1"/>
  <c r="AN94" i="1" s="1"/>
  <c r="AH86" i="1"/>
  <c r="AJ86" i="1" s="1"/>
  <c r="AN86" i="1" s="1"/>
  <c r="AH78" i="1"/>
  <c r="AJ78" i="1" s="1"/>
  <c r="AN78" i="1" s="1"/>
  <c r="AH70" i="1"/>
  <c r="AJ70" i="1" s="1"/>
  <c r="AN70" i="1" s="1"/>
  <c r="AH62" i="1"/>
  <c r="AJ62" i="1" s="1"/>
  <c r="AN62" i="1" s="1"/>
  <c r="AH54" i="1"/>
  <c r="AJ54" i="1" s="1"/>
  <c r="AN54" i="1" s="1"/>
  <c r="AH46" i="1"/>
  <c r="AJ46" i="1" s="1"/>
  <c r="AN46" i="1" s="1"/>
  <c r="AH38" i="1"/>
  <c r="AJ38" i="1" s="1"/>
  <c r="AN38" i="1" s="1"/>
  <c r="AH30" i="1"/>
  <c r="AJ30" i="1" s="1"/>
  <c r="AN30" i="1" s="1"/>
  <c r="AH22" i="1"/>
  <c r="AJ22" i="1" s="1"/>
  <c r="AN22" i="1" s="1"/>
  <c r="AH14" i="1"/>
  <c r="AJ14" i="1" s="1"/>
  <c r="AN14" i="1" s="1"/>
  <c r="AH997" i="1"/>
  <c r="AJ997" i="1" s="1"/>
  <c r="AN997" i="1" s="1"/>
  <c r="AH989" i="1"/>
  <c r="AJ989" i="1" s="1"/>
  <c r="AN989" i="1" s="1"/>
  <c r="AH981" i="1"/>
  <c r="AJ981" i="1" s="1"/>
  <c r="AN981" i="1" s="1"/>
  <c r="AH973" i="1"/>
  <c r="AJ973" i="1" s="1"/>
  <c r="AN973" i="1" s="1"/>
  <c r="AH965" i="1"/>
  <c r="AJ965" i="1" s="1"/>
  <c r="AN965" i="1" s="1"/>
  <c r="AH957" i="1"/>
  <c r="AJ957" i="1" s="1"/>
  <c r="AN957" i="1" s="1"/>
  <c r="AH949" i="1"/>
  <c r="AJ949" i="1" s="1"/>
  <c r="AN949" i="1" s="1"/>
  <c r="AH941" i="1"/>
  <c r="AJ941" i="1" s="1"/>
  <c r="AN941" i="1" s="1"/>
  <c r="AH933" i="1"/>
  <c r="AJ933" i="1" s="1"/>
  <c r="AN933" i="1" s="1"/>
  <c r="AH925" i="1"/>
  <c r="AJ925" i="1" s="1"/>
  <c r="AN925" i="1" s="1"/>
  <c r="AH917" i="1"/>
  <c r="AJ917" i="1" s="1"/>
  <c r="AN917" i="1" s="1"/>
  <c r="AH909" i="1"/>
  <c r="AJ909" i="1" s="1"/>
  <c r="AN909" i="1" s="1"/>
  <c r="AH901" i="1"/>
  <c r="AJ901" i="1" s="1"/>
  <c r="AN901" i="1" s="1"/>
  <c r="AH893" i="1"/>
  <c r="AJ893" i="1" s="1"/>
  <c r="AN893" i="1" s="1"/>
  <c r="AH885" i="1"/>
  <c r="AJ885" i="1" s="1"/>
  <c r="AN885" i="1" s="1"/>
  <c r="AH877" i="1"/>
  <c r="AJ877" i="1" s="1"/>
  <c r="AN877" i="1" s="1"/>
  <c r="AH869" i="1"/>
  <c r="AJ869" i="1" s="1"/>
  <c r="AN869" i="1" s="1"/>
  <c r="AH861" i="1"/>
  <c r="AJ861" i="1" s="1"/>
  <c r="AN861" i="1" s="1"/>
  <c r="AH853" i="1"/>
  <c r="AJ853" i="1" s="1"/>
  <c r="AN853" i="1" s="1"/>
  <c r="AH845" i="1"/>
  <c r="AJ845" i="1" s="1"/>
  <c r="AN845" i="1" s="1"/>
  <c r="AH837" i="1"/>
  <c r="AJ837" i="1" s="1"/>
  <c r="AN837" i="1" s="1"/>
  <c r="AH829" i="1"/>
  <c r="AJ829" i="1" s="1"/>
  <c r="AN829" i="1" s="1"/>
  <c r="AH821" i="1"/>
  <c r="AJ821" i="1" s="1"/>
  <c r="AN821" i="1" s="1"/>
  <c r="AH813" i="1"/>
  <c r="AJ813" i="1" s="1"/>
  <c r="AN813" i="1" s="1"/>
  <c r="AH805" i="1"/>
  <c r="AJ805" i="1" s="1"/>
  <c r="AN805" i="1" s="1"/>
  <c r="AH797" i="1"/>
  <c r="AJ797" i="1" s="1"/>
  <c r="AN797" i="1" s="1"/>
  <c r="AH789" i="1"/>
  <c r="AJ789" i="1" s="1"/>
  <c r="AN789" i="1" s="1"/>
  <c r="AH781" i="1"/>
  <c r="AJ781" i="1" s="1"/>
  <c r="AN781" i="1" s="1"/>
  <c r="AH773" i="1"/>
  <c r="AJ773" i="1" s="1"/>
  <c r="AN773" i="1" s="1"/>
  <c r="AH765" i="1"/>
  <c r="AJ765" i="1" s="1"/>
  <c r="AN765" i="1" s="1"/>
  <c r="AH757" i="1"/>
  <c r="AJ757" i="1" s="1"/>
  <c r="AN757" i="1" s="1"/>
  <c r="AH749" i="1"/>
  <c r="AJ749" i="1" s="1"/>
  <c r="AN749" i="1" s="1"/>
  <c r="AH741" i="1"/>
  <c r="AJ741" i="1" s="1"/>
  <c r="AN741" i="1" s="1"/>
  <c r="AH733" i="1"/>
  <c r="AJ733" i="1" s="1"/>
  <c r="AN733" i="1" s="1"/>
  <c r="AH725" i="1"/>
  <c r="AJ725" i="1" s="1"/>
  <c r="AN725" i="1" s="1"/>
  <c r="AH717" i="1"/>
  <c r="AJ717" i="1" s="1"/>
  <c r="AN717" i="1" s="1"/>
  <c r="AH709" i="1"/>
  <c r="AJ709" i="1" s="1"/>
  <c r="AN709" i="1" s="1"/>
  <c r="AH701" i="1"/>
  <c r="AJ701" i="1" s="1"/>
  <c r="AN701" i="1" s="1"/>
  <c r="AH693" i="1"/>
  <c r="AJ693" i="1" s="1"/>
  <c r="AN693" i="1" s="1"/>
  <c r="AH685" i="1"/>
  <c r="AJ685" i="1" s="1"/>
  <c r="AN685" i="1" s="1"/>
  <c r="AH677" i="1"/>
  <c r="AJ677" i="1" s="1"/>
  <c r="AN677" i="1" s="1"/>
  <c r="AH669" i="1"/>
  <c r="AJ669" i="1" s="1"/>
  <c r="AN669" i="1" s="1"/>
  <c r="AH661" i="1"/>
  <c r="AJ661" i="1" s="1"/>
  <c r="AN661" i="1" s="1"/>
  <c r="AH653" i="1"/>
  <c r="AJ653" i="1" s="1"/>
  <c r="AN653" i="1" s="1"/>
  <c r="AH645" i="1"/>
  <c r="AJ645" i="1" s="1"/>
  <c r="AN645" i="1" s="1"/>
  <c r="AH637" i="1"/>
  <c r="AJ637" i="1" s="1"/>
  <c r="AN637" i="1" s="1"/>
  <c r="AH629" i="1"/>
  <c r="AJ629" i="1" s="1"/>
  <c r="AN629" i="1" s="1"/>
  <c r="AH621" i="1"/>
  <c r="AJ621" i="1" s="1"/>
  <c r="AN621" i="1" s="1"/>
  <c r="AH613" i="1"/>
  <c r="AJ613" i="1" s="1"/>
  <c r="AN613" i="1" s="1"/>
  <c r="AH605" i="1"/>
  <c r="AJ605" i="1" s="1"/>
  <c r="AN605" i="1" s="1"/>
  <c r="AH597" i="1"/>
  <c r="AJ597" i="1" s="1"/>
  <c r="AN597" i="1" s="1"/>
  <c r="AH589" i="1"/>
  <c r="AJ589" i="1" s="1"/>
  <c r="AN589" i="1" s="1"/>
  <c r="AH581" i="1"/>
  <c r="AJ581" i="1" s="1"/>
  <c r="AN581" i="1" s="1"/>
  <c r="AH573" i="1"/>
  <c r="AJ573" i="1" s="1"/>
  <c r="AN573" i="1" s="1"/>
  <c r="AH565" i="1"/>
  <c r="AJ565" i="1" s="1"/>
  <c r="AN565" i="1" s="1"/>
  <c r="AH557" i="1"/>
  <c r="AJ557" i="1" s="1"/>
  <c r="AN557" i="1" s="1"/>
  <c r="AH549" i="1"/>
  <c r="AJ549" i="1" s="1"/>
  <c r="AN549" i="1" s="1"/>
  <c r="AH541" i="1"/>
  <c r="AJ541" i="1" s="1"/>
  <c r="AN541" i="1" s="1"/>
  <c r="AH533" i="1"/>
  <c r="AJ533" i="1" s="1"/>
  <c r="AN533" i="1" s="1"/>
  <c r="AH525" i="1"/>
  <c r="AJ525" i="1" s="1"/>
  <c r="AN525" i="1" s="1"/>
  <c r="AH408" i="1"/>
  <c r="AJ408" i="1" s="1"/>
  <c r="AN408" i="1" s="1"/>
  <c r="AH400" i="1"/>
  <c r="AJ400" i="1" s="1"/>
  <c r="AN400" i="1" s="1"/>
  <c r="AH392" i="1"/>
  <c r="AJ392" i="1" s="1"/>
  <c r="AN392" i="1" s="1"/>
  <c r="AH384" i="1"/>
  <c r="AJ384" i="1" s="1"/>
  <c r="AN384" i="1" s="1"/>
  <c r="AH376" i="1"/>
  <c r="AJ376" i="1" s="1"/>
  <c r="AN376" i="1" s="1"/>
  <c r="AH368" i="1"/>
  <c r="AJ368" i="1" s="1"/>
  <c r="AN368" i="1" s="1"/>
  <c r="AH360" i="1"/>
  <c r="AJ360" i="1" s="1"/>
  <c r="AN360" i="1" s="1"/>
  <c r="AH352" i="1"/>
  <c r="AJ352" i="1" s="1"/>
  <c r="AN352" i="1" s="1"/>
  <c r="AH344" i="1"/>
  <c r="AJ344" i="1" s="1"/>
  <c r="AN344" i="1" s="1"/>
  <c r="AH336" i="1"/>
  <c r="AJ336" i="1" s="1"/>
  <c r="AN336" i="1" s="1"/>
  <c r="AH328" i="1"/>
  <c r="AJ328" i="1" s="1"/>
  <c r="AN328" i="1" s="1"/>
  <c r="AH320" i="1"/>
  <c r="AJ320" i="1" s="1"/>
  <c r="AN320" i="1" s="1"/>
  <c r="AH312" i="1"/>
  <c r="AJ312" i="1" s="1"/>
  <c r="AN312" i="1" s="1"/>
  <c r="AH304" i="1"/>
  <c r="AJ304" i="1" s="1"/>
  <c r="AN304" i="1" s="1"/>
  <c r="AH296" i="1"/>
  <c r="AJ296" i="1" s="1"/>
  <c r="AN296" i="1" s="1"/>
  <c r="AH288" i="1"/>
  <c r="AJ288" i="1" s="1"/>
  <c r="AN288" i="1" s="1"/>
  <c r="AH280" i="1"/>
  <c r="AJ280" i="1" s="1"/>
  <c r="AN280" i="1" s="1"/>
  <c r="AH272" i="1"/>
  <c r="AJ272" i="1" s="1"/>
  <c r="AN272" i="1" s="1"/>
  <c r="AH264" i="1"/>
  <c r="AJ264" i="1" s="1"/>
  <c r="AN264" i="1" s="1"/>
  <c r="AH256" i="1"/>
  <c r="AJ256" i="1" s="1"/>
  <c r="AN256" i="1" s="1"/>
  <c r="AH248" i="1"/>
  <c r="AJ248" i="1" s="1"/>
  <c r="AN248" i="1" s="1"/>
  <c r="AH240" i="1"/>
  <c r="AJ240" i="1" s="1"/>
  <c r="AN240" i="1" s="1"/>
  <c r="AH232" i="1"/>
  <c r="AJ232" i="1" s="1"/>
  <c r="AN232" i="1" s="1"/>
  <c r="AH224" i="1"/>
  <c r="AJ224" i="1" s="1"/>
  <c r="AN224" i="1" s="1"/>
  <c r="AH216" i="1"/>
  <c r="AJ216" i="1" s="1"/>
  <c r="AN216" i="1" s="1"/>
  <c r="AH208" i="1"/>
  <c r="AJ208" i="1" s="1"/>
  <c r="AN208" i="1" s="1"/>
  <c r="AH200" i="1"/>
  <c r="AJ200" i="1" s="1"/>
  <c r="AN200" i="1" s="1"/>
  <c r="AH192" i="1"/>
  <c r="AJ192" i="1" s="1"/>
  <c r="AN192" i="1" s="1"/>
  <c r="AH184" i="1"/>
  <c r="AJ184" i="1" s="1"/>
  <c r="AN184" i="1" s="1"/>
  <c r="AH176" i="1"/>
  <c r="AJ176" i="1" s="1"/>
  <c r="AN176" i="1" s="1"/>
  <c r="AH168" i="1"/>
  <c r="AJ168" i="1" s="1"/>
  <c r="AN168" i="1" s="1"/>
  <c r="AH160" i="1"/>
  <c r="AJ160" i="1" s="1"/>
  <c r="AN160" i="1" s="1"/>
  <c r="AH152" i="1"/>
  <c r="AJ152" i="1" s="1"/>
  <c r="AN152" i="1" s="1"/>
  <c r="AH144" i="1"/>
  <c r="AJ144" i="1" s="1"/>
  <c r="AN144" i="1" s="1"/>
  <c r="AH136" i="1"/>
  <c r="AJ136" i="1" s="1"/>
  <c r="AN136" i="1" s="1"/>
  <c r="AH128" i="1"/>
  <c r="AJ128" i="1" s="1"/>
  <c r="AN128" i="1" s="1"/>
  <c r="AH120" i="1"/>
  <c r="AJ120" i="1" s="1"/>
  <c r="AN120" i="1" s="1"/>
  <c r="AH112" i="1"/>
  <c r="AJ112" i="1" s="1"/>
  <c r="AN112" i="1" s="1"/>
  <c r="AH104" i="1"/>
  <c r="AJ104" i="1" s="1"/>
  <c r="AN104" i="1" s="1"/>
  <c r="AH96" i="1"/>
  <c r="AJ96" i="1" s="1"/>
  <c r="AN96" i="1" s="1"/>
  <c r="AH88" i="1"/>
  <c r="AJ88" i="1" s="1"/>
  <c r="AN88" i="1" s="1"/>
  <c r="AH80" i="1"/>
  <c r="AJ80" i="1" s="1"/>
  <c r="AN80" i="1" s="1"/>
  <c r="AH72" i="1"/>
  <c r="AJ72" i="1" s="1"/>
  <c r="AN72" i="1" s="1"/>
  <c r="AH64" i="1"/>
  <c r="AJ64" i="1" s="1"/>
  <c r="AN64" i="1" s="1"/>
  <c r="AH56" i="1"/>
  <c r="AJ56" i="1" s="1"/>
  <c r="AN56" i="1" s="1"/>
  <c r="AH48" i="1"/>
  <c r="AJ48" i="1" s="1"/>
  <c r="AN48" i="1" s="1"/>
  <c r="AH40" i="1"/>
  <c r="AJ40" i="1" s="1"/>
  <c r="AN40" i="1" s="1"/>
  <c r="AH32" i="1"/>
  <c r="AJ32" i="1" s="1"/>
  <c r="AN32" i="1" s="1"/>
  <c r="AH24" i="1"/>
  <c r="AJ24" i="1" s="1"/>
  <c r="AN24" i="1" s="1"/>
  <c r="AH16" i="1"/>
  <c r="AJ16" i="1" s="1"/>
  <c r="AN16" i="1" s="1"/>
  <c r="AH8" i="1"/>
  <c r="AJ8" i="1" s="1"/>
  <c r="AN8" i="1" s="1"/>
  <c r="AH407" i="1"/>
  <c r="AJ407" i="1" s="1"/>
  <c r="AN407" i="1" s="1"/>
  <c r="AH399" i="1"/>
  <c r="AJ399" i="1" s="1"/>
  <c r="AN399" i="1" s="1"/>
  <c r="AH391" i="1"/>
  <c r="AJ391" i="1" s="1"/>
  <c r="AN391" i="1" s="1"/>
  <c r="AH383" i="1"/>
  <c r="AJ383" i="1" s="1"/>
  <c r="AN383" i="1" s="1"/>
  <c r="AH375" i="1"/>
  <c r="AJ375" i="1" s="1"/>
  <c r="AN375" i="1" s="1"/>
  <c r="AH367" i="1"/>
  <c r="AJ367" i="1" s="1"/>
  <c r="AN367" i="1" s="1"/>
  <c r="AH359" i="1"/>
  <c r="AJ359" i="1" s="1"/>
  <c r="AN359" i="1" s="1"/>
  <c r="AH351" i="1"/>
  <c r="AJ351" i="1" s="1"/>
  <c r="AN351" i="1" s="1"/>
  <c r="AH343" i="1"/>
  <c r="AJ343" i="1" s="1"/>
  <c r="AN343" i="1" s="1"/>
  <c r="AH335" i="1"/>
  <c r="AJ335" i="1" s="1"/>
  <c r="AN335" i="1" s="1"/>
  <c r="AH327" i="1"/>
  <c r="AJ327" i="1" s="1"/>
  <c r="AN327" i="1" s="1"/>
  <c r="AH319" i="1"/>
  <c r="AJ319" i="1" s="1"/>
  <c r="AN319" i="1" s="1"/>
  <c r="AH311" i="1"/>
  <c r="AJ311" i="1" s="1"/>
  <c r="AN311" i="1" s="1"/>
  <c r="AH303" i="1"/>
  <c r="AJ303" i="1" s="1"/>
  <c r="AN303" i="1" s="1"/>
  <c r="AH295" i="1"/>
  <c r="AJ295" i="1" s="1"/>
  <c r="AN295" i="1" s="1"/>
  <c r="AH287" i="1"/>
  <c r="AJ287" i="1" s="1"/>
  <c r="AN287" i="1" s="1"/>
  <c r="AH279" i="1"/>
  <c r="AJ279" i="1" s="1"/>
  <c r="AN279" i="1" s="1"/>
  <c r="AH271" i="1"/>
  <c r="AJ271" i="1" s="1"/>
  <c r="AN271" i="1" s="1"/>
  <c r="AH263" i="1"/>
  <c r="AJ263" i="1" s="1"/>
  <c r="AN263" i="1" s="1"/>
  <c r="AH255" i="1"/>
  <c r="AJ255" i="1" s="1"/>
  <c r="AN255" i="1" s="1"/>
  <c r="AH247" i="1"/>
  <c r="AJ247" i="1" s="1"/>
  <c r="AN247" i="1" s="1"/>
  <c r="AH239" i="1"/>
  <c r="AJ239" i="1" s="1"/>
  <c r="AN239" i="1" s="1"/>
  <c r="AH231" i="1"/>
  <c r="AJ231" i="1" s="1"/>
  <c r="AN231" i="1" s="1"/>
  <c r="AH223" i="1"/>
  <c r="AJ223" i="1" s="1"/>
  <c r="AN223" i="1" s="1"/>
  <c r="AH215" i="1"/>
  <c r="AJ215" i="1" s="1"/>
  <c r="AN215" i="1" s="1"/>
  <c r="AH207" i="1"/>
  <c r="AJ207" i="1" s="1"/>
  <c r="AN207" i="1" s="1"/>
  <c r="AH199" i="1"/>
  <c r="AJ199" i="1" s="1"/>
  <c r="AN199" i="1" s="1"/>
  <c r="AH191" i="1"/>
  <c r="AJ191" i="1" s="1"/>
  <c r="AN191" i="1" s="1"/>
  <c r="AH183" i="1"/>
  <c r="AJ183" i="1" s="1"/>
  <c r="AN183" i="1" s="1"/>
  <c r="AH175" i="1"/>
  <c r="AJ175" i="1" s="1"/>
  <c r="AN175" i="1" s="1"/>
  <c r="AH167" i="1"/>
  <c r="AJ167" i="1" s="1"/>
  <c r="AN167" i="1" s="1"/>
  <c r="AH159" i="1"/>
  <c r="AJ159" i="1" s="1"/>
  <c r="AN159" i="1" s="1"/>
  <c r="AH151" i="1"/>
  <c r="AJ151" i="1" s="1"/>
  <c r="AN151" i="1" s="1"/>
  <c r="AH143" i="1"/>
  <c r="AJ143" i="1" s="1"/>
  <c r="AN143" i="1" s="1"/>
  <c r="AH135" i="1"/>
  <c r="AJ135" i="1" s="1"/>
  <c r="AN135" i="1" s="1"/>
  <c r="AH127" i="1"/>
  <c r="AJ127" i="1" s="1"/>
  <c r="AN127" i="1" s="1"/>
  <c r="AH119" i="1"/>
  <c r="AJ119" i="1" s="1"/>
  <c r="AN119" i="1" s="1"/>
  <c r="AH111" i="1"/>
  <c r="AJ111" i="1" s="1"/>
  <c r="AN111" i="1" s="1"/>
  <c r="AH103" i="1"/>
  <c r="AJ103" i="1" s="1"/>
  <c r="AN103" i="1" s="1"/>
  <c r="AH95" i="1"/>
  <c r="AJ95" i="1" s="1"/>
  <c r="AN95" i="1" s="1"/>
  <c r="AH87" i="1"/>
  <c r="AJ87" i="1" s="1"/>
  <c r="AN87" i="1" s="1"/>
  <c r="AH79" i="1"/>
  <c r="AJ79" i="1" s="1"/>
  <c r="AN79" i="1" s="1"/>
  <c r="AH71" i="1"/>
  <c r="AJ71" i="1" s="1"/>
  <c r="AN71" i="1" s="1"/>
  <c r="AH63" i="1"/>
  <c r="AJ63" i="1" s="1"/>
  <c r="AN63" i="1" s="1"/>
  <c r="AH55" i="1"/>
  <c r="AJ55" i="1" s="1"/>
  <c r="AN55" i="1" s="1"/>
  <c r="AH47" i="1"/>
  <c r="AJ47" i="1" s="1"/>
  <c r="AN47" i="1" s="1"/>
  <c r="AH39" i="1"/>
  <c r="AJ39" i="1" s="1"/>
  <c r="AN39" i="1" s="1"/>
  <c r="AH31" i="1"/>
  <c r="AJ31" i="1" s="1"/>
  <c r="AN31" i="1" s="1"/>
  <c r="AH23" i="1"/>
  <c r="AJ23" i="1" s="1"/>
  <c r="AN23" i="1" s="1"/>
  <c r="AH15" i="1"/>
  <c r="AJ15" i="1" s="1"/>
  <c r="AN15" i="1" s="1"/>
  <c r="AH7" i="1"/>
  <c r="AJ7" i="1" s="1"/>
  <c r="AN7" i="1" s="1"/>
  <c r="AH517" i="1"/>
  <c r="AJ517" i="1" s="1"/>
  <c r="AN517" i="1" s="1"/>
  <c r="AH509" i="1"/>
  <c r="AJ509" i="1" s="1"/>
  <c r="AN509" i="1" s="1"/>
  <c r="AH501" i="1"/>
  <c r="AJ501" i="1" s="1"/>
  <c r="AN501" i="1" s="1"/>
  <c r="AH493" i="1"/>
  <c r="AJ493" i="1" s="1"/>
  <c r="AN493" i="1" s="1"/>
  <c r="AH485" i="1"/>
  <c r="AJ485" i="1" s="1"/>
  <c r="AN485" i="1" s="1"/>
  <c r="AH477" i="1"/>
  <c r="AJ477" i="1" s="1"/>
  <c r="AN477" i="1" s="1"/>
  <c r="AH469" i="1"/>
  <c r="AJ469" i="1" s="1"/>
  <c r="AN469" i="1" s="1"/>
  <c r="AH461" i="1"/>
  <c r="AJ461" i="1" s="1"/>
  <c r="AN461" i="1" s="1"/>
  <c r="AH453" i="1"/>
  <c r="AJ453" i="1" s="1"/>
  <c r="AN453" i="1" s="1"/>
  <c r="AH445" i="1"/>
  <c r="AJ445" i="1" s="1"/>
  <c r="AN445" i="1" s="1"/>
  <c r="AH437" i="1"/>
  <c r="AJ437" i="1" s="1"/>
  <c r="AN437" i="1" s="1"/>
  <c r="AH429" i="1"/>
  <c r="AJ429" i="1" s="1"/>
  <c r="AN429" i="1" s="1"/>
  <c r="AH421" i="1"/>
  <c r="AJ421" i="1" s="1"/>
  <c r="AN421" i="1" s="1"/>
  <c r="AH413" i="1"/>
  <c r="AJ413" i="1" s="1"/>
  <c r="AN413" i="1" s="1"/>
  <c r="AH405" i="1"/>
  <c r="AJ405" i="1" s="1"/>
  <c r="AN405" i="1" s="1"/>
  <c r="AH397" i="1"/>
  <c r="AJ397" i="1" s="1"/>
  <c r="AN397" i="1" s="1"/>
  <c r="AH389" i="1"/>
  <c r="AJ389" i="1" s="1"/>
  <c r="AN389" i="1" s="1"/>
  <c r="AH381" i="1"/>
  <c r="AJ381" i="1" s="1"/>
  <c r="AN381" i="1" s="1"/>
  <c r="AH373" i="1"/>
  <c r="AJ373" i="1" s="1"/>
  <c r="AN373" i="1" s="1"/>
  <c r="AH365" i="1"/>
  <c r="AJ365" i="1" s="1"/>
  <c r="AN365" i="1" s="1"/>
  <c r="AH357" i="1"/>
  <c r="AJ357" i="1" s="1"/>
  <c r="AN357" i="1" s="1"/>
  <c r="AH349" i="1"/>
  <c r="AJ349" i="1" s="1"/>
  <c r="AN349" i="1" s="1"/>
  <c r="AH341" i="1"/>
  <c r="AJ341" i="1" s="1"/>
  <c r="AN341" i="1" s="1"/>
  <c r="AH333" i="1"/>
  <c r="AJ333" i="1" s="1"/>
  <c r="AN333" i="1" s="1"/>
  <c r="AH325" i="1"/>
  <c r="AJ325" i="1" s="1"/>
  <c r="AN325" i="1" s="1"/>
  <c r="AH317" i="1"/>
  <c r="AJ317" i="1" s="1"/>
  <c r="AN317" i="1" s="1"/>
  <c r="AH309" i="1"/>
  <c r="AJ309" i="1" s="1"/>
  <c r="AN309" i="1" s="1"/>
  <c r="AH301" i="1"/>
  <c r="AJ301" i="1" s="1"/>
  <c r="AN301" i="1" s="1"/>
  <c r="AH293" i="1"/>
  <c r="AJ293" i="1" s="1"/>
  <c r="AN293" i="1" s="1"/>
  <c r="AH285" i="1"/>
  <c r="AJ285" i="1" s="1"/>
  <c r="AN285" i="1" s="1"/>
  <c r="AH277" i="1"/>
  <c r="AJ277" i="1" s="1"/>
  <c r="AN277" i="1" s="1"/>
  <c r="AH269" i="1"/>
  <c r="AJ269" i="1" s="1"/>
  <c r="AN269" i="1" s="1"/>
  <c r="AH261" i="1"/>
  <c r="AJ261" i="1" s="1"/>
  <c r="AN261" i="1" s="1"/>
  <c r="AH253" i="1"/>
  <c r="AJ253" i="1" s="1"/>
  <c r="AN253" i="1" s="1"/>
  <c r="AH245" i="1"/>
  <c r="AJ245" i="1" s="1"/>
  <c r="AN245" i="1" s="1"/>
  <c r="AH237" i="1"/>
  <c r="AJ237" i="1" s="1"/>
  <c r="AN237" i="1" s="1"/>
  <c r="AH229" i="1"/>
  <c r="AJ229" i="1" s="1"/>
  <c r="AN229" i="1" s="1"/>
  <c r="AH221" i="1"/>
  <c r="AJ221" i="1" s="1"/>
  <c r="AN221" i="1" s="1"/>
  <c r="AH213" i="1"/>
  <c r="AJ213" i="1" s="1"/>
  <c r="AN213" i="1" s="1"/>
  <c r="AH205" i="1"/>
  <c r="AJ205" i="1" s="1"/>
  <c r="AN205" i="1" s="1"/>
  <c r="AH197" i="1"/>
  <c r="AJ197" i="1" s="1"/>
  <c r="AN197" i="1" s="1"/>
  <c r="AH189" i="1"/>
  <c r="AJ189" i="1" s="1"/>
  <c r="AN189" i="1" s="1"/>
  <c r="AH181" i="1"/>
  <c r="AJ181" i="1" s="1"/>
  <c r="AN181" i="1" s="1"/>
  <c r="AH173" i="1"/>
  <c r="AJ173" i="1" s="1"/>
  <c r="AN173" i="1" s="1"/>
  <c r="AH165" i="1"/>
  <c r="AJ165" i="1" s="1"/>
  <c r="AN165" i="1" s="1"/>
  <c r="AH157" i="1"/>
  <c r="AJ157" i="1" s="1"/>
  <c r="AN157" i="1" s="1"/>
  <c r="AH149" i="1"/>
  <c r="AJ149" i="1" s="1"/>
  <c r="AN149" i="1" s="1"/>
  <c r="AH141" i="1"/>
  <c r="AJ141" i="1" s="1"/>
  <c r="AN141" i="1" s="1"/>
  <c r="AH133" i="1"/>
  <c r="AJ133" i="1" s="1"/>
  <c r="AN133" i="1" s="1"/>
  <c r="AH125" i="1"/>
  <c r="AJ125" i="1" s="1"/>
  <c r="AN125" i="1" s="1"/>
  <c r="AH117" i="1"/>
  <c r="AJ117" i="1" s="1"/>
  <c r="AN117" i="1" s="1"/>
  <c r="AH109" i="1"/>
  <c r="AJ109" i="1" s="1"/>
  <c r="AN109" i="1" s="1"/>
  <c r="AH101" i="1"/>
  <c r="AJ101" i="1" s="1"/>
  <c r="AN101" i="1" s="1"/>
  <c r="AH93" i="1"/>
  <c r="AJ93" i="1" s="1"/>
  <c r="AN93" i="1" s="1"/>
  <c r="AH85" i="1"/>
  <c r="AJ85" i="1" s="1"/>
  <c r="AN85" i="1" s="1"/>
  <c r="AH77" i="1"/>
  <c r="AJ77" i="1" s="1"/>
  <c r="AN77" i="1" s="1"/>
  <c r="AH69" i="1"/>
  <c r="AJ69" i="1" s="1"/>
  <c r="AN69" i="1" s="1"/>
  <c r="AH61" i="1"/>
  <c r="AJ61" i="1" s="1"/>
  <c r="AN61" i="1" s="1"/>
  <c r="AH53" i="1"/>
  <c r="AJ53" i="1" s="1"/>
  <c r="AN53" i="1" s="1"/>
  <c r="AH45" i="1"/>
  <c r="AJ45" i="1" s="1"/>
  <c r="AN45" i="1" s="1"/>
  <c r="AH37" i="1"/>
  <c r="AJ37" i="1" s="1"/>
  <c r="AN37" i="1" s="1"/>
  <c r="AH29" i="1"/>
  <c r="AJ29" i="1" s="1"/>
  <c r="AN29" i="1" s="1"/>
  <c r="AH21" i="1"/>
  <c r="AJ21" i="1" s="1"/>
  <c r="AN21" i="1" s="1"/>
  <c r="AH13" i="1"/>
  <c r="AJ13" i="1" s="1"/>
  <c r="AN13" i="1" s="1"/>
  <c r="AH5" i="1"/>
  <c r="AJ5" i="1" s="1"/>
  <c r="AN5" i="1" s="1"/>
  <c r="AH516" i="1"/>
  <c r="AJ516" i="1" s="1"/>
  <c r="AN516" i="1" s="1"/>
  <c r="AH500" i="1"/>
  <c r="AJ500" i="1" s="1"/>
  <c r="AN500" i="1" s="1"/>
  <c r="AH492" i="1"/>
  <c r="AJ492" i="1" s="1"/>
  <c r="AN492" i="1" s="1"/>
  <c r="AH476" i="1"/>
  <c r="AJ476" i="1" s="1"/>
  <c r="AN476" i="1" s="1"/>
  <c r="AH468" i="1"/>
  <c r="AJ468" i="1" s="1"/>
  <c r="AN468" i="1" s="1"/>
  <c r="AH452" i="1"/>
  <c r="AJ452" i="1" s="1"/>
  <c r="AN452" i="1" s="1"/>
  <c r="AH436" i="1"/>
  <c r="AJ436" i="1" s="1"/>
  <c r="AN436" i="1" s="1"/>
  <c r="AH428" i="1"/>
  <c r="AJ428" i="1" s="1"/>
  <c r="AN428" i="1" s="1"/>
  <c r="AH412" i="1"/>
  <c r="AJ412" i="1" s="1"/>
  <c r="AN412" i="1" s="1"/>
  <c r="AH404" i="1"/>
  <c r="AJ404" i="1" s="1"/>
  <c r="AN404" i="1" s="1"/>
  <c r="AH388" i="1"/>
  <c r="AJ388" i="1" s="1"/>
  <c r="AN388" i="1" s="1"/>
  <c r="AH372" i="1"/>
  <c r="AJ372" i="1" s="1"/>
  <c r="AN372" i="1" s="1"/>
  <c r="AH364" i="1"/>
  <c r="AJ364" i="1" s="1"/>
  <c r="AN364" i="1" s="1"/>
  <c r="AH348" i="1"/>
  <c r="AJ348" i="1" s="1"/>
  <c r="AN348" i="1" s="1"/>
  <c r="AH340" i="1"/>
  <c r="AJ340" i="1" s="1"/>
  <c r="AN340" i="1" s="1"/>
  <c r="AH324" i="1"/>
  <c r="AJ324" i="1" s="1"/>
  <c r="AN324" i="1" s="1"/>
  <c r="AH308" i="1"/>
  <c r="AJ308" i="1" s="1"/>
  <c r="AN308" i="1" s="1"/>
  <c r="AH300" i="1"/>
  <c r="AJ300" i="1" s="1"/>
  <c r="AN300" i="1" s="1"/>
  <c r="AH284" i="1"/>
  <c r="AJ284" i="1" s="1"/>
  <c r="AN284" i="1" s="1"/>
  <c r="AH276" i="1"/>
  <c r="AJ276" i="1" s="1"/>
  <c r="AN276" i="1" s="1"/>
  <c r="AH260" i="1"/>
  <c r="AJ260" i="1" s="1"/>
  <c r="AN260" i="1" s="1"/>
  <c r="AH244" i="1"/>
  <c r="AJ244" i="1" s="1"/>
  <c r="AN244" i="1" s="1"/>
  <c r="AH236" i="1"/>
  <c r="AJ236" i="1" s="1"/>
  <c r="AN236" i="1" s="1"/>
  <c r="AH220" i="1"/>
  <c r="AJ220" i="1" s="1"/>
  <c r="AN220" i="1" s="1"/>
  <c r="AH212" i="1"/>
  <c r="AJ212" i="1" s="1"/>
  <c r="AN212" i="1" s="1"/>
  <c r="AH196" i="1"/>
  <c r="AJ196" i="1" s="1"/>
  <c r="AN196" i="1" s="1"/>
  <c r="AH188" i="1"/>
  <c r="AJ188" i="1" s="1"/>
  <c r="AN188" i="1" s="1"/>
  <c r="AH180" i="1"/>
  <c r="AJ180" i="1" s="1"/>
  <c r="AN180" i="1" s="1"/>
  <c r="AH172" i="1"/>
  <c r="AJ172" i="1" s="1"/>
  <c r="AN172" i="1" s="1"/>
  <c r="AH164" i="1"/>
  <c r="AJ164" i="1" s="1"/>
  <c r="AN164" i="1" s="1"/>
  <c r="AH156" i="1"/>
  <c r="AJ156" i="1" s="1"/>
  <c r="AN156" i="1" s="1"/>
  <c r="AH148" i="1"/>
  <c r="AJ148" i="1" s="1"/>
  <c r="AN148" i="1" s="1"/>
  <c r="AH140" i="1"/>
  <c r="AJ140" i="1" s="1"/>
  <c r="AN140" i="1" s="1"/>
  <c r="AH132" i="1"/>
  <c r="AJ132" i="1" s="1"/>
  <c r="AN132" i="1" s="1"/>
  <c r="AH124" i="1"/>
  <c r="AJ124" i="1" s="1"/>
  <c r="AN124" i="1" s="1"/>
  <c r="AH116" i="1"/>
  <c r="AJ116" i="1" s="1"/>
  <c r="AN116" i="1" s="1"/>
  <c r="AH108" i="1"/>
  <c r="AJ108" i="1" s="1"/>
  <c r="AN108" i="1" s="1"/>
  <c r="AH100" i="1"/>
  <c r="AJ100" i="1" s="1"/>
  <c r="AN100" i="1" s="1"/>
  <c r="AH92" i="1"/>
  <c r="AJ92" i="1" s="1"/>
  <c r="AN92" i="1" s="1"/>
  <c r="AH84" i="1"/>
  <c r="AJ84" i="1" s="1"/>
  <c r="AN84" i="1" s="1"/>
  <c r="AH76" i="1"/>
  <c r="AJ76" i="1" s="1"/>
  <c r="AN76" i="1" s="1"/>
  <c r="AH68" i="1"/>
  <c r="AJ68" i="1" s="1"/>
  <c r="AN68" i="1" s="1"/>
  <c r="AH60" i="1"/>
  <c r="AJ60" i="1" s="1"/>
  <c r="AN60" i="1" s="1"/>
  <c r="AH52" i="1"/>
  <c r="AJ52" i="1" s="1"/>
  <c r="AN52" i="1" s="1"/>
  <c r="AH44" i="1"/>
  <c r="AJ44" i="1" s="1"/>
  <c r="AN44" i="1" s="1"/>
  <c r="AH36" i="1"/>
  <c r="AJ36" i="1" s="1"/>
  <c r="AN36" i="1" s="1"/>
  <c r="AH28" i="1"/>
  <c r="AJ28" i="1" s="1"/>
  <c r="AN28" i="1" s="1"/>
  <c r="AH20" i="1"/>
  <c r="AJ20" i="1" s="1"/>
  <c r="AN20" i="1" s="1"/>
  <c r="AH12" i="1"/>
  <c r="AJ12" i="1" s="1"/>
  <c r="AN12" i="1" s="1"/>
  <c r="AH4" i="1"/>
  <c r="AJ4" i="1" s="1"/>
  <c r="AN4" i="1" s="1"/>
  <c r="AH3" i="1"/>
  <c r="AJ3" i="1" s="1"/>
  <c r="AN3" i="1" s="1"/>
  <c r="AU428" i="1" l="1"/>
  <c r="AU261" i="1"/>
  <c r="AU191" i="1"/>
  <c r="AU168" i="1"/>
  <c r="AU661" i="1"/>
  <c r="AU54" i="1"/>
  <c r="AU446" i="1"/>
  <c r="AU894" i="1"/>
  <c r="AU775" i="1"/>
  <c r="AU664" i="1"/>
  <c r="AU49" i="1"/>
  <c r="AU521" i="1"/>
  <c r="AU977" i="1"/>
  <c r="AU427" i="1"/>
  <c r="AU836" i="1"/>
  <c r="AU298" i="1"/>
  <c r="AU682" i="1"/>
  <c r="AU659" i="1"/>
  <c r="AU991" i="1"/>
  <c r="AU92" i="1"/>
  <c r="AU141" i="1"/>
  <c r="AU7" i="1"/>
  <c r="AU48" i="1"/>
  <c r="AU541" i="1"/>
  <c r="AU989" i="1"/>
  <c r="AU390" i="1"/>
  <c r="AU966" i="1"/>
  <c r="AU60" i="1"/>
  <c r="AU284" i="1"/>
  <c r="AU68" i="1"/>
  <c r="AU196" i="1"/>
  <c r="AU300" i="1"/>
  <c r="AU404" i="1"/>
  <c r="AU500" i="1"/>
  <c r="AU53" i="1"/>
  <c r="AU117" i="1"/>
  <c r="AU181" i="1"/>
  <c r="AU245" i="1"/>
  <c r="AU309" i="1"/>
  <c r="AU373" i="1"/>
  <c r="AU437" i="1"/>
  <c r="AU501" i="1"/>
  <c r="AU47" i="1"/>
  <c r="AU111" i="1"/>
  <c r="AU175" i="1"/>
  <c r="AU239" i="1"/>
  <c r="AU303" i="1"/>
  <c r="AU367" i="1"/>
  <c r="AU24" i="1"/>
  <c r="AU88" i="1"/>
  <c r="AU152" i="1"/>
  <c r="AU216" i="1"/>
  <c r="AU280" i="1"/>
  <c r="AU344" i="1"/>
  <c r="AU408" i="1"/>
  <c r="AU581" i="1"/>
  <c r="AU645" i="1"/>
  <c r="AU709" i="1"/>
  <c r="AU773" i="1"/>
  <c r="AU837" i="1"/>
  <c r="AU901" i="1"/>
  <c r="AU965" i="1"/>
  <c r="AU38" i="1"/>
  <c r="AU102" i="1"/>
  <c r="AU174" i="1"/>
  <c r="AU238" i="1"/>
  <c r="AU302" i="1"/>
  <c r="AU366" i="1"/>
  <c r="AU430" i="1"/>
  <c r="AU494" i="1"/>
  <c r="AU558" i="1"/>
  <c r="AU622" i="1"/>
  <c r="AU686" i="1"/>
  <c r="AU750" i="1"/>
  <c r="AU814" i="1"/>
  <c r="AU878" i="1"/>
  <c r="AU942" i="1"/>
  <c r="AU687" i="1"/>
  <c r="AU759" i="1"/>
  <c r="AU831" i="1"/>
  <c r="AU903" i="1"/>
  <c r="AU975" i="1"/>
  <c r="AU456" i="1"/>
  <c r="AU520" i="1"/>
  <c r="AU584" i="1"/>
  <c r="AU648" i="1"/>
  <c r="AU712" i="1"/>
  <c r="AU776" i="1"/>
  <c r="AU840" i="1"/>
  <c r="AU904" i="1"/>
  <c r="AU968" i="1"/>
  <c r="AU33" i="1"/>
  <c r="AU97" i="1"/>
  <c r="AU441" i="1"/>
  <c r="AU505" i="1"/>
  <c r="AU577" i="1"/>
  <c r="AU641" i="1"/>
  <c r="AU705" i="1"/>
  <c r="AU769" i="1"/>
  <c r="AU833" i="1"/>
  <c r="AU897" i="1"/>
  <c r="AU961" i="1"/>
  <c r="AU27" i="1"/>
  <c r="AU91" i="1"/>
  <c r="AU155" i="1"/>
  <c r="AU219" i="1"/>
  <c r="AU283" i="1"/>
  <c r="AU347" i="1"/>
  <c r="AU411" i="1"/>
  <c r="AU292" i="1"/>
  <c r="AU532" i="1"/>
  <c r="AU596" i="1"/>
  <c r="AU668" i="1"/>
  <c r="AU740" i="1"/>
  <c r="AU812" i="1"/>
  <c r="AU884" i="1"/>
  <c r="AU964" i="1"/>
  <c r="AU26" i="1"/>
  <c r="AU90" i="1"/>
  <c r="AU154" i="1"/>
  <c r="AU218" i="1"/>
  <c r="AU282" i="1"/>
  <c r="AU346" i="1"/>
  <c r="AU410" i="1"/>
  <c r="AU474" i="1"/>
  <c r="AU538" i="1"/>
  <c r="AU602" i="1"/>
  <c r="AU666" i="1"/>
  <c r="AU730" i="1"/>
  <c r="AU794" i="1"/>
  <c r="AU858" i="1"/>
  <c r="AU922" i="1"/>
  <c r="AU986" i="1"/>
  <c r="AU515" i="1"/>
  <c r="AU579" i="1"/>
  <c r="AU643" i="1"/>
  <c r="AU707" i="1"/>
  <c r="AU771" i="1"/>
  <c r="AU835" i="1"/>
  <c r="AU899" i="1"/>
  <c r="AU963" i="1"/>
  <c r="AU863" i="1"/>
  <c r="AU828" i="1"/>
  <c r="AU5" i="1"/>
  <c r="AU63" i="1"/>
  <c r="AU40" i="1"/>
  <c r="AU597" i="1"/>
  <c r="AU118" i="1"/>
  <c r="AU574" i="1"/>
  <c r="AU958" i="1"/>
  <c r="AU927" i="1"/>
  <c r="AU856" i="1"/>
  <c r="AU721" i="1"/>
  <c r="AU107" i="1"/>
  <c r="AU548" i="1"/>
  <c r="AU980" i="1"/>
  <c r="AU426" i="1"/>
  <c r="AU810" i="1"/>
  <c r="AU723" i="1"/>
  <c r="AU340" i="1"/>
  <c r="AU397" i="1"/>
  <c r="AU263" i="1"/>
  <c r="AU304" i="1"/>
  <c r="AU797" i="1"/>
  <c r="AU126" i="1"/>
  <c r="AU454" i="1"/>
  <c r="AU838" i="1"/>
  <c r="AU116" i="1"/>
  <c r="AU124" i="1"/>
  <c r="AU4" i="1"/>
  <c r="AU132" i="1"/>
  <c r="AU12" i="1"/>
  <c r="AU76" i="1"/>
  <c r="AU140" i="1"/>
  <c r="AU212" i="1"/>
  <c r="AU308" i="1"/>
  <c r="AU412" i="1"/>
  <c r="AU516" i="1"/>
  <c r="AU61" i="1"/>
  <c r="AU125" i="1"/>
  <c r="AU189" i="1"/>
  <c r="AU253" i="1"/>
  <c r="AU317" i="1"/>
  <c r="AU381" i="1"/>
  <c r="AU445" i="1"/>
  <c r="AU509" i="1"/>
  <c r="AU55" i="1"/>
  <c r="AU119" i="1"/>
  <c r="AU183" i="1"/>
  <c r="AU247" i="1"/>
  <c r="AU311" i="1"/>
  <c r="AU375" i="1"/>
  <c r="AU32" i="1"/>
  <c r="AU96" i="1"/>
  <c r="AU160" i="1"/>
  <c r="AU224" i="1"/>
  <c r="AU288" i="1"/>
  <c r="AU352" i="1"/>
  <c r="AU525" i="1"/>
  <c r="AU589" i="1"/>
  <c r="AU653" i="1"/>
  <c r="AU717" i="1"/>
  <c r="AU781" i="1"/>
  <c r="AU845" i="1"/>
  <c r="AU909" i="1"/>
  <c r="AU973" i="1"/>
  <c r="AU46" i="1"/>
  <c r="AU110" i="1"/>
  <c r="AU182" i="1"/>
  <c r="AU246" i="1"/>
  <c r="AU310" i="1"/>
  <c r="AU374" i="1"/>
  <c r="AU438" i="1"/>
  <c r="AU502" i="1"/>
  <c r="AU566" i="1"/>
  <c r="AU630" i="1"/>
  <c r="AU694" i="1"/>
  <c r="AU758" i="1"/>
  <c r="AU822" i="1"/>
  <c r="AU886" i="1"/>
  <c r="AU950" i="1"/>
  <c r="AU695" i="1"/>
  <c r="AU767" i="1"/>
  <c r="AU839" i="1"/>
  <c r="AU919" i="1"/>
  <c r="AU983" i="1"/>
  <c r="AU464" i="1"/>
  <c r="AU528" i="1"/>
  <c r="AU592" i="1"/>
  <c r="AU656" i="1"/>
  <c r="AU720" i="1"/>
  <c r="AU784" i="1"/>
  <c r="AU848" i="1"/>
  <c r="AU912" i="1"/>
  <c r="AU976" i="1"/>
  <c r="AU41" i="1"/>
  <c r="AU105" i="1"/>
  <c r="AU449" i="1"/>
  <c r="AU513" i="1"/>
  <c r="AU585" i="1"/>
  <c r="AU649" i="1"/>
  <c r="AU713" i="1"/>
  <c r="AU777" i="1"/>
  <c r="AU841" i="1"/>
  <c r="AU905" i="1"/>
  <c r="AU969" i="1"/>
  <c r="AU35" i="1"/>
  <c r="AU99" i="1"/>
  <c r="AU163" i="1"/>
  <c r="AU227" i="1"/>
  <c r="AU291" i="1"/>
  <c r="AU355" i="1"/>
  <c r="AU419" i="1"/>
  <c r="AU316" i="1"/>
  <c r="AU540" i="1"/>
  <c r="AU604" i="1"/>
  <c r="AU676" i="1"/>
  <c r="AU748" i="1"/>
  <c r="AU820" i="1"/>
  <c r="AU892" i="1"/>
  <c r="AU972" i="1"/>
  <c r="AU34" i="1"/>
  <c r="AU98" i="1"/>
  <c r="AU162" i="1"/>
  <c r="AU226" i="1"/>
  <c r="AU290" i="1"/>
  <c r="AU354" i="1"/>
  <c r="AU418" i="1"/>
  <c r="AU482" i="1"/>
  <c r="AU546" i="1"/>
  <c r="AU610" i="1"/>
  <c r="AU674" i="1"/>
  <c r="AU738" i="1"/>
  <c r="AU802" i="1"/>
  <c r="AU866" i="1"/>
  <c r="AU930" i="1"/>
  <c r="AU994" i="1"/>
  <c r="AU523" i="1"/>
  <c r="AU587" i="1"/>
  <c r="AU651" i="1"/>
  <c r="AU715" i="1"/>
  <c r="AU779" i="1"/>
  <c r="AU843" i="1"/>
  <c r="AU907" i="1"/>
  <c r="AU971" i="1"/>
  <c r="AU911" i="1"/>
  <c r="AU908" i="1"/>
  <c r="AU148" i="1"/>
  <c r="AU197" i="1"/>
  <c r="AU127" i="1"/>
  <c r="AU104" i="1"/>
  <c r="AU725" i="1"/>
  <c r="AU254" i="1"/>
  <c r="AU766" i="1"/>
  <c r="AU999" i="1"/>
  <c r="AU792" i="1"/>
  <c r="AU657" i="1"/>
  <c r="AU235" i="1"/>
  <c r="AU684" i="1"/>
  <c r="AU170" i="1"/>
  <c r="AU554" i="1"/>
  <c r="AU467" i="1"/>
  <c r="AU787" i="1"/>
  <c r="AU236" i="1"/>
  <c r="AU269" i="1"/>
  <c r="AU135" i="1"/>
  <c r="AU240" i="1"/>
  <c r="AU861" i="1"/>
  <c r="AU262" i="1"/>
  <c r="AU518" i="1"/>
  <c r="AU646" i="1"/>
  <c r="AU774" i="1"/>
  <c r="AU639" i="1"/>
  <c r="AU711" i="1"/>
  <c r="AU791" i="1"/>
  <c r="AU935" i="1"/>
  <c r="AU416" i="1"/>
  <c r="AU480" i="1"/>
  <c r="AU544" i="1"/>
  <c r="AU608" i="1"/>
  <c r="AU672" i="1"/>
  <c r="AU736" i="1"/>
  <c r="AU800" i="1"/>
  <c r="AU864" i="1"/>
  <c r="AU928" i="1"/>
  <c r="AU992" i="1"/>
  <c r="AU57" i="1"/>
  <c r="AU129" i="1"/>
  <c r="AU193" i="1"/>
  <c r="AU257" i="1"/>
  <c r="AU321" i="1"/>
  <c r="AU393" i="1"/>
  <c r="AU665" i="1"/>
  <c r="AU729" i="1"/>
  <c r="AU793" i="1"/>
  <c r="AU857" i="1"/>
  <c r="AU921" i="1"/>
  <c r="AU985" i="1"/>
  <c r="AU51" i="1"/>
  <c r="AU115" i="1"/>
  <c r="AU179" i="1"/>
  <c r="AU243" i="1"/>
  <c r="AU307" i="1"/>
  <c r="AU371" i="1"/>
  <c r="AU435" i="1"/>
  <c r="AU356" i="1"/>
  <c r="AU556" i="1"/>
  <c r="AU620" i="1"/>
  <c r="AU692" i="1"/>
  <c r="AU764" i="1"/>
  <c r="AU844" i="1"/>
  <c r="AU916" i="1"/>
  <c r="AU988" i="1"/>
  <c r="AU50" i="1"/>
  <c r="AU114" i="1"/>
  <c r="AU178" i="1"/>
  <c r="AU242" i="1"/>
  <c r="AU306" i="1"/>
  <c r="AU370" i="1"/>
  <c r="AU434" i="1"/>
  <c r="AU498" i="1"/>
  <c r="AU562" i="1"/>
  <c r="AU626" i="1"/>
  <c r="AU690" i="1"/>
  <c r="AU754" i="1"/>
  <c r="AU818" i="1"/>
  <c r="AU882" i="1"/>
  <c r="AU946" i="1"/>
  <c r="AU475" i="1"/>
  <c r="AU539" i="1"/>
  <c r="AU603" i="1"/>
  <c r="AU667" i="1"/>
  <c r="AU731" i="1"/>
  <c r="AU795" i="1"/>
  <c r="AU859" i="1"/>
  <c r="AU923" i="1"/>
  <c r="AU987" i="1"/>
  <c r="AU956" i="1"/>
  <c r="AU20" i="1"/>
  <c r="AU69" i="1"/>
  <c r="AU389" i="1"/>
  <c r="AU319" i="1"/>
  <c r="AU360" i="1"/>
  <c r="AU853" i="1"/>
  <c r="AU318" i="1"/>
  <c r="AU702" i="1"/>
  <c r="AU472" i="1"/>
  <c r="AU920" i="1"/>
  <c r="AU385" i="1"/>
  <c r="AU849" i="1"/>
  <c r="AU171" i="1"/>
  <c r="AU612" i="1"/>
  <c r="AU106" i="1"/>
  <c r="AU490" i="1"/>
  <c r="AU874" i="1"/>
  <c r="AU979" i="1"/>
  <c r="AU436" i="1"/>
  <c r="AU333" i="1"/>
  <c r="AU199" i="1"/>
  <c r="AU176" i="1"/>
  <c r="AU669" i="1"/>
  <c r="AU62" i="1"/>
  <c r="AU582" i="1"/>
  <c r="AU855" i="1"/>
  <c r="AU36" i="1"/>
  <c r="AU100" i="1"/>
  <c r="AU164" i="1"/>
  <c r="AU244" i="1"/>
  <c r="AU348" i="1"/>
  <c r="AU452" i="1"/>
  <c r="AU21" i="1"/>
  <c r="AU85" i="1"/>
  <c r="AU149" i="1"/>
  <c r="AU213" i="1"/>
  <c r="AU277" i="1"/>
  <c r="AU341" i="1"/>
  <c r="AU405" i="1"/>
  <c r="AU469" i="1"/>
  <c r="AU15" i="1"/>
  <c r="AU79" i="1"/>
  <c r="AU143" i="1"/>
  <c r="AU207" i="1"/>
  <c r="AU271" i="1"/>
  <c r="AU335" i="1"/>
  <c r="AU399" i="1"/>
  <c r="AU56" i="1"/>
  <c r="AU120" i="1"/>
  <c r="AU184" i="1"/>
  <c r="AU248" i="1"/>
  <c r="AU312" i="1"/>
  <c r="AU376" i="1"/>
  <c r="AU549" i="1"/>
  <c r="AU613" i="1"/>
  <c r="AU677" i="1"/>
  <c r="AU741" i="1"/>
  <c r="AU805" i="1"/>
  <c r="AU869" i="1"/>
  <c r="AU933" i="1"/>
  <c r="AU997" i="1"/>
  <c r="AU70" i="1"/>
  <c r="AU142" i="1"/>
  <c r="AU206" i="1"/>
  <c r="AU270" i="1"/>
  <c r="AU334" i="1"/>
  <c r="AU398" i="1"/>
  <c r="AU462" i="1"/>
  <c r="AU526" i="1"/>
  <c r="AU590" i="1"/>
  <c r="AU654" i="1"/>
  <c r="AU718" i="1"/>
  <c r="AU782" i="1"/>
  <c r="AU846" i="1"/>
  <c r="AU910" i="1"/>
  <c r="AU974" i="1"/>
  <c r="AU647" i="1"/>
  <c r="AU719" i="1"/>
  <c r="AU799" i="1"/>
  <c r="AU871" i="1"/>
  <c r="AU943" i="1"/>
  <c r="AU424" i="1"/>
  <c r="AU488" i="1"/>
  <c r="AU552" i="1"/>
  <c r="AU616" i="1"/>
  <c r="AU680" i="1"/>
  <c r="AU744" i="1"/>
  <c r="AU808" i="1"/>
  <c r="AU872" i="1"/>
  <c r="AU936" i="1"/>
  <c r="AU1000" i="1"/>
  <c r="AU65" i="1"/>
  <c r="AU137" i="1"/>
  <c r="AU201" i="1"/>
  <c r="AU265" i="1"/>
  <c r="AU329" i="1"/>
  <c r="AU673" i="1"/>
  <c r="AU737" i="1"/>
  <c r="AU801" i="1"/>
  <c r="AU865" i="1"/>
  <c r="AU929" i="1"/>
  <c r="AU993" i="1"/>
  <c r="AU59" i="1"/>
  <c r="AU123" i="1"/>
  <c r="AU187" i="1"/>
  <c r="AU251" i="1"/>
  <c r="AU315" i="1"/>
  <c r="AU379" i="1"/>
  <c r="AU443" i="1"/>
  <c r="AU380" i="1"/>
  <c r="AU564" i="1"/>
  <c r="AU628" i="1"/>
  <c r="AU708" i="1"/>
  <c r="AU772" i="1"/>
  <c r="AU852" i="1"/>
  <c r="AU924" i="1"/>
  <c r="AU996" i="1"/>
  <c r="AU58" i="1"/>
  <c r="AU122" i="1"/>
  <c r="AU186" i="1"/>
  <c r="AU250" i="1"/>
  <c r="AU314" i="1"/>
  <c r="AU378" i="1"/>
  <c r="AU442" i="1"/>
  <c r="AU506" i="1"/>
  <c r="AU570" i="1"/>
  <c r="AU634" i="1"/>
  <c r="AU698" i="1"/>
  <c r="AU762" i="1"/>
  <c r="AU826" i="1"/>
  <c r="AU890" i="1"/>
  <c r="AU954" i="1"/>
  <c r="AU483" i="1"/>
  <c r="AU547" i="1"/>
  <c r="AU611" i="1"/>
  <c r="AU675" i="1"/>
  <c r="AU739" i="1"/>
  <c r="AU803" i="1"/>
  <c r="AU867" i="1"/>
  <c r="AU931" i="1"/>
  <c r="AU995" i="1"/>
  <c r="AU134" i="1"/>
  <c r="AU84" i="1"/>
  <c r="AU133" i="1"/>
  <c r="AU453" i="1"/>
  <c r="AU383" i="1"/>
  <c r="AU533" i="1"/>
  <c r="AU789" i="1"/>
  <c r="AU190" i="1"/>
  <c r="AU638" i="1"/>
  <c r="AU847" i="1"/>
  <c r="AU728" i="1"/>
  <c r="AU43" i="1"/>
  <c r="AU332" i="1"/>
  <c r="AU900" i="1"/>
  <c r="AU362" i="1"/>
  <c r="AU746" i="1"/>
  <c r="AU595" i="1"/>
  <c r="AU915" i="1"/>
  <c r="AU156" i="1"/>
  <c r="AU205" i="1"/>
  <c r="AU71" i="1"/>
  <c r="AU112" i="1"/>
  <c r="AU605" i="1"/>
  <c r="AU925" i="1"/>
  <c r="AU326" i="1"/>
  <c r="AU44" i="1"/>
  <c r="AU108" i="1"/>
  <c r="AU172" i="1"/>
  <c r="AU260" i="1"/>
  <c r="AU364" i="1"/>
  <c r="AU468" i="1"/>
  <c r="AU29" i="1"/>
  <c r="AU93" i="1"/>
  <c r="AU157" i="1"/>
  <c r="AU221" i="1"/>
  <c r="AU285" i="1"/>
  <c r="AU349" i="1"/>
  <c r="AU413" i="1"/>
  <c r="AU477" i="1"/>
  <c r="AU23" i="1"/>
  <c r="AU87" i="1"/>
  <c r="AU151" i="1"/>
  <c r="AU215" i="1"/>
  <c r="AU279" i="1"/>
  <c r="AU343" i="1"/>
  <c r="AU407" i="1"/>
  <c r="AU64" i="1"/>
  <c r="AU128" i="1"/>
  <c r="AU192" i="1"/>
  <c r="AU256" i="1"/>
  <c r="AU320" i="1"/>
  <c r="AU384" i="1"/>
  <c r="AU557" i="1"/>
  <c r="AU621" i="1"/>
  <c r="AU685" i="1"/>
  <c r="AU749" i="1"/>
  <c r="AU813" i="1"/>
  <c r="AU877" i="1"/>
  <c r="AU941" i="1"/>
  <c r="AU14" i="1"/>
  <c r="AU78" i="1"/>
  <c r="AU150" i="1"/>
  <c r="AU214" i="1"/>
  <c r="AU278" i="1"/>
  <c r="AU342" i="1"/>
  <c r="AU406" i="1"/>
  <c r="AU470" i="1"/>
  <c r="AU534" i="1"/>
  <c r="AU598" i="1"/>
  <c r="AU662" i="1"/>
  <c r="AU726" i="1"/>
  <c r="AU790" i="1"/>
  <c r="AU854" i="1"/>
  <c r="AU918" i="1"/>
  <c r="AU982" i="1"/>
  <c r="AU663" i="1"/>
  <c r="AU727" i="1"/>
  <c r="AU807" i="1"/>
  <c r="AU879" i="1"/>
  <c r="AU951" i="1"/>
  <c r="AU432" i="1"/>
  <c r="AU496" i="1"/>
  <c r="AU560" i="1"/>
  <c r="AU624" i="1"/>
  <c r="AU688" i="1"/>
  <c r="AU752" i="1"/>
  <c r="AU816" i="1"/>
  <c r="AU880" i="1"/>
  <c r="AU944" i="1"/>
  <c r="AU9" i="1"/>
  <c r="AU73" i="1"/>
  <c r="AU681" i="1"/>
  <c r="AU745" i="1"/>
  <c r="AU809" i="1"/>
  <c r="AU873" i="1"/>
  <c r="AU937" i="1"/>
  <c r="AU1001" i="1"/>
  <c r="AU67" i="1"/>
  <c r="AU131" i="1"/>
  <c r="AU195" i="1"/>
  <c r="AU259" i="1"/>
  <c r="AU323" i="1"/>
  <c r="AU387" i="1"/>
  <c r="AU451" i="1"/>
  <c r="AU420" i="1"/>
  <c r="AU572" i="1"/>
  <c r="AU636" i="1"/>
  <c r="AU716" i="1"/>
  <c r="AU788" i="1"/>
  <c r="AU860" i="1"/>
  <c r="AU932" i="1"/>
  <c r="AU2" i="1"/>
  <c r="AU66" i="1"/>
  <c r="AU130" i="1"/>
  <c r="AU194" i="1"/>
  <c r="AU258" i="1"/>
  <c r="AU322" i="1"/>
  <c r="AU386" i="1"/>
  <c r="AU450" i="1"/>
  <c r="AU514" i="1"/>
  <c r="AU578" i="1"/>
  <c r="AU642" i="1"/>
  <c r="AU706" i="1"/>
  <c r="AU770" i="1"/>
  <c r="AU834" i="1"/>
  <c r="AU898" i="1"/>
  <c r="AU962" i="1"/>
  <c r="AU491" i="1"/>
  <c r="AU555" i="1"/>
  <c r="AU619" i="1"/>
  <c r="AU683" i="1"/>
  <c r="AU747" i="1"/>
  <c r="AU811" i="1"/>
  <c r="AU875" i="1"/>
  <c r="AU939" i="1"/>
  <c r="AU6" i="1"/>
  <c r="AU652" i="1"/>
  <c r="AU783" i="1"/>
  <c r="AU324" i="1"/>
  <c r="AU517" i="1"/>
  <c r="AU232" i="1"/>
  <c r="AU981" i="1"/>
  <c r="AU510" i="1"/>
  <c r="AU600" i="1"/>
  <c r="AU113" i="1"/>
  <c r="AU785" i="1"/>
  <c r="AU363" i="1"/>
  <c r="AU42" i="1"/>
  <c r="AU938" i="1"/>
  <c r="AU77" i="1"/>
  <c r="AU391" i="1"/>
  <c r="AU710" i="1"/>
  <c r="AU52" i="1"/>
  <c r="AU180" i="1"/>
  <c r="AU276" i="1"/>
  <c r="AU372" i="1"/>
  <c r="AU476" i="1"/>
  <c r="AU37" i="1"/>
  <c r="AU101" i="1"/>
  <c r="AU165" i="1"/>
  <c r="AU229" i="1"/>
  <c r="AU293" i="1"/>
  <c r="AU357" i="1"/>
  <c r="AU421" i="1"/>
  <c r="AU485" i="1"/>
  <c r="AU31" i="1"/>
  <c r="AU95" i="1"/>
  <c r="AU159" i="1"/>
  <c r="AU223" i="1"/>
  <c r="AU287" i="1"/>
  <c r="AU351" i="1"/>
  <c r="AU8" i="1"/>
  <c r="AU72" i="1"/>
  <c r="AU136" i="1"/>
  <c r="AU200" i="1"/>
  <c r="AU264" i="1"/>
  <c r="AU328" i="1"/>
  <c r="AU392" i="1"/>
  <c r="AU565" i="1"/>
  <c r="AU629" i="1"/>
  <c r="AU693" i="1"/>
  <c r="AU757" i="1"/>
  <c r="AU821" i="1"/>
  <c r="AU885" i="1"/>
  <c r="AU949" i="1"/>
  <c r="AU22" i="1"/>
  <c r="AU86" i="1"/>
  <c r="AU158" i="1"/>
  <c r="AU222" i="1"/>
  <c r="AU286" i="1"/>
  <c r="AU350" i="1"/>
  <c r="AU414" i="1"/>
  <c r="AU478" i="1"/>
  <c r="AU542" i="1"/>
  <c r="AU606" i="1"/>
  <c r="AU670" i="1"/>
  <c r="AU734" i="1"/>
  <c r="AU798" i="1"/>
  <c r="AU862" i="1"/>
  <c r="AU926" i="1"/>
  <c r="AU990" i="1"/>
  <c r="AU463" i="1"/>
  <c r="AU527" i="1"/>
  <c r="AU591" i="1"/>
  <c r="AU671" i="1"/>
  <c r="AU743" i="1"/>
  <c r="AU815" i="1"/>
  <c r="AU887" i="1"/>
  <c r="AU959" i="1"/>
  <c r="AU440" i="1"/>
  <c r="AU504" i="1"/>
  <c r="AU568" i="1"/>
  <c r="AU632" i="1"/>
  <c r="AU696" i="1"/>
  <c r="AU760" i="1"/>
  <c r="AU824" i="1"/>
  <c r="AU888" i="1"/>
  <c r="AU952" i="1"/>
  <c r="AU17" i="1"/>
  <c r="AU81" i="1"/>
  <c r="AU153" i="1"/>
  <c r="AU217" i="1"/>
  <c r="AU281" i="1"/>
  <c r="AU689" i="1"/>
  <c r="AU753" i="1"/>
  <c r="AU817" i="1"/>
  <c r="AU881" i="1"/>
  <c r="AU945" i="1"/>
  <c r="AU11" i="1"/>
  <c r="AU75" i="1"/>
  <c r="AU139" i="1"/>
  <c r="AU203" i="1"/>
  <c r="AU267" i="1"/>
  <c r="AU331" i="1"/>
  <c r="AU395" i="1"/>
  <c r="AU459" i="1"/>
  <c r="AU484" i="1"/>
  <c r="AU580" i="1"/>
  <c r="AU644" i="1"/>
  <c r="AU724" i="1"/>
  <c r="AU796" i="1"/>
  <c r="AU868" i="1"/>
  <c r="AU940" i="1"/>
  <c r="AU10" i="1"/>
  <c r="AU74" i="1"/>
  <c r="AU138" i="1"/>
  <c r="AU202" i="1"/>
  <c r="AU266" i="1"/>
  <c r="AU330" i="1"/>
  <c r="AU394" i="1"/>
  <c r="AU458" i="1"/>
  <c r="AU522" i="1"/>
  <c r="AU586" i="1"/>
  <c r="AU650" i="1"/>
  <c r="AU714" i="1"/>
  <c r="AU778" i="1"/>
  <c r="AU842" i="1"/>
  <c r="AU906" i="1"/>
  <c r="AU970" i="1"/>
  <c r="AU499" i="1"/>
  <c r="AU563" i="1"/>
  <c r="AU627" i="1"/>
  <c r="AU691" i="1"/>
  <c r="AU755" i="1"/>
  <c r="AU819" i="1"/>
  <c r="AU883" i="1"/>
  <c r="AU947" i="1"/>
  <c r="AU607" i="1"/>
  <c r="AU700" i="1"/>
  <c r="AU220" i="1"/>
  <c r="AU325" i="1"/>
  <c r="AU255" i="1"/>
  <c r="AU296" i="1"/>
  <c r="AU917" i="1"/>
  <c r="AU382" i="1"/>
  <c r="AU830" i="1"/>
  <c r="AU703" i="1"/>
  <c r="AU536" i="1"/>
  <c r="AU984" i="1"/>
  <c r="AU457" i="1"/>
  <c r="AU913" i="1"/>
  <c r="AU299" i="1"/>
  <c r="AU756" i="1"/>
  <c r="AU234" i="1"/>
  <c r="AU618" i="1"/>
  <c r="AU531" i="1"/>
  <c r="AU851" i="1"/>
  <c r="AU28" i="1"/>
  <c r="AU13" i="1"/>
  <c r="AU461" i="1"/>
  <c r="AU327" i="1"/>
  <c r="AU368" i="1"/>
  <c r="AU733" i="1"/>
  <c r="AU198" i="1"/>
  <c r="AU902" i="1"/>
  <c r="AU3" i="1"/>
  <c r="AU188" i="1"/>
  <c r="AU388" i="1"/>
  <c r="AU492" i="1"/>
  <c r="AU45" i="1"/>
  <c r="AU109" i="1"/>
  <c r="AU173" i="1"/>
  <c r="AU237" i="1"/>
  <c r="AU301" i="1"/>
  <c r="AU365" i="1"/>
  <c r="AU429" i="1"/>
  <c r="AU493" i="1"/>
  <c r="AU39" i="1"/>
  <c r="AU103" i="1"/>
  <c r="AU167" i="1"/>
  <c r="AU231" i="1"/>
  <c r="AU295" i="1"/>
  <c r="AU359" i="1"/>
  <c r="AU16" i="1"/>
  <c r="AU80" i="1"/>
  <c r="AU144" i="1"/>
  <c r="AU208" i="1"/>
  <c r="AU272" i="1"/>
  <c r="AU336" i="1"/>
  <c r="AU400" i="1"/>
  <c r="AU573" i="1"/>
  <c r="AU637" i="1"/>
  <c r="AU701" i="1"/>
  <c r="AU765" i="1"/>
  <c r="AU829" i="1"/>
  <c r="AU893" i="1"/>
  <c r="AU957" i="1"/>
  <c r="AU30" i="1"/>
  <c r="AU94" i="1"/>
  <c r="AU166" i="1"/>
  <c r="AU230" i="1"/>
  <c r="AU294" i="1"/>
  <c r="AU358" i="1"/>
  <c r="AU422" i="1"/>
  <c r="AU486" i="1"/>
  <c r="AU550" i="1"/>
  <c r="AU614" i="1"/>
  <c r="AU678" i="1"/>
  <c r="AU742" i="1"/>
  <c r="AU806" i="1"/>
  <c r="AU870" i="1"/>
  <c r="AU934" i="1"/>
  <c r="AU998" i="1"/>
  <c r="AU471" i="1"/>
  <c r="AU535" i="1"/>
  <c r="AU599" i="1"/>
  <c r="AU679" i="1"/>
  <c r="AU751" i="1"/>
  <c r="AU823" i="1"/>
  <c r="AU895" i="1"/>
  <c r="AU967" i="1"/>
  <c r="AU448" i="1"/>
  <c r="AU512" i="1"/>
  <c r="AU576" i="1"/>
  <c r="AU640" i="1"/>
  <c r="AU704" i="1"/>
  <c r="AU768" i="1"/>
  <c r="AU832" i="1"/>
  <c r="AU896" i="1"/>
  <c r="AU960" i="1"/>
  <c r="AU25" i="1"/>
  <c r="AU89" i="1"/>
  <c r="AU633" i="1"/>
  <c r="AU697" i="1"/>
  <c r="AU761" i="1"/>
  <c r="AU825" i="1"/>
  <c r="AU889" i="1"/>
  <c r="AU953" i="1"/>
  <c r="AU19" i="1"/>
  <c r="AU83" i="1"/>
  <c r="AU147" i="1"/>
  <c r="AU211" i="1"/>
  <c r="AU275" i="1"/>
  <c r="AU339" i="1"/>
  <c r="AU403" i="1"/>
  <c r="AU268" i="1"/>
  <c r="AU524" i="1"/>
  <c r="AU588" i="1"/>
  <c r="AU660" i="1"/>
  <c r="AU732" i="1"/>
  <c r="AU804" i="1"/>
  <c r="AU876" i="1"/>
  <c r="AU948" i="1"/>
  <c r="AU18" i="1"/>
  <c r="AU82" i="1"/>
  <c r="AU146" i="1"/>
  <c r="AU210" i="1"/>
  <c r="AU274" i="1"/>
  <c r="AU338" i="1"/>
  <c r="AU402" i="1"/>
  <c r="AU466" i="1"/>
  <c r="AU530" i="1"/>
  <c r="AU594" i="1"/>
  <c r="AU658" i="1"/>
  <c r="AU722" i="1"/>
  <c r="AU786" i="1"/>
  <c r="AU850" i="1"/>
  <c r="AU914" i="1"/>
  <c r="AU978" i="1"/>
  <c r="AU507" i="1"/>
  <c r="AU571" i="1"/>
  <c r="AU635" i="1"/>
  <c r="AU699" i="1"/>
  <c r="AU763" i="1"/>
  <c r="AU827" i="1"/>
  <c r="AU891" i="1"/>
  <c r="AU955" i="1"/>
  <c r="AU735" i="1"/>
  <c r="AU780" i="1"/>
  <c r="AO1001" i="1"/>
  <c r="AN177" i="1"/>
  <c r="AN241" i="1"/>
  <c r="AN305" i="1"/>
  <c r="AN439" i="1"/>
  <c r="AN503" i="1"/>
  <c r="AN567" i="1"/>
  <c r="AN447" i="1"/>
  <c r="AN511" i="1"/>
  <c r="AN575" i="1"/>
  <c r="AN617" i="1"/>
  <c r="AN631" i="1"/>
  <c r="AN425" i="1"/>
  <c r="AN489" i="1"/>
  <c r="AN553" i="1"/>
  <c r="AN625" i="1"/>
  <c r="AN361" i="1"/>
  <c r="AN433" i="1"/>
  <c r="AN497" i="1"/>
  <c r="AN561" i="1"/>
  <c r="AN169" i="1"/>
  <c r="AN233" i="1"/>
  <c r="AN297" i="1"/>
  <c r="AN369" i="1"/>
  <c r="AO998" i="1"/>
  <c r="AO1000" i="1"/>
  <c r="AO999" i="1"/>
  <c r="AO629" i="1"/>
  <c r="AO693" i="1"/>
  <c r="AO757" i="1"/>
  <c r="AO821" i="1"/>
  <c r="AO885" i="1"/>
  <c r="AO949" i="1"/>
  <c r="AO990" i="1"/>
  <c r="AN353" i="1"/>
  <c r="AN161" i="1"/>
  <c r="AN225" i="1"/>
  <c r="AN289" i="1"/>
  <c r="AN623" i="1"/>
  <c r="AN377" i="1"/>
  <c r="AN431" i="1"/>
  <c r="AN495" i="1"/>
  <c r="AN559" i="1"/>
  <c r="AN185" i="1"/>
  <c r="AN249" i="1"/>
  <c r="AN313" i="1"/>
  <c r="AN121" i="1"/>
  <c r="AN609" i="1"/>
  <c r="AN569" i="1"/>
  <c r="AN455" i="1"/>
  <c r="AN519" i="1"/>
  <c r="AN583" i="1"/>
  <c r="AN417" i="1"/>
  <c r="AN481" i="1"/>
  <c r="AN545" i="1"/>
  <c r="AO926" i="1"/>
  <c r="AO952" i="1"/>
  <c r="AO970" i="1"/>
  <c r="AO819" i="1"/>
  <c r="AO637" i="1"/>
  <c r="AO934" i="1"/>
  <c r="AO823" i="1"/>
  <c r="AO768" i="1"/>
  <c r="AO697" i="1"/>
  <c r="AO660" i="1"/>
  <c r="AO804" i="1"/>
  <c r="AO876" i="1"/>
  <c r="AO948" i="1"/>
  <c r="AO658" i="1"/>
  <c r="AO722" i="1"/>
  <c r="AO786" i="1"/>
  <c r="AO850" i="1"/>
  <c r="AO914" i="1"/>
  <c r="AO978" i="1"/>
  <c r="AO635" i="1"/>
  <c r="AO699" i="1"/>
  <c r="AO763" i="1"/>
  <c r="AO827" i="1"/>
  <c r="AO891" i="1"/>
  <c r="AO955" i="1"/>
  <c r="AO735" i="1"/>
  <c r="AO780" i="1"/>
  <c r="AO862" i="1"/>
  <c r="AO959" i="1"/>
  <c r="AO696" i="1"/>
  <c r="AO842" i="1"/>
  <c r="AO947" i="1"/>
  <c r="AO700" i="1"/>
  <c r="AO870" i="1"/>
  <c r="AO960" i="1"/>
  <c r="AO633" i="1"/>
  <c r="AO645" i="1"/>
  <c r="AO709" i="1"/>
  <c r="AO773" i="1"/>
  <c r="AO837" i="1"/>
  <c r="AO901" i="1"/>
  <c r="AO965" i="1"/>
  <c r="AO686" i="1"/>
  <c r="AO750" i="1"/>
  <c r="AO814" i="1"/>
  <c r="AO878" i="1"/>
  <c r="AO942" i="1"/>
  <c r="AN415" i="1"/>
  <c r="AN479" i="1"/>
  <c r="AN543" i="1"/>
  <c r="AN615" i="1"/>
  <c r="AO687" i="1"/>
  <c r="AO759" i="1"/>
  <c r="AO831" i="1"/>
  <c r="AO903" i="1"/>
  <c r="AO975" i="1"/>
  <c r="AO648" i="1"/>
  <c r="AO712" i="1"/>
  <c r="AO776" i="1"/>
  <c r="AO840" i="1"/>
  <c r="AO904" i="1"/>
  <c r="AO968" i="1"/>
  <c r="AO641" i="1"/>
  <c r="AO705" i="1"/>
  <c r="AO769" i="1"/>
  <c r="AO833" i="1"/>
  <c r="AO897" i="1"/>
  <c r="AO961" i="1"/>
  <c r="AO668" i="1"/>
  <c r="AO740" i="1"/>
  <c r="AO812" i="1"/>
  <c r="AO884" i="1"/>
  <c r="AO964" i="1"/>
  <c r="AO666" i="1"/>
  <c r="AO730" i="1"/>
  <c r="AO794" i="1"/>
  <c r="AO858" i="1"/>
  <c r="AO922" i="1"/>
  <c r="AO986" i="1"/>
  <c r="AO643" i="1"/>
  <c r="AO707" i="1"/>
  <c r="AO771" i="1"/>
  <c r="AO835" i="1"/>
  <c r="AO899" i="1"/>
  <c r="AO963" i="1"/>
  <c r="AO863" i="1"/>
  <c r="AO828" i="1"/>
  <c r="AO887" i="1"/>
  <c r="AO888" i="1"/>
  <c r="AO753" i="1"/>
  <c r="AO644" i="1"/>
  <c r="AO893" i="1"/>
  <c r="AO806" i="1"/>
  <c r="AO751" i="1"/>
  <c r="AO953" i="1"/>
  <c r="AO653" i="1"/>
  <c r="AO717" i="1"/>
  <c r="AO781" i="1"/>
  <c r="AO845" i="1"/>
  <c r="AO909" i="1"/>
  <c r="AO973" i="1"/>
  <c r="AO694" i="1"/>
  <c r="AO758" i="1"/>
  <c r="AO822" i="1"/>
  <c r="AO886" i="1"/>
  <c r="AO950" i="1"/>
  <c r="AN423" i="1"/>
  <c r="AN487" i="1"/>
  <c r="AN551" i="1"/>
  <c r="AO695" i="1"/>
  <c r="AO767" i="1"/>
  <c r="AO839" i="1"/>
  <c r="AO919" i="1"/>
  <c r="AO983" i="1"/>
  <c r="AO656" i="1"/>
  <c r="AO720" i="1"/>
  <c r="AO784" i="1"/>
  <c r="AO848" i="1"/>
  <c r="AO912" i="1"/>
  <c r="AO976" i="1"/>
  <c r="AO649" i="1"/>
  <c r="AO713" i="1"/>
  <c r="AO777" i="1"/>
  <c r="AO841" i="1"/>
  <c r="AO905" i="1"/>
  <c r="AO969" i="1"/>
  <c r="AO676" i="1"/>
  <c r="AO748" i="1"/>
  <c r="AO820" i="1"/>
  <c r="AO892" i="1"/>
  <c r="AO972" i="1"/>
  <c r="AO674" i="1"/>
  <c r="AO738" i="1"/>
  <c r="AO802" i="1"/>
  <c r="AO866" i="1"/>
  <c r="AO930" i="1"/>
  <c r="AO994" i="1"/>
  <c r="AO651" i="1"/>
  <c r="AO715" i="1"/>
  <c r="AO779" i="1"/>
  <c r="AO843" i="1"/>
  <c r="AO907" i="1"/>
  <c r="AO971" i="1"/>
  <c r="AO911" i="1"/>
  <c r="AO908" i="1"/>
  <c r="AO734" i="1"/>
  <c r="AO743" i="1"/>
  <c r="AO760" i="1"/>
  <c r="AO881" i="1"/>
  <c r="AO796" i="1"/>
  <c r="AO650" i="1"/>
  <c r="AO883" i="1"/>
  <c r="AO829" i="1"/>
  <c r="AO742" i="1"/>
  <c r="AO679" i="1"/>
  <c r="AO704" i="1"/>
  <c r="AO761" i="1"/>
  <c r="AO661" i="1"/>
  <c r="AO725" i="1"/>
  <c r="AO789" i="1"/>
  <c r="AO853" i="1"/>
  <c r="AO917" i="1"/>
  <c r="AO981" i="1"/>
  <c r="AO638" i="1"/>
  <c r="AO702" i="1"/>
  <c r="AO766" i="1"/>
  <c r="AO830" i="1"/>
  <c r="AO894" i="1"/>
  <c r="AO958" i="1"/>
  <c r="AO703" i="1"/>
  <c r="AO775" i="1"/>
  <c r="AO847" i="1"/>
  <c r="AO927" i="1"/>
  <c r="AO664" i="1"/>
  <c r="AO728" i="1"/>
  <c r="AO792" i="1"/>
  <c r="AO856" i="1"/>
  <c r="AO920" i="1"/>
  <c r="AO984" i="1"/>
  <c r="AN593" i="1"/>
  <c r="AO657" i="1"/>
  <c r="AO721" i="1"/>
  <c r="AO785" i="1"/>
  <c r="AO849" i="1"/>
  <c r="AO913" i="1"/>
  <c r="AO977" i="1"/>
  <c r="AO684" i="1"/>
  <c r="AO756" i="1"/>
  <c r="AO836" i="1"/>
  <c r="AO900" i="1"/>
  <c r="AO980" i="1"/>
  <c r="AO682" i="1"/>
  <c r="AO746" i="1"/>
  <c r="AO810" i="1"/>
  <c r="AO874" i="1"/>
  <c r="AO938" i="1"/>
  <c r="AO659" i="1"/>
  <c r="AO723" i="1"/>
  <c r="AO787" i="1"/>
  <c r="AO851" i="1"/>
  <c r="AO915" i="1"/>
  <c r="AO979" i="1"/>
  <c r="AO991" i="1"/>
  <c r="AN401" i="1"/>
  <c r="AO670" i="1"/>
  <c r="AO671" i="1"/>
  <c r="AO632" i="1"/>
  <c r="AO945" i="1"/>
  <c r="AO868" i="1"/>
  <c r="AO714" i="1"/>
  <c r="AO691" i="1"/>
  <c r="AO957" i="1"/>
  <c r="AO895" i="1"/>
  <c r="AO832" i="1"/>
  <c r="AO669" i="1"/>
  <c r="AO733" i="1"/>
  <c r="AO797" i="1"/>
  <c r="AO861" i="1"/>
  <c r="AO925" i="1"/>
  <c r="AO989" i="1"/>
  <c r="AO646" i="1"/>
  <c r="AO710" i="1"/>
  <c r="AO774" i="1"/>
  <c r="AO838" i="1"/>
  <c r="AO902" i="1"/>
  <c r="AO966" i="1"/>
  <c r="AO639" i="1"/>
  <c r="AO711" i="1"/>
  <c r="AO791" i="1"/>
  <c r="AO855" i="1"/>
  <c r="AO935" i="1"/>
  <c r="AO672" i="1"/>
  <c r="AO736" i="1"/>
  <c r="AO800" i="1"/>
  <c r="AO864" i="1"/>
  <c r="AO928" i="1"/>
  <c r="AO992" i="1"/>
  <c r="AN465" i="1"/>
  <c r="AN529" i="1"/>
  <c r="AN601" i="1"/>
  <c r="AO665" i="1"/>
  <c r="AO729" i="1"/>
  <c r="AO793" i="1"/>
  <c r="AO857" i="1"/>
  <c r="AO921" i="1"/>
  <c r="AO985" i="1"/>
  <c r="AO692" i="1"/>
  <c r="AO764" i="1"/>
  <c r="AO844" i="1"/>
  <c r="AO916" i="1"/>
  <c r="AO988" i="1"/>
  <c r="AO690" i="1"/>
  <c r="AO754" i="1"/>
  <c r="AO818" i="1"/>
  <c r="AO882" i="1"/>
  <c r="AO946" i="1"/>
  <c r="AO667" i="1"/>
  <c r="AO731" i="1"/>
  <c r="AO795" i="1"/>
  <c r="AO859" i="1"/>
  <c r="AO923" i="1"/>
  <c r="AO987" i="1"/>
  <c r="AN337" i="1"/>
  <c r="AO956" i="1"/>
  <c r="AO815" i="1"/>
  <c r="AO689" i="1"/>
  <c r="AO940" i="1"/>
  <c r="AO778" i="1"/>
  <c r="AO627" i="1"/>
  <c r="AO655" i="1"/>
  <c r="AO765" i="1"/>
  <c r="AO678" i="1"/>
  <c r="AO896" i="1"/>
  <c r="AO889" i="1"/>
  <c r="AO677" i="1"/>
  <c r="AO741" i="1"/>
  <c r="AO805" i="1"/>
  <c r="AO869" i="1"/>
  <c r="AO933" i="1"/>
  <c r="AO997" i="1"/>
  <c r="AO654" i="1"/>
  <c r="AO718" i="1"/>
  <c r="AO782" i="1"/>
  <c r="AO846" i="1"/>
  <c r="AO910" i="1"/>
  <c r="AO974" i="1"/>
  <c r="AO647" i="1"/>
  <c r="AO719" i="1"/>
  <c r="AO799" i="1"/>
  <c r="AO871" i="1"/>
  <c r="AO943" i="1"/>
  <c r="AO680" i="1"/>
  <c r="AO744" i="1"/>
  <c r="AO808" i="1"/>
  <c r="AO872" i="1"/>
  <c r="AO936" i="1"/>
  <c r="AN409" i="1"/>
  <c r="AN473" i="1"/>
  <c r="AN537" i="1"/>
  <c r="AO673" i="1"/>
  <c r="AO737" i="1"/>
  <c r="AO801" i="1"/>
  <c r="AO865" i="1"/>
  <c r="AO929" i="1"/>
  <c r="AO993" i="1"/>
  <c r="AO708" i="1"/>
  <c r="AO772" i="1"/>
  <c r="AO852" i="1"/>
  <c r="AO924" i="1"/>
  <c r="AO996" i="1"/>
  <c r="AO634" i="1"/>
  <c r="AO698" i="1"/>
  <c r="AO762" i="1"/>
  <c r="AO826" i="1"/>
  <c r="AO890" i="1"/>
  <c r="AO954" i="1"/>
  <c r="AO675" i="1"/>
  <c r="AO739" i="1"/>
  <c r="AO803" i="1"/>
  <c r="AO867" i="1"/>
  <c r="AO931" i="1"/>
  <c r="AO995" i="1"/>
  <c r="AO798" i="1"/>
  <c r="AO824" i="1"/>
  <c r="AO817" i="1"/>
  <c r="AO724" i="1"/>
  <c r="AO906" i="1"/>
  <c r="AO755" i="1"/>
  <c r="AO701" i="1"/>
  <c r="AO967" i="1"/>
  <c r="AO640" i="1"/>
  <c r="AO825" i="1"/>
  <c r="AO732" i="1"/>
  <c r="AO685" i="1"/>
  <c r="AO749" i="1"/>
  <c r="AO813" i="1"/>
  <c r="AO877" i="1"/>
  <c r="AO941" i="1"/>
  <c r="AO662" i="1"/>
  <c r="AO726" i="1"/>
  <c r="AO790" i="1"/>
  <c r="AO854" i="1"/>
  <c r="AO918" i="1"/>
  <c r="AO982" i="1"/>
  <c r="AO663" i="1"/>
  <c r="AO727" i="1"/>
  <c r="AO807" i="1"/>
  <c r="AO879" i="1"/>
  <c r="AO951" i="1"/>
  <c r="AO688" i="1"/>
  <c r="AO752" i="1"/>
  <c r="AO816" i="1"/>
  <c r="AO880" i="1"/>
  <c r="AO944" i="1"/>
  <c r="AN145" i="1"/>
  <c r="AN209" i="1"/>
  <c r="AN273" i="1"/>
  <c r="AN345" i="1"/>
  <c r="AO681" i="1"/>
  <c r="AO745" i="1"/>
  <c r="AO809" i="1"/>
  <c r="AO873" i="1"/>
  <c r="AO937" i="1"/>
  <c r="AO636" i="1"/>
  <c r="AO716" i="1"/>
  <c r="AO788" i="1"/>
  <c r="AO860" i="1"/>
  <c r="AO932" i="1"/>
  <c r="AO642" i="1"/>
  <c r="AO706" i="1"/>
  <c r="AO770" i="1"/>
  <c r="AO834" i="1"/>
  <c r="AO898" i="1"/>
  <c r="AO962" i="1"/>
  <c r="AO683" i="1"/>
  <c r="AO747" i="1"/>
  <c r="AO811" i="1"/>
  <c r="AO875" i="1"/>
  <c r="AO939" i="1"/>
  <c r="AO652" i="1"/>
  <c r="AO783" i="1"/>
  <c r="AU337" i="1" l="1"/>
  <c r="AU545" i="1"/>
  <c r="AU121" i="1"/>
  <c r="AU623" i="1"/>
  <c r="AU297" i="1"/>
  <c r="AU553" i="1"/>
  <c r="AU567" i="1"/>
  <c r="AU447" i="1"/>
  <c r="AU601" i="1"/>
  <c r="AU415" i="1"/>
  <c r="AU345" i="1"/>
  <c r="AO620" i="1"/>
  <c r="AU529" i="1"/>
  <c r="AU481" i="1"/>
  <c r="AU313" i="1"/>
  <c r="AU289" i="1"/>
  <c r="AU233" i="1"/>
  <c r="AU489" i="1"/>
  <c r="AU503" i="1"/>
  <c r="AU479" i="1"/>
  <c r="AU369" i="1"/>
  <c r="AU625" i="1"/>
  <c r="AU377" i="1"/>
  <c r="AU209" i="1"/>
  <c r="AU551" i="1"/>
  <c r="AU583" i="1"/>
  <c r="AU185" i="1"/>
  <c r="AU161" i="1"/>
  <c r="AU561" i="1"/>
  <c r="AU631" i="1"/>
  <c r="AU305" i="1"/>
  <c r="AU273" i="1"/>
  <c r="AU145" i="1"/>
  <c r="AU401" i="1"/>
  <c r="AU593" i="1"/>
  <c r="AU487" i="1"/>
  <c r="AU519" i="1"/>
  <c r="AU353" i="1"/>
  <c r="AU617" i="1"/>
  <c r="AU465" i="1"/>
  <c r="AU417" i="1"/>
  <c r="AU249" i="1"/>
  <c r="AU225" i="1"/>
  <c r="AU169" i="1"/>
  <c r="AU537" i="1"/>
  <c r="AU559" i="1"/>
  <c r="AU497" i="1"/>
  <c r="AU241" i="1"/>
  <c r="AU473" i="1"/>
  <c r="AU423" i="1"/>
  <c r="AU615" i="1"/>
  <c r="AU455" i="1"/>
  <c r="AU495" i="1"/>
  <c r="AU433" i="1"/>
  <c r="AU575" i="1"/>
  <c r="AU177" i="1"/>
  <c r="AU609" i="1"/>
  <c r="AU425" i="1"/>
  <c r="AU439" i="1"/>
  <c r="AU409" i="1"/>
  <c r="AU543" i="1"/>
  <c r="AU569" i="1"/>
  <c r="AU431" i="1"/>
  <c r="AU361" i="1"/>
  <c r="AU511" i="1"/>
  <c r="AO610" i="1"/>
  <c r="AO631" i="1"/>
  <c r="AO617" i="1"/>
  <c r="AO616" i="1"/>
  <c r="AO628" i="1"/>
  <c r="AO626" i="1"/>
  <c r="AO604" i="1"/>
  <c r="AO619" i="1"/>
  <c r="AO624" i="1"/>
  <c r="AO612" i="1"/>
  <c r="AO623" i="1"/>
  <c r="AO611" i="1"/>
  <c r="AO630" i="1"/>
  <c r="AO625" i="1"/>
  <c r="AO614" i="1"/>
  <c r="AO605" i="1"/>
  <c r="AO618" i="1"/>
  <c r="AO621" i="1"/>
  <c r="AO613" i="1"/>
  <c r="AO615" i="1"/>
  <c r="AO622" i="1"/>
  <c r="AO608" i="1"/>
  <c r="AO23" i="1"/>
  <c r="AO603" i="1"/>
  <c r="AO607" i="1"/>
  <c r="AO609" i="1"/>
  <c r="AO601" i="1"/>
  <c r="AO278" i="1"/>
  <c r="AO583" i="1"/>
  <c r="AO448" i="1"/>
  <c r="AO554" i="1"/>
  <c r="AO546" i="1"/>
  <c r="AO271" i="1"/>
  <c r="AO386" i="1"/>
  <c r="AO59" i="1"/>
  <c r="AO576" i="1"/>
  <c r="AO128" i="1"/>
  <c r="AO94" i="1"/>
  <c r="AO134" i="1"/>
  <c r="AO390" i="1"/>
  <c r="AO388" i="1"/>
  <c r="AO309" i="1"/>
  <c r="AO606" i="1"/>
  <c r="AO250" i="1"/>
  <c r="AO29" i="1"/>
  <c r="AO323" i="1"/>
  <c r="AO216" i="1"/>
  <c r="AO482" i="1"/>
  <c r="AO592" i="1"/>
  <c r="AO560" i="1"/>
  <c r="AO447" i="1"/>
  <c r="AO456" i="1"/>
  <c r="AO564" i="1"/>
  <c r="AO588" i="1"/>
  <c r="AO122" i="1"/>
  <c r="AO376" i="1"/>
  <c r="AO209" i="1"/>
  <c r="AO152" i="1"/>
  <c r="AO148" i="1"/>
  <c r="AO176" i="1"/>
  <c r="AO173" i="1"/>
  <c r="AO186" i="1"/>
  <c r="AO192" i="1"/>
  <c r="AO151" i="1"/>
  <c r="AO2" i="1"/>
  <c r="AO158" i="1"/>
  <c r="AO126" i="1"/>
  <c r="AO8" i="1"/>
  <c r="AO153" i="1"/>
  <c r="AO162" i="1"/>
  <c r="AO161" i="1"/>
  <c r="AO170" i="1"/>
  <c r="AO187" i="1"/>
  <c r="AO157" i="1"/>
  <c r="AO6" i="1"/>
  <c r="AO67" i="1"/>
  <c r="AO69" i="1"/>
  <c r="AO81" i="1"/>
  <c r="AO149" i="1"/>
  <c r="AO112" i="1"/>
  <c r="AO204" i="1"/>
  <c r="AO181" i="1"/>
  <c r="AO175" i="1"/>
  <c r="AO182" i="1"/>
  <c r="AO163" i="1"/>
  <c r="AO171" i="1"/>
  <c r="AO180" i="1"/>
  <c r="AO205" i="1"/>
  <c r="AO199" i="1"/>
  <c r="AO208" i="1"/>
  <c r="AO206" i="1"/>
  <c r="AO201" i="1"/>
  <c r="AO14" i="1"/>
  <c r="AO168" i="1"/>
  <c r="AO36" i="1"/>
  <c r="AO140" i="1"/>
  <c r="AO84" i="1"/>
  <c r="AO13" i="1"/>
  <c r="AO203" i="1"/>
  <c r="AO177" i="1"/>
  <c r="AO147" i="1"/>
  <c r="AO190" i="1"/>
  <c r="AO185" i="1"/>
  <c r="AO156" i="1"/>
  <c r="AO159" i="1"/>
  <c r="AO172" i="1"/>
  <c r="AO130" i="1"/>
  <c r="AO115" i="1"/>
  <c r="AO178" i="1"/>
  <c r="AO73" i="1"/>
  <c r="AO195" i="1"/>
  <c r="AO169" i="1"/>
  <c r="AO196" i="1"/>
  <c r="AO160" i="1"/>
  <c r="AO166" i="1"/>
  <c r="AO184" i="1"/>
  <c r="AO167" i="1"/>
  <c r="AO194" i="1"/>
  <c r="AO125" i="1"/>
  <c r="AO146" i="1"/>
  <c r="AO63" i="1"/>
  <c r="AO136" i="1"/>
  <c r="AO197" i="1"/>
  <c r="AO42" i="1"/>
  <c r="AO7" i="1"/>
  <c r="AO193" i="1"/>
  <c r="AO188" i="1"/>
  <c r="AO154" i="1"/>
  <c r="AO12" i="1"/>
  <c r="AO119" i="1"/>
  <c r="AO202" i="1"/>
  <c r="AO16" i="1"/>
  <c r="AO57" i="1"/>
  <c r="AO143" i="1"/>
  <c r="AO150" i="1"/>
  <c r="AO109" i="1"/>
  <c r="AO200" i="1"/>
  <c r="AO174" i="1"/>
  <c r="AO155" i="1"/>
  <c r="AO189" i="1"/>
  <c r="AO183" i="1"/>
  <c r="AO198" i="1"/>
  <c r="AO179" i="1"/>
  <c r="AO207" i="1"/>
  <c r="AO11" i="1"/>
  <c r="AO103" i="1"/>
  <c r="AO88" i="1"/>
  <c r="AO34" i="1"/>
  <c r="AO191" i="1"/>
  <c r="AO165" i="1"/>
  <c r="AO266" i="1"/>
  <c r="AO526" i="1"/>
  <c r="AO369" i="1"/>
  <c r="AO476" i="1"/>
  <c r="AO537" i="1"/>
  <c r="AO511" i="1"/>
  <c r="AO488" i="1"/>
  <c r="AO527" i="1"/>
  <c r="AO450" i="1"/>
  <c r="AO440" i="1"/>
  <c r="AO471" i="1"/>
  <c r="AO451" i="1"/>
  <c r="AO432" i="1"/>
  <c r="AO533" i="1"/>
  <c r="AO536" i="1"/>
  <c r="AO484" i="1"/>
  <c r="AO514" i="1"/>
  <c r="AO491" i="1"/>
  <c r="AO403" i="1"/>
  <c r="AO498" i="1"/>
  <c r="AO475" i="1"/>
  <c r="AO470" i="1"/>
  <c r="AO481" i="1"/>
  <c r="AO444" i="1"/>
  <c r="AO483" i="1"/>
  <c r="AO502" i="1"/>
  <c r="AO449" i="1"/>
  <c r="AO531" i="1"/>
  <c r="AO306" i="1"/>
  <c r="AO489" i="1"/>
  <c r="AO518" i="1"/>
  <c r="AO534" i="1"/>
  <c r="AO455" i="1"/>
  <c r="AO426" i="1"/>
  <c r="AO253" i="1"/>
  <c r="AO523" i="1"/>
  <c r="AO332" i="1"/>
  <c r="AO532" i="1"/>
  <c r="AO519" i="1"/>
  <c r="AO496" i="1"/>
  <c r="AO508" i="1"/>
  <c r="AO506" i="1"/>
  <c r="AO247" i="1"/>
  <c r="AO499" i="1"/>
  <c r="AO243" i="1"/>
  <c r="AO520" i="1"/>
  <c r="AO443" i="1"/>
  <c r="AO316" i="1"/>
  <c r="AO296" i="1"/>
  <c r="AO330" i="1"/>
  <c r="AO262" i="1"/>
  <c r="AO535" i="1"/>
  <c r="AO468" i="1"/>
  <c r="AO477" i="1"/>
  <c r="AO530" i="1"/>
  <c r="AO507" i="1"/>
  <c r="AO500" i="1"/>
  <c r="AO501" i="1"/>
  <c r="AO446" i="1"/>
  <c r="AO457" i="1"/>
  <c r="AO277" i="1"/>
  <c r="AO424" i="1"/>
  <c r="AO164" i="1"/>
  <c r="AO423" i="1"/>
  <c r="AO219" i="1"/>
  <c r="AO294" i="1"/>
  <c r="AO565" i="1"/>
  <c r="AO322" i="1"/>
  <c r="AO259" i="1"/>
  <c r="AO145" i="1"/>
  <c r="AO214" i="1"/>
  <c r="AO64" i="1"/>
  <c r="AO211" i="1"/>
  <c r="AO350" i="1"/>
  <c r="AO569" i="1"/>
  <c r="AO547" i="1"/>
  <c r="AO570" i="1"/>
  <c r="AO58" i="1"/>
  <c r="AO380" i="1"/>
  <c r="AO473" i="1"/>
  <c r="AO462" i="1"/>
  <c r="AO312" i="1"/>
  <c r="AO213" i="1"/>
  <c r="AO100" i="1"/>
  <c r="AO217" i="1"/>
  <c r="AO116" i="1"/>
  <c r="AO242" i="1"/>
  <c r="AO129" i="1"/>
  <c r="AO48" i="1"/>
  <c r="AO461" i="1"/>
  <c r="AO436" i="1"/>
  <c r="AO19" i="1"/>
  <c r="AO573" i="1"/>
  <c r="AO222" i="1"/>
  <c r="AO467" i="1"/>
  <c r="AO490" i="1"/>
  <c r="AO427" i="1"/>
  <c r="AO385" i="1"/>
  <c r="AO382" i="1"/>
  <c r="AO232" i="1"/>
  <c r="AO127" i="1"/>
  <c r="AO133" i="1"/>
  <c r="AO20" i="1"/>
  <c r="AO419" i="1"/>
  <c r="AO377" i="1"/>
  <c r="AO438" i="1"/>
  <c r="AO288" i="1"/>
  <c r="AO76" i="1"/>
  <c r="AO3" i="1"/>
  <c r="AO281" i="1"/>
  <c r="AO485" i="1"/>
  <c r="AO218" i="1"/>
  <c r="AO97" i="1"/>
  <c r="AO584" i="1"/>
  <c r="AO24" i="1"/>
  <c r="AO437" i="1"/>
  <c r="AO404" i="1"/>
  <c r="AO83" i="1"/>
  <c r="AO30" i="1"/>
  <c r="AO458" i="1"/>
  <c r="AO82" i="1"/>
  <c r="AO225" i="1"/>
  <c r="AO301" i="1"/>
  <c r="AO553" i="1"/>
  <c r="AO282" i="1"/>
  <c r="AO364" i="1"/>
  <c r="AO398" i="1"/>
  <c r="AO230" i="1"/>
  <c r="AO355" i="1"/>
  <c r="AO305" i="1"/>
  <c r="AO596" i="1"/>
  <c r="AO33" i="1"/>
  <c r="AO102" i="1"/>
  <c r="AO581" i="1"/>
  <c r="AO373" i="1"/>
  <c r="AO300" i="1"/>
  <c r="AO336" i="1"/>
  <c r="AO74" i="1"/>
  <c r="AO414" i="1"/>
  <c r="AO18" i="1"/>
  <c r="AO287" i="1"/>
  <c r="AO258" i="1"/>
  <c r="AO267" i="1"/>
  <c r="AO544" i="1"/>
  <c r="AO340" i="1"/>
  <c r="AO374" i="1"/>
  <c r="AO224" i="1"/>
  <c r="AO37" i="1"/>
  <c r="AO91" i="1"/>
  <c r="AO577" i="1"/>
  <c r="AO543" i="1"/>
  <c r="AO367" i="1"/>
  <c r="AO131" i="1"/>
  <c r="AO545" i="1"/>
  <c r="AO9" i="1"/>
  <c r="AO598" i="1"/>
  <c r="AO78" i="1"/>
  <c r="AO557" i="1"/>
  <c r="AO343" i="1"/>
  <c r="AO349" i="1"/>
  <c r="AO260" i="1"/>
  <c r="AO289" i="1"/>
  <c r="AO72" i="1"/>
  <c r="AO442" i="1"/>
  <c r="AO379" i="1"/>
  <c r="AO329" i="1"/>
  <c r="AO334" i="1"/>
  <c r="AO79" i="1"/>
  <c r="AO85" i="1"/>
  <c r="AO466" i="1"/>
  <c r="AO568" i="1"/>
  <c r="AO114" i="1"/>
  <c r="AO556" i="1"/>
  <c r="AO51" i="1"/>
  <c r="AO529" i="1"/>
  <c r="AO480" i="1"/>
  <c r="AO503" i="1"/>
  <c r="AO582" i="1"/>
  <c r="AO62" i="1"/>
  <c r="AO541" i="1"/>
  <c r="AO327" i="1"/>
  <c r="AO333" i="1"/>
  <c r="AO236" i="1"/>
  <c r="AO89" i="1"/>
  <c r="AO429" i="1"/>
  <c r="AO31" i="1"/>
  <c r="AO362" i="1"/>
  <c r="AO299" i="1"/>
  <c r="AO249" i="1"/>
  <c r="AO254" i="1"/>
  <c r="AO104" i="1"/>
  <c r="AO517" i="1"/>
  <c r="AO5" i="1"/>
  <c r="AO524" i="1"/>
  <c r="AO223" i="1"/>
  <c r="AO354" i="1"/>
  <c r="AO291" i="1"/>
  <c r="AO241" i="1"/>
  <c r="AO310" i="1"/>
  <c r="AO55" i="1"/>
  <c r="AO61" i="1"/>
  <c r="AO338" i="1"/>
  <c r="AO358" i="1"/>
  <c r="AO563" i="1"/>
  <c r="AO579" i="1"/>
  <c r="AO602" i="1"/>
  <c r="AO90" i="1"/>
  <c r="AO27" i="1"/>
  <c r="AO505" i="1"/>
  <c r="AO479" i="1"/>
  <c r="AO558" i="1"/>
  <c r="AO38" i="1"/>
  <c r="AO408" i="1"/>
  <c r="AO303" i="1"/>
  <c r="AO361" i="1"/>
  <c r="AO359" i="1"/>
  <c r="AO580" i="1"/>
  <c r="AO264" i="1"/>
  <c r="AO504" i="1"/>
  <c r="AO357" i="1"/>
  <c r="AO248" i="1"/>
  <c r="AO567" i="1"/>
  <c r="AO391" i="1"/>
  <c r="AO313" i="1"/>
  <c r="AO279" i="1"/>
  <c r="AO285" i="1"/>
  <c r="AO237" i="1"/>
  <c r="AO265" i="1"/>
  <c r="AO270" i="1"/>
  <c r="AO120" i="1"/>
  <c r="AO15" i="1"/>
  <c r="AO21" i="1"/>
  <c r="AO339" i="1"/>
  <c r="AO394" i="1"/>
  <c r="AO337" i="1"/>
  <c r="AO539" i="1"/>
  <c r="AO562" i="1"/>
  <c r="AO50" i="1"/>
  <c r="AO356" i="1"/>
  <c r="AO465" i="1"/>
  <c r="AO416" i="1"/>
  <c r="AO439" i="1"/>
  <c r="AO368" i="1"/>
  <c r="AO263" i="1"/>
  <c r="AO269" i="1"/>
  <c r="AO45" i="1"/>
  <c r="AO101" i="1"/>
  <c r="AO298" i="1"/>
  <c r="AO235" i="1"/>
  <c r="AO40" i="1"/>
  <c r="AO453" i="1"/>
  <c r="AO428" i="1"/>
  <c r="AO80" i="1"/>
  <c r="AO395" i="1"/>
  <c r="AO229" i="1"/>
  <c r="AO290" i="1"/>
  <c r="AO227" i="1"/>
  <c r="AO246" i="1"/>
  <c r="AO96" i="1"/>
  <c r="AO509" i="1"/>
  <c r="AO516" i="1"/>
  <c r="AO268" i="1"/>
  <c r="AO586" i="1"/>
  <c r="AO463" i="1"/>
  <c r="AO515" i="1"/>
  <c r="AO538" i="1"/>
  <c r="AO26" i="1"/>
  <c r="AO292" i="1"/>
  <c r="AO441" i="1"/>
  <c r="AO415" i="1"/>
  <c r="AO494" i="1"/>
  <c r="AO344" i="1"/>
  <c r="AO239" i="1"/>
  <c r="AO245" i="1"/>
  <c r="AO132" i="1"/>
  <c r="AO39" i="1"/>
  <c r="AO351" i="1"/>
  <c r="AO591" i="1"/>
  <c r="AO372" i="1"/>
  <c r="AO413" i="1"/>
  <c r="AO561" i="1"/>
  <c r="AO363" i="1"/>
  <c r="AO418" i="1"/>
  <c r="AO384" i="1"/>
  <c r="AO353" i="1"/>
  <c r="AO378" i="1"/>
  <c r="AO315" i="1"/>
  <c r="AO555" i="1"/>
  <c r="AO578" i="1"/>
  <c r="AO66" i="1"/>
  <c r="AO420" i="1"/>
  <c r="AO417" i="1"/>
  <c r="AO320" i="1"/>
  <c r="AO215" i="1"/>
  <c r="AO221" i="1"/>
  <c r="AO108" i="1"/>
  <c r="AO284" i="1"/>
  <c r="AO293" i="1"/>
  <c r="AO314" i="1"/>
  <c r="AO251" i="1"/>
  <c r="AO56" i="1"/>
  <c r="AO469" i="1"/>
  <c r="AO452" i="1"/>
  <c r="AO542" i="1"/>
  <c r="AO435" i="1"/>
  <c r="AO393" i="1"/>
  <c r="AO454" i="1"/>
  <c r="AO304" i="1"/>
  <c r="AO92" i="1"/>
  <c r="AO60" i="1"/>
  <c r="AO17" i="1"/>
  <c r="AO234" i="1"/>
  <c r="AO113" i="1"/>
  <c r="AO600" i="1"/>
  <c r="AO559" i="1"/>
  <c r="AO118" i="1"/>
  <c r="AO597" i="1"/>
  <c r="AO383" i="1"/>
  <c r="AO389" i="1"/>
  <c r="AO324" i="1"/>
  <c r="AO493" i="1"/>
  <c r="AO52" i="1"/>
  <c r="AO226" i="1"/>
  <c r="AO105" i="1"/>
  <c r="AO32" i="1"/>
  <c r="AO445" i="1"/>
  <c r="AO412" i="1"/>
  <c r="AO400" i="1"/>
  <c r="AO138" i="1"/>
  <c r="AO474" i="1"/>
  <c r="AO411" i="1"/>
  <c r="AO430" i="1"/>
  <c r="AO280" i="1"/>
  <c r="AO68" i="1"/>
  <c r="AO512" i="1"/>
  <c r="AO492" i="1"/>
  <c r="AO421" i="1"/>
  <c r="AO486" i="1"/>
  <c r="AO522" i="1"/>
  <c r="AO238" i="1"/>
  <c r="AO272" i="1"/>
  <c r="AO331" i="1"/>
  <c r="AO406" i="1"/>
  <c r="AO256" i="1"/>
  <c r="AO276" i="1"/>
  <c r="AO137" i="1"/>
  <c r="AO552" i="1"/>
  <c r="AO575" i="1"/>
  <c r="AO142" i="1"/>
  <c r="AO399" i="1"/>
  <c r="AO405" i="1"/>
  <c r="AO348" i="1"/>
  <c r="AO433" i="1"/>
  <c r="AO295" i="1"/>
  <c r="AO86" i="1"/>
  <c r="AO434" i="1"/>
  <c r="AO371" i="1"/>
  <c r="AO321" i="1"/>
  <c r="AO240" i="1"/>
  <c r="AO135" i="1"/>
  <c r="AO141" i="1"/>
  <c r="AO28" i="1"/>
  <c r="AO550" i="1"/>
  <c r="AO401" i="1"/>
  <c r="AO107" i="1"/>
  <c r="AO593" i="1"/>
  <c r="AO49" i="1"/>
  <c r="AO495" i="1"/>
  <c r="AO574" i="1"/>
  <c r="AO54" i="1"/>
  <c r="AO319" i="1"/>
  <c r="AO325" i="1"/>
  <c r="AO220" i="1"/>
  <c r="AO124" i="1"/>
  <c r="AO425" i="1"/>
  <c r="AO252" i="1"/>
  <c r="AO99" i="1"/>
  <c r="AO585" i="1"/>
  <c r="AO41" i="1"/>
  <c r="AO528" i="1"/>
  <c r="AO551" i="1"/>
  <c r="AO110" i="1"/>
  <c r="AO589" i="1"/>
  <c r="AO375" i="1"/>
  <c r="AO381" i="1"/>
  <c r="AO308" i="1"/>
  <c r="AO497" i="1"/>
  <c r="AO231" i="1"/>
  <c r="AO286" i="1"/>
  <c r="AO410" i="1"/>
  <c r="AO347" i="1"/>
  <c r="AO297" i="1"/>
  <c r="AO366" i="1"/>
  <c r="AO111" i="1"/>
  <c r="AO117" i="1"/>
  <c r="AO4" i="1"/>
  <c r="AO599" i="1"/>
  <c r="AO10" i="1"/>
  <c r="AO478" i="1"/>
  <c r="AO396" i="1"/>
  <c r="AO352" i="1"/>
  <c r="AO407" i="1"/>
  <c r="AO328" i="1"/>
  <c r="AO409" i="1"/>
  <c r="AO397" i="1"/>
  <c r="AO318" i="1"/>
  <c r="AO572" i="1"/>
  <c r="AO345" i="1"/>
  <c r="AO44" i="1"/>
  <c r="AO387" i="1"/>
  <c r="AO273" i="1"/>
  <c r="AO342" i="1"/>
  <c r="AO87" i="1"/>
  <c r="AO93" i="1"/>
  <c r="AO210" i="1"/>
  <c r="AO460" i="1"/>
  <c r="AO123" i="1"/>
  <c r="AO65" i="1"/>
  <c r="AO590" i="1"/>
  <c r="AO70" i="1"/>
  <c r="AO549" i="1"/>
  <c r="AO335" i="1"/>
  <c r="AO341" i="1"/>
  <c r="AO244" i="1"/>
  <c r="AO75" i="1"/>
  <c r="AO95" i="1"/>
  <c r="AO370" i="1"/>
  <c r="AO307" i="1"/>
  <c r="AO257" i="1"/>
  <c r="AO326" i="1"/>
  <c r="AO71" i="1"/>
  <c r="AO77" i="1"/>
  <c r="AO402" i="1"/>
  <c r="AO422" i="1"/>
  <c r="AO121" i="1"/>
  <c r="AO595" i="1"/>
  <c r="AO106" i="1"/>
  <c r="AO548" i="1"/>
  <c r="AO43" i="1"/>
  <c r="AO521" i="1"/>
  <c r="AO472" i="1"/>
  <c r="AO431" i="1"/>
  <c r="AO510" i="1"/>
  <c r="AO360" i="1"/>
  <c r="AO255" i="1"/>
  <c r="AO261" i="1"/>
  <c r="AO587" i="1"/>
  <c r="AO98" i="1"/>
  <c r="AO540" i="1"/>
  <c r="AO35" i="1"/>
  <c r="AO513" i="1"/>
  <c r="AO464" i="1"/>
  <c r="AO487" i="1"/>
  <c r="AO566" i="1"/>
  <c r="AO46" i="1"/>
  <c r="AO525" i="1"/>
  <c r="AO311" i="1"/>
  <c r="AO317" i="1"/>
  <c r="AO212" i="1"/>
  <c r="AO25" i="1"/>
  <c r="AO365" i="1"/>
  <c r="AO139" i="1"/>
  <c r="AO392" i="1"/>
  <c r="AO346" i="1"/>
  <c r="AO283" i="1"/>
  <c r="AO233" i="1"/>
  <c r="AO302" i="1"/>
  <c r="AO47" i="1"/>
  <c r="AO53" i="1"/>
  <c r="AO274" i="1"/>
  <c r="AO571" i="1"/>
  <c r="AO594" i="1"/>
  <c r="AO275" i="1"/>
  <c r="AO144" i="1"/>
  <c r="AO459" i="1"/>
  <c r="AO22" i="1"/>
  <c r="AO2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F733E2-74EC-46F2-9C2F-2EDDED044E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4483BA-B249-47E9-9D99-EFCCF9924C1D}" name="WorksheetConnection_Manufacturing_Data_Analytics_1000_Records.xlsx!ManufacturingDataTable" type="102" refreshedVersion="8" minRefreshableVersion="5">
    <extLst>
      <ext xmlns:x15="http://schemas.microsoft.com/office/spreadsheetml/2010/11/main" uri="{DE250136-89BD-433C-8126-D09CA5730AF9}">
        <x15:connection id="ManufacturingDataTable" autoDelete="1">
          <x15:rangePr sourceName="_xlcn.WorksheetConnection_Manufacturing_Data_Analytics_1000_Records.xlsxManufacturingDataTable1"/>
        </x15:connection>
      </ext>
    </extLst>
  </connection>
</connections>
</file>

<file path=xl/sharedStrings.xml><?xml version="1.0" encoding="utf-8"?>
<sst xmlns="http://schemas.openxmlformats.org/spreadsheetml/2006/main" count="11859" uniqueCount="1498">
  <si>
    <t>Record_ID</t>
  </si>
  <si>
    <t>Production_Date</t>
  </si>
  <si>
    <t>Plant</t>
  </si>
  <si>
    <t>Production_Line</t>
  </si>
  <si>
    <t>Machine_ID</t>
  </si>
  <si>
    <t>Shift</t>
  </si>
  <si>
    <t>Product_Type</t>
  </si>
  <si>
    <t>Batch_ID</t>
  </si>
  <si>
    <t>Operator_ID</t>
  </si>
  <si>
    <t>Planned_Quantity</t>
  </si>
  <si>
    <t>Produced_Quantity</t>
  </si>
  <si>
    <t>Good_Quantity</t>
  </si>
  <si>
    <t>Defect_Quantity</t>
  </si>
  <si>
    <t>Scrap_Quantity</t>
  </si>
  <si>
    <t>Downtime_Minutes</t>
  </si>
  <si>
    <t>Downtime_Reason</t>
  </si>
  <si>
    <t>Ideal_Cycle_Time_Sec</t>
  </si>
  <si>
    <t>Actual_Cycle_Time_Sec</t>
  </si>
  <si>
    <t>Machine_Temperature_C</t>
  </si>
  <si>
    <t>Machine_Vibration_mm_s</t>
  </si>
  <si>
    <t>Energy_Consumption_kWh</t>
  </si>
  <si>
    <t>Raw_Material_Cost</t>
  </si>
  <si>
    <t>Labour_Hours</t>
  </si>
  <si>
    <t>Maintenance_Status</t>
  </si>
  <si>
    <t>Maintenance_Days_Ago</t>
  </si>
  <si>
    <t>Revenue</t>
  </si>
  <si>
    <t>Plant A</t>
  </si>
  <si>
    <t>Line 1</t>
  </si>
  <si>
    <t>M103</t>
  </si>
  <si>
    <t>Morning</t>
  </si>
  <si>
    <t>Product A</t>
  </si>
  <si>
    <t>B260613-0001</t>
  </si>
  <si>
    <t>OP107</t>
  </si>
  <si>
    <t>Machine Breakdown</t>
  </si>
  <si>
    <t>Completed</t>
  </si>
  <si>
    <t>M102</t>
  </si>
  <si>
    <t>Product D</t>
  </si>
  <si>
    <t>B260328-0002</t>
  </si>
  <si>
    <t>OP117</t>
  </si>
  <si>
    <t>No Downtime</t>
  </si>
  <si>
    <t>Line 4</t>
  </si>
  <si>
    <t>M402</t>
  </si>
  <si>
    <t>Evening</t>
  </si>
  <si>
    <t>B260301-0003</t>
  </si>
  <si>
    <t>OP111</t>
  </si>
  <si>
    <t>Scheduled</t>
  </si>
  <si>
    <t>Plant B</t>
  </si>
  <si>
    <t>Product E</t>
  </si>
  <si>
    <t>B260109-0004</t>
  </si>
  <si>
    <t>OP121</t>
  </si>
  <si>
    <t>Overdue</t>
  </si>
  <si>
    <t>M101</t>
  </si>
  <si>
    <t>B260124-0005</t>
  </si>
  <si>
    <t>OP128</t>
  </si>
  <si>
    <t>Material Shortage</t>
  </si>
  <si>
    <t>Line 5</t>
  </si>
  <si>
    <t>M501</t>
  </si>
  <si>
    <t>Night</t>
  </si>
  <si>
    <t>Product B</t>
  </si>
  <si>
    <t>B260509-0006</t>
  </si>
  <si>
    <t>OP133</t>
  </si>
  <si>
    <t>Operator Issue</t>
  </si>
  <si>
    <t>B260122-0007</t>
  </si>
  <si>
    <t>OP131</t>
  </si>
  <si>
    <t>B260226-0008</t>
  </si>
  <si>
    <t>OP103</t>
  </si>
  <si>
    <t>B260615-0009</t>
  </si>
  <si>
    <t>M401</t>
  </si>
  <si>
    <t>B260504-0010</t>
  </si>
  <si>
    <t>OP125</t>
  </si>
  <si>
    <t>Quality Inspection</t>
  </si>
  <si>
    <t>B260503-0011</t>
  </si>
  <si>
    <t>OP105</t>
  </si>
  <si>
    <t>Tool Change</t>
  </si>
  <si>
    <t>M403</t>
  </si>
  <si>
    <t>B260119-0012</t>
  </si>
  <si>
    <t>Setup Time</t>
  </si>
  <si>
    <t>Line 2</t>
  </si>
  <si>
    <t>M202</t>
  </si>
  <si>
    <t>B260619-0013</t>
  </si>
  <si>
    <t>OP110</t>
  </si>
  <si>
    <t>Preventive Maintenance</t>
  </si>
  <si>
    <t>B260630-0014</t>
  </si>
  <si>
    <t>Power Failure</t>
  </si>
  <si>
    <t>M201</t>
  </si>
  <si>
    <t>B260608-0015</t>
  </si>
  <si>
    <t>OP127</t>
  </si>
  <si>
    <t>B260227-0016</t>
  </si>
  <si>
    <t>OP118</t>
  </si>
  <si>
    <t>Pending</t>
  </si>
  <si>
    <t>B260605-0017</t>
  </si>
  <si>
    <t>B260628-0018</t>
  </si>
  <si>
    <t>M503</t>
  </si>
  <si>
    <t>B260122-0019</t>
  </si>
  <si>
    <t>OP116</t>
  </si>
  <si>
    <t>B260128-0020</t>
  </si>
  <si>
    <t>OP130</t>
  </si>
  <si>
    <t>B260210-0021</t>
  </si>
  <si>
    <t>M502</t>
  </si>
  <si>
    <t>B260410-0022</t>
  </si>
  <si>
    <t>OP120</t>
  </si>
  <si>
    <t>B260609-0023</t>
  </si>
  <si>
    <t>B260616-0024</t>
  </si>
  <si>
    <t>Product C</t>
  </si>
  <si>
    <t>B260412-0025</t>
  </si>
  <si>
    <t>M203</t>
  </si>
  <si>
    <t>B260209-0026</t>
  </si>
  <si>
    <t>OP135</t>
  </si>
  <si>
    <t>Line 3</t>
  </si>
  <si>
    <t>M303</t>
  </si>
  <si>
    <t>B260308-0027</t>
  </si>
  <si>
    <t>OP101</t>
  </si>
  <si>
    <t>B260219-0028</t>
  </si>
  <si>
    <t>OP112</t>
  </si>
  <si>
    <t>B260522-0029</t>
  </si>
  <si>
    <t>B260602-0030</t>
  </si>
  <si>
    <t>B260314-0031</t>
  </si>
  <si>
    <t>OP113</t>
  </si>
  <si>
    <t>B260603-0032</t>
  </si>
  <si>
    <t>OP106</t>
  </si>
  <si>
    <t>B260506-0033</t>
  </si>
  <si>
    <t>B260403-0034</t>
  </si>
  <si>
    <t>OP119</t>
  </si>
  <si>
    <t>B260316-0035</t>
  </si>
  <si>
    <t>B260504-0036</t>
  </si>
  <si>
    <t>B260427-0037</t>
  </si>
  <si>
    <t>B260228-0038</t>
  </si>
  <si>
    <t>B260508-0039</t>
  </si>
  <si>
    <t>B260317-0040</t>
  </si>
  <si>
    <t>OP104</t>
  </si>
  <si>
    <t>M302</t>
  </si>
  <si>
    <t>B260610-0041</t>
  </si>
  <si>
    <t>OP109</t>
  </si>
  <si>
    <t>B260120-0042</t>
  </si>
  <si>
    <t>OP124</t>
  </si>
  <si>
    <t>B260117-0043</t>
  </si>
  <si>
    <t>B260625-0044</t>
  </si>
  <si>
    <t>B260301-0045</t>
  </si>
  <si>
    <t>B260226-0046</t>
  </si>
  <si>
    <t>B260421-0047</t>
  </si>
  <si>
    <t>OP114</t>
  </si>
  <si>
    <t>B260523-0048</t>
  </si>
  <si>
    <t>B260313-0049</t>
  </si>
  <si>
    <t>OP102</t>
  </si>
  <si>
    <t>B260325-0050</t>
  </si>
  <si>
    <t>B260115-0051</t>
  </si>
  <si>
    <t>M301</t>
  </si>
  <si>
    <t>B260613-0052</t>
  </si>
  <si>
    <t>B260612-0053</t>
  </si>
  <si>
    <t>OP123</t>
  </si>
  <si>
    <t>B260610-0054</t>
  </si>
  <si>
    <t>B260111-0055</t>
  </si>
  <si>
    <t>B260114-0056</t>
  </si>
  <si>
    <t>B260407-0057</t>
  </si>
  <si>
    <t>OP134</t>
  </si>
  <si>
    <t>B260608-0058</t>
  </si>
  <si>
    <t>B260314-0059</t>
  </si>
  <si>
    <t>B260107-0060</t>
  </si>
  <si>
    <t>B260225-0061</t>
  </si>
  <si>
    <t>B260122-0062</t>
  </si>
  <si>
    <t>B260520-0063</t>
  </si>
  <si>
    <t>B260201-0064</t>
  </si>
  <si>
    <t>B260320-0065</t>
  </si>
  <si>
    <t>B260118-0066</t>
  </si>
  <si>
    <t>B260630-0067</t>
  </si>
  <si>
    <t>OP132</t>
  </si>
  <si>
    <t>B260511-0068</t>
  </si>
  <si>
    <t>B260119-0069</t>
  </si>
  <si>
    <t>B260517-0070</t>
  </si>
  <si>
    <t>B260610-0071</t>
  </si>
  <si>
    <t>OP126</t>
  </si>
  <si>
    <t>B260426-0072</t>
  </si>
  <si>
    <t>B260530-0073</t>
  </si>
  <si>
    <t>B260131-0074</t>
  </si>
  <si>
    <t>B260318-0075</t>
  </si>
  <si>
    <t>B260611-0076</t>
  </si>
  <si>
    <t>OP108</t>
  </si>
  <si>
    <t>B260214-0077</t>
  </si>
  <si>
    <t>B260330-0078</t>
  </si>
  <si>
    <t>B260326-0079</t>
  </si>
  <si>
    <t>B260110-0080</t>
  </si>
  <si>
    <t>B260615-0081</t>
  </si>
  <si>
    <t>B260308-0082</t>
  </si>
  <si>
    <t>B260501-0083</t>
  </si>
  <si>
    <t>B260512-0084</t>
  </si>
  <si>
    <t>B260615-0085</t>
  </si>
  <si>
    <t>B260209-0086</t>
  </si>
  <si>
    <t>B260528-0087</t>
  </si>
  <si>
    <t>B260415-0088</t>
  </si>
  <si>
    <t>B260218-0089</t>
  </si>
  <si>
    <t>B260303-0090</t>
  </si>
  <si>
    <t>B260417-0091</t>
  </si>
  <si>
    <t>B260120-0092</t>
  </si>
  <si>
    <t>B260509-0093</t>
  </si>
  <si>
    <t>B260502-0094</t>
  </si>
  <si>
    <t>B260525-0095</t>
  </si>
  <si>
    <t>B260604-0096</t>
  </si>
  <si>
    <t>OP129</t>
  </si>
  <si>
    <t>B260403-0097</t>
  </si>
  <si>
    <t>B260527-0098</t>
  </si>
  <si>
    <t>B260326-0099</t>
  </si>
  <si>
    <t>B260520-0100</t>
  </si>
  <si>
    <t>B260517-0101</t>
  </si>
  <si>
    <t>B260226-0102</t>
  </si>
  <si>
    <t>B260323-0103</t>
  </si>
  <si>
    <t>OP122</t>
  </si>
  <si>
    <t>B260410-0104</t>
  </si>
  <si>
    <t>B260622-0105</t>
  </si>
  <si>
    <t>B260114-0106</t>
  </si>
  <si>
    <t>B260507-0107</t>
  </si>
  <si>
    <t>B260531-0108</t>
  </si>
  <si>
    <t>B260116-0109</t>
  </si>
  <si>
    <t>B260124-0110</t>
  </si>
  <si>
    <t>B260427-0111</t>
  </si>
  <si>
    <t>B260513-0112</t>
  </si>
  <si>
    <t>B260212-0113</t>
  </si>
  <si>
    <t>B260411-0114</t>
  </si>
  <si>
    <t>B260111-0115</t>
  </si>
  <si>
    <t>B260303-0116</t>
  </si>
  <si>
    <t>B260131-0117</t>
  </si>
  <si>
    <t>B260110-0118</t>
  </si>
  <si>
    <t>B260405-0119</t>
  </si>
  <si>
    <t>B260206-0120</t>
  </si>
  <si>
    <t>B260411-0121</t>
  </si>
  <si>
    <t>B260325-0122</t>
  </si>
  <si>
    <t>B260413-0123</t>
  </si>
  <si>
    <t>B260217-0124</t>
  </si>
  <si>
    <t>B260505-0125</t>
  </si>
  <si>
    <t>B260528-0126</t>
  </si>
  <si>
    <t>B260503-0127</t>
  </si>
  <si>
    <t>B260627-0128</t>
  </si>
  <si>
    <t>B260302-0129</t>
  </si>
  <si>
    <t>B260625-0130</t>
  </si>
  <si>
    <t>B260422-0131</t>
  </si>
  <si>
    <t>B260613-0132</t>
  </si>
  <si>
    <t>B260122-0133</t>
  </si>
  <si>
    <t>B260212-0134</t>
  </si>
  <si>
    <t>B260514-0135</t>
  </si>
  <si>
    <t>B260326-0136</t>
  </si>
  <si>
    <t>B260424-0137</t>
  </si>
  <si>
    <t>B260429-0138</t>
  </si>
  <si>
    <t>B260227-0139</t>
  </si>
  <si>
    <t>B260406-0140</t>
  </si>
  <si>
    <t>B260527-0141</t>
  </si>
  <si>
    <t>B260612-0142</t>
  </si>
  <si>
    <t>B260612-0143</t>
  </si>
  <si>
    <t>B260305-0144</t>
  </si>
  <si>
    <t>B260105-0145</t>
  </si>
  <si>
    <t>B260611-0146</t>
  </si>
  <si>
    <t>B260223-0147</t>
  </si>
  <si>
    <t>B260125-0148</t>
  </si>
  <si>
    <t>B260116-0149</t>
  </si>
  <si>
    <t>B260528-0150</t>
  </si>
  <si>
    <t>B260313-0151</t>
  </si>
  <si>
    <t>B260222-0152</t>
  </si>
  <si>
    <t>B260212-0153</t>
  </si>
  <si>
    <t>B260113-0154</t>
  </si>
  <si>
    <t>B260629-0155</t>
  </si>
  <si>
    <t>B260517-0156</t>
  </si>
  <si>
    <t>B260227-0157</t>
  </si>
  <si>
    <t>B260219-0158</t>
  </si>
  <si>
    <t>B260619-0159</t>
  </si>
  <si>
    <t>B260130-0160</t>
  </si>
  <si>
    <t>B260219-0161</t>
  </si>
  <si>
    <t>B260119-0162</t>
  </si>
  <si>
    <t>OP115</t>
  </si>
  <si>
    <t>B260128-0163</t>
  </si>
  <si>
    <t>B260411-0164</t>
  </si>
  <si>
    <t>B260316-0165</t>
  </si>
  <si>
    <t>B260614-0166</t>
  </si>
  <si>
    <t>B260611-0167</t>
  </si>
  <si>
    <t>B260625-0168</t>
  </si>
  <si>
    <t>B260514-0169</t>
  </si>
  <si>
    <t>B260131-0170</t>
  </si>
  <si>
    <t>B260525-0171</t>
  </si>
  <si>
    <t>B260510-0172</t>
  </si>
  <si>
    <t>B260408-0173</t>
  </si>
  <si>
    <t>B260209-0174</t>
  </si>
  <si>
    <t>B260425-0175</t>
  </si>
  <si>
    <t>B260115-0176</t>
  </si>
  <si>
    <t>B260104-0177</t>
  </si>
  <si>
    <t>B260627-0178</t>
  </si>
  <si>
    <t>B260315-0179</t>
  </si>
  <si>
    <t>B260121-0180</t>
  </si>
  <si>
    <t>B260519-0181</t>
  </si>
  <si>
    <t>B260406-0182</t>
  </si>
  <si>
    <t>B260505-0183</t>
  </si>
  <si>
    <t>B260425-0184</t>
  </si>
  <si>
    <t>B260403-0185</t>
  </si>
  <si>
    <t>B260305-0186</t>
  </si>
  <si>
    <t>B260525-0187</t>
  </si>
  <si>
    <t>B260421-0188</t>
  </si>
  <si>
    <t>B260517-0189</t>
  </si>
  <si>
    <t>B260321-0190</t>
  </si>
  <si>
    <t>B260428-0191</t>
  </si>
  <si>
    <t>B260304-0192</t>
  </si>
  <si>
    <t>B260423-0193</t>
  </si>
  <si>
    <t>B260101-0194</t>
  </si>
  <si>
    <t>B260109-0195</t>
  </si>
  <si>
    <t>B260115-0196</t>
  </si>
  <si>
    <t>B260620-0197</t>
  </si>
  <si>
    <t>B260403-0198</t>
  </si>
  <si>
    <t>B260402-0199</t>
  </si>
  <si>
    <t>B260115-0200</t>
  </si>
  <si>
    <t>B260602-0201</t>
  </si>
  <si>
    <t>B260421-0202</t>
  </si>
  <si>
    <t>B260122-0203</t>
  </si>
  <si>
    <t>B260307-0204</t>
  </si>
  <si>
    <t>B260505-0205</t>
  </si>
  <si>
    <t>B260523-0206</t>
  </si>
  <si>
    <t>B260625-0207</t>
  </si>
  <si>
    <t>B260613-0208</t>
  </si>
  <si>
    <t>B260104-0209</t>
  </si>
  <si>
    <t>B260630-0210</t>
  </si>
  <si>
    <t>B260114-0211</t>
  </si>
  <si>
    <t>B260130-0212</t>
  </si>
  <si>
    <t>B260610-0213</t>
  </si>
  <si>
    <t>B260207-0214</t>
  </si>
  <si>
    <t>B260405-0215</t>
  </si>
  <si>
    <t>B260308-0216</t>
  </si>
  <si>
    <t>B260613-0217</t>
  </si>
  <si>
    <t>B260327-0218</t>
  </si>
  <si>
    <t>B260320-0219</t>
  </si>
  <si>
    <t>B260206-0220</t>
  </si>
  <si>
    <t>B260223-0221</t>
  </si>
  <si>
    <t>B260203-0222</t>
  </si>
  <si>
    <t>B260124-0223</t>
  </si>
  <si>
    <t>B260604-0224</t>
  </si>
  <si>
    <t>B260329-0225</t>
  </si>
  <si>
    <t>B260101-0226</t>
  </si>
  <si>
    <t>B260116-0227</t>
  </si>
  <si>
    <t>B260621-0228</t>
  </si>
  <si>
    <t>B260102-0229</t>
  </si>
  <si>
    <t>B260621-0230</t>
  </si>
  <si>
    <t>B260502-0231</t>
  </si>
  <si>
    <t>B260216-0232</t>
  </si>
  <si>
    <t>B260517-0233</t>
  </si>
  <si>
    <t>B260622-0234</t>
  </si>
  <si>
    <t>B260603-0235</t>
  </si>
  <si>
    <t>B260309-0236</t>
  </si>
  <si>
    <t>B260101-0237</t>
  </si>
  <si>
    <t>B260611-0238</t>
  </si>
  <si>
    <t>B260519-0239</t>
  </si>
  <si>
    <t>B260608-0240</t>
  </si>
  <si>
    <t>B260625-0241</t>
  </si>
  <si>
    <t>B260616-0242</t>
  </si>
  <si>
    <t>B260516-0243</t>
  </si>
  <si>
    <t>B260114-0244</t>
  </si>
  <si>
    <t>B260207-0245</t>
  </si>
  <si>
    <t>B260228-0246</t>
  </si>
  <si>
    <t>B260510-0247</t>
  </si>
  <si>
    <t>B260205-0248</t>
  </si>
  <si>
    <t>B260409-0249</t>
  </si>
  <si>
    <t>B260509-0250</t>
  </si>
  <si>
    <t>B260508-0251</t>
  </si>
  <si>
    <t>B260203-0252</t>
  </si>
  <si>
    <t>B260423-0253</t>
  </si>
  <si>
    <t>B260527-0254</t>
  </si>
  <si>
    <t>B260518-0255</t>
  </si>
  <si>
    <t>B260419-0256</t>
  </si>
  <si>
    <t>B260319-0257</t>
  </si>
  <si>
    <t>B260308-0258</t>
  </si>
  <si>
    <t>B260125-0259</t>
  </si>
  <si>
    <t>B260515-0260</t>
  </si>
  <si>
    <t>B260202-0261</t>
  </si>
  <si>
    <t>B260621-0262</t>
  </si>
  <si>
    <t>B260224-0263</t>
  </si>
  <si>
    <t>B260420-0264</t>
  </si>
  <si>
    <t>B260414-0265</t>
  </si>
  <si>
    <t>B260215-0266</t>
  </si>
  <si>
    <t>B260131-0267</t>
  </si>
  <si>
    <t>B260115-0268</t>
  </si>
  <si>
    <t>B260615-0269</t>
  </si>
  <si>
    <t>B260328-0270</t>
  </si>
  <si>
    <t>B260601-0271</t>
  </si>
  <si>
    <t>B260619-0272</t>
  </si>
  <si>
    <t>B260108-0273</t>
  </si>
  <si>
    <t>B260404-0274</t>
  </si>
  <si>
    <t>B260206-0275</t>
  </si>
  <si>
    <t>B260114-0276</t>
  </si>
  <si>
    <t>B260109-0277</t>
  </si>
  <si>
    <t>B260413-0278</t>
  </si>
  <si>
    <t>B260527-0279</t>
  </si>
  <si>
    <t>B260227-0280</t>
  </si>
  <si>
    <t>B260204-0281</t>
  </si>
  <si>
    <t>B260524-0282</t>
  </si>
  <si>
    <t>B260309-0283</t>
  </si>
  <si>
    <t>B260507-0284</t>
  </si>
  <si>
    <t>B260314-0285</t>
  </si>
  <si>
    <t>B260614-0286</t>
  </si>
  <si>
    <t>B260321-0287</t>
  </si>
  <si>
    <t>B260503-0288</t>
  </si>
  <si>
    <t>B260619-0289</t>
  </si>
  <si>
    <t>B260104-0290</t>
  </si>
  <si>
    <t>B260616-0291</t>
  </si>
  <si>
    <t>B260421-0292</t>
  </si>
  <si>
    <t>B260502-0293</t>
  </si>
  <si>
    <t>B260617-0294</t>
  </si>
  <si>
    <t>B260109-0295</t>
  </si>
  <si>
    <t>B260606-0296</t>
  </si>
  <si>
    <t>B260502-0297</t>
  </si>
  <si>
    <t>B260212-0298</t>
  </si>
  <si>
    <t>B260207-0299</t>
  </si>
  <si>
    <t>B260612-0300</t>
  </si>
  <si>
    <t>B260302-0301</t>
  </si>
  <si>
    <t>B260513-0302</t>
  </si>
  <si>
    <t>B260527-0303</t>
  </si>
  <si>
    <t>B260328-0304</t>
  </si>
  <si>
    <t>B260123-0305</t>
  </si>
  <si>
    <t>B260517-0306</t>
  </si>
  <si>
    <t>B260607-0307</t>
  </si>
  <si>
    <t>B260612-0308</t>
  </si>
  <si>
    <t>B260111-0309</t>
  </si>
  <si>
    <t>B260313-0310</t>
  </si>
  <si>
    <t>B260628-0311</t>
  </si>
  <si>
    <t>B260106-0312</t>
  </si>
  <si>
    <t>B260618-0313</t>
  </si>
  <si>
    <t>B260415-0314</t>
  </si>
  <si>
    <t>B260220-0315</t>
  </si>
  <si>
    <t>B260201-0316</t>
  </si>
  <si>
    <t>B260103-0317</t>
  </si>
  <si>
    <t>B260205-0318</t>
  </si>
  <si>
    <t>B260221-0319</t>
  </si>
  <si>
    <t>B260326-0320</t>
  </si>
  <si>
    <t>B260215-0321</t>
  </si>
  <si>
    <t>B260218-0322</t>
  </si>
  <si>
    <t>B260607-0323</t>
  </si>
  <si>
    <t>B260527-0324</t>
  </si>
  <si>
    <t>B260122-0325</t>
  </si>
  <si>
    <t>B260318-0326</t>
  </si>
  <si>
    <t>B260420-0327</t>
  </si>
  <si>
    <t>B260326-0328</t>
  </si>
  <si>
    <t>B260222-0329</t>
  </si>
  <si>
    <t>B260312-0330</t>
  </si>
  <si>
    <t>B260417-0331</t>
  </si>
  <si>
    <t>B260325-0332</t>
  </si>
  <si>
    <t>B260304-0333</t>
  </si>
  <si>
    <t>B260619-0334</t>
  </si>
  <si>
    <t>B260212-0335</t>
  </si>
  <si>
    <t>B260416-0336</t>
  </si>
  <si>
    <t>B260425-0337</t>
  </si>
  <si>
    <t>B260204-0338</t>
  </si>
  <si>
    <t>B260222-0339</t>
  </si>
  <si>
    <t>B260419-0340</t>
  </si>
  <si>
    <t>B260406-0341</t>
  </si>
  <si>
    <t>B260628-0342</t>
  </si>
  <si>
    <t>B260412-0343</t>
  </si>
  <si>
    <t>B260102-0344</t>
  </si>
  <si>
    <t>B260415-0345</t>
  </si>
  <si>
    <t>B260310-0346</t>
  </si>
  <si>
    <t>B260313-0347</t>
  </si>
  <si>
    <t>B260502-0348</t>
  </si>
  <si>
    <t>B260128-0349</t>
  </si>
  <si>
    <t>B260408-0350</t>
  </si>
  <si>
    <t>B260623-0351</t>
  </si>
  <si>
    <t>B260630-0352</t>
  </si>
  <si>
    <t>B260521-0353</t>
  </si>
  <si>
    <t>B260207-0354</t>
  </si>
  <si>
    <t>B260414-0355</t>
  </si>
  <si>
    <t>B260531-0356</t>
  </si>
  <si>
    <t>B260616-0357</t>
  </si>
  <si>
    <t>B260513-0358</t>
  </si>
  <si>
    <t>B260419-0359</t>
  </si>
  <si>
    <t>B260408-0360</t>
  </si>
  <si>
    <t>B260320-0361</t>
  </si>
  <si>
    <t>B260206-0362</t>
  </si>
  <si>
    <t>B260320-0363</t>
  </si>
  <si>
    <t>B260102-0364</t>
  </si>
  <si>
    <t>B260129-0365</t>
  </si>
  <si>
    <t>B260331-0366</t>
  </si>
  <si>
    <t>B260423-0367</t>
  </si>
  <si>
    <t>B260509-0368</t>
  </si>
  <si>
    <t>B260313-0369</t>
  </si>
  <si>
    <t>B260116-0370</t>
  </si>
  <si>
    <t>B260624-0371</t>
  </si>
  <si>
    <t>B260502-0372</t>
  </si>
  <si>
    <t>B260203-0373</t>
  </si>
  <si>
    <t>B260509-0374</t>
  </si>
  <si>
    <t>B260405-0375</t>
  </si>
  <si>
    <t>B260307-0376</t>
  </si>
  <si>
    <t>B260411-0377</t>
  </si>
  <si>
    <t>B260128-0378</t>
  </si>
  <si>
    <t>B260409-0379</t>
  </si>
  <si>
    <t>B260609-0380</t>
  </si>
  <si>
    <t>B260313-0381</t>
  </si>
  <si>
    <t>B260528-0382</t>
  </si>
  <si>
    <t>B260115-0383</t>
  </si>
  <si>
    <t>B260628-0384</t>
  </si>
  <si>
    <t>B260210-0385</t>
  </si>
  <si>
    <t>B260604-0386</t>
  </si>
  <si>
    <t>B260402-0387</t>
  </si>
  <si>
    <t>B260225-0388</t>
  </si>
  <si>
    <t>B260321-0389</t>
  </si>
  <si>
    <t>B260608-0390</t>
  </si>
  <si>
    <t>B260119-0391</t>
  </si>
  <si>
    <t>B260501-0392</t>
  </si>
  <si>
    <t>B260418-0393</t>
  </si>
  <si>
    <t>B260207-0394</t>
  </si>
  <si>
    <t>B260520-0395</t>
  </si>
  <si>
    <t>B260211-0396</t>
  </si>
  <si>
    <t>B260109-0397</t>
  </si>
  <si>
    <t>B260417-0398</t>
  </si>
  <si>
    <t>B260513-0399</t>
  </si>
  <si>
    <t>B260408-0400</t>
  </si>
  <si>
    <t>B260602-0401</t>
  </si>
  <si>
    <t>B260526-0402</t>
  </si>
  <si>
    <t>B260310-0403</t>
  </si>
  <si>
    <t>B260419-0404</t>
  </si>
  <si>
    <t>B260406-0405</t>
  </si>
  <si>
    <t>B260323-0406</t>
  </si>
  <si>
    <t>B260516-0407</t>
  </si>
  <si>
    <t>B260405-0408</t>
  </si>
  <si>
    <t>B260201-0409</t>
  </si>
  <si>
    <t>B260223-0410</t>
  </si>
  <si>
    <t>B260310-0411</t>
  </si>
  <si>
    <t>B260113-0412</t>
  </si>
  <si>
    <t>B260101-0413</t>
  </si>
  <si>
    <t>B260305-0414</t>
  </si>
  <si>
    <t>B260319-0415</t>
  </si>
  <si>
    <t>B260312-0416</t>
  </si>
  <si>
    <t>B260207-0417</t>
  </si>
  <si>
    <t>B260123-0418</t>
  </si>
  <si>
    <t>B260221-0419</t>
  </si>
  <si>
    <t>B260418-0420</t>
  </si>
  <si>
    <t>B260327-0421</t>
  </si>
  <si>
    <t>B260131-0422</t>
  </si>
  <si>
    <t>B260618-0423</t>
  </si>
  <si>
    <t>B260608-0424</t>
  </si>
  <si>
    <t>B260618-0425</t>
  </si>
  <si>
    <t>B260623-0426</t>
  </si>
  <si>
    <t>B260628-0427</t>
  </si>
  <si>
    <t>B260119-0428</t>
  </si>
  <si>
    <t>B260114-0429</t>
  </si>
  <si>
    <t>B260327-0430</t>
  </si>
  <si>
    <t>B260127-0431</t>
  </si>
  <si>
    <t>B260130-0432</t>
  </si>
  <si>
    <t>B260216-0433</t>
  </si>
  <si>
    <t>B260310-0434</t>
  </si>
  <si>
    <t>B260508-0435</t>
  </si>
  <si>
    <t>B260309-0436</t>
  </si>
  <si>
    <t>B260302-0437</t>
  </si>
  <si>
    <t>B260110-0438</t>
  </si>
  <si>
    <t>B260625-0439</t>
  </si>
  <si>
    <t>B260403-0440</t>
  </si>
  <si>
    <t>B260618-0441</t>
  </si>
  <si>
    <t>B260403-0442</t>
  </si>
  <si>
    <t>B260415-0443</t>
  </si>
  <si>
    <t>B260119-0444</t>
  </si>
  <si>
    <t>B260426-0445</t>
  </si>
  <si>
    <t>B260315-0446</t>
  </si>
  <si>
    <t>B260605-0447</t>
  </si>
  <si>
    <t>B260309-0448</t>
  </si>
  <si>
    <t>B260610-0449</t>
  </si>
  <si>
    <t>B260408-0450</t>
  </si>
  <si>
    <t>B260130-0451</t>
  </si>
  <si>
    <t>B260114-0452</t>
  </si>
  <si>
    <t>B260401-0453</t>
  </si>
  <si>
    <t>B260228-0454</t>
  </si>
  <si>
    <t>B260605-0455</t>
  </si>
  <si>
    <t>B260128-0456</t>
  </si>
  <si>
    <t>B260526-0457</t>
  </si>
  <si>
    <t>B260127-0458</t>
  </si>
  <si>
    <t>B260623-0459</t>
  </si>
  <si>
    <t>B260501-0460</t>
  </si>
  <si>
    <t>B260414-0461</t>
  </si>
  <si>
    <t>B260225-0462</t>
  </si>
  <si>
    <t>B260121-0463</t>
  </si>
  <si>
    <t>B260103-0464</t>
  </si>
  <si>
    <t>B260501-0465</t>
  </si>
  <si>
    <t>B260105-0466</t>
  </si>
  <si>
    <t>B260526-0467</t>
  </si>
  <si>
    <t>B260215-0468</t>
  </si>
  <si>
    <t>B260223-0469</t>
  </si>
  <si>
    <t>B260103-0470</t>
  </si>
  <si>
    <t>B260318-0471</t>
  </si>
  <si>
    <t>B260428-0472</t>
  </si>
  <si>
    <t>B260630-0473</t>
  </si>
  <si>
    <t>B260412-0474</t>
  </si>
  <si>
    <t>B260126-0475</t>
  </si>
  <si>
    <t>B260419-0476</t>
  </si>
  <si>
    <t>B260107-0477</t>
  </si>
  <si>
    <t>B260515-0478</t>
  </si>
  <si>
    <t>B260319-0479</t>
  </si>
  <si>
    <t>B260105-0480</t>
  </si>
  <si>
    <t>B260527-0481</t>
  </si>
  <si>
    <t>B260407-0482</t>
  </si>
  <si>
    <t>B260509-0483</t>
  </si>
  <si>
    <t>B260603-0484</t>
  </si>
  <si>
    <t>B260117-0485</t>
  </si>
  <si>
    <t>B260308-0486</t>
  </si>
  <si>
    <t>B260129-0487</t>
  </si>
  <si>
    <t>B260226-0488</t>
  </si>
  <si>
    <t>B260513-0489</t>
  </si>
  <si>
    <t>B260616-0490</t>
  </si>
  <si>
    <t>B260514-0491</t>
  </si>
  <si>
    <t>B260114-0492</t>
  </si>
  <si>
    <t>B260306-0493</t>
  </si>
  <si>
    <t>B260319-0494</t>
  </si>
  <si>
    <t>B260606-0495</t>
  </si>
  <si>
    <t>B260221-0496</t>
  </si>
  <si>
    <t>B260626-0497</t>
  </si>
  <si>
    <t>B260520-0498</t>
  </si>
  <si>
    <t>B260106-0499</t>
  </si>
  <si>
    <t>B260123-0500</t>
  </si>
  <si>
    <t>B260410-0501</t>
  </si>
  <si>
    <t>B260118-0502</t>
  </si>
  <si>
    <t>B260220-0503</t>
  </si>
  <si>
    <t>B260418-0504</t>
  </si>
  <si>
    <t>B260513-0505</t>
  </si>
  <si>
    <t>B260107-0506</t>
  </si>
  <si>
    <t>B260502-0507</t>
  </si>
  <si>
    <t>B260429-0508</t>
  </si>
  <si>
    <t>B260224-0509</t>
  </si>
  <si>
    <t>B260521-0510</t>
  </si>
  <si>
    <t>B260519-0511</t>
  </si>
  <si>
    <t>B260306-0512</t>
  </si>
  <si>
    <t>B260201-0513</t>
  </si>
  <si>
    <t>B260307-0514</t>
  </si>
  <si>
    <t>B260312-0515</t>
  </si>
  <si>
    <t>B260614-0516</t>
  </si>
  <si>
    <t>B260611-0517</t>
  </si>
  <si>
    <t>B260214-0518</t>
  </si>
  <si>
    <t>B260324-0519</t>
  </si>
  <si>
    <t>B260317-0520</t>
  </si>
  <si>
    <t>B260219-0521</t>
  </si>
  <si>
    <t>B260510-0522</t>
  </si>
  <si>
    <t>B260630-0523</t>
  </si>
  <si>
    <t>B260624-0524</t>
  </si>
  <si>
    <t>B260527-0525</t>
  </si>
  <si>
    <t>B260406-0526</t>
  </si>
  <si>
    <t>B260215-0527</t>
  </si>
  <si>
    <t>B260117-0528</t>
  </si>
  <si>
    <t>B260514-0529</t>
  </si>
  <si>
    <t>B260531-0530</t>
  </si>
  <si>
    <t>B260222-0531</t>
  </si>
  <si>
    <t>B260626-0532</t>
  </si>
  <si>
    <t>B260624-0533</t>
  </si>
  <si>
    <t>B260111-0534</t>
  </si>
  <si>
    <t>B260604-0535</t>
  </si>
  <si>
    <t>B260525-0536</t>
  </si>
  <si>
    <t>B260214-0537</t>
  </si>
  <si>
    <t>B260516-0538</t>
  </si>
  <si>
    <t>B260210-0539</t>
  </si>
  <si>
    <t>B260110-0540</t>
  </si>
  <si>
    <t>B260524-0541</t>
  </si>
  <si>
    <t>B260403-0542</t>
  </si>
  <si>
    <t>B260122-0543</t>
  </si>
  <si>
    <t>B260109-0544</t>
  </si>
  <si>
    <t>B260310-0545</t>
  </si>
  <si>
    <t>B260428-0546</t>
  </si>
  <si>
    <t>B260623-0547</t>
  </si>
  <si>
    <t>B260303-0548</t>
  </si>
  <si>
    <t>B260323-0549</t>
  </si>
  <si>
    <t>B260404-0550</t>
  </si>
  <si>
    <t>B260620-0551</t>
  </si>
  <si>
    <t>B260525-0552</t>
  </si>
  <si>
    <t>B260601-0553</t>
  </si>
  <si>
    <t>B260227-0554</t>
  </si>
  <si>
    <t>B260314-0555</t>
  </si>
  <si>
    <t>B260314-0556</t>
  </si>
  <si>
    <t>B260115-0557</t>
  </si>
  <si>
    <t>B260308-0558</t>
  </si>
  <si>
    <t>B260628-0559</t>
  </si>
  <si>
    <t>B260327-0560</t>
  </si>
  <si>
    <t>B260601-0561</t>
  </si>
  <si>
    <t>B260120-0562</t>
  </si>
  <si>
    <t>B260131-0563</t>
  </si>
  <si>
    <t>B260209-0564</t>
  </si>
  <si>
    <t>B260302-0565</t>
  </si>
  <si>
    <t>B260413-0566</t>
  </si>
  <si>
    <t>B260603-0567</t>
  </si>
  <si>
    <t>B260406-0568</t>
  </si>
  <si>
    <t>B260414-0569</t>
  </si>
  <si>
    <t>B260601-0570</t>
  </si>
  <si>
    <t>B260122-0571</t>
  </si>
  <si>
    <t>B260113-0572</t>
  </si>
  <si>
    <t>B260227-0573</t>
  </si>
  <si>
    <t>B260502-0574</t>
  </si>
  <si>
    <t>B260204-0575</t>
  </si>
  <si>
    <t>B260202-0576</t>
  </si>
  <si>
    <t>B260227-0577</t>
  </si>
  <si>
    <t>B260329-0578</t>
  </si>
  <si>
    <t>B260611-0579</t>
  </si>
  <si>
    <t>B260324-0580</t>
  </si>
  <si>
    <t>B260521-0581</t>
  </si>
  <si>
    <t>B260118-0582</t>
  </si>
  <si>
    <t>B260522-0583</t>
  </si>
  <si>
    <t>B260603-0584</t>
  </si>
  <si>
    <t>B260605-0585</t>
  </si>
  <si>
    <t>B260408-0586</t>
  </si>
  <si>
    <t>B260210-0587</t>
  </si>
  <si>
    <t>B260419-0588</t>
  </si>
  <si>
    <t>B260509-0589</t>
  </si>
  <si>
    <t>B260412-0590</t>
  </si>
  <si>
    <t>B260406-0591</t>
  </si>
  <si>
    <t>B260207-0592</t>
  </si>
  <si>
    <t>B260116-0593</t>
  </si>
  <si>
    <t>B260407-0594</t>
  </si>
  <si>
    <t>B260117-0595</t>
  </si>
  <si>
    <t>B260209-0596</t>
  </si>
  <si>
    <t>B260209-0597</t>
  </si>
  <si>
    <t>B260412-0598</t>
  </si>
  <si>
    <t>B260215-0599</t>
  </si>
  <si>
    <t>B260314-0600</t>
  </si>
  <si>
    <t>B260321-0601</t>
  </si>
  <si>
    <t>B260223-0602</t>
  </si>
  <si>
    <t>B260526-0603</t>
  </si>
  <si>
    <t>B260224-0604</t>
  </si>
  <si>
    <t>B260605-0605</t>
  </si>
  <si>
    <t>B260603-0606</t>
  </si>
  <si>
    <t>B260316-0607</t>
  </si>
  <si>
    <t>B260201-0608</t>
  </si>
  <si>
    <t>B260219-0609</t>
  </si>
  <si>
    <t>B260111-0610</t>
  </si>
  <si>
    <t>B260109-0611</t>
  </si>
  <si>
    <t>B260124-0612</t>
  </si>
  <si>
    <t>B260626-0613</t>
  </si>
  <si>
    <t>B260121-0614</t>
  </si>
  <si>
    <t>B260507-0615</t>
  </si>
  <si>
    <t>B260614-0616</t>
  </si>
  <si>
    <t>B260405-0617</t>
  </si>
  <si>
    <t>B260416-0618</t>
  </si>
  <si>
    <t>B260302-0619</t>
  </si>
  <si>
    <t>B260528-0620</t>
  </si>
  <si>
    <t>B260525-0621</t>
  </si>
  <si>
    <t>B260521-0622</t>
  </si>
  <si>
    <t>B260303-0623</t>
  </si>
  <si>
    <t>B260312-0624</t>
  </si>
  <si>
    <t>B260210-0625</t>
  </si>
  <si>
    <t>B260210-0626</t>
  </si>
  <si>
    <t>B260629-0627</t>
  </si>
  <si>
    <t>B260222-0628</t>
  </si>
  <si>
    <t>B260613-0629</t>
  </si>
  <si>
    <t>B260621-0630</t>
  </si>
  <si>
    <t>B260513-0631</t>
  </si>
  <si>
    <t>B260608-0632</t>
  </si>
  <si>
    <t>B260502-0633</t>
  </si>
  <si>
    <t>B260516-0634</t>
  </si>
  <si>
    <t>B260317-0635</t>
  </si>
  <si>
    <t>B260622-0636</t>
  </si>
  <si>
    <t>B260430-0637</t>
  </si>
  <si>
    <t>B260522-0638</t>
  </si>
  <si>
    <t>B260417-0639</t>
  </si>
  <si>
    <t>B260210-0640</t>
  </si>
  <si>
    <t>B260412-0641</t>
  </si>
  <si>
    <t>B260224-0642</t>
  </si>
  <si>
    <t>B260522-0643</t>
  </si>
  <si>
    <t>B260316-0644</t>
  </si>
  <si>
    <t>B260623-0645</t>
  </si>
  <si>
    <t>B260206-0646</t>
  </si>
  <si>
    <t>B260621-0647</t>
  </si>
  <si>
    <t>B260124-0648</t>
  </si>
  <si>
    <t>B260321-0649</t>
  </si>
  <si>
    <t>B260117-0650</t>
  </si>
  <si>
    <t>B260423-0651</t>
  </si>
  <si>
    <t>B260412-0652</t>
  </si>
  <si>
    <t>B260101-0653</t>
  </si>
  <si>
    <t>B260125-0654</t>
  </si>
  <si>
    <t>B260216-0655</t>
  </si>
  <si>
    <t>B260228-0656</t>
  </si>
  <si>
    <t>B260213-0657</t>
  </si>
  <si>
    <t>B260111-0658</t>
  </si>
  <si>
    <t>B260203-0659</t>
  </si>
  <si>
    <t>B260426-0660</t>
  </si>
  <si>
    <t>B260323-0661</t>
  </si>
  <si>
    <t>B260306-0662</t>
  </si>
  <si>
    <t>B260414-0663</t>
  </si>
  <si>
    <t>B260510-0664</t>
  </si>
  <si>
    <t>B260528-0665</t>
  </si>
  <si>
    <t>B260515-0666</t>
  </si>
  <si>
    <t>B260604-0667</t>
  </si>
  <si>
    <t>B260511-0668</t>
  </si>
  <si>
    <t>B260531-0669</t>
  </si>
  <si>
    <t>B260206-0670</t>
  </si>
  <si>
    <t>B260128-0671</t>
  </si>
  <si>
    <t>B260331-0672</t>
  </si>
  <si>
    <t>B260423-0673</t>
  </si>
  <si>
    <t>B260325-0674</t>
  </si>
  <si>
    <t>B260316-0675</t>
  </si>
  <si>
    <t>B260325-0676</t>
  </si>
  <si>
    <t>B260625-0677</t>
  </si>
  <si>
    <t>B260410-0678</t>
  </si>
  <si>
    <t>B260511-0679</t>
  </si>
  <si>
    <t>B260130-0680</t>
  </si>
  <si>
    <t>B260518-0681</t>
  </si>
  <si>
    <t>B260601-0682</t>
  </si>
  <si>
    <t>B260404-0683</t>
  </si>
  <si>
    <t>B260616-0684</t>
  </si>
  <si>
    <t>B260601-0685</t>
  </si>
  <si>
    <t>B260124-0686</t>
  </si>
  <si>
    <t>B260121-0687</t>
  </si>
  <si>
    <t>B260221-0688</t>
  </si>
  <si>
    <t>B260130-0689</t>
  </si>
  <si>
    <t>B260111-0690</t>
  </si>
  <si>
    <t>B260408-0691</t>
  </si>
  <si>
    <t>B260421-0692</t>
  </si>
  <si>
    <t>B260607-0693</t>
  </si>
  <si>
    <t>B260301-0694</t>
  </si>
  <si>
    <t>B260622-0695</t>
  </si>
  <si>
    <t>B260522-0696</t>
  </si>
  <si>
    <t>B260520-0697</t>
  </si>
  <si>
    <t>B260422-0698</t>
  </si>
  <si>
    <t>B260222-0699</t>
  </si>
  <si>
    <t>B260219-0700</t>
  </si>
  <si>
    <t>B260429-0701</t>
  </si>
  <si>
    <t>B260408-0702</t>
  </si>
  <si>
    <t>B260624-0703</t>
  </si>
  <si>
    <t>B260407-0704</t>
  </si>
  <si>
    <t>B260304-0705</t>
  </si>
  <si>
    <t>B260503-0706</t>
  </si>
  <si>
    <t>B260128-0707</t>
  </si>
  <si>
    <t>B260212-0708</t>
  </si>
  <si>
    <t>B260509-0709</t>
  </si>
  <si>
    <t>B260506-0710</t>
  </si>
  <si>
    <t>B260118-0711</t>
  </si>
  <si>
    <t>B260510-0712</t>
  </si>
  <si>
    <t>B260625-0713</t>
  </si>
  <si>
    <t>B260426-0714</t>
  </si>
  <si>
    <t>B260210-0715</t>
  </si>
  <si>
    <t>B260201-0716</t>
  </si>
  <si>
    <t>B260219-0717</t>
  </si>
  <si>
    <t>B260421-0718</t>
  </si>
  <si>
    <t>B260514-0719</t>
  </si>
  <si>
    <t>B260420-0720</t>
  </si>
  <si>
    <t>B260102-0721</t>
  </si>
  <si>
    <t>B260205-0722</t>
  </si>
  <si>
    <t>B260422-0723</t>
  </si>
  <si>
    <t>B260524-0724</t>
  </si>
  <si>
    <t>B260116-0725</t>
  </si>
  <si>
    <t>B260322-0726</t>
  </si>
  <si>
    <t>B260501-0727</t>
  </si>
  <si>
    <t>B260403-0728</t>
  </si>
  <si>
    <t>B260611-0729</t>
  </si>
  <si>
    <t>B260611-0730</t>
  </si>
  <si>
    <t>B260414-0731</t>
  </si>
  <si>
    <t>B260216-0732</t>
  </si>
  <si>
    <t>B260113-0733</t>
  </si>
  <si>
    <t>B260617-0734</t>
  </si>
  <si>
    <t>B260521-0735</t>
  </si>
  <si>
    <t>B260327-0736</t>
  </si>
  <si>
    <t>B260326-0737</t>
  </si>
  <si>
    <t>B260327-0738</t>
  </si>
  <si>
    <t>B260429-0739</t>
  </si>
  <si>
    <t>B260404-0740</t>
  </si>
  <si>
    <t>B260302-0741</t>
  </si>
  <si>
    <t>B260518-0742</t>
  </si>
  <si>
    <t>B260610-0743</t>
  </si>
  <si>
    <t>B260412-0744</t>
  </si>
  <si>
    <t>B260501-0745</t>
  </si>
  <si>
    <t>B260405-0746</t>
  </si>
  <si>
    <t>B260320-0747</t>
  </si>
  <si>
    <t>B260512-0748</t>
  </si>
  <si>
    <t>B260314-0749</t>
  </si>
  <si>
    <t>B260427-0750</t>
  </si>
  <si>
    <t>B260329-0751</t>
  </si>
  <si>
    <t>B260312-0752</t>
  </si>
  <si>
    <t>B260115-0753</t>
  </si>
  <si>
    <t>B260618-0754</t>
  </si>
  <si>
    <t>B260424-0755</t>
  </si>
  <si>
    <t>B260107-0756</t>
  </si>
  <si>
    <t>B260212-0757</t>
  </si>
  <si>
    <t>B260213-0758</t>
  </si>
  <si>
    <t>B260428-0759</t>
  </si>
  <si>
    <t>B260507-0760</t>
  </si>
  <si>
    <t>B260625-0761</t>
  </si>
  <si>
    <t>B260127-0762</t>
  </si>
  <si>
    <t>B260312-0763</t>
  </si>
  <si>
    <t>B260508-0764</t>
  </si>
  <si>
    <t>B260414-0765</t>
  </si>
  <si>
    <t>B260401-0766</t>
  </si>
  <si>
    <t>B260505-0767</t>
  </si>
  <si>
    <t>B260420-0768</t>
  </si>
  <si>
    <t>B260222-0769</t>
  </si>
  <si>
    <t>B260316-0770</t>
  </si>
  <si>
    <t>B260326-0771</t>
  </si>
  <si>
    <t>B260416-0772</t>
  </si>
  <si>
    <t>B260429-0773</t>
  </si>
  <si>
    <t>B260122-0774</t>
  </si>
  <si>
    <t>B260627-0775</t>
  </si>
  <si>
    <t>B260404-0776</t>
  </si>
  <si>
    <t>B260225-0777</t>
  </si>
  <si>
    <t>B260223-0778</t>
  </si>
  <si>
    <t>B260211-0779</t>
  </si>
  <si>
    <t>B260403-0780</t>
  </si>
  <si>
    <t>B260218-0781</t>
  </si>
  <si>
    <t>B260110-0782</t>
  </si>
  <si>
    <t>B260208-0783</t>
  </si>
  <si>
    <t>B260429-0784</t>
  </si>
  <si>
    <t>B260301-0785</t>
  </si>
  <si>
    <t>B260416-0786</t>
  </si>
  <si>
    <t>B260615-0787</t>
  </si>
  <si>
    <t>B260209-0788</t>
  </si>
  <si>
    <t>B260613-0789</t>
  </si>
  <si>
    <t>B260314-0790</t>
  </si>
  <si>
    <t>B260211-0791</t>
  </si>
  <si>
    <t>B260516-0792</t>
  </si>
  <si>
    <t>B260222-0793</t>
  </si>
  <si>
    <t>B260227-0794</t>
  </si>
  <si>
    <t>B260611-0795</t>
  </si>
  <si>
    <t>B260619-0796</t>
  </si>
  <si>
    <t>B260325-0797</t>
  </si>
  <si>
    <t>B260320-0798</t>
  </si>
  <si>
    <t>B260604-0799</t>
  </si>
  <si>
    <t>B260218-0800</t>
  </si>
  <si>
    <t>B260623-0801</t>
  </si>
  <si>
    <t>B260131-0802</t>
  </si>
  <si>
    <t>B260413-0803</t>
  </si>
  <si>
    <t>B260320-0804</t>
  </si>
  <si>
    <t>B260602-0805</t>
  </si>
  <si>
    <t>B260213-0806</t>
  </si>
  <si>
    <t>B260320-0807</t>
  </si>
  <si>
    <t>B260506-0808</t>
  </si>
  <si>
    <t>B260103-0809</t>
  </si>
  <si>
    <t>B260503-0810</t>
  </si>
  <si>
    <t>B260602-0811</t>
  </si>
  <si>
    <t>B260428-0812</t>
  </si>
  <si>
    <t>B260611-0813</t>
  </si>
  <si>
    <t>B260225-0814</t>
  </si>
  <si>
    <t>B260611-0815</t>
  </si>
  <si>
    <t>B260412-0816</t>
  </si>
  <si>
    <t>B260509-0817</t>
  </si>
  <si>
    <t>B260608-0818</t>
  </si>
  <si>
    <t>B260623-0819</t>
  </si>
  <si>
    <t>B260324-0820</t>
  </si>
  <si>
    <t>B260529-0821</t>
  </si>
  <si>
    <t>B260331-0822</t>
  </si>
  <si>
    <t>B260109-0823</t>
  </si>
  <si>
    <t>B260219-0824</t>
  </si>
  <si>
    <t>B260626-0825</t>
  </si>
  <si>
    <t>B260410-0826</t>
  </si>
  <si>
    <t>B260520-0827</t>
  </si>
  <si>
    <t>B260525-0828</t>
  </si>
  <si>
    <t>B260313-0829</t>
  </si>
  <si>
    <t>B260311-0830</t>
  </si>
  <si>
    <t>B260623-0831</t>
  </si>
  <si>
    <t>B260503-0832</t>
  </si>
  <si>
    <t>B260422-0833</t>
  </si>
  <si>
    <t>B260207-0834</t>
  </si>
  <si>
    <t>B260101-0835</t>
  </si>
  <si>
    <t>B260328-0836</t>
  </si>
  <si>
    <t>B260514-0837</t>
  </si>
  <si>
    <t>B260605-0838</t>
  </si>
  <si>
    <t>B260516-0839</t>
  </si>
  <si>
    <t>B260625-0840</t>
  </si>
  <si>
    <t>B260123-0841</t>
  </si>
  <si>
    <t>B260320-0842</t>
  </si>
  <si>
    <t>B260506-0843</t>
  </si>
  <si>
    <t>B260415-0844</t>
  </si>
  <si>
    <t>B260320-0845</t>
  </si>
  <si>
    <t>B260220-0846</t>
  </si>
  <si>
    <t>B260126-0847</t>
  </si>
  <si>
    <t>B260115-0848</t>
  </si>
  <si>
    <t>B260127-0849</t>
  </si>
  <si>
    <t>B260523-0850</t>
  </si>
  <si>
    <t>B260409-0851</t>
  </si>
  <si>
    <t>B260204-0852</t>
  </si>
  <si>
    <t>B260528-0853</t>
  </si>
  <si>
    <t>B260528-0854</t>
  </si>
  <si>
    <t>B260620-0855</t>
  </si>
  <si>
    <t>B260520-0856</t>
  </si>
  <si>
    <t>B260405-0857</t>
  </si>
  <si>
    <t>B260217-0858</t>
  </si>
  <si>
    <t>B260306-0859</t>
  </si>
  <si>
    <t>B260621-0860</t>
  </si>
  <si>
    <t>B260103-0861</t>
  </si>
  <si>
    <t>B260222-0862</t>
  </si>
  <si>
    <t>B260522-0863</t>
  </si>
  <si>
    <t>B260419-0864</t>
  </si>
  <si>
    <t>B260528-0865</t>
  </si>
  <si>
    <t>B260202-0866</t>
  </si>
  <si>
    <t>B260614-0867</t>
  </si>
  <si>
    <t>B260120-0868</t>
  </si>
  <si>
    <t>B260608-0869</t>
  </si>
  <si>
    <t>B260525-0870</t>
  </si>
  <si>
    <t>B260428-0871</t>
  </si>
  <si>
    <t>B260502-0872</t>
  </si>
  <si>
    <t>B260630-0873</t>
  </si>
  <si>
    <t>B260203-0874</t>
  </si>
  <si>
    <t>B260531-0875</t>
  </si>
  <si>
    <t>B260503-0876</t>
  </si>
  <si>
    <t>B260517-0877</t>
  </si>
  <si>
    <t>B260415-0878</t>
  </si>
  <si>
    <t>B260211-0879</t>
  </si>
  <si>
    <t>B260103-0880</t>
  </si>
  <si>
    <t>B260221-0881</t>
  </si>
  <si>
    <t>B260502-0882</t>
  </si>
  <si>
    <t>B260220-0883</t>
  </si>
  <si>
    <t>B260328-0884</t>
  </si>
  <si>
    <t>B260510-0885</t>
  </si>
  <si>
    <t>B260123-0886</t>
  </si>
  <si>
    <t>B260109-0887</t>
  </si>
  <si>
    <t>B260121-0888</t>
  </si>
  <si>
    <t>B260322-0889</t>
  </si>
  <si>
    <t>B260623-0890</t>
  </si>
  <si>
    <t>B260102-0891</t>
  </si>
  <si>
    <t>B260218-0892</t>
  </si>
  <si>
    <t>B260102-0893</t>
  </si>
  <si>
    <t>B260130-0894</t>
  </si>
  <si>
    <t>B260317-0895</t>
  </si>
  <si>
    <t>B260411-0896</t>
  </si>
  <si>
    <t>B260327-0897</t>
  </si>
  <si>
    <t>B260407-0898</t>
  </si>
  <si>
    <t>B260413-0899</t>
  </si>
  <si>
    <t>B260505-0900</t>
  </si>
  <si>
    <t>B260209-0901</t>
  </si>
  <si>
    <t>B260603-0902</t>
  </si>
  <si>
    <t>B260119-0903</t>
  </si>
  <si>
    <t>B260115-0904</t>
  </si>
  <si>
    <t>B260413-0905</t>
  </si>
  <si>
    <t>B260323-0906</t>
  </si>
  <si>
    <t>B260530-0907</t>
  </si>
  <si>
    <t>B260117-0908</t>
  </si>
  <si>
    <t>B260119-0909</t>
  </si>
  <si>
    <t>B260104-0910</t>
  </si>
  <si>
    <t>B260413-0911</t>
  </si>
  <si>
    <t>B260509-0912</t>
  </si>
  <si>
    <t>B260410-0913</t>
  </si>
  <si>
    <t>B260404-0914</t>
  </si>
  <si>
    <t>B260410-0915</t>
  </si>
  <si>
    <t>B260412-0916</t>
  </si>
  <si>
    <t>B260106-0917</t>
  </si>
  <si>
    <t>B260307-0918</t>
  </si>
  <si>
    <t>B260210-0919</t>
  </si>
  <si>
    <t>B260117-0920</t>
  </si>
  <si>
    <t>B260526-0921</t>
  </si>
  <si>
    <t>B260414-0922</t>
  </si>
  <si>
    <t>B260123-0923</t>
  </si>
  <si>
    <t>B260303-0924</t>
  </si>
  <si>
    <t>B260607-0925</t>
  </si>
  <si>
    <t>B260605-0926</t>
  </si>
  <si>
    <t>B260109-0927</t>
  </si>
  <si>
    <t>B260105-0928</t>
  </si>
  <si>
    <t>B260309-0929</t>
  </si>
  <si>
    <t>B260314-0930</t>
  </si>
  <si>
    <t>B260328-0931</t>
  </si>
  <si>
    <t>B260515-0932</t>
  </si>
  <si>
    <t>B260603-0933</t>
  </si>
  <si>
    <t>B260203-0934</t>
  </si>
  <si>
    <t>B260409-0935</t>
  </si>
  <si>
    <t>B260301-0936</t>
  </si>
  <si>
    <t>B260313-0937</t>
  </si>
  <si>
    <t>B260222-0938</t>
  </si>
  <si>
    <t>B260207-0939</t>
  </si>
  <si>
    <t>B260118-0940</t>
  </si>
  <si>
    <t>B260428-0941</t>
  </si>
  <si>
    <t>B260403-0942</t>
  </si>
  <si>
    <t>B260311-0943</t>
  </si>
  <si>
    <t>B260117-0944</t>
  </si>
  <si>
    <t>B260601-0945</t>
  </si>
  <si>
    <t>B260102-0946</t>
  </si>
  <si>
    <t>B260427-0947</t>
  </si>
  <si>
    <t>B260111-0948</t>
  </si>
  <si>
    <t>B260114-0949</t>
  </si>
  <si>
    <t>B260610-0950</t>
  </si>
  <si>
    <t>B260131-0951</t>
  </si>
  <si>
    <t>B260406-0952</t>
  </si>
  <si>
    <t>B260606-0953</t>
  </si>
  <si>
    <t>B260505-0954</t>
  </si>
  <si>
    <t>B260523-0955</t>
  </si>
  <si>
    <t>B260223-0956</t>
  </si>
  <si>
    <t>B260403-0957</t>
  </si>
  <si>
    <t>B260309-0958</t>
  </si>
  <si>
    <t>B260301-0959</t>
  </si>
  <si>
    <t>B260507-0960</t>
  </si>
  <si>
    <t>B260104-0961</t>
  </si>
  <si>
    <t>B260414-0962</t>
  </si>
  <si>
    <t>B260120-0963</t>
  </si>
  <si>
    <t>B260223-0964</t>
  </si>
  <si>
    <t>B260102-0965</t>
  </si>
  <si>
    <t>B260414-0966</t>
  </si>
  <si>
    <t>B260323-0967</t>
  </si>
  <si>
    <t>B260418-0968</t>
  </si>
  <si>
    <t>B260120-0969</t>
  </si>
  <si>
    <t>B260504-0970</t>
  </si>
  <si>
    <t>B260317-0971</t>
  </si>
  <si>
    <t>B260608-0972</t>
  </si>
  <si>
    <t>B260227-0973</t>
  </si>
  <si>
    <t>B260520-0974</t>
  </si>
  <si>
    <t>B260604-0975</t>
  </si>
  <si>
    <t>B260116-0976</t>
  </si>
  <si>
    <t>B260316-0977</t>
  </si>
  <si>
    <t>B260607-0978</t>
  </si>
  <si>
    <t>B260328-0979</t>
  </si>
  <si>
    <t>B260115-0980</t>
  </si>
  <si>
    <t>B260404-0981</t>
  </si>
  <si>
    <t>B260519-0982</t>
  </si>
  <si>
    <t>B260219-0983</t>
  </si>
  <si>
    <t>B260212-0984</t>
  </si>
  <si>
    <t>B260327-0985</t>
  </si>
  <si>
    <t>B260429-0986</t>
  </si>
  <si>
    <t>B260217-0987</t>
  </si>
  <si>
    <t>B260227-0988</t>
  </si>
  <si>
    <t>B260103-0989</t>
  </si>
  <si>
    <t>B260508-0990</t>
  </si>
  <si>
    <t>B260422-0991</t>
  </si>
  <si>
    <t>B260202-0992</t>
  </si>
  <si>
    <t>B260122-0993</t>
  </si>
  <si>
    <t>B260330-0994</t>
  </si>
  <si>
    <t>B260621-0995</t>
  </si>
  <si>
    <t>B260304-0996</t>
  </si>
  <si>
    <t>B260405-0997</t>
  </si>
  <si>
    <t>B260223-0998</t>
  </si>
  <si>
    <t>B260316-0999</t>
  </si>
  <si>
    <t>B260420-1000</t>
  </si>
  <si>
    <t>Column</t>
  </si>
  <si>
    <t>Meaning</t>
  </si>
  <si>
    <t>Data Type</t>
  </si>
  <si>
    <t>Student Use</t>
  </si>
  <si>
    <t>Unique production record number</t>
  </si>
  <si>
    <t>Whole Number</t>
  </si>
  <si>
    <t>Record identification</t>
  </si>
  <si>
    <t>Date of production activity</t>
  </si>
  <si>
    <t>Date</t>
  </si>
  <si>
    <t>Trend and monthly analysis</t>
  </si>
  <si>
    <t>Manufacturing plant</t>
  </si>
  <si>
    <t>Category</t>
  </si>
  <si>
    <t>Plant comparison</t>
  </si>
  <si>
    <t>Production line used</t>
  </si>
  <si>
    <t>Line performance</t>
  </si>
  <si>
    <t>Machine used for production</t>
  </si>
  <si>
    <t>Machine analysis</t>
  </si>
  <si>
    <t>Production shift</t>
  </si>
  <si>
    <t>Shift comparison</t>
  </si>
  <si>
    <t>Product manufactured</t>
  </si>
  <si>
    <t>Product analysis</t>
  </si>
  <si>
    <t>Unique production batch identifier</t>
  </si>
  <si>
    <t>Text</t>
  </si>
  <si>
    <t>Batch-level analysis</t>
  </si>
  <si>
    <t>Operator responsible for the batch</t>
  </si>
  <si>
    <t>Operator comparison</t>
  </si>
  <si>
    <t>Target production quantity</t>
  </si>
  <si>
    <t>Target analysis</t>
  </si>
  <si>
    <t>Total units produced</t>
  </si>
  <si>
    <t>Production analysis</t>
  </si>
  <si>
    <t>Accepted units</t>
  </si>
  <si>
    <t>Quality analysis</t>
  </si>
  <si>
    <t>Defective units</t>
  </si>
  <si>
    <t>Defect analysis</t>
  </si>
  <si>
    <t>Units scrapped</t>
  </si>
  <si>
    <t>Scrap analysis</t>
  </si>
  <si>
    <t>Machine downtime in minutes</t>
  </si>
  <si>
    <t>Downtime analysis</t>
  </si>
  <si>
    <t>Primary downtime reason</t>
  </si>
  <si>
    <t>Root-cause analysis</t>
  </si>
  <si>
    <t>Ideal production cycle time</t>
  </si>
  <si>
    <t>Performance calculation</t>
  </si>
  <si>
    <t>Actual production cycle time</t>
  </si>
  <si>
    <t>Efficiency analysis</t>
  </si>
  <si>
    <t>Operating machine temperature</t>
  </si>
  <si>
    <t>Decimal</t>
  </si>
  <si>
    <t>AI/anomaly analysis</t>
  </si>
  <si>
    <t>Machine vibration reading</t>
  </si>
  <si>
    <t>Energy used for production event</t>
  </si>
  <si>
    <t>Energy efficiency</t>
  </si>
  <si>
    <t>Raw material cost for event</t>
  </si>
  <si>
    <t>Cost analysis</t>
  </si>
  <si>
    <t>Labour hours used</t>
  </si>
  <si>
    <t>Labour productivity</t>
  </si>
  <si>
    <t>Current maintenance condition</t>
  </si>
  <si>
    <t>Maintenance analysis</t>
  </si>
  <si>
    <t>Days since previous maintenance</t>
  </si>
  <si>
    <t>Maintenance risk</t>
  </si>
  <si>
    <t>Revenue from accepted units</t>
  </si>
  <si>
    <t>Revenue analysis</t>
  </si>
  <si>
    <t>Production_Lines</t>
  </si>
  <si>
    <t>Machines</t>
  </si>
  <si>
    <t>Shifts</t>
  </si>
  <si>
    <t>Products</t>
  </si>
  <si>
    <t>Downtime_Reasons</t>
  </si>
  <si>
    <t>Production_Achievement_%</t>
  </si>
  <si>
    <t>Defect_Rate_%</t>
  </si>
  <si>
    <t>Scrap_Rate_%</t>
  </si>
  <si>
    <t>Good_Rate_%</t>
  </si>
  <si>
    <t>Downtime_Hours</t>
  </si>
  <si>
    <t>Actual_Production_Rate</t>
  </si>
  <si>
    <t>Production_Time_Hours</t>
  </si>
  <si>
    <t>Operating_Time_Hours</t>
  </si>
  <si>
    <t>Planned_Production_Time</t>
  </si>
  <si>
    <t>Availability</t>
  </si>
  <si>
    <t>Ideal_Production_Rate</t>
  </si>
  <si>
    <r>
      <t>Quality_%</t>
    </r>
    <r>
      <rPr>
        <sz val="11"/>
        <rFont val="Carlito"/>
      </rPr>
      <t>.</t>
    </r>
  </si>
  <si>
    <t>Performance_%</t>
  </si>
  <si>
    <t>OEE_%</t>
  </si>
  <si>
    <t>Average OEE</t>
  </si>
  <si>
    <t>Production_Cost</t>
  </si>
  <si>
    <t>Cost_Per_Unit</t>
  </si>
  <si>
    <t>Profit</t>
  </si>
  <si>
    <r>
      <t>Profit_Per_Unit</t>
    </r>
    <r>
      <rPr>
        <sz val="11"/>
        <rFont val="Carlito"/>
      </rPr>
      <t>.</t>
    </r>
  </si>
  <si>
    <t>Maintenance_Risk</t>
  </si>
  <si>
    <t>Anomaly_Flag</t>
  </si>
  <si>
    <t>Calculations</t>
  </si>
  <si>
    <t>Low</t>
  </si>
  <si>
    <t>Normal</t>
  </si>
  <si>
    <t>High</t>
  </si>
  <si>
    <t>Warning</t>
  </si>
  <si>
    <t>Medium</t>
  </si>
  <si>
    <t>Critical</t>
  </si>
  <si>
    <t>Grand Total</t>
  </si>
  <si>
    <t>Jan</t>
  </si>
  <si>
    <t>Feb</t>
  </si>
  <si>
    <t>Mar</t>
  </si>
  <si>
    <t>Apr</t>
  </si>
  <si>
    <t>May</t>
  </si>
  <si>
    <t>Jun</t>
  </si>
  <si>
    <t>PRODUCTION &amp; OPERATIONS ANALYSIS</t>
  </si>
  <si>
    <t>1. Analyze planned quantity vs produced quantity by date, line, machine, product and shift.</t>
  </si>
  <si>
    <t xml:space="preserve">Overall production achievement was 93.52%, with 692,181 units produced against 740,144 planned. By line, Line 4 had the highest achievement at </t>
  </si>
  <si>
    <t xml:space="preserve">98.74%, while Line 3 had the lowest at 87.28%. By machine, M401 performed highest at 99.82%, while M303 was lowest at 85.76%. Product E had </t>
  </si>
  <si>
    <t xml:space="preserve">the highest achievement among products at 95.10%, while Product C was lowest at 92.99%. The Morning shift achieved the highest at 98.27%, </t>
  </si>
  <si>
    <t>while the Night shift was lowest at 85.30%. By month, January had the highest achievement at 94.15%, while May had the lowest at 93.18%.</t>
  </si>
  <si>
    <t>2. Identify the production lines and machines with the highest and lowest production achievement.</t>
  </si>
  <si>
    <t xml:space="preserve">Production Line 4 recorded the highest production achievement at 98.74%, while Production Line 3 had the lowest at 87.28%. Among the machines, </t>
  </si>
  <si>
    <t>M401 achieved the highest production performance at 99.82%, whereas M303 recorded the lowest at 85.76%.</t>
  </si>
  <si>
    <t>3. Analyze downtime by machine, line, shift and downtime reason.</t>
  </si>
  <si>
    <t xml:space="preserve">Total downtime was 420.95 hours. Among machines, M303 recorded the highest downtime at 39.92 hours. By production line, Line 3 had the highest </t>
  </si>
  <si>
    <t xml:space="preserve">downtime at 98.40 hours, while Line 4 had the lowest at 65.85 hours. The Morning shift recorded the highest downtime at 159.78 hours, while the Night </t>
  </si>
  <si>
    <t xml:space="preserve">shift had the lowest at 105.65 hours. Machine Breakdown was the major downtime reason, accounting for 106.57 hours, while Quality Inspection had the </t>
  </si>
  <si>
    <t>lowest actual downtime at 30.12 hours.</t>
  </si>
  <si>
    <t>4. Compare ideal cycle time with actual cycle time and identify slow-performing machines.</t>
  </si>
  <si>
    <t xml:space="preserve">The average ideal cycle time was 50.36 seconds, while the average actual cycle time was 52.37 seconds, indicating that machines generally took longer </t>
  </si>
  <si>
    <t xml:space="preserve">than the ideal cycle time. M303 was the slowest-performing machine, with an actual cycle time of 53.00 seconds compared with an ideal of </t>
  </si>
  <si>
    <t xml:space="preserve">48.68 seconds. M502 was the next slowest, with an actual cycle time of 54.53 seconds compared with an ideal of 51.07 seconds. These machines </t>
  </si>
  <si>
    <t>should be investigated for factors affecting production speed.</t>
  </si>
  <si>
    <t>5. Calculate Availability, Performance, Quality and OEE for machines and production lines.</t>
  </si>
  <si>
    <t xml:space="preserve">Overall, the machines had average Availability of 95.82%, Performance of 96.32%, Quality of 93.51%, and OEE of 86.36%. M401 recorded the highest </t>
  </si>
  <si>
    <t xml:space="preserve">OEE at 90.35%, while M303 had the lowest at 73.91%. At the production-line level, Line 4 recorded the highest OEE at 88.96%, while Line 3 had the </t>
  </si>
  <si>
    <t>lowest at 82.07%. Line 4 also had the highest Availability, Performance, and Quality, whereas Line 3 had the lowest values for all three measures.</t>
  </si>
  <si>
    <t>6. Identify monthly or weekly trends in production, downtime and OEE.</t>
  </si>
  <si>
    <t xml:space="preserve">From January to June 2026, total production was 692,181 units, with the highest production in January at 123,582 units and the lowest in February at </t>
  </si>
  <si>
    <t xml:space="preserve">108,462 units. Downtime was also highest in January at 74.92 hours and lowest in February at 64.22 hours, followed by a gradual decline toward June. </t>
  </si>
  <si>
    <t xml:space="preserve">OEE remained relatively stable, ranging from 85.82% in February to 86.70% in April, with an overall average of 86.36%. Overall, production and downtime </t>
  </si>
  <si>
    <t>showed some monthly variation, while OEE remained consistent.</t>
  </si>
  <si>
    <t>Operations Dashboard</t>
  </si>
  <si>
    <t>Total Production</t>
  </si>
  <si>
    <t>Production Achievement %</t>
  </si>
  <si>
    <t>Total Downtime (Hours)</t>
  </si>
  <si>
    <t>Average Availability</t>
  </si>
  <si>
    <t>Average Quality</t>
  </si>
  <si>
    <t>KPI Cards</t>
  </si>
  <si>
    <t>Pivot Tables</t>
  </si>
  <si>
    <t>Production by Production Line</t>
  </si>
  <si>
    <t>Downtime by Machine</t>
  </si>
  <si>
    <t>OEE by Production Line</t>
  </si>
  <si>
    <t>Production Line</t>
  </si>
  <si>
    <t>Planned Quantity</t>
  </si>
  <si>
    <t>Produced Quantity</t>
  </si>
  <si>
    <t>Machine</t>
  </si>
  <si>
    <t>Downtime Hours</t>
  </si>
  <si>
    <t>Average_OEE</t>
  </si>
  <si>
    <t>Production by Shift</t>
  </si>
  <si>
    <t>Monthly OEE</t>
  </si>
  <si>
    <t>Months</t>
  </si>
  <si>
    <t>Pivot Charts</t>
  </si>
  <si>
    <t>Planned vs Produced Quantity by Shift</t>
  </si>
  <si>
    <t>Monthly OEE Trend</t>
  </si>
  <si>
    <t>Slicers</t>
  </si>
  <si>
    <t>Questions</t>
  </si>
  <si>
    <t>that it closely met its production target.</t>
  </si>
  <si>
    <t>2. Which machine has the highest downtime?</t>
  </si>
  <si>
    <t>experienced more operational interruptions and may require further investigation.</t>
  </si>
  <si>
    <r>
      <t>Machine M303 has the highest downtime at 39.92</t>
    </r>
    <r>
      <rPr>
        <b/>
        <sz val="14"/>
        <rFont val="Aptos"/>
        <family val="2"/>
      </rPr>
      <t xml:space="preserve"> </t>
    </r>
    <r>
      <rPr>
        <sz val="14"/>
        <rFont val="Aptos"/>
        <family val="2"/>
      </rPr>
      <t xml:space="preserve">hours. This is the highest downtime recorded among all machines, indicating that M303 </t>
    </r>
  </si>
  <si>
    <t xml:space="preserve">The Morning shift performs best, with a production achievement of 98.27%, producing 294,044 units against 299,216 planned units. The Night shift has </t>
  </si>
  <si>
    <t xml:space="preserve">the lowest achievement at 85.30%, producing 139,321 units against 163,337 planned units. Therefore, the Night shift requires further investigation to </t>
  </si>
  <si>
    <t>identify the reasons for its lower production achievement.</t>
  </si>
  <si>
    <t xml:space="preserve">The machines with comparatively low OEE are M303 (73.91%), M502 (79.85%), M203 (83.69%), and M301 (84.20%). Among these, M303 has the lowest </t>
  </si>
  <si>
    <t>OEE, indicating that its availability, performance, and/or quality are relatively weaker compared with the other machines.</t>
  </si>
  <si>
    <t xml:space="preserve">The major downtime reasons are Machine Breakdown (106.57 hours), Material Shortage (65.57 hours), Setup Time (54.85 hours), </t>
  </si>
  <si>
    <t xml:space="preserve">Tool Change (48.08 hours), and Operator Issue (41.70 hours). Machine Breakdown is the largest contributor to downtime, suggesting that </t>
  </si>
  <si>
    <t>equipment-related interruptions account for a significant portion of the total downtime.</t>
  </si>
  <si>
    <t xml:space="preserve">M303, M502, and M203 show the largest differences between their ideal and actual cycle times. M303 has an actual cycle time of 53.00 seconds </t>
  </si>
  <si>
    <t xml:space="preserve">compared with an ideal of 48.68 seconds, a difference of 4.32 seconds. M502 has a difference of 3.47 seconds, while M203 has a difference of 2.31 </t>
  </si>
  <si>
    <t>seconds. Therefore, M303 shows the most unusually high cycle time and should be investigated further.</t>
  </si>
  <si>
    <t>Quality, Cost &amp; Maintenance Analysis</t>
  </si>
  <si>
    <t xml:space="preserve">The overall defect quantity was 44,245 units and scrap quantity was 13,252 units, with an overall quality score of 93.51%. Among machines, M303 </t>
  </si>
  <si>
    <t xml:space="preserve">recorded the highest defects (5,514) and scrap (1,639), while M401 had the lowest defects (1,623) and scrap (473). By product, Product A had the </t>
  </si>
  <si>
    <t xml:space="preserve">highest defects (12,044) and scrap (3,595), while Product E had the lowest defects (5,607) and scrap (1,641). By production line, Line 3 had the highest </t>
  </si>
  <si>
    <t>defects (11,634) and scrap (3,485), while Line 4 had the lowest defects (6,834) and scrap (2,058). By shift, the Morning shift recorded the highest defects</t>
  </si>
  <si>
    <t xml:space="preserve"> (18,309) and scrap (5,446), while the Night shift recorded the lowest defects (9,756) and scrap (3,024). For quality, M401 had the highest machine</t>
  </si>
  <si>
    <t xml:space="preserve"> quality at 96.24%, while M303 had the lowest at 86.03%. Product A had the highest product quality at 93.68%, while Product E had the lowest at 93.21%.</t>
  </si>
  <si>
    <t xml:space="preserve"> Line 1 and Line 4 had the highest line quality at 95.10%, while Line 3 had the lowest at 90.63%. Among shifts, Morning had the highest quality at 93.70%,</t>
  </si>
  <si>
    <t xml:space="preserve"> while Night had the lowest at 92.89%.</t>
  </si>
  <si>
    <t xml:space="preserve">The overall defect rate was 6.49%, scrap rate was 1.94%, and good production rate was 93.51%. Among the machines, M303 had the highest defect rate </t>
  </si>
  <si>
    <t xml:space="preserve">at 13.97% and the highest scrap rate at 4.14%, while its good production rate was the lowest at 86.03%. M401 recorded the lowest defect rate at 3.76% </t>
  </si>
  <si>
    <t xml:space="preserve">and the lowest scrap rate at 1.09%, along with the highest good production rate of 96.24%. This indicates that M303 requires further investigation to </t>
  </si>
  <si>
    <t>identify the factors contributing to its higher defects and scrap, while M401 maintained comparatively better production quality.</t>
  </si>
  <si>
    <t>Scrap_Cost</t>
  </si>
  <si>
    <t xml:space="preserve">The total production cost was ₹1,56,82,640, while the total scrap cost was ₹3,01,043. The overall average cost per unit was ₹23. Total revenue </t>
  </si>
  <si>
    <t xml:space="preserve">was ₹2,50,38,055 and total profit was ₹93,55,415. Among the machines, M303 recorded the highest scrap cost at ₹35,832, while M401 had the </t>
  </si>
  <si>
    <t xml:space="preserve">lowest at ₹10,845. M202 had the highest average cost per unit at ₹24, while M303 had the lowest at ₹22. M102 generated the highest revenue </t>
  </si>
  <si>
    <t>of ₹20,26,828 and the highest profit of ₹7,60,297, whereas M303 had the lowest revenue of ₹12,70,746 and the lowest profit of ₹4,03,328.</t>
  </si>
  <si>
    <t xml:space="preserve">Product A had the highest scrap cost among products at ₹66,573, while Product E had the lowest at ₹51,017. Among machines, M303 had the highest </t>
  </si>
  <si>
    <t xml:space="preserve">scrap cost at ₹35,832.56, while M401 had the lowest at ₹10,845.26. Line 3 recorded the highest scrap cost at ₹78,358, while Line 4 had the lowest at </t>
  </si>
  <si>
    <t xml:space="preserve">₹47,228. In terms of profitability, Product A generated the highest profit at ₹22,04,861, while Product E generated the lowest at ₹14,49,558. Among </t>
  </si>
  <si>
    <t xml:space="preserve">machines, M102 recorded the highest profit at ₹7,60,297.84, while M303 had the lowest at ₹4,03,328.79. At the production-line level, Line 1 had the </t>
  </si>
  <si>
    <t xml:space="preserve">highest profit at ₹21,68,772, while Line 3 had the lowest at ₹15,25,855. M303 and Line 3 should be further investigated because they have relatively high </t>
  </si>
  <si>
    <t>scrap costs and lower profitability.</t>
  </si>
  <si>
    <t>5. Analyze maintenance status and maintenance days against downtime, defect rate and OEE.</t>
  </si>
  <si>
    <t xml:space="preserve">Maintenance status and maintenance intervals have an impact on machine performance. Machines with overdue maintenance recorded the highest </t>
  </si>
  <si>
    <t xml:space="preserve">defect rate at 6.98% and the lowest OEE among maintenance statuses at 85.31%, while scheduled maintenance had the highest OEE at 86.85%. When </t>
  </si>
  <si>
    <t xml:space="preserve">analyzing maintenance days, average downtime increased at longer maintenance intervals, reaching 1.13 hours at 67 days. The defect rate also </t>
  </si>
  <si>
    <t xml:space="preserve">increased significantly at longer intervals, reaching 18.06% at 76 days, while OEE declined to 67.15%. Overall, the results indicate that longer gaps </t>
  </si>
  <si>
    <t>between maintenance are associated with higher downtime and defect rates and lower OEE.</t>
  </si>
  <si>
    <t>Quality &amp; Cost Dashboard</t>
  </si>
  <si>
    <t>Total Defect Rate</t>
  </si>
  <si>
    <t>Total Scrap Rate</t>
  </si>
  <si>
    <t>Total Scrap Cost</t>
  </si>
  <si>
    <t>₹3,01,043</t>
  </si>
  <si>
    <t>Total Profit</t>
  </si>
  <si>
    <t>₹93,55,415</t>
  </si>
  <si>
    <t>Average Cost Per Unit</t>
  </si>
  <si>
    <t>₹23</t>
  </si>
  <si>
    <t>Defect Rate by Machine</t>
  </si>
  <si>
    <t>Average Defect Rate</t>
  </si>
  <si>
    <t>Scrap Cost by Machine</t>
  </si>
  <si>
    <t>Quality by Product</t>
  </si>
  <si>
    <t>Product</t>
  </si>
  <si>
    <t>Profit by Production Line</t>
  </si>
  <si>
    <t>Cost Per Unit by Machine</t>
  </si>
  <si>
    <r>
      <t>Production Line 4 has the highest production achievement at 98.74%. It produced 141,477</t>
    </r>
    <r>
      <rPr>
        <b/>
        <sz val="14"/>
        <rFont val="Aptos"/>
        <family val="2"/>
      </rPr>
      <t xml:space="preserve"> </t>
    </r>
    <r>
      <rPr>
        <sz val="14"/>
        <rFont val="Aptos"/>
        <family val="2"/>
      </rPr>
      <t>units against a planned quantity of 143,281</t>
    </r>
    <r>
      <rPr>
        <b/>
        <sz val="14"/>
        <rFont val="Aptos"/>
        <family val="2"/>
      </rPr>
      <t xml:space="preserve"> </t>
    </r>
    <r>
      <rPr>
        <sz val="14"/>
        <rFont val="Aptos"/>
        <family val="2"/>
      </rPr>
      <t xml:space="preserve">units, showing </t>
    </r>
  </si>
  <si>
    <t>Average Cost Per Unit by Machine</t>
  </si>
  <si>
    <t xml:space="preserve">Product E has the highest defect rate at approximately 6.79%. This means that, compared with the other products, Product E has a slightly higher </t>
  </si>
  <si>
    <t xml:space="preserve">proportion of defective units. However, the difference between the products is relatively small, as the overall defect rate is 6.49%. This indicates that </t>
  </si>
  <si>
    <t>Product E should be monitored to identify whether specific production conditions are contributing to the higher defect rate.</t>
  </si>
  <si>
    <t xml:space="preserve">Machine M303 generates the highest amount of scrap, with 1,639 scrap units. It also has a relatively high scrap cost of ₹35,833 and a high defect rate of </t>
  </si>
  <si>
    <t xml:space="preserve">13.97%. In addition, M303 has the lowest machine OEE at 73.91% and recorded the highest downtime of 39.92 hours. These results indicate that M303 </t>
  </si>
  <si>
    <t>requires further investigation to identify the reasons for its higher scrap, defects and downtime.</t>
  </si>
  <si>
    <t xml:space="preserve">The Night shift has the highest defect rate at approximately 7.00%. It recorded 9,756 defective units out of 139,321 produced units. The Night shift also </t>
  </si>
  <si>
    <t xml:space="preserve">had the lowest production achievement at 85.30% and the lowest quality score at 92.89%. This suggests that production conditions during the Night </t>
  </si>
  <si>
    <t>shift should be reviewed to identify factors contributing to the higher defect rate.</t>
  </si>
  <si>
    <t xml:space="preserve">The total scrap cost is ₹3,01,043.70. This represents the estimated cost associated with the scrap quantity generated during production. Machine M303 </t>
  </si>
  <si>
    <t xml:space="preserve">contributed the highest scrap cost at ₹35,833, while M401 had the lowest at ₹10,845. The total scrap cost indicates that reducing scrap could help </t>
  </si>
  <si>
    <t>reduce production losses and improve cost efficiency.</t>
  </si>
  <si>
    <t xml:space="preserve">Product A generates the highest profit at approximately ₹22,04,861, followed by Product B at approximately ₹21,03,981. Product D generated </t>
  </si>
  <si>
    <t xml:space="preserve">approximately ₹18,36,371, Product C approximately ₹17,60,645, and Product E approximately ₹14,49,558. Therefore, Product A contributed the largest </t>
  </si>
  <si>
    <t>amount of profit among the five products, while Product E generated the lowest profit.</t>
  </si>
  <si>
    <t>6. Which machines require maintenance attention based on the available data?</t>
  </si>
  <si>
    <t>5. Which products generate the highest profit?</t>
  </si>
  <si>
    <t>4. How much total cost is associated with scrap?</t>
  </si>
  <si>
    <t>1. Which product has the highest defect rate?</t>
  </si>
  <si>
    <t>2. Which machine generates the most scrap?</t>
  </si>
  <si>
    <t>3. Which shift has the highest defect rate?</t>
  </si>
  <si>
    <t>1. Analyze defects, scrap and quality score by machine, product, line and shift.</t>
  </si>
  <si>
    <t>2. Calculate defect rate, scrap rate and good production rate.</t>
  </si>
  <si>
    <t>3. Calculate production cost, scrap cost, cost per unit, revenue and profit.</t>
  </si>
  <si>
    <t>4. Identify products, machines and lines with high scrap cost or poor profitability.</t>
  </si>
  <si>
    <t>1. Which production line has the highest production achievement?</t>
  </si>
  <si>
    <t>3. Which shift performs best and which requires investigation?</t>
  </si>
  <si>
    <t>4. Which machines have low OEE?</t>
  </si>
  <si>
    <t>5. What are the top downtime reasons?</t>
  </si>
  <si>
    <t>6. Which machines show unusually high cycle time?</t>
  </si>
  <si>
    <t xml:space="preserve">M303 and M502 stand out for maintenance attention based on the available data. M303 has the lowest OEE at 73.91%, the highest defect rate at 13.97%, </t>
  </si>
  <si>
    <t xml:space="preserve">the highest scrap quantity at 1,639 units, the highest scrap cost at ₹35,833, and the highest downtime at 39.92 hours. M502 also has relatively low OEE </t>
  </si>
  <si>
    <t xml:space="preserve">at 79.85%, a high defect rate of 9.88%, and scrap cost of ₹28,009. These combined indicators suggest that these machines should be investigated for </t>
  </si>
  <si>
    <t>maintenance-related issues, operating conditions, and factors affecting their production performance.</t>
  </si>
  <si>
    <t>AI_Usage_Log</t>
  </si>
  <si>
    <t>AI Tool</t>
  </si>
  <si>
    <t>Prompt</t>
  </si>
  <si>
    <t>Purpose</t>
  </si>
  <si>
    <t>AI Output Summary</t>
  </si>
  <si>
    <t>Excel Validation</t>
  </si>
  <si>
    <t>Final Decision</t>
  </si>
  <si>
    <t>ChatGPT</t>
  </si>
  <si>
    <t>Review the manufacturing dataset and suggest data-validation rules, duplicate checks, missing-value handling and invalid-value checks.</t>
  </si>
  <si>
    <t>AI-Assisted Data Cleaning</t>
  </si>
  <si>
    <t>Suggested checking missing values, duplicate records and invalid values.</t>
  </si>
  <si>
    <t>Excel checks showed no blanks and no duplicate rows.</t>
  </si>
  <si>
    <t>Accepted the checks after verifying them in Excel.</t>
  </si>
  <si>
    <t>Help create Excel formulas for production achievement, defect rate, scrap rate, quality, availability, performance, OEE, cost per unit, profit and scrap cost.</t>
  </si>
  <si>
    <t>AI-Assisted Formula Creation</t>
  </si>
  <si>
    <t>Provided formulas for KPI calculations and calculated columns.</t>
  </si>
  <si>
    <t>Formulas were entered in Excel and checked against sample rows and PivotTables.</t>
  </si>
  <si>
    <t>Accepted the formulas after Excel verification.</t>
  </si>
  <si>
    <t>Help identify unusual manufacturing records using OEE, defect rate, downtime and maintenance-related thresholds.</t>
  </si>
  <si>
    <t>AI-Assisted Anomaly Detection</t>
  </si>
  <si>
    <t>Suggested thresholds based on OEE and maintenance-related measures and helped classify unusual records.</t>
  </si>
  <si>
    <t>Excel calculations showed 15 Critical, 348 Warning and 637 Normal OEE records.</t>
  </si>
  <si>
    <t>Used the thresholds after checking the results in Excel.</t>
  </si>
  <si>
    <t>Suggest possible relationships among downtime, maintenance delay, cycle time, temperature, vibration and defect rate.</t>
  </si>
  <si>
    <t>AI-Assisted Root Cause Investigation</t>
  </si>
  <si>
    <t>Suggested investigating maintenance intervals, downtime, cycle time and machine conditions as possible factors.</t>
  </si>
  <si>
    <t>PivotTables showed higher defect rates and lower OEE at longer maintenance intervals, especially around 74–76 days.</t>
  </si>
  <si>
    <t>Used the findings as areas for further investigation rather than treating them as proven causes.</t>
  </si>
  <si>
    <t>Review the Excel findings and draft concise management insights supported by the manufacturing data.</t>
  </si>
  <si>
    <t>AI-Generated Management Insights</t>
  </si>
  <si>
    <t>Summarized findings related to production, defects, scrap, downtime, OEE, cost and profit.</t>
  </si>
  <si>
    <t>Each insight was compared with the calculated Excel results and PivotTables.</t>
  </si>
  <si>
    <t>Kept only insights directly supported by the Excel data.</t>
  </si>
  <si>
    <t>Suggest operational actions based on the manufacturing findings and link the recommendations to measurable Excel results.</t>
  </si>
  <si>
    <t>AI Recommendations</t>
  </si>
  <si>
    <t>Suggested investigating high-downtime, high-defect and low-OEE machines and reviewing longer maintenance intervals.</t>
  </si>
  <si>
    <t>Recommendations were checked against machine OEE, defect rate, scrap cost, downtime and maintenance analysis.</t>
  </si>
  <si>
    <t>Used recommendations only where measurable Excel evidence supported them.</t>
  </si>
  <si>
    <t>Management Dashboard</t>
  </si>
  <si>
    <t>OEE%</t>
  </si>
  <si>
    <t>Defect Rate %</t>
  </si>
  <si>
    <t>Scrap Cost</t>
  </si>
  <si>
    <t>₹25,038,055</t>
  </si>
  <si>
    <t>₹9,355,415</t>
  </si>
  <si>
    <t>Pivot Chart</t>
  </si>
  <si>
    <t>require management attention?</t>
  </si>
  <si>
    <t>Production Trend</t>
  </si>
  <si>
    <t>OEE by Line</t>
  </si>
  <si>
    <t>Defect Rate by Product</t>
  </si>
  <si>
    <t>Scrap Cost by Line</t>
  </si>
  <si>
    <t xml:space="preserve">Business Question : Which months show a drop in production output that may </t>
  </si>
  <si>
    <t>Business Question : Which production line is operating most efficiently?</t>
  </si>
  <si>
    <t>Business Question : Which machines are contributing the most to production downtime?</t>
  </si>
  <si>
    <t>Business Question : Which products are generating the highest defect rates?</t>
  </si>
  <si>
    <t>Business Question : Which production line is incurring the highest scrap cost?</t>
  </si>
  <si>
    <t>Row Labels</t>
  </si>
  <si>
    <t>Sum of Produced_Quantity</t>
  </si>
  <si>
    <t>Business Question : Which shift is delivering the highest production output?</t>
  </si>
  <si>
    <t>Maintenance Risk</t>
  </si>
  <si>
    <t>Production by Product Type</t>
  </si>
  <si>
    <t>Average of OEE_%</t>
  </si>
  <si>
    <t>Sum of Downtime_Hours</t>
  </si>
  <si>
    <t>Average of Defect_Rate_%</t>
  </si>
  <si>
    <t>Sum of Scrap_Cost</t>
  </si>
  <si>
    <t>Column Labels</t>
  </si>
  <si>
    <t>Count of Record_ID</t>
  </si>
  <si>
    <t>Business Question : Which machines have the highest number of high-risk maintenance records?</t>
  </si>
  <si>
    <t>COST &amp; REVENUE KPIs</t>
  </si>
  <si>
    <t>Final Management Questions</t>
  </si>
  <si>
    <t>1. How much did the company produce during the analysis period?</t>
  </si>
  <si>
    <t>This shows that the company maintained a substantial production volume throughout the six-month analysis period.</t>
  </si>
  <si>
    <t xml:space="preserve">The company produced a total of 692,181 units during the analysis period from January to June 2026. Production was highest in January with </t>
  </si>
  <si>
    <t>123,582 units. After a decrease in February, production recovered during the following months and remained relatively stable toward May and June.</t>
  </si>
  <si>
    <t>2. Which production line and machine performed best or required the most attention?</t>
  </si>
  <si>
    <t xml:space="preserve">Production Line 4 performed best in terms of production achievement at 98.74% and had a relatively high OEE of 88.96%, while Production Line 3 </t>
  </si>
  <si>
    <t xml:space="preserve">required the most attention with the lowest production achievement of 87.28% and lowest OEE of 82.07%, and at the machine level M401 performed </t>
  </si>
  <si>
    <t xml:space="preserve">best with 99.82% production achievement and 90.35% OEE while M303 required the most attention with 85.76% production achievement, 73.91% OEE, </t>
  </si>
  <si>
    <t>39.92 hours of downtime and a 13.97% defect rate.</t>
  </si>
  <si>
    <t>3. What are the major causes of downtime?</t>
  </si>
  <si>
    <t xml:space="preserve">The company recorded a total of 420.95 hours of downtime during the analysis period, with Machine Breakdown being the largest identified cause at </t>
  </si>
  <si>
    <t xml:space="preserve">106.57 hours, indicating that equipment failures are an important area for operational investigation, while M303 recorded the highest machine-level </t>
  </si>
  <si>
    <t>downtime at 39.92 hours.</t>
  </si>
  <si>
    <t>4. Which products and shifts have higher defect rates?</t>
  </si>
  <si>
    <t xml:space="preserve">Among the products, Product E had the highest defect rate at approximately 6.79%, followed by Product A at approximately 6.32%, while the Night shift </t>
  </si>
  <si>
    <t xml:space="preserve">showed the highest defect rate at approximately 7.11% with the lowest quality rate of 92.89%, indicating that Product E and the Night shift should </t>
  </si>
  <si>
    <t>receive closer investigation.</t>
  </si>
  <si>
    <t>5.How much production and money are affected by defects and scrap?</t>
  </si>
  <si>
    <t xml:space="preserve">The analysis recorded 44,245 defective units and 13,252 scrap units, with an overall defect rate of 6.49%, scrap rate of 1.94% and calculated scrap cost </t>
  </si>
  <si>
    <t>of ₹3,01,043.70, showing that defects and scrap are affecting both production output and financial performance.</t>
  </si>
  <si>
    <t>6. Which machines show maintenance-related risk?</t>
  </si>
  <si>
    <t xml:space="preserve">M303 showed the most significant maintenance-related risk with 52 High-risk records out of 59 records compared with only 2 Low-risk and 5 </t>
  </si>
  <si>
    <t xml:space="preserve">Medium-risk records, while M302 had 24 High-risk records, M101 had 22, M203 had 20, M502 had 20 and M503 had 16, making these machines </t>
  </si>
  <si>
    <t>important candidates for further maintenance investigation.</t>
  </si>
  <si>
    <t>7. Which operational factors appear associated with lower OEE or higher defects?</t>
  </si>
  <si>
    <t xml:space="preserve">Several operational factors appear to be associated with weaker performance, including higher downtime, actual cycle times that are higher than ideal </t>
  </si>
  <si>
    <t xml:space="preserve">cycle times, lower shift performance and longer periods since maintenance, with M303 providing a clear example because its actual cycle time was </t>
  </si>
  <si>
    <t xml:space="preserve">53.00 seconds compared with an ideal cycle time of 48.68 seconds, while these relationships should be treated as associations rather than proof of </t>
  </si>
  <si>
    <t>direct causation.</t>
  </si>
  <si>
    <t>8. What trends are visible across time?</t>
  </si>
  <si>
    <t xml:space="preserve">From January to June 2026, production fluctuated rather than following a consistent upward or downward trend, with production highest in January at </t>
  </si>
  <si>
    <t xml:space="preserve">123,582 units, decreasing to 108,462 units in February and recovering to 116,924 units in May and 116,813 units in June, while downtime was highest in </t>
  </si>
  <si>
    <t>January at 74.92 hours and generally decreased toward June at 68.88 hours, and OEE remained relatively stable between 85.82% and 86.70%.</t>
  </si>
  <si>
    <t>9. What anomalies require investigation?</t>
  </si>
  <si>
    <t xml:space="preserve">The most significant anomalies requiring investigation are M303 with 73.91% OEE, 13.97% defect rate, 39.92 hours of downtime and an actual cycle time </t>
  </si>
  <si>
    <t xml:space="preserve">of 53.00 seconds compared with an ideal cycle time of 48.68 seconds, Line 3 with the lowest OEE of 82.07% and production achievement of 87.28%, the </t>
  </si>
  <si>
    <t xml:space="preserve">Night shift with the lowest performance of 69.15%, maintenance-age groups with unusually high defect rates such as 59 days at 17.12% and 76 days at </t>
  </si>
  <si>
    <t>18.06%, and the 15 records classified as Critical by the project's OEE anomaly rule.</t>
  </si>
  <si>
    <t>10. What are the top five evidence-based recommendations for management?</t>
  </si>
  <si>
    <t>The top five recommendations are to investigate and improve M303 because of its high downtime and low OEE, improve the performance of Line 3,</t>
  </si>
  <si>
    <t xml:space="preserve"> investigate the lower performance and quality of the Night shift, reduce machine-breakdown downtime through stronger maintenance monitoring, and </t>
  </si>
  <si>
    <t>focus on reducing defects and scrap in areas with higher defect rates and scrap costs.</t>
  </si>
  <si>
    <t>Final Written Conclusions and Recommendations</t>
  </si>
  <si>
    <t>Conclusions</t>
  </si>
  <si>
    <t>2. Overall operational efficiency was 86.36% OEE, supported by 95.82% availability, 96.32% performance, and 93.51% quality.</t>
  </si>
  <si>
    <t xml:space="preserve">1. The company produced 692,181 units during the January–June 2026 analysis period, showing a substantial and relatively stable production </t>
  </si>
  <si>
    <t>output across the six months.</t>
  </si>
  <si>
    <t xml:space="preserve">3. Production Line 4 performed strongly with 98.74% production achievement, while Line 3 required attention because it recorded the lowest </t>
  </si>
  <si>
    <t>production achievement at 87.28% and the lowest OEE at 82.07%.</t>
  </si>
  <si>
    <t xml:space="preserve">4. M401 was the strongest-performing machine with 99.82% production achievement and 90.35% OEE, while M303 required the most attention </t>
  </si>
  <si>
    <t>because of its 73.91% OEE, 39.92 hours of downtime, and 13.97% defect rate.</t>
  </si>
  <si>
    <t xml:space="preserve">5. The company recorded 420.95 hours of downtime, with Machine Breakdown being the largest identified downtime reason at 106.57 hours, indicating </t>
  </si>
  <si>
    <t>that equipment reliability is an important operational concern.</t>
  </si>
  <si>
    <t xml:space="preserve">6. Quality analysis identified 44,245 defective units and 13,252 scrap units, resulting in a 6.49% defect rate and 1.94% scrap rate, with a calculated </t>
  </si>
  <si>
    <t>scrap cost of ₹3,01,043.70.</t>
  </si>
  <si>
    <t xml:space="preserve">7. The Night shift showed comparatively weaker performance, recording 69.15% performance and 92.89% quality, indicating that shift-level </t>
  </si>
  <si>
    <t>operational factors should be investigated.</t>
  </si>
  <si>
    <t xml:space="preserve">8. The analysis identified several unusual observations, including M303's low OEE and high defect rate, Line 3's lower efficiency, and unusually high </t>
  </si>
  <si>
    <t>defect rates at certain maintenance-age levels.</t>
  </si>
  <si>
    <t xml:space="preserve">9. The monthly analysis showed that production fluctuated during the period, while downtime generally decreased toward June and OEE remained </t>
  </si>
  <si>
    <t>relatively stable between 85.82% and 86.70%.</t>
  </si>
  <si>
    <t xml:space="preserve">10. Overall, the analysis shows that the company has a relatively stable production operation, but improvements in machine reliability, </t>
  </si>
  <si>
    <t xml:space="preserve">downtime reduction, line efficiency, shift performance, maintenance monitoring, and quality control could help improve overall operational </t>
  </si>
  <si>
    <t>performance.</t>
  </si>
  <si>
    <t>Recommendations</t>
  </si>
  <si>
    <t xml:space="preserve">1. M303 should be investigated as a priority because it has the lowest machine OEE, highest downtime, and high defect rate, and its maintenance </t>
  </si>
  <si>
    <t>condition, cycle time, and operating performance should be reviewed to identify the underlying issues.</t>
  </si>
  <si>
    <t xml:space="preserve">2. Production Line 3 should be reviewed to determine why it has the lowest production achievement and OEE, with attention given to downtime, quality </t>
  </si>
  <si>
    <t>losses, machine performance, and production processes on the line.</t>
  </si>
  <si>
    <t xml:space="preserve">3. Machine-breakdown downtime should be reduced through stronger preventive maintenance and regular monitoring of machines showing high </t>
  </si>
  <si>
    <t>maintenance-risk records, particularly M303 and other machines with relatively high High-risk counts.</t>
  </si>
  <si>
    <t xml:space="preserve">4. The Night shift should be investigated because it has the lowest performance and quality among the shifts, and management should review </t>
  </si>
  <si>
    <t>operating procedures, machine conditions, staffing, and process consistency during this shift.</t>
  </si>
  <si>
    <t xml:space="preserve">5. Defects and scrap should be reduced by focusing on machines, products, and production areas with higher defect rates and scrap costs, while </t>
  </si>
  <si>
    <t>regularly monitoring quality KPIs and using the dashboard to identify unusual increases 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</si>
</sst>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4009]\ #,##0.00"/>
    <numFmt numFmtId="166" formatCode="[$₹-4009]\ #,##0"/>
  </numFmts>
  <fonts count="28">
    <font>
      <sz val="11"/>
      <name val="Carlito"/>
    </font>
    <font>
      <b/>
      <sz val="11"/>
      <color rgb="FFFFFFFF"/>
      <name val="Carlito"/>
    </font>
    <font>
      <sz val="11"/>
      <name val="Carlito"/>
    </font>
    <font>
      <sz val="11"/>
      <color theme="1"/>
      <name val="Carlito"/>
    </font>
    <font>
      <sz val="11"/>
      <name val="Arial Black"/>
      <family val="2"/>
    </font>
    <font>
      <b/>
      <u/>
      <sz val="24"/>
      <name val="Arial Black"/>
      <family val="2"/>
    </font>
    <font>
      <b/>
      <u/>
      <sz val="22"/>
      <name val="Arial Black"/>
      <family val="2"/>
    </font>
    <font>
      <u/>
      <sz val="11"/>
      <name val="Arial Black"/>
      <family val="2"/>
    </font>
    <font>
      <sz val="14"/>
      <name val="Aptos"/>
      <family val="2"/>
    </font>
    <font>
      <sz val="14"/>
      <name val="Carlito"/>
    </font>
    <font>
      <sz val="11"/>
      <name val="Aptos"/>
      <family val="2"/>
    </font>
    <font>
      <b/>
      <sz val="14"/>
      <name val="Carlito"/>
    </font>
    <font>
      <b/>
      <u/>
      <sz val="20"/>
      <name val="Arial Black"/>
      <family val="2"/>
    </font>
    <font>
      <b/>
      <u/>
      <sz val="26"/>
      <name val="Arial Black"/>
      <family val="2"/>
    </font>
    <font>
      <b/>
      <u/>
      <sz val="16"/>
      <name val="Carlito"/>
    </font>
    <font>
      <b/>
      <sz val="14"/>
      <name val="Aptos"/>
      <family val="2"/>
    </font>
    <font>
      <sz val="16"/>
      <name val="Carlito"/>
    </font>
    <font>
      <b/>
      <u/>
      <sz val="11"/>
      <name val="Carlito"/>
    </font>
    <font>
      <sz val="26"/>
      <name val="Carlito"/>
    </font>
    <font>
      <b/>
      <sz val="11"/>
      <name val="Carlito"/>
    </font>
    <font>
      <sz val="20"/>
      <name val="Arial Black"/>
      <family val="2"/>
    </font>
    <font>
      <b/>
      <u/>
      <sz val="28"/>
      <name val="Arial Black"/>
      <family val="2"/>
    </font>
    <font>
      <sz val="28"/>
      <name val="Carlito"/>
    </font>
    <font>
      <b/>
      <sz val="16"/>
      <name val="Carlito"/>
    </font>
    <font>
      <sz val="22"/>
      <name val="Carlito"/>
    </font>
    <font>
      <sz val="10"/>
      <name val="Aptos"/>
      <family val="2"/>
    </font>
    <font>
      <b/>
      <u/>
      <sz val="18"/>
      <name val="Carlito"/>
    </font>
    <font>
      <u/>
      <sz val="18"/>
      <name val="Carlito"/>
    </font>
  </fonts>
  <fills count="7">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theme="7" tint="0.39997558519241921"/>
        <bgColor indexed="6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94">
    <xf numFmtId="0" fontId="0" fillId="0" borderId="0" xfId="0"/>
    <xf numFmtId="0" fontId="1" fillId="2" borderId="0" xfId="0" applyNumberFormat="1" applyFont="1" applyFill="1" applyBorder="1" applyAlignment="1">
      <alignment horizontal="center" vertical="center" wrapText="1"/>
    </xf>
    <xf numFmtId="164" fontId="0" fillId="0" borderId="0" xfId="0" applyNumberFormat="1" applyFont="1" applyFill="1" applyBorder="1"/>
    <xf numFmtId="0" fontId="0" fillId="0" borderId="0" xfId="0" applyNumberFormat="1" applyFont="1" applyFill="1" applyBorder="1" applyAlignment="1">
      <alignment wrapText="1"/>
    </xf>
    <xf numFmtId="1" fontId="0" fillId="0" borderId="0" xfId="0" applyNumberFormat="1" applyFont="1" applyFill="1" applyBorder="1" applyAlignment="1">
      <alignment horizontal="center"/>
    </xf>
    <xf numFmtId="2"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0" xfId="0" applyNumberFormat="1" applyFont="1" applyFill="1" applyBorder="1" applyAlignment="1">
      <alignment horizontal="center" vertical="center" wrapText="1"/>
    </xf>
    <xf numFmtId="9" fontId="0" fillId="0" borderId="0" xfId="1" applyFont="1"/>
    <xf numFmtId="0" fontId="1" fillId="3" borderId="0" xfId="0" applyNumberFormat="1" applyFont="1" applyFill="1" applyAlignment="1">
      <alignment horizontal="center" vertical="center" wrapText="1"/>
    </xf>
    <xf numFmtId="9" fontId="1" fillId="3" borderId="0" xfId="1" applyFont="1" applyFill="1" applyAlignment="1">
      <alignment horizontal="center" vertical="center" wrapText="1"/>
    </xf>
    <xf numFmtId="2" fontId="0" fillId="0" borderId="0" xfId="1" applyNumberFormat="1" applyFont="1"/>
    <xf numFmtId="2" fontId="1" fillId="3" borderId="0" xfId="0" applyNumberFormat="1" applyFont="1" applyFill="1" applyAlignment="1">
      <alignment horizontal="center" vertical="center" wrapText="1"/>
    </xf>
    <xf numFmtId="2" fontId="0" fillId="0" borderId="0" xfId="0" applyNumberFormat="1"/>
    <xf numFmtId="10" fontId="0" fillId="0" borderId="0" xfId="1" applyNumberFormat="1" applyFont="1"/>
    <xf numFmtId="9" fontId="0" fillId="0" borderId="0" xfId="1" applyNumberFormat="1" applyFont="1"/>
    <xf numFmtId="10" fontId="0" fillId="0" borderId="0" xfId="0" applyNumberFormat="1"/>
    <xf numFmtId="165" fontId="0" fillId="0" borderId="0" xfId="0" applyNumberFormat="1"/>
    <xf numFmtId="1" fontId="0" fillId="0" borderId="0" xfId="0" applyNumberFormat="1"/>
    <xf numFmtId="0" fontId="3" fillId="4" borderId="1" xfId="0" applyFont="1" applyFill="1" applyBorder="1"/>
    <xf numFmtId="0" fontId="3" fillId="0" borderId="1" xfId="0" applyFont="1" applyBorder="1"/>
    <xf numFmtId="0" fontId="4" fillId="0" borderId="0" xfId="0" applyFont="1"/>
    <xf numFmtId="0" fontId="5" fillId="0" borderId="0" xfId="0" applyFont="1"/>
    <xf numFmtId="0" fontId="1" fillId="3" borderId="1" xfId="0" applyNumberFormat="1" applyFont="1" applyFill="1" applyBorder="1" applyAlignment="1">
      <alignment horizontal="center" vertical="center" wrapText="1"/>
    </xf>
    <xf numFmtId="9" fontId="1" fillId="3" borderId="1" xfId="1"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0" fontId="1" fillId="3" borderId="2" xfId="0" applyNumberFormat="1" applyFont="1" applyFill="1" applyBorder="1" applyAlignment="1">
      <alignment horizontal="center" vertical="center" wrapText="1"/>
    </xf>
    <xf numFmtId="9" fontId="3" fillId="4" borderId="1" xfId="1" applyNumberFormat="1" applyFont="1" applyFill="1" applyBorder="1"/>
    <xf numFmtId="2" fontId="3" fillId="4" borderId="1" xfId="1" applyNumberFormat="1" applyFont="1" applyFill="1" applyBorder="1"/>
    <xf numFmtId="2" fontId="3" fillId="4" borderId="1" xfId="0" applyNumberFormat="1" applyFont="1" applyFill="1" applyBorder="1"/>
    <xf numFmtId="10" fontId="3" fillId="4" borderId="1" xfId="1" applyNumberFormat="1" applyFont="1" applyFill="1" applyBorder="1"/>
    <xf numFmtId="10" fontId="3" fillId="4" borderId="1" xfId="0" applyNumberFormat="1" applyFont="1" applyFill="1" applyBorder="1"/>
    <xf numFmtId="165" fontId="3" fillId="4" borderId="1" xfId="0" applyNumberFormat="1" applyFont="1" applyFill="1" applyBorder="1"/>
    <xf numFmtId="1" fontId="3" fillId="4" borderId="1" xfId="0" applyNumberFormat="1" applyFont="1" applyFill="1" applyBorder="1"/>
    <xf numFmtId="10" fontId="3" fillId="4" borderId="2" xfId="0" applyNumberFormat="1" applyFont="1" applyFill="1" applyBorder="1"/>
    <xf numFmtId="9" fontId="3" fillId="0" borderId="1" xfId="1" applyNumberFormat="1" applyFont="1" applyBorder="1"/>
    <xf numFmtId="2" fontId="3" fillId="0" borderId="1" xfId="1" applyNumberFormat="1" applyFont="1" applyBorder="1"/>
    <xf numFmtId="2" fontId="3" fillId="0" borderId="1" xfId="0" applyNumberFormat="1" applyFont="1" applyBorder="1"/>
    <xf numFmtId="10" fontId="3" fillId="0" borderId="1" xfId="1" applyNumberFormat="1" applyFont="1" applyBorder="1"/>
    <xf numFmtId="10" fontId="3" fillId="0" borderId="1" xfId="0" applyNumberFormat="1" applyFont="1" applyBorder="1"/>
    <xf numFmtId="165" fontId="3" fillId="0" borderId="1" xfId="0" applyNumberFormat="1" applyFont="1" applyBorder="1"/>
    <xf numFmtId="1" fontId="3" fillId="0" borderId="1" xfId="0" applyNumberFormat="1" applyFont="1" applyBorder="1"/>
    <xf numFmtId="10" fontId="3" fillId="0" borderId="2" xfId="0" applyNumberFormat="1" applyFont="1" applyBorder="1"/>
    <xf numFmtId="165" fontId="0" fillId="0" borderId="0"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6" fillId="0" borderId="0" xfId="0" applyFont="1"/>
    <xf numFmtId="0" fontId="7" fillId="0" borderId="0" xfId="0" applyFont="1"/>
    <xf numFmtId="0" fontId="8" fillId="0" borderId="0" xfId="0" applyFont="1" applyAlignment="1"/>
    <xf numFmtId="0" fontId="9" fillId="0" borderId="0" xfId="0" applyFont="1" applyAlignment="1"/>
    <xf numFmtId="0" fontId="9" fillId="0" borderId="0" xfId="0" applyFont="1"/>
    <xf numFmtId="0" fontId="0" fillId="0" borderId="0" xfId="0" applyFont="1"/>
    <xf numFmtId="0" fontId="8" fillId="0" borderId="0" xfId="0" applyFont="1" applyAlignment="1">
      <alignment horizontal="left" vertical="top"/>
    </xf>
    <xf numFmtId="0" fontId="9" fillId="0" borderId="0" xfId="0" applyFont="1" applyAlignment="1">
      <alignment vertical="top"/>
    </xf>
    <xf numFmtId="0" fontId="8" fillId="0" borderId="0" xfId="0" applyFont="1"/>
    <xf numFmtId="0" fontId="10" fillId="0" borderId="0" xfId="0" applyFont="1"/>
    <xf numFmtId="0" fontId="8" fillId="0" borderId="0" xfId="0" applyFont="1" applyAlignment="1">
      <alignment vertical="top"/>
    </xf>
    <xf numFmtId="0" fontId="0" fillId="0" borderId="0" xfId="0" applyAlignment="1">
      <alignment horizontal="center"/>
    </xf>
    <xf numFmtId="0" fontId="11" fillId="0" borderId="3" xfId="0" applyFont="1" applyBorder="1" applyAlignment="1">
      <alignment horizontal="center"/>
    </xf>
    <xf numFmtId="10" fontId="11" fillId="0" borderId="3" xfId="0" applyNumberFormat="1" applyFont="1" applyBorder="1" applyAlignment="1">
      <alignment horizontal="center"/>
    </xf>
    <xf numFmtId="0" fontId="11" fillId="5" borderId="3" xfId="0" applyFont="1" applyFill="1" applyBorder="1" applyAlignment="1">
      <alignment horizontal="center"/>
    </xf>
    <xf numFmtId="0" fontId="12" fillId="0" borderId="0" xfId="0" applyFont="1" applyAlignment="1">
      <alignment horizontal="center" vertical="center"/>
    </xf>
    <xf numFmtId="0" fontId="12" fillId="0" borderId="0" xfId="0" applyFont="1" applyAlignment="1">
      <alignment horizontal="center"/>
    </xf>
    <xf numFmtId="0" fontId="13" fillId="0" borderId="0" xfId="0" applyFont="1"/>
    <xf numFmtId="0" fontId="14" fillId="0" borderId="0" xfId="0" applyFont="1" applyAlignment="1">
      <alignment horizontal="center"/>
    </xf>
    <xf numFmtId="0" fontId="12" fillId="0" borderId="0" xfId="0" applyFont="1"/>
    <xf numFmtId="0" fontId="14" fillId="0" borderId="0" xfId="0" applyFont="1"/>
    <xf numFmtId="0" fontId="14" fillId="0" borderId="0" xfId="0" applyFont="1" applyAlignment="1"/>
    <xf numFmtId="0" fontId="0" fillId="0" borderId="0" xfId="0" applyAlignment="1"/>
    <xf numFmtId="0" fontId="8" fillId="0" borderId="0" xfId="0" applyFont="1" applyAlignment="1">
      <alignment horizontal="left"/>
    </xf>
    <xf numFmtId="0" fontId="8" fillId="0" borderId="0" xfId="0" applyFont="1" applyAlignment="1">
      <alignment vertical="center"/>
    </xf>
    <xf numFmtId="166" fontId="0" fillId="0" borderId="0" xfId="0" applyNumberFormat="1"/>
    <xf numFmtId="0" fontId="17" fillId="0" borderId="0" xfId="0" applyFont="1"/>
    <xf numFmtId="0" fontId="18" fillId="0" borderId="0" xfId="0" applyFont="1"/>
    <xf numFmtId="0" fontId="16" fillId="0" borderId="0" xfId="0" applyFont="1" applyAlignment="1"/>
    <xf numFmtId="0" fontId="0" fillId="0" borderId="0" xfId="0" pivotButton="1" applyAlignment="1">
      <alignment horizontal="left"/>
    </xf>
    <xf numFmtId="0" fontId="19" fillId="6" borderId="3" xfId="0" applyFont="1" applyFill="1" applyBorder="1" applyAlignment="1">
      <alignment horizontal="center" vertical="center" wrapText="1"/>
    </xf>
    <xf numFmtId="15" fontId="0" fillId="0" borderId="3" xfId="0" applyNumberFormat="1" applyBorder="1" applyAlignment="1">
      <alignment horizontal="center" vertical="center" wrapText="1"/>
    </xf>
    <xf numFmtId="0" fontId="0" fillId="0" borderId="3" xfId="0" applyBorder="1" applyAlignment="1">
      <alignment horizontal="center" vertical="center" wrapText="1"/>
    </xf>
    <xf numFmtId="0" fontId="20" fillId="0" borderId="0" xfId="0" applyFont="1"/>
    <xf numFmtId="0" fontId="21" fillId="0" borderId="0" xfId="0" applyFont="1"/>
    <xf numFmtId="0" fontId="22" fillId="0" borderId="0" xfId="0" applyFont="1"/>
    <xf numFmtId="3" fontId="11" fillId="0" borderId="3" xfId="0" applyNumberFormat="1" applyFont="1" applyBorder="1" applyAlignment="1">
      <alignment horizontal="center"/>
    </xf>
    <xf numFmtId="3" fontId="0" fillId="0" borderId="0" xfId="0" applyNumberFormat="1"/>
    <xf numFmtId="0" fontId="14" fillId="0" borderId="0" xfId="0" applyFont="1" applyAlignment="1">
      <alignment horizontal="left"/>
    </xf>
    <xf numFmtId="0" fontId="23" fillId="0" borderId="0" xfId="0" applyFont="1"/>
    <xf numFmtId="0" fontId="24" fillId="0" borderId="0" xfId="0" applyFont="1"/>
    <xf numFmtId="0" fontId="25" fillId="0" borderId="0" xfId="0" applyFont="1" applyAlignment="1">
      <alignment horizontal="left" vertical="center" indent="2"/>
    </xf>
    <xf numFmtId="0" fontId="26" fillId="0" borderId="0" xfId="0" applyFont="1"/>
    <xf numFmtId="0" fontId="0" fillId="0" borderId="0" xfId="0" applyAlignment="1">
      <alignment horizontal="left" vertical="center" indent="1"/>
    </xf>
    <xf numFmtId="0" fontId="8" fillId="0" borderId="0" xfId="0" applyFont="1" applyAlignment="1">
      <alignment horizontal="left" vertical="center"/>
    </xf>
    <xf numFmtId="0" fontId="26" fillId="0" borderId="0" xfId="0" applyFont="1" applyAlignment="1">
      <alignment vertical="center"/>
    </xf>
    <xf numFmtId="0" fontId="27" fillId="0" borderId="0" xfId="0" applyFont="1"/>
  </cellXfs>
  <cellStyles count="2">
    <cellStyle name="Normal" xfId="0" builtinId="0"/>
    <cellStyle name="Percent" xfId="1" builtinId="5"/>
  </cellStyles>
  <dxfs count="58">
    <dxf>
      <numFmt numFmtId="166" formatCode="[$₹-4009]\ #,##0"/>
    </dxf>
    <dxf>
      <numFmt numFmtId="14" formatCode="0.00%"/>
    </dxf>
    <dxf>
      <numFmt numFmtId="14" formatCode="0.00%"/>
    </dxf>
    <dxf>
      <numFmt numFmtId="165" formatCode="[$₹-4009]\ #,##0.00"/>
    </dxf>
    <dxf>
      <alignment horizontal="left"/>
    </dxf>
    <dxf>
      <alignment horizontal="left"/>
    </dxf>
    <dxf>
      <numFmt numFmtId="14" formatCode="0.00%"/>
    </dxf>
    <dxf>
      <numFmt numFmtId="2" formatCode="0.00"/>
    </dxf>
    <dxf>
      <numFmt numFmtId="2" formatCode="0.00"/>
    </dxf>
    <dxf>
      <numFmt numFmtId="2" formatCode="0.00"/>
    </dxf>
    <dxf>
      <numFmt numFmtId="2" formatCode="0.00"/>
    </dxf>
    <dxf>
      <numFmt numFmtId="14" formatCode="0.00%"/>
    </dxf>
    <dxf>
      <numFmt numFmtId="166" formatCode="[$₹-4009]\ #,##0"/>
    </dxf>
    <dxf>
      <numFmt numFmtId="166" formatCode="[$₹-4009]\ #,##0"/>
    </dxf>
    <dxf>
      <numFmt numFmtId="14" formatCode="0.00%"/>
    </dxf>
    <dxf>
      <numFmt numFmtId="165" formatCode="[$₹-4009]\ #,##0.00"/>
    </dxf>
    <dxf>
      <numFmt numFmtId="166" formatCode="[$₹-4009]\ #,##0"/>
    </dxf>
    <dxf>
      <alignment horizontal="left"/>
    </dxf>
    <dxf>
      <alignment horizontal="left"/>
    </dxf>
    <dxf>
      <numFmt numFmtId="14" formatCode="0.00%"/>
    </dxf>
    <dxf>
      <numFmt numFmtId="2" formatCode="0.00"/>
    </dxf>
    <dxf>
      <numFmt numFmtId="2" formatCode="0.00"/>
    </dxf>
    <dxf>
      <numFmt numFmtId="2" formatCode="0.00"/>
    </dxf>
    <dxf>
      <numFmt numFmtId="2" formatCode="0.00"/>
    </dxf>
    <dxf>
      <numFmt numFmtId="14" formatCode="0.00%"/>
    </dxf>
    <dxf>
      <numFmt numFmtId="14" formatCode="0.00%"/>
    </dxf>
    <dxf>
      <numFmt numFmtId="165" formatCode="[$₹-4009]\ #,##0.00"/>
    </dxf>
    <dxf>
      <numFmt numFmtId="14" formatCode="0.00%"/>
    </dxf>
    <dxf>
      <numFmt numFmtId="1" formatCode="0"/>
    </dxf>
    <dxf>
      <numFmt numFmtId="0" formatCode="General"/>
    </dxf>
    <dxf>
      <numFmt numFmtId="165" formatCode="[$₹-4009]\ #,##0.00"/>
    </dxf>
    <dxf>
      <numFmt numFmtId="165" formatCode="[$₹-4009]\ #,##0.00"/>
    </dxf>
    <dxf>
      <numFmt numFmtId="165" formatCode="[$₹-4009]\ #,##0.00"/>
    </dxf>
    <dxf>
      <numFmt numFmtId="14" formatCode="0.00%"/>
    </dxf>
    <dxf>
      <numFmt numFmtId="0" formatCode="General"/>
    </dxf>
    <dxf>
      <numFmt numFmtId="0" formatCode="General"/>
    </dxf>
    <dxf>
      <numFmt numFmtId="14" formatCode="0.00%"/>
    </dxf>
    <dxf>
      <numFmt numFmtId="0" formatCode="General"/>
    </dxf>
    <dxf>
      <numFmt numFmtId="2" formatCode="0.00"/>
    </dxf>
    <dxf>
      <font>
        <b val="0"/>
        <i val="0"/>
        <strike val="0"/>
        <condense val="0"/>
        <extend val="0"/>
        <outline val="0"/>
        <shadow val="0"/>
        <u val="none"/>
        <vertAlign val="baseline"/>
        <sz val="11"/>
        <color auto="1"/>
        <name val="Carlito"/>
        <scheme val="none"/>
      </font>
      <numFmt numFmtId="2" formatCode="0.00"/>
    </dxf>
    <dxf>
      <numFmt numFmtId="2" formatCode="0.00"/>
    </dxf>
    <dxf>
      <numFmt numFmtId="2" formatCode="0.00"/>
    </dxf>
    <dxf>
      <numFmt numFmtId="13" formatCode="0%"/>
    </dxf>
    <dxf>
      <numFmt numFmtId="165" formatCode="[$₹-4009]\ #,##0.00"/>
    </dxf>
    <dxf>
      <numFmt numFmtId="165" formatCode="[$₹-4009]\ #,##0.00"/>
    </dxf>
    <dxf>
      <font>
        <b/>
        <i val="0"/>
        <strike val="0"/>
        <condense val="0"/>
        <extend val="0"/>
        <outline val="0"/>
        <shadow val="0"/>
        <u val="none"/>
        <vertAlign val="baseline"/>
        <sz val="11"/>
        <color rgb="FFFFFFFF"/>
        <name val="Carlito"/>
        <scheme val="none"/>
      </font>
      <numFmt numFmtId="0" formatCode="General"/>
      <fill>
        <patternFill patternType="solid">
          <fgColor indexed="64"/>
          <bgColor rgb="FF1F4E78"/>
        </patternFill>
      </fill>
      <alignment horizontal="center" vertical="center" textRotation="0" wrapText="1" indent="0" justifyLastLine="0" shrinkToFit="0" readingOrder="0"/>
    </dxf>
    <dxf>
      <numFmt numFmtId="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66" formatCode="[$₹-4009]\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7.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[Manufacturing_Data_Analytics_1000_Records.xlsx]Operations Dashboard!PivotTable1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'Operations Dashboard'!$B$24</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'Operations Dashboard'!$A$25:$A$40</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'Operations Dashboard'!$B$25:$B$40</c:f>
              <c:numCache>
                <c:formatCode>General</c:formatCode>
                <c:ptCount val="15"/>
                <c:pt idx="0">
                  <c:v>26.283333333333335</c:v>
                </c:pt>
                <c:pt idx="1">
                  <c:v>29.049999999999997</c:v>
                </c:pt>
                <c:pt idx="2">
                  <c:v>22.499999999999996</c:v>
                </c:pt>
                <c:pt idx="3">
                  <c:v>29.783333333333331</c:v>
                </c:pt>
                <c:pt idx="4">
                  <c:v>28.18333333333333</c:v>
                </c:pt>
                <c:pt idx="5">
                  <c:v>36.666666666666664</c:v>
                </c:pt>
                <c:pt idx="6">
                  <c:v>26.133333333333333</c:v>
                </c:pt>
                <c:pt idx="7">
                  <c:v>32.349999999999994</c:v>
                </c:pt>
                <c:pt idx="8">
                  <c:v>39.916666666666657</c:v>
                </c:pt>
                <c:pt idx="9">
                  <c:v>17.016666666666669</c:v>
                </c:pt>
                <c:pt idx="10">
                  <c:v>22.86666666666666</c:v>
                </c:pt>
                <c:pt idx="11">
                  <c:v>25.966666666666661</c:v>
                </c:pt>
                <c:pt idx="12">
                  <c:v>26.533333333333339</c:v>
                </c:pt>
                <c:pt idx="13">
                  <c:v>34.050000000000004</c:v>
                </c:pt>
                <c:pt idx="14">
                  <c:v>23.650000000000006</c:v>
                </c:pt>
              </c:numCache>
            </c:numRef>
          </c:val>
          <c:extLst>
            <c:ext xmlns:c16="http://schemas.microsoft.com/office/drawing/2014/chart" uri="{C3380CC4-5D6E-409C-BE32-E72D297353CC}">
              <c16:uniqueId val="{00000000-8AE1-4DEB-B003-3D91048333CB}"/>
            </c:ext>
          </c:extLst>
        </c:ser>
        <c:dLbls>
          <c:showLegendKey val="0"/>
          <c:showVal val="0"/>
          <c:showCatName val="0"/>
          <c:showSerName val="0"/>
          <c:showPercent val="0"/>
          <c:showBubbleSize val="0"/>
        </c:dLbls>
        <c:gapWidth val="150"/>
        <c:shape val="box"/>
        <c:axId val="923061664"/>
        <c:axId val="923056384"/>
        <c:axId val="0"/>
      </c:bar3DChart>
      <c:catAx>
        <c:axId val="92306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056384"/>
        <c:crosses val="autoZero"/>
        <c:auto val="1"/>
        <c:lblAlgn val="ctr"/>
        <c:lblOffset val="100"/>
        <c:noMultiLvlLbl val="0"/>
      </c:catAx>
      <c:valAx>
        <c:axId val="9230563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0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[Manufacturing_Data_Analytics_1000_Records.xlsx]Operations Dashboard!PivotTable2</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'Operations Dashboard'!$B$14</c:f>
              <c:strCache>
                <c:ptCount val="1"/>
                <c:pt idx="0">
                  <c:v>Planned Quantity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'Operations Dashboard'!$A$15:$A$20</c:f>
              <c:strCache>
                <c:ptCount val="5"/>
                <c:pt idx="0">
                  <c:v>Line 1</c:v>
                </c:pt>
                <c:pt idx="1">
                  <c:v>Line 2</c:v>
                </c:pt>
                <c:pt idx="2">
                  <c:v>Line 3</c:v>
                </c:pt>
                <c:pt idx="3">
                  <c:v>Line 4</c:v>
                </c:pt>
                <c:pt idx="4">
                  <c:v>Line 5</c:v>
                </c:pt>
              </c:strCache>
            </c:strRef>
          </c:cat>
          <c:val>
            <c:numRef>
              <c:f>'Operations Dashboard'!$B$15:$B$20</c:f>
              <c:numCache>
                <c:formatCode>#,##0</c:formatCode>
                <c:ptCount val="5"/>
                <c:pt idx="0">
                  <c:v>159588</c:v>
                </c:pt>
                <c:pt idx="1">
                  <c:v>154426</c:v>
                </c:pt>
                <c:pt idx="2">
                  <c:v>142261</c:v>
                </c:pt>
                <c:pt idx="3">
                  <c:v>143281</c:v>
                </c:pt>
                <c:pt idx="4">
                  <c:v>140588</c:v>
                </c:pt>
              </c:numCache>
            </c:numRef>
          </c:val>
          <c:extLst>
            <c:ext xmlns:c16="http://schemas.microsoft.com/office/drawing/2014/chart" uri="{C3380CC4-5D6E-409C-BE32-E72D297353CC}">
              <c16:uniqueId val="{00000000-BA3A-4259-9F69-18884B862823}"/>
            </c:ext>
          </c:extLst>
        </c:ser>
        <c:ser>
          <c:idx val="1"/>
          <c:order val="1"/>
          <c:tx>
            <c:strRef>
              <c:f>'Operations Dashboard'!$C$14</c:f>
              <c:strCache>
                <c:ptCount val="1"/>
                <c:pt idx="0">
                  <c:v>Produced Quantity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'Operations Dashboard'!$A$15:$A$20</c:f>
              <c:strCache>
                <c:ptCount val="5"/>
                <c:pt idx="0">
                  <c:v>Line 1</c:v>
                </c:pt>
                <c:pt idx="1">
                  <c:v>Line 2</c:v>
                </c:pt>
                <c:pt idx="2">
                  <c:v>Line 3</c:v>
                </c:pt>
                <c:pt idx="3">
                  <c:v>Line 4</c:v>
                </c:pt>
                <c:pt idx="4">
                  <c:v>Line 5</c:v>
                </c:pt>
              </c:strCache>
            </c:strRef>
          </c:cat>
          <c:val>
            <c:numRef>
              <c:f>'Operations Dashboard'!$C$15:$C$20</c:f>
              <c:numCache>
                <c:formatCode>#,##0</c:formatCode>
                <c:ptCount val="5"/>
                <c:pt idx="0">
                  <c:v>154535</c:v>
                </c:pt>
                <c:pt idx="1">
                  <c:v>140662</c:v>
                </c:pt>
                <c:pt idx="2">
                  <c:v>124166</c:v>
                </c:pt>
                <c:pt idx="3">
                  <c:v>141477</c:v>
                </c:pt>
                <c:pt idx="4">
                  <c:v>131341</c:v>
                </c:pt>
              </c:numCache>
            </c:numRef>
          </c:val>
          <c:extLst>
            <c:ext xmlns:c16="http://schemas.microsoft.com/office/drawing/2014/chart" uri="{C3380CC4-5D6E-409C-BE32-E72D297353CC}">
              <c16:uniqueId val="{00000001-BA3A-4259-9F69-18884B862823}"/>
            </c:ext>
          </c:extLst>
        </c:ser>
        <c:dLbls>
          <c:showLegendKey val="0"/>
          <c:showVal val="0"/>
          <c:showCatName val="0"/>
          <c:showSerName val="0"/>
          <c:showPercent val="0"/>
          <c:showBubbleSize val="0"/>
        </c:dLbls>
        <c:gapWidth val="84"/>
        <c:gapDepth val="53"/>
        <c:shape val="box"/>
        <c:axId val="928087472"/>
        <c:axId val="928092752"/>
        <c:axId val="0"/>
      </c:bar3DChart>
      <c:catAx>
        <c:axId val="92808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092752"/>
        <c:crosses val="autoZero"/>
        <c:auto val="1"/>
        <c:lblAlgn val="ctr"/>
        <c:lblOffset val="100"/>
        <c:noMultiLvlLbl val="0"/>
      </c:catAx>
      <c:valAx>
        <c:axId val="928092752"/>
        <c:scaling>
          <c:orientation val="minMax"/>
        </c:scaling>
        <c:delete val="1"/>
        <c:axPos val="l"/>
        <c:majorGridlines>
          <c:spPr>
            <a:ln w="9525">
              <a:solidFill>
                <a:schemeClr val="lt1">
                  <a:lumMod val="50000"/>
                </a:schemeClr>
              </a:solidFill>
            </a:ln>
            <a:effectLst/>
          </c:spPr>
        </c:majorGridlines>
        <c:numFmt formatCode="#,##0" sourceLinked="1"/>
        <c:majorTickMark val="out"/>
        <c:minorTickMark val="none"/>
        <c:tickLblPos val="nextTo"/>
        <c:crossAx val="92808747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[Manufacturing_Data_Analytics_1000_Records.xlsx]Operations Dashboard!PivotTable3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'Operations Dashboard'!$E$24</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'Operations Dashboard'!$D$25:$D$30</c:f>
              <c:strCache>
                <c:ptCount val="5"/>
                <c:pt idx="0">
                  <c:v>Line 1</c:v>
                </c:pt>
                <c:pt idx="1">
                  <c:v>Line 2</c:v>
                </c:pt>
                <c:pt idx="2">
                  <c:v>Line 3</c:v>
                </c:pt>
                <c:pt idx="3">
                  <c:v>Line 4</c:v>
                </c:pt>
                <c:pt idx="4">
                  <c:v>Line 5</c:v>
                </c:pt>
              </c:strCache>
            </c:strRef>
          </c:cat>
          <c:val>
            <c:numRef>
              <c:f>'Operations Dashboard'!$E$25:$E$30</c:f>
              <c:numCache>
                <c:formatCode>0.00%</c:formatCode>
                <c:ptCount val="5"/>
                <c:pt idx="0">
                  <c:v>0.88724157777677581</c:v>
                </c:pt>
                <c:pt idx="1">
                  <c:v>0.86202720899200602</c:v>
                </c:pt>
                <c:pt idx="2">
                  <c:v>0.82065478301865236</c:v>
                </c:pt>
                <c:pt idx="3">
                  <c:v>0.88956129928242378</c:v>
                </c:pt>
                <c:pt idx="4">
                  <c:v>0.85463650585823703</c:v>
                </c:pt>
              </c:numCache>
            </c:numRef>
          </c:val>
          <c:extLst>
            <c:ext xmlns:c16="http://schemas.microsoft.com/office/drawing/2014/chart" uri="{C3380CC4-5D6E-409C-BE32-E72D297353CC}">
              <c16:uniqueId val="{00000000-C856-49B9-B3FC-F5AB2A518343}"/>
            </c:ext>
          </c:extLst>
        </c:ser>
        <c:dLbls>
          <c:showLegendKey val="0"/>
          <c:showVal val="0"/>
          <c:showCatName val="0"/>
          <c:showSerName val="0"/>
          <c:showPercent val="0"/>
          <c:showBubbleSize val="0"/>
        </c:dLbls>
        <c:gapWidth val="150"/>
        <c:shape val="box"/>
        <c:axId val="928096592"/>
        <c:axId val="928097072"/>
        <c:axId val="0"/>
      </c:bar3DChart>
      <c:catAx>
        <c:axId val="92809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097072"/>
        <c:crosses val="autoZero"/>
        <c:auto val="1"/>
        <c:lblAlgn val="ctr"/>
        <c:lblOffset val="100"/>
        <c:noMultiLvlLbl val="0"/>
      </c:catAx>
      <c:valAx>
        <c:axId val="92809707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09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[Manufacturing_Data_Analytics_1000_Records.xlsx]Operations Dashboard!PivotTable4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'Operations Dashboard'!$B$44</c:f>
              <c:strCache>
                <c:ptCount val="1"/>
                <c:pt idx="0">
                  <c:v>Planned Quantity</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'Operations Dashboard'!$A$45:$A$48</c:f>
              <c:strCache>
                <c:ptCount val="3"/>
                <c:pt idx="0">
                  <c:v>Evening</c:v>
                </c:pt>
                <c:pt idx="1">
                  <c:v>Morning</c:v>
                </c:pt>
                <c:pt idx="2">
                  <c:v>Night</c:v>
                </c:pt>
              </c:strCache>
            </c:strRef>
          </c:cat>
          <c:val>
            <c:numRef>
              <c:f>'Operations Dashboard'!$B$45:$B$48</c:f>
              <c:numCache>
                <c:formatCode>#,##0</c:formatCode>
                <c:ptCount val="3"/>
                <c:pt idx="0">
                  <c:v>277591</c:v>
                </c:pt>
                <c:pt idx="1">
                  <c:v>299216</c:v>
                </c:pt>
                <c:pt idx="2">
                  <c:v>163337</c:v>
                </c:pt>
              </c:numCache>
            </c:numRef>
          </c:val>
          <c:extLst>
            <c:ext xmlns:c16="http://schemas.microsoft.com/office/drawing/2014/chart" uri="{C3380CC4-5D6E-409C-BE32-E72D297353CC}">
              <c16:uniqueId val="{00000000-EBC6-4C18-BE82-4B48AF6DDE71}"/>
            </c:ext>
          </c:extLst>
        </c:ser>
        <c:ser>
          <c:idx val="1"/>
          <c:order val="1"/>
          <c:tx>
            <c:strRef>
              <c:f>'Operations Dashboard'!$C$44</c:f>
              <c:strCache>
                <c:ptCount val="1"/>
                <c:pt idx="0">
                  <c:v>Produced Quantity</c:v>
                </c:pt>
              </c:strCache>
            </c:strRef>
          </c:tx>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'Operations Dashboard'!$A$45:$A$48</c:f>
              <c:strCache>
                <c:ptCount val="3"/>
                <c:pt idx="0">
                  <c:v>Evening</c:v>
                </c:pt>
                <c:pt idx="1">
                  <c:v>Morning</c:v>
                </c:pt>
                <c:pt idx="2">
                  <c:v>Night</c:v>
                </c:pt>
              </c:strCache>
            </c:strRef>
          </c:cat>
          <c:val>
            <c:numRef>
              <c:f>'Operations Dashboard'!$C$45:$C$48</c:f>
              <c:numCache>
                <c:formatCode>#,##0</c:formatCode>
                <c:ptCount val="3"/>
                <c:pt idx="0">
                  <c:v>258816</c:v>
                </c:pt>
                <c:pt idx="1">
                  <c:v>294044</c:v>
                </c:pt>
                <c:pt idx="2">
                  <c:v>139321</c:v>
                </c:pt>
              </c:numCache>
            </c:numRef>
          </c:val>
          <c:extLst>
            <c:ext xmlns:c16="http://schemas.microsoft.com/office/drawing/2014/chart" uri="{C3380CC4-5D6E-409C-BE32-E72D297353CC}">
              <c16:uniqueId val="{00000001-EBC6-4C18-BE82-4B48AF6DDE71}"/>
            </c:ext>
          </c:extLst>
        </c:ser>
        <c:dLbls>
          <c:showLegendKey val="0"/>
          <c:showVal val="0"/>
          <c:showCatName val="0"/>
          <c:showSerName val="0"/>
          <c:showPercent val="0"/>
          <c:showBubbleSize val="0"/>
        </c:dLbls>
        <c:gapWidth val="150"/>
        <c:shape val="box"/>
        <c:axId val="915045904"/>
        <c:axId val="915037264"/>
        <c:axId val="0"/>
      </c:bar3DChart>
      <c:catAx>
        <c:axId val="91504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037264"/>
        <c:crosses val="autoZero"/>
        <c:auto val="1"/>
        <c:lblAlgn val="ctr"/>
        <c:lblOffset val="100"/>
        <c:noMultiLvlLbl val="0"/>
      </c:catAx>
      <c:valAx>
        <c:axId val="91503726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0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[Manufacturing_Data_Analytics_1000_Records.xlsx]Operations Dashboard!PivotTable5</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'Operations Dashboard'!$B$52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'Operations Dashboard'!$A$53:$A$59</c:f>
              <c:strCache>
                <c:ptCount val="6"/>
                <c:pt idx="0">
                  <c:v>Jan</c:v>
                </c:pt>
                <c:pt idx="1">
                  <c:v>Feb</c:v>
                </c:pt>
                <c:pt idx="2">
                  <c:v>Mar</c:v>
                </c:pt>
                <c:pt idx="3">
                  <c:v>Apr</c:v>
                </c:pt>
                <c:pt idx="4">
                  <c:v>May</c:v>
                </c:pt>
                <c:pt idx="5">
                  <c:v>Jun</c:v>
                </c:pt>
              </c:strCache>
            </c:strRef>
          </c:cat>
          <c:val>
            <c:numRef>
              <c:f>'Operations Dashboard'!$B$53:$B$59</c:f>
              <c:numCache>
                <c:formatCode>0.00%</c:formatCode>
                <c:ptCount val="6"/>
                <c:pt idx="0">
                  <c:v>0.86679938053066408</c:v>
                </c:pt>
                <c:pt idx="1">
                  <c:v>0.85815857239447102</c:v>
                </c:pt>
                <c:pt idx="2">
                  <c:v>0.86344368794734039</c:v>
                </c:pt>
                <c:pt idx="3">
                  <c:v>0.86696938339481444</c:v>
                </c:pt>
                <c:pt idx="4">
                  <c:v>0.86141227646585306</c:v>
                </c:pt>
                <c:pt idx="5">
                  <c:v>0.8644150030743567</c:v>
                </c:pt>
              </c:numCache>
            </c:numRef>
          </c:val>
          <c:smooth val="0"/>
          <c:extLst>
            <c:ext xmlns:c16="http://schemas.microsoft.com/office/drawing/2014/chart" uri="{C3380CC4-5D6E-409C-BE32-E72D297353CC}">
              <c16:uniqueId val="{00000000-EA42-46AE-B5D0-E1161185330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15046384"/>
        <c:axId val="915036304"/>
      </c:lineChart>
      <c:catAx>
        <c:axId val="915046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15036304"/>
        <c:crosses val="autoZero"/>
        <c:auto val="1"/>
        <c:lblAlgn val="ctr"/>
        <c:lblOffset val="100"/>
        <c:noMultiLvlLbl val="0"/>
      </c:catAx>
      <c:valAx>
        <c:axId val="915036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504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[Manufacturing_Data_Analytics_1000_Records.xlsx]Quality &amp; Cost Dashboard!PivotTable3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'Quality &amp; Cost Dashboard'!$B$14</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'Quality &amp; Cost Dashboard'!$A$15:$A$30</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'Quality &amp; Cost Dashboard'!$B$15:$B$30</c:f>
              <c:numCache>
                <c:formatCode>0.00%</c:formatCode>
                <c:ptCount val="15"/>
                <c:pt idx="0">
                  <c:v>3.9920091199513945E-2</c:v>
                </c:pt>
                <c:pt idx="1">
                  <c:v>5.7823801612313708E-2</c:v>
                </c:pt>
                <c:pt idx="2">
                  <c:v>4.8997980609044069E-2</c:v>
                </c:pt>
                <c:pt idx="3">
                  <c:v>6.726219088095145E-2</c:v>
                </c:pt>
                <c:pt idx="4">
                  <c:v>4.958407556013502E-2</c:v>
                </c:pt>
                <c:pt idx="5">
                  <c:v>7.9715093781731569E-2</c:v>
                </c:pt>
                <c:pt idx="6">
                  <c:v>8.8204969877140299E-2</c:v>
                </c:pt>
                <c:pt idx="7">
                  <c:v>6.0029975813043562E-2</c:v>
                </c:pt>
                <c:pt idx="8">
                  <c:v>0.13973805141432005</c:v>
                </c:pt>
                <c:pt idx="9">
                  <c:v>3.755826833672412E-2</c:v>
                </c:pt>
                <c:pt idx="10">
                  <c:v>4.9168985177685129E-2</c:v>
                </c:pt>
                <c:pt idx="11">
                  <c:v>5.8163247233769304E-2</c:v>
                </c:pt>
                <c:pt idx="12">
                  <c:v>6.7615202123703103E-2</c:v>
                </c:pt>
                <c:pt idx="13">
                  <c:v>9.8814590825057766E-2</c:v>
                </c:pt>
                <c:pt idx="14">
                  <c:v>4.7027431386198068E-2</c:v>
                </c:pt>
              </c:numCache>
            </c:numRef>
          </c:val>
          <c:extLst>
            <c:ext xmlns:c16="http://schemas.microsoft.com/office/drawing/2014/chart" uri="{C3380CC4-5D6E-409C-BE32-E72D297353CC}">
              <c16:uniqueId val="{00000000-A821-4B60-A722-81746FFA5CB7}"/>
            </c:ext>
          </c:extLst>
        </c:ser>
        <c:dLbls>
          <c:showLegendKey val="0"/>
          <c:showVal val="0"/>
          <c:showCatName val="0"/>
          <c:showSerName val="0"/>
          <c:showPercent val="0"/>
          <c:showBubbleSize val="0"/>
        </c:dLbls>
        <c:gapWidth val="150"/>
        <c:shape val="box"/>
        <c:axId val="1688794736"/>
        <c:axId val="1688798096"/>
        <c:axId val="0"/>
      </c:bar3DChart>
      <c:catAx>
        <c:axId val="168879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798096"/>
        <c:crosses val="autoZero"/>
        <c:auto val="1"/>
        <c:lblAlgn val="ctr"/>
        <c:lblOffset val="100"/>
        <c:noMultiLvlLbl val="0"/>
      </c:catAx>
      <c:valAx>
        <c:axId val="168879809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79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[Manufacturing_Data_Analytics_1000_Records.xlsx]Quality &amp; Cost Dashboard!PivotTable6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'Quality &amp; Cost Dashboard'!$E$14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'Quality &amp; Cost Dashboard'!$D$15:$D$30</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'Quality &amp; Cost Dashboard'!$E$15:$E$30</c:f>
              <c:numCache>
                <c:formatCode>[$₹-4009]\ #,##0</c:formatCode>
                <c:ptCount val="15"/>
                <c:pt idx="0">
                  <c:v>14050.163855403211</c:v>
                </c:pt>
                <c:pt idx="1">
                  <c:v>21489.341499017923</c:v>
                </c:pt>
                <c:pt idx="2">
                  <c:v>14799.809969057451</c:v>
                </c:pt>
                <c:pt idx="3">
                  <c:v>20770.636894613835</c:v>
                </c:pt>
                <c:pt idx="4">
                  <c:v>16784.990033932729</c:v>
                </c:pt>
                <c:pt idx="5">
                  <c:v>24475.101752498031</c:v>
                </c:pt>
                <c:pt idx="6">
                  <c:v>23494.506781215165</c:v>
                </c:pt>
                <c:pt idx="7">
                  <c:v>19030.986063743596</c:v>
                </c:pt>
                <c:pt idx="8">
                  <c:v>35832.55515258095</c:v>
                </c:pt>
                <c:pt idx="9">
                  <c:v>10845.255615904181</c:v>
                </c:pt>
                <c:pt idx="10">
                  <c:v>15326.373369585821</c:v>
                </c:pt>
                <c:pt idx="11">
                  <c:v>21056.593937281643</c:v>
                </c:pt>
                <c:pt idx="12">
                  <c:v>19438.27649366402</c:v>
                </c:pt>
                <c:pt idx="13">
                  <c:v>28009.475793676076</c:v>
                </c:pt>
                <c:pt idx="14">
                  <c:v>15639.627974021507</c:v>
                </c:pt>
              </c:numCache>
            </c:numRef>
          </c:val>
          <c:extLst>
            <c:ext xmlns:c16="http://schemas.microsoft.com/office/drawing/2014/chart" uri="{C3380CC4-5D6E-409C-BE32-E72D297353CC}">
              <c16:uniqueId val="{00000000-47A6-4E1A-865B-7F0939606119}"/>
            </c:ext>
          </c:extLst>
        </c:ser>
        <c:dLbls>
          <c:showLegendKey val="0"/>
          <c:showVal val="0"/>
          <c:showCatName val="0"/>
          <c:showSerName val="0"/>
          <c:showPercent val="0"/>
          <c:showBubbleSize val="0"/>
        </c:dLbls>
        <c:gapWidth val="65"/>
        <c:shape val="box"/>
        <c:axId val="1688803856"/>
        <c:axId val="1688806256"/>
        <c:axId val="0"/>
      </c:bar3DChart>
      <c:catAx>
        <c:axId val="1688803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8806256"/>
        <c:crosses val="autoZero"/>
        <c:auto val="1"/>
        <c:lblAlgn val="ctr"/>
        <c:lblOffset val="100"/>
        <c:noMultiLvlLbl val="0"/>
      </c:catAx>
      <c:valAx>
        <c:axId val="1688806256"/>
        <c:scaling>
          <c:orientation val="minMax"/>
        </c:scaling>
        <c:delete val="0"/>
        <c:axPos val="b"/>
        <c:majorGridlines>
          <c:spPr>
            <a:ln w="9525" cap="flat" cmpd="sng" algn="ctr">
              <a:solidFill>
                <a:schemeClr val="dk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8803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[Manufacturing_Data_Analytics_1000_Records.xlsx]Quality &amp; Cost Dashboard!PivotTable7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'Quality &amp; Cost Dashboard'!$B$34</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'Quality &amp; Cost Dashboard'!$A$35:$A$40</c:f>
              <c:strCache>
                <c:ptCount val="5"/>
                <c:pt idx="0">
                  <c:v>Product A</c:v>
                </c:pt>
                <c:pt idx="1">
                  <c:v>Product B</c:v>
                </c:pt>
                <c:pt idx="2">
                  <c:v>Product C</c:v>
                </c:pt>
                <c:pt idx="3">
                  <c:v>Product D</c:v>
                </c:pt>
                <c:pt idx="4">
                  <c:v>Product E</c:v>
                </c:pt>
              </c:strCache>
            </c:strRef>
          </c:cat>
          <c:val>
            <c:numRef>
              <c:f>'Quality &amp; Cost Dashboard'!$B$35:$B$40</c:f>
              <c:numCache>
                <c:formatCode>0.00%</c:formatCode>
                <c:ptCount val="5"/>
                <c:pt idx="0">
                  <c:v>0.93678863697154025</c:v>
                </c:pt>
                <c:pt idx="1">
                  <c:v>0.93481778836317431</c:v>
                </c:pt>
                <c:pt idx="2">
                  <c:v>0.93547287687238545</c:v>
                </c:pt>
                <c:pt idx="3">
                  <c:v>0.93526857766700211</c:v>
                </c:pt>
                <c:pt idx="4">
                  <c:v>0.93213170104742715</c:v>
                </c:pt>
              </c:numCache>
            </c:numRef>
          </c:val>
          <c:extLst>
            <c:ext xmlns:c16="http://schemas.microsoft.com/office/drawing/2014/chart" uri="{C3380CC4-5D6E-409C-BE32-E72D297353CC}">
              <c16:uniqueId val="{00000000-E592-403B-B6AB-91439A31212B}"/>
            </c:ext>
          </c:extLst>
        </c:ser>
        <c:dLbls>
          <c:showLegendKey val="0"/>
          <c:showVal val="0"/>
          <c:showCatName val="0"/>
          <c:showSerName val="0"/>
          <c:showPercent val="0"/>
          <c:showBubbleSize val="0"/>
        </c:dLbls>
        <c:gapWidth val="150"/>
        <c:shape val="box"/>
        <c:axId val="1761701248"/>
        <c:axId val="1761712768"/>
        <c:axId val="0"/>
      </c:bar3DChart>
      <c:catAx>
        <c:axId val="176170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712768"/>
        <c:crosses val="autoZero"/>
        <c:auto val="1"/>
        <c:lblAlgn val="ctr"/>
        <c:lblOffset val="100"/>
        <c:noMultiLvlLbl val="0"/>
      </c:catAx>
      <c:valAx>
        <c:axId val="1761712768"/>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70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[Manufacturing_Data_Analytics_1000_Records.xlsx]Quality &amp; Cost Dashboard!PivotTable8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'Quality &amp; Cost Dashboard'!$E$34</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'Quality &amp; Cost Dashboard'!$D$35:$D$40</c:f>
              <c:strCache>
                <c:ptCount val="5"/>
                <c:pt idx="0">
                  <c:v>Line 1</c:v>
                </c:pt>
                <c:pt idx="1">
                  <c:v>Line 2</c:v>
                </c:pt>
                <c:pt idx="2">
                  <c:v>Line 3</c:v>
                </c:pt>
                <c:pt idx="3">
                  <c:v>Line 4</c:v>
                </c:pt>
                <c:pt idx="4">
                  <c:v>Line 5</c:v>
                </c:pt>
              </c:strCache>
            </c:strRef>
          </c:cat>
          <c:val>
            <c:numRef>
              <c:f>'Quality &amp; Cost Dashboard'!$E$35:$E$40</c:f>
              <c:numCache>
                <c:formatCode>[$₹-4009]\ #,##0</c:formatCode>
                <c:ptCount val="5"/>
                <c:pt idx="0">
                  <c:v>2168771.5400000005</c:v>
                </c:pt>
                <c:pt idx="1">
                  <c:v>1916474.7500000005</c:v>
                </c:pt>
                <c:pt idx="2">
                  <c:v>1525854.5499999998</c:v>
                </c:pt>
                <c:pt idx="3">
                  <c:v>2008627.47</c:v>
                </c:pt>
                <c:pt idx="4">
                  <c:v>1735687.3000000007</c:v>
                </c:pt>
              </c:numCache>
            </c:numRef>
          </c:val>
          <c:extLst>
            <c:ext xmlns:c16="http://schemas.microsoft.com/office/drawing/2014/chart" uri="{C3380CC4-5D6E-409C-BE32-E72D297353CC}">
              <c16:uniqueId val="{00000000-6C98-4D3C-BD61-58C0B6341C0D}"/>
            </c:ext>
          </c:extLst>
        </c:ser>
        <c:dLbls>
          <c:showLegendKey val="0"/>
          <c:showVal val="0"/>
          <c:showCatName val="0"/>
          <c:showSerName val="0"/>
          <c:showPercent val="0"/>
          <c:showBubbleSize val="0"/>
        </c:dLbls>
        <c:gapWidth val="150"/>
        <c:shape val="box"/>
        <c:axId val="1782230656"/>
        <c:axId val="1782231616"/>
        <c:axId val="0"/>
      </c:bar3DChart>
      <c:catAx>
        <c:axId val="178223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231616"/>
        <c:crosses val="autoZero"/>
        <c:auto val="1"/>
        <c:lblAlgn val="ctr"/>
        <c:lblOffset val="100"/>
        <c:noMultiLvlLbl val="0"/>
      </c:catAx>
      <c:valAx>
        <c:axId val="1782231616"/>
        <c:scaling>
          <c:orientation val="minMax"/>
        </c:scaling>
        <c:delete val="0"/>
        <c:axPos val="l"/>
        <c:majorGridlines>
          <c:spPr>
            <a:ln w="9525" cap="flat" cmpd="sng" algn="ctr">
              <a:solidFill>
                <a:schemeClr val="dk1">
                  <a:lumMod val="50000"/>
                  <a:lumOff val="5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2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[Manufacturing_Data_Analytics_1000_Records.xlsx]Quality &amp; Cost Dashboard!PivotTable9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'Quality &amp; Cost Dashboard'!$B$44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'Quality &amp; Cost Dashboard'!$A$45:$A$60</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'Quality &amp; Cost Dashboard'!$B$45:$B$60</c:f>
              <c:numCache>
                <c:formatCode>[$₹-4009]\ #,##0.00</c:formatCode>
                <c:ptCount val="15"/>
                <c:pt idx="0">
                  <c:v>23.292041568541734</c:v>
                </c:pt>
                <c:pt idx="1">
                  <c:v>23.084862938978784</c:v>
                </c:pt>
                <c:pt idx="2">
                  <c:v>23.376204872371776</c:v>
                </c:pt>
                <c:pt idx="3">
                  <c:v>22.431944541518249</c:v>
                </c:pt>
                <c:pt idx="4">
                  <c:v>24.214543533460116</c:v>
                </c:pt>
                <c:pt idx="5">
                  <c:v>23.781018363555575</c:v>
                </c:pt>
                <c:pt idx="6">
                  <c:v>23.719627260009375</c:v>
                </c:pt>
                <c:pt idx="7">
                  <c:v>23.216572193834935</c:v>
                </c:pt>
                <c:pt idx="8">
                  <c:v>22.350979477948769</c:v>
                </c:pt>
                <c:pt idx="9">
                  <c:v>23.358573302774928</c:v>
                </c:pt>
                <c:pt idx="10">
                  <c:v>23.915963660537201</c:v>
                </c:pt>
                <c:pt idx="11">
                  <c:v>23.014049358148707</c:v>
                </c:pt>
                <c:pt idx="12">
                  <c:v>22.795363480622267</c:v>
                </c:pt>
                <c:pt idx="13">
                  <c:v>23.739974415952307</c:v>
                </c:pt>
                <c:pt idx="14">
                  <c:v>22.873366524358389</c:v>
                </c:pt>
              </c:numCache>
            </c:numRef>
          </c:val>
          <c:extLst>
            <c:ext xmlns:c16="http://schemas.microsoft.com/office/drawing/2014/chart" uri="{C3380CC4-5D6E-409C-BE32-E72D297353CC}">
              <c16:uniqueId val="{00000000-10B5-43A5-A9CF-4A8B4C52BE3B}"/>
            </c:ext>
          </c:extLst>
        </c:ser>
        <c:dLbls>
          <c:showLegendKey val="0"/>
          <c:showVal val="0"/>
          <c:showCatName val="0"/>
          <c:showSerName val="0"/>
          <c:showPercent val="0"/>
          <c:showBubbleSize val="0"/>
        </c:dLbls>
        <c:gapWidth val="65"/>
        <c:shape val="box"/>
        <c:axId val="1782240736"/>
        <c:axId val="1782231136"/>
        <c:axId val="0"/>
      </c:bar3DChart>
      <c:catAx>
        <c:axId val="17822407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2231136"/>
        <c:crosses val="autoZero"/>
        <c:auto val="1"/>
        <c:lblAlgn val="ctr"/>
        <c:lblOffset val="100"/>
        <c:noMultiLvlLbl val="0"/>
      </c:catAx>
      <c:valAx>
        <c:axId val="1782231136"/>
        <c:scaling>
          <c:orientation val="minMax"/>
        </c:scaling>
        <c:delete val="0"/>
        <c:axPos val="b"/>
        <c:majorGridlines>
          <c:spPr>
            <a:ln w="9525" cap="flat" cmpd="sng" algn="ctr">
              <a:solidFill>
                <a:schemeClr val="dk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82240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[Manufacturing_Data_Analytics_1000_Records.xlsx]Sheet1!PivotTable11</c:name>
    <c:fmtId val="22"/>
  </c:pivotSource>
  <c:chart>
    <c:autoTitleDeleted val="1"/>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34925" cap="rnd">
            <a:solidFill>
              <a:schemeClr val="accent1"/>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34925" cap="rnd">
            <a:solidFill>
              <a:schemeClr val="accent1"/>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34925" cap="rnd">
              <a:solidFill>
                <a:schemeClr val="accent1"/>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Sheet1!$A$4:$A$10</c:f>
              <c:strCache>
                <c:ptCount val="6"/>
                <c:pt idx="0">
                  <c:v>Jan</c:v>
                </c:pt>
                <c:pt idx="1">
                  <c:v>Feb</c:v>
                </c:pt>
                <c:pt idx="2">
                  <c:v>Mar</c:v>
                </c:pt>
                <c:pt idx="3">
                  <c:v>Apr</c:v>
                </c:pt>
                <c:pt idx="4">
                  <c:v>May</c:v>
                </c:pt>
                <c:pt idx="5">
                  <c:v>Jun</c:v>
                </c:pt>
              </c:strCache>
            </c:strRef>
          </c:cat>
          <c:val>
            <c:numRef>
              <c:f>Sheet1!$B$4:$B$10</c:f>
              <c:numCache>
                <c:formatCode>#,##0</c:formatCode>
                <c:ptCount val="6"/>
                <c:pt idx="0">
                  <c:v>123582</c:v>
                </c:pt>
                <c:pt idx="1">
                  <c:v>108462</c:v>
                </c:pt>
                <c:pt idx="2">
                  <c:v>110123</c:v>
                </c:pt>
                <c:pt idx="3">
                  <c:v>116277</c:v>
                </c:pt>
                <c:pt idx="4">
                  <c:v>116924</c:v>
                </c:pt>
                <c:pt idx="5">
                  <c:v>116813</c:v>
                </c:pt>
              </c:numCache>
            </c:numRef>
          </c:val>
          <c:smooth val="0"/>
          <c:extLst>
            <c:ext xmlns:c16="http://schemas.microsoft.com/office/drawing/2014/chart" uri="{C3380CC4-5D6E-409C-BE32-E72D297353CC}">
              <c16:uniqueId val="{00000000-D67F-4DC7-9FB6-F3230CBADAF4}"/>
            </c:ext>
          </c:extLst>
        </c:ser>
        <c:dLbls>
          <c:dLblPos val="t"/>
          <c:showLegendKey val="0"/>
          <c:showVal val="1"/>
          <c:showCatName val="0"/>
          <c:showSerName val="0"/>
          <c:showPercent val="0"/>
          <c:showBubbleSize val="0"/>
        </c:dLbls>
        <c:marker val="1"/>
        <c:smooth val="0"/>
        <c:axId val="1121564336"/>
        <c:axId val="1121564816"/>
      </c:lineChart>
      <c:catAx>
        <c:axId val="11215643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564816"/>
        <c:crosses val="autoZero"/>
        <c:auto val="1"/>
        <c:lblAlgn val="ctr"/>
        <c:lblOffset val="100"/>
        <c:noMultiLvlLbl val="0"/>
      </c:catAx>
      <c:valAx>
        <c:axId val="11215648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5643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[Manufacturing_Data_Analytics_1000_Records.xlsx]Sheet1!PivotTable1</c:name>
    <c:fmtId val="9"/>
  </c:pivotSource>
  <c:chart>
    <c:autoTitleDeleted val="1"/>
    <c:pivotFmts>
      <c:pivotFmt>
        <c:idx val="0"/>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w="9525">
              <a:solidFill>
                <a:schemeClr val="accent4"/>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Sheet1!$D$4:$D$9</c:f>
              <c:strCache>
                <c:ptCount val="5"/>
                <c:pt idx="0">
                  <c:v>Line 1</c:v>
                </c:pt>
                <c:pt idx="1">
                  <c:v>Line 2</c:v>
                </c:pt>
                <c:pt idx="2">
                  <c:v>Line 3</c:v>
                </c:pt>
                <c:pt idx="3">
                  <c:v>Line 4</c:v>
                </c:pt>
                <c:pt idx="4">
                  <c:v>Line 5</c:v>
                </c:pt>
              </c:strCache>
            </c:strRef>
          </c:cat>
          <c:val>
            <c:numRef>
              <c:f>Sheet1!$E$4:$E$9</c:f>
              <c:numCache>
                <c:formatCode>0.00%</c:formatCode>
                <c:ptCount val="5"/>
                <c:pt idx="0">
                  <c:v>0.88724157777677581</c:v>
                </c:pt>
                <c:pt idx="1">
                  <c:v>0.86202720899200602</c:v>
                </c:pt>
                <c:pt idx="2">
                  <c:v>0.82065478301865236</c:v>
                </c:pt>
                <c:pt idx="3">
                  <c:v>0.88956129928242378</c:v>
                </c:pt>
                <c:pt idx="4">
                  <c:v>0.85463650585823703</c:v>
                </c:pt>
              </c:numCache>
            </c:numRef>
          </c:val>
          <c:extLst>
            <c:ext xmlns:c16="http://schemas.microsoft.com/office/drawing/2014/chart" uri="{C3380CC4-5D6E-409C-BE32-E72D297353CC}">
              <c16:uniqueId val="{00000000-90F8-4D71-BF5E-68405DFF9CC1}"/>
            </c:ext>
          </c:extLst>
        </c:ser>
        <c:dLbls>
          <c:showLegendKey val="0"/>
          <c:showVal val="1"/>
          <c:showCatName val="0"/>
          <c:showSerName val="0"/>
          <c:showPercent val="0"/>
          <c:showBubbleSize val="0"/>
        </c:dLbls>
        <c:gapWidth val="150"/>
        <c:shape val="box"/>
        <c:axId val="540913712"/>
        <c:axId val="1054132864"/>
        <c:axId val="0"/>
      </c:bar3DChart>
      <c:catAx>
        <c:axId val="540913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4132864"/>
        <c:crosses val="autoZero"/>
        <c:auto val="1"/>
        <c:lblAlgn val="ctr"/>
        <c:lblOffset val="100"/>
        <c:noMultiLvlLbl val="0"/>
      </c:catAx>
      <c:valAx>
        <c:axId val="105413286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91371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[Manufacturing_Data_Analytics_1000_Records.xlsx]Sheet1!PivotTable2</c:name>
    <c:fmtId val="17"/>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Sheet1!$A$13:$A$28</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Sheet1!$B$13:$B$28</c:f>
              <c:numCache>
                <c:formatCode>0.00</c:formatCode>
                <c:ptCount val="15"/>
                <c:pt idx="0">
                  <c:v>26.283333333333335</c:v>
                </c:pt>
                <c:pt idx="1">
                  <c:v>29.049999999999997</c:v>
                </c:pt>
                <c:pt idx="2">
                  <c:v>22.499999999999996</c:v>
                </c:pt>
                <c:pt idx="3">
                  <c:v>29.783333333333331</c:v>
                </c:pt>
                <c:pt idx="4">
                  <c:v>28.18333333333333</c:v>
                </c:pt>
                <c:pt idx="5">
                  <c:v>36.666666666666664</c:v>
                </c:pt>
                <c:pt idx="6">
                  <c:v>26.133333333333333</c:v>
                </c:pt>
                <c:pt idx="7">
                  <c:v>32.349999999999994</c:v>
                </c:pt>
                <c:pt idx="8">
                  <c:v>39.916666666666657</c:v>
                </c:pt>
                <c:pt idx="9">
                  <c:v>17.016666666666669</c:v>
                </c:pt>
                <c:pt idx="10">
                  <c:v>22.86666666666666</c:v>
                </c:pt>
                <c:pt idx="11">
                  <c:v>25.966666666666661</c:v>
                </c:pt>
                <c:pt idx="12">
                  <c:v>26.533333333333339</c:v>
                </c:pt>
                <c:pt idx="13">
                  <c:v>34.050000000000004</c:v>
                </c:pt>
                <c:pt idx="14">
                  <c:v>23.650000000000006</c:v>
                </c:pt>
              </c:numCache>
            </c:numRef>
          </c:val>
          <c:extLst>
            <c:ext xmlns:c16="http://schemas.microsoft.com/office/drawing/2014/chart" uri="{C3380CC4-5D6E-409C-BE32-E72D297353CC}">
              <c16:uniqueId val="{00000000-4973-4BDA-A28D-DCC7F15BD2C5}"/>
            </c:ext>
          </c:extLst>
        </c:ser>
        <c:dLbls>
          <c:showLegendKey val="0"/>
          <c:showVal val="1"/>
          <c:showCatName val="0"/>
          <c:showSerName val="0"/>
          <c:showPercent val="0"/>
          <c:showBubbleSize val="0"/>
        </c:dLbls>
        <c:gapWidth val="65"/>
        <c:shape val="box"/>
        <c:axId val="723915136"/>
        <c:axId val="1121568176"/>
        <c:axId val="0"/>
      </c:bar3DChart>
      <c:catAx>
        <c:axId val="723915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1568176"/>
        <c:crosses val="autoZero"/>
        <c:auto val="1"/>
        <c:lblAlgn val="ctr"/>
        <c:lblOffset val="100"/>
        <c:noMultiLvlLbl val="0"/>
      </c:catAx>
      <c:valAx>
        <c:axId val="1121568176"/>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391513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[Manufacturing_Data_Analytics_1000_Records.xlsx]Sheet1!PivotTable3</c:name>
    <c:fmtId val="7"/>
  </c:pivotSource>
  <c:chart>
    <c:autoTitleDeleted val="1"/>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Sheet1!$E$12</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Sheet1!$D$13:$D$18</c:f>
              <c:strCache>
                <c:ptCount val="5"/>
                <c:pt idx="0">
                  <c:v>Product A</c:v>
                </c:pt>
                <c:pt idx="1">
                  <c:v>Product B</c:v>
                </c:pt>
                <c:pt idx="2">
                  <c:v>Product C</c:v>
                </c:pt>
                <c:pt idx="3">
                  <c:v>Product D</c:v>
                </c:pt>
                <c:pt idx="4">
                  <c:v>Product E</c:v>
                </c:pt>
              </c:strCache>
            </c:strRef>
          </c:cat>
          <c:val>
            <c:numRef>
              <c:f>Sheet1!$E$13:$E$18</c:f>
              <c:numCache>
                <c:formatCode>0.00%</c:formatCode>
                <c:ptCount val="5"/>
                <c:pt idx="0">
                  <c:v>6.3211363028460241E-2</c:v>
                </c:pt>
                <c:pt idx="1">
                  <c:v>6.5182211636825568E-2</c:v>
                </c:pt>
                <c:pt idx="2">
                  <c:v>6.4527123127614536E-2</c:v>
                </c:pt>
                <c:pt idx="3">
                  <c:v>6.4731422332998084E-2</c:v>
                </c:pt>
                <c:pt idx="4">
                  <c:v>6.7868298952572514E-2</c:v>
                </c:pt>
              </c:numCache>
            </c:numRef>
          </c:val>
          <c:extLst>
            <c:ext xmlns:c16="http://schemas.microsoft.com/office/drawing/2014/chart" uri="{C3380CC4-5D6E-409C-BE32-E72D297353CC}">
              <c16:uniqueId val="{00000000-51C2-43B3-A135-2ECB6AF1F67F}"/>
            </c:ext>
          </c:extLst>
        </c:ser>
        <c:dLbls>
          <c:showLegendKey val="0"/>
          <c:showVal val="1"/>
          <c:showCatName val="0"/>
          <c:showSerName val="0"/>
          <c:showPercent val="0"/>
          <c:showBubbleSize val="0"/>
        </c:dLbls>
        <c:gapWidth val="150"/>
        <c:shape val="box"/>
        <c:axId val="549747344"/>
        <c:axId val="549754544"/>
        <c:axId val="0"/>
      </c:bar3DChart>
      <c:catAx>
        <c:axId val="54974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754544"/>
        <c:crosses val="autoZero"/>
        <c:auto val="1"/>
        <c:lblAlgn val="ctr"/>
        <c:lblOffset val="100"/>
        <c:noMultiLvlLbl val="0"/>
      </c:catAx>
      <c:valAx>
        <c:axId val="54975454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7473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[Manufacturing_Data_Analytics_1000_Records.xlsx]Sheet2!PivotTable5</c:name>
    <c:fmtId val="7"/>
  </c:pivotSource>
  <c:chart>
    <c:autoTitleDeleted val="1"/>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Line 1</c:v>
                </c:pt>
                <c:pt idx="1">
                  <c:v>Line 2</c:v>
                </c:pt>
                <c:pt idx="2">
                  <c:v>Line 3</c:v>
                </c:pt>
                <c:pt idx="3">
                  <c:v>Line 4</c:v>
                </c:pt>
                <c:pt idx="4">
                  <c:v>Line 5</c:v>
                </c:pt>
              </c:strCache>
            </c:strRef>
          </c:cat>
          <c:val>
            <c:numRef>
              <c:f>Sheet2!$B$4:$B$9</c:f>
              <c:numCache>
                <c:formatCode>[$₹-4009]\ #,##0</c:formatCode>
                <c:ptCount val="5"/>
                <c:pt idx="0">
                  <c:v>50339.31532347855</c:v>
                </c:pt>
                <c:pt idx="1">
                  <c:v>62030.728681044595</c:v>
                </c:pt>
                <c:pt idx="2">
                  <c:v>78358.047997539674</c:v>
                </c:pt>
                <c:pt idx="3">
                  <c:v>47228.222922771623</c:v>
                </c:pt>
                <c:pt idx="4">
                  <c:v>63087.380261361526</c:v>
                </c:pt>
              </c:numCache>
            </c:numRef>
          </c:val>
          <c:extLst>
            <c:ext xmlns:c16="http://schemas.microsoft.com/office/drawing/2014/chart" uri="{C3380CC4-5D6E-409C-BE32-E72D297353CC}">
              <c16:uniqueId val="{00000000-0DF3-47EC-813A-685FAB7F4155}"/>
            </c:ext>
          </c:extLst>
        </c:ser>
        <c:dLbls>
          <c:showLegendKey val="0"/>
          <c:showVal val="1"/>
          <c:showCatName val="0"/>
          <c:showSerName val="0"/>
          <c:showPercent val="0"/>
          <c:showBubbleSize val="0"/>
        </c:dLbls>
        <c:gapWidth val="150"/>
        <c:shape val="box"/>
        <c:axId val="1121553296"/>
        <c:axId val="1121559536"/>
        <c:axId val="0"/>
      </c:bar3DChart>
      <c:catAx>
        <c:axId val="112155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559536"/>
        <c:crosses val="autoZero"/>
        <c:auto val="1"/>
        <c:lblAlgn val="ctr"/>
        <c:lblOffset val="100"/>
        <c:noMultiLvlLbl val="0"/>
      </c:catAx>
      <c:valAx>
        <c:axId val="1121559536"/>
        <c:scaling>
          <c:orientation val="minMax"/>
        </c:scaling>
        <c:delete val="0"/>
        <c:axPos val="l"/>
        <c:majorGridlines>
          <c:spPr>
            <a:ln w="9525" cap="flat" cmpd="sng" algn="ctr">
              <a:solidFill>
                <a:schemeClr val="dk1">
                  <a:lumMod val="50000"/>
                  <a:lumOff val="5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5532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[Manufacturing_Data_Analytics_1000_Records.xlsx]Sheet1!PivotTable6</c:name>
    <c:fmtId val="7"/>
  </c:pivotSource>
  <c:chart>
    <c:autoTitleDeleted val="1"/>
    <c:pivotFmts>
      <c:pivotFmt>
        <c:idx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Sheet1!$C$30</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Sheet1!$B$31:$B$34</c:f>
              <c:strCache>
                <c:ptCount val="3"/>
                <c:pt idx="0">
                  <c:v>Evening</c:v>
                </c:pt>
                <c:pt idx="1">
                  <c:v>Morning</c:v>
                </c:pt>
                <c:pt idx="2">
                  <c:v>Night</c:v>
                </c:pt>
              </c:strCache>
            </c:strRef>
          </c:cat>
          <c:val>
            <c:numRef>
              <c:f>Sheet1!$C$31:$C$34</c:f>
              <c:numCache>
                <c:formatCode>#,##0</c:formatCode>
                <c:ptCount val="3"/>
                <c:pt idx="0">
                  <c:v>258816</c:v>
                </c:pt>
                <c:pt idx="1">
                  <c:v>294044</c:v>
                </c:pt>
                <c:pt idx="2">
                  <c:v>139321</c:v>
                </c:pt>
              </c:numCache>
            </c:numRef>
          </c:val>
          <c:extLst>
            <c:ext xmlns:c16="http://schemas.microsoft.com/office/drawing/2014/chart" uri="{C3380CC4-5D6E-409C-BE32-E72D297353CC}">
              <c16:uniqueId val="{00000000-7F08-4094-A523-66C1598265AB}"/>
            </c:ext>
          </c:extLst>
        </c:ser>
        <c:dLbls>
          <c:showLegendKey val="0"/>
          <c:showVal val="1"/>
          <c:showCatName val="0"/>
          <c:showSerName val="0"/>
          <c:showPercent val="0"/>
          <c:showBubbleSize val="0"/>
        </c:dLbls>
        <c:gapWidth val="150"/>
        <c:shape val="box"/>
        <c:axId val="547024192"/>
        <c:axId val="547021312"/>
        <c:axId val="0"/>
      </c:bar3DChart>
      <c:catAx>
        <c:axId val="54702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021312"/>
        <c:crosses val="autoZero"/>
        <c:auto val="1"/>
        <c:lblAlgn val="ctr"/>
        <c:lblOffset val="100"/>
        <c:noMultiLvlLbl val="0"/>
      </c:catAx>
      <c:valAx>
        <c:axId val="54702131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0241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[Manufacturing_Data_Analytics_1000_Records.xlsx]Sheet1!PivotTable7</c:name>
    <c:fmtId val="18"/>
  </c:pivotSource>
  <c:chart>
    <c:autoTitleDeleted val="0"/>
    <c:pivotFmts>
      <c:pivotFmt>
        <c:idx val="0"/>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w="9525">
              <a:solidFill>
                <a:schemeClr val="accent6"/>
              </a:solidFill>
              <a:round/>
            </a:ln>
            <a:effectLst>
              <a:outerShdw blurRad="57150" dist="19050" dir="5400000">
                <a:srgbClr val="000000">
                  <a:alpha val="63000"/>
                </a:srgbClr>
              </a:outerShdw>
            </a:effectLst>
          </c:spPr>
        </c:marker>
      </c:pivotFmt>
      <c:pivotFmt>
        <c:idx val="1"/>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5">
                    <a:tint val="94000"/>
                    <a:lumMod val="102000"/>
                    <a:satMod val="103000"/>
                  </a:schemeClr>
                </a:gs>
                <a:gs pos="50000">
                  <a:schemeClr val="accent5">
                    <a:shade val="100000"/>
                    <a:lumMod val="100000"/>
                    <a:satMod val="110000"/>
                  </a:schemeClr>
                </a:gs>
                <a:gs pos="100000">
                  <a:schemeClr val="accent5">
                    <a:shade val="78000"/>
                    <a:lumMod val="99000"/>
                    <a:satMod val="120000"/>
                  </a:schemeClr>
                </a:gs>
              </a:gsLst>
              <a:lin ang="5400000" scaled="0"/>
            </a:gradFill>
            <a:ln w="9525">
              <a:solidFill>
                <a:schemeClr val="accent5"/>
              </a:solidFill>
              <a:round/>
            </a:ln>
            <a:effectLst>
              <a:outerShdw blurRad="57150" dist="19050" dir="5400000">
                <a:srgbClr val="000000">
                  <a:alpha val="63000"/>
                </a:srgbClr>
              </a:outerShdw>
            </a:effectLst>
          </c:spPr>
        </c:marker>
      </c:pivotFmt>
      <c:pivotFmt>
        <c:idx val="2"/>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circle"/>
          <c:size val="6"/>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w="9525">
              <a:solidFill>
                <a:schemeClr val="accent4"/>
              </a:solidFill>
              <a:round/>
            </a:ln>
            <a:effectLst>
              <a:outerShdw blurRad="57150" dist="19050" dir="5400000">
                <a:srgbClr val="000000">
                  <a:alpha val="63000"/>
                </a:srgbClr>
              </a:outerShdw>
            </a:effectLst>
          </c:spPr>
        </c:marker>
      </c:pivotFmt>
      <c:pivotFmt>
        <c:idx val="3"/>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Sheet1!$F$30:$F$31</c:f>
              <c:strCache>
                <c:ptCount val="1"/>
                <c:pt idx="0">
                  <c:v>High</c:v>
                </c:pt>
              </c:strCache>
            </c:strRef>
          </c:tx>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Sheet1!$E$32:$E$47</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Sheet1!$F$32:$F$47</c:f>
              <c:numCache>
                <c:formatCode>General</c:formatCode>
                <c:ptCount val="15"/>
                <c:pt idx="0">
                  <c:v>22</c:v>
                </c:pt>
                <c:pt idx="1">
                  <c:v>18</c:v>
                </c:pt>
                <c:pt idx="2">
                  <c:v>10</c:v>
                </c:pt>
                <c:pt idx="3">
                  <c:v>16</c:v>
                </c:pt>
                <c:pt idx="4">
                  <c:v>19</c:v>
                </c:pt>
                <c:pt idx="5">
                  <c:v>20</c:v>
                </c:pt>
                <c:pt idx="6">
                  <c:v>16</c:v>
                </c:pt>
                <c:pt idx="7">
                  <c:v>24</c:v>
                </c:pt>
                <c:pt idx="8">
                  <c:v>52</c:v>
                </c:pt>
                <c:pt idx="9">
                  <c:v>14</c:v>
                </c:pt>
                <c:pt idx="10">
                  <c:v>14</c:v>
                </c:pt>
                <c:pt idx="11">
                  <c:v>20</c:v>
                </c:pt>
                <c:pt idx="12">
                  <c:v>18</c:v>
                </c:pt>
                <c:pt idx="13">
                  <c:v>20</c:v>
                </c:pt>
                <c:pt idx="14">
                  <c:v>16</c:v>
                </c:pt>
              </c:numCache>
            </c:numRef>
          </c:val>
          <c:extLst>
            <c:ext xmlns:c16="http://schemas.microsoft.com/office/drawing/2014/chart" uri="{C3380CC4-5D6E-409C-BE32-E72D297353CC}">
              <c16:uniqueId val="{00000000-A93F-44EE-8E74-548DD0F5B033}"/>
            </c:ext>
          </c:extLst>
        </c:ser>
        <c:ser>
          <c:idx val="1"/>
          <c:order val="1"/>
          <c:tx>
            <c:strRef>
              <c:f>Sheet1!$G$30:$G$31</c:f>
              <c:strCache>
                <c:ptCount val="1"/>
                <c:pt idx="0">
                  <c:v>Low</c:v>
                </c:pt>
              </c:strCache>
            </c:strRef>
          </c:tx>
          <c:spPr>
            <a:gradFill>
              <a:gsLst>
                <a:gs pos="0">
                  <a:schemeClr val="accent5">
                    <a:tint val="94000"/>
                    <a:lumMod val="102000"/>
                    <a:satMod val="103000"/>
                  </a:schemeClr>
                </a:gs>
                <a:gs pos="50000">
                  <a:schemeClr val="accent5">
                    <a:shade val="100000"/>
                    <a:lumMod val="100000"/>
                    <a:satMod val="110000"/>
                  </a:schemeClr>
                </a:gs>
                <a:gs pos="100000">
                  <a:schemeClr val="accent5">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Sheet1!$E$32:$E$47</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Sheet1!$G$32:$G$47</c:f>
              <c:numCache>
                <c:formatCode>General</c:formatCode>
                <c:ptCount val="15"/>
                <c:pt idx="0">
                  <c:v>26</c:v>
                </c:pt>
                <c:pt idx="1">
                  <c:v>24</c:v>
                </c:pt>
                <c:pt idx="2">
                  <c:v>30</c:v>
                </c:pt>
                <c:pt idx="3">
                  <c:v>24</c:v>
                </c:pt>
                <c:pt idx="4">
                  <c:v>25</c:v>
                </c:pt>
                <c:pt idx="5">
                  <c:v>27</c:v>
                </c:pt>
                <c:pt idx="6">
                  <c:v>23</c:v>
                </c:pt>
                <c:pt idx="7">
                  <c:v>22</c:v>
                </c:pt>
                <c:pt idx="8">
                  <c:v>2</c:v>
                </c:pt>
                <c:pt idx="9">
                  <c:v>27</c:v>
                </c:pt>
                <c:pt idx="10">
                  <c:v>26</c:v>
                </c:pt>
                <c:pt idx="11">
                  <c:v>31</c:v>
                </c:pt>
                <c:pt idx="12">
                  <c:v>22</c:v>
                </c:pt>
                <c:pt idx="13">
                  <c:v>21</c:v>
                </c:pt>
                <c:pt idx="14">
                  <c:v>26</c:v>
                </c:pt>
              </c:numCache>
            </c:numRef>
          </c:val>
          <c:extLst>
            <c:ext xmlns:c16="http://schemas.microsoft.com/office/drawing/2014/chart" uri="{C3380CC4-5D6E-409C-BE32-E72D297353CC}">
              <c16:uniqueId val="{00000001-A93F-44EE-8E74-548DD0F5B033}"/>
            </c:ext>
          </c:extLst>
        </c:ser>
        <c:ser>
          <c:idx val="2"/>
          <c:order val="2"/>
          <c:tx>
            <c:strRef>
              <c:f>Sheet1!$H$30:$H$31</c:f>
              <c:strCache>
                <c:ptCount val="1"/>
                <c:pt idx="0">
                  <c:v>Medium</c:v>
                </c:pt>
              </c:strCache>
            </c:strRef>
          </c:tx>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a:sp3d/>
          </c:spPr>
          <c:invertIfNegative val="0"/>
          <c:cat>
            <c:strRef>
              <c:f>Sheet1!$E$32:$E$47</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Sheet1!$H$32:$H$47</c:f>
              <c:numCache>
                <c:formatCode>General</c:formatCode>
                <c:ptCount val="15"/>
                <c:pt idx="0">
                  <c:v>27</c:v>
                </c:pt>
                <c:pt idx="1">
                  <c:v>36</c:v>
                </c:pt>
                <c:pt idx="2">
                  <c:v>23</c:v>
                </c:pt>
                <c:pt idx="3">
                  <c:v>30</c:v>
                </c:pt>
                <c:pt idx="4">
                  <c:v>28</c:v>
                </c:pt>
                <c:pt idx="5">
                  <c:v>24</c:v>
                </c:pt>
                <c:pt idx="6">
                  <c:v>19</c:v>
                </c:pt>
                <c:pt idx="7">
                  <c:v>25</c:v>
                </c:pt>
                <c:pt idx="8">
                  <c:v>5</c:v>
                </c:pt>
                <c:pt idx="9">
                  <c:v>18</c:v>
                </c:pt>
                <c:pt idx="10">
                  <c:v>22</c:v>
                </c:pt>
                <c:pt idx="11">
                  <c:v>22</c:v>
                </c:pt>
                <c:pt idx="12">
                  <c:v>21</c:v>
                </c:pt>
                <c:pt idx="13">
                  <c:v>19</c:v>
                </c:pt>
                <c:pt idx="14">
                  <c:v>26</c:v>
                </c:pt>
              </c:numCache>
            </c:numRef>
          </c:val>
          <c:extLst>
            <c:ext xmlns:c16="http://schemas.microsoft.com/office/drawing/2014/chart" uri="{C3380CC4-5D6E-409C-BE32-E72D297353CC}">
              <c16:uniqueId val="{00000002-A93F-44EE-8E74-548DD0F5B033}"/>
            </c:ext>
          </c:extLst>
        </c:ser>
        <c:dLbls>
          <c:showLegendKey val="0"/>
          <c:showVal val="0"/>
          <c:showCatName val="0"/>
          <c:showSerName val="0"/>
          <c:showPercent val="0"/>
          <c:showBubbleSize val="0"/>
        </c:dLbls>
        <c:gapWidth val="150"/>
        <c:shape val="box"/>
        <c:axId val="540905552"/>
        <c:axId val="540906992"/>
        <c:axId val="0"/>
      </c:bar3DChart>
      <c:catAx>
        <c:axId val="54090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906992"/>
        <c:crosses val="autoZero"/>
        <c:auto val="1"/>
        <c:lblAlgn val="ctr"/>
        <c:lblOffset val="100"/>
        <c:noMultiLvlLbl val="0"/>
      </c:catAx>
      <c:valAx>
        <c:axId val="5409069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9055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81</xdr:row>
      <xdr:rowOff>174624</xdr:rowOff>
    </xdr:from>
    <xdr:to>
      <xdr:col>2</xdr:col>
      <xdr:colOff>120650</xdr:colOff>
      <xdr:row>97</xdr:row>
      <xdr:rowOff>177799</xdr:rowOff>
    </xdr:to>
    <xdr:graphicFrame macro="">
      <xdr:nvGraphicFramePr>
        <xdr:cNvPr id="4" name="Chart 3">
          <a:extLst>
            <a:ext uri="{FF2B5EF4-FFF2-40B4-BE49-F238E27FC236}">
              <a16:creationId xmlns:a16="http://schemas.microsoft.com/office/drawing/2014/main" id="{02D40065-77D9-DDB0-86EE-0FD25C7FF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xdr:colOff>
      <xdr:row>63</xdr:row>
      <xdr:rowOff>171450</xdr:rowOff>
    </xdr:from>
    <xdr:to>
      <xdr:col>2</xdr:col>
      <xdr:colOff>127000</xdr:colOff>
      <xdr:row>79</xdr:row>
      <xdr:rowOff>12700</xdr:rowOff>
    </xdr:to>
    <xdr:graphicFrame macro="">
      <xdr:nvGraphicFramePr>
        <xdr:cNvPr id="8" name="Chart 7">
          <a:extLst>
            <a:ext uri="{FF2B5EF4-FFF2-40B4-BE49-F238E27FC236}">
              <a16:creationId xmlns:a16="http://schemas.microsoft.com/office/drawing/2014/main" id="{AB12FE3C-32FC-42AE-A62B-14168DE60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101</xdr:row>
      <xdr:rowOff>0</xdr:rowOff>
    </xdr:from>
    <xdr:to>
      <xdr:col>2</xdr:col>
      <xdr:colOff>120650</xdr:colOff>
      <xdr:row>117</xdr:row>
      <xdr:rowOff>19050</xdr:rowOff>
    </xdr:to>
    <xdr:graphicFrame macro="">
      <xdr:nvGraphicFramePr>
        <xdr:cNvPr id="10" name="Chart 9">
          <a:extLst>
            <a:ext uri="{FF2B5EF4-FFF2-40B4-BE49-F238E27FC236}">
              <a16:creationId xmlns:a16="http://schemas.microsoft.com/office/drawing/2014/main" id="{BC96F466-EBB7-4C20-ACDB-D9CA94F96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120</xdr:row>
      <xdr:rowOff>0</xdr:rowOff>
    </xdr:from>
    <xdr:to>
      <xdr:col>2</xdr:col>
      <xdr:colOff>120650</xdr:colOff>
      <xdr:row>136</xdr:row>
      <xdr:rowOff>6350</xdr:rowOff>
    </xdr:to>
    <xdr:graphicFrame macro="">
      <xdr:nvGraphicFramePr>
        <xdr:cNvPr id="12" name="Chart 11">
          <a:extLst>
            <a:ext uri="{FF2B5EF4-FFF2-40B4-BE49-F238E27FC236}">
              <a16:creationId xmlns:a16="http://schemas.microsoft.com/office/drawing/2014/main" id="{E0687BEF-1F42-4C5D-AD14-791983EE4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139</xdr:row>
      <xdr:rowOff>0</xdr:rowOff>
    </xdr:from>
    <xdr:to>
      <xdr:col>2</xdr:col>
      <xdr:colOff>120650</xdr:colOff>
      <xdr:row>155</xdr:row>
      <xdr:rowOff>19050</xdr:rowOff>
    </xdr:to>
    <xdr:graphicFrame macro="">
      <xdr:nvGraphicFramePr>
        <xdr:cNvPr id="15" name="Chart 14">
          <a:extLst>
            <a:ext uri="{FF2B5EF4-FFF2-40B4-BE49-F238E27FC236}">
              <a16:creationId xmlns:a16="http://schemas.microsoft.com/office/drawing/2014/main" id="{4BDCE167-02C4-47F8-BAAD-3EF6241A9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159</xdr:row>
      <xdr:rowOff>0</xdr:rowOff>
    </xdr:from>
    <xdr:to>
      <xdr:col>1</xdr:col>
      <xdr:colOff>1828800</xdr:colOff>
      <xdr:row>173</xdr:row>
      <xdr:rowOff>6350</xdr:rowOff>
    </xdr:to>
    <mc:AlternateContent xmlns:mc="http://schemas.openxmlformats.org/markup-compatibility/2006" xmlns:a14="http://schemas.microsoft.com/office/drawing/2010/main">
      <mc:Choice Requires="a14">
        <xdr:graphicFrame macro="">
          <xdr:nvGraphicFramePr>
            <xdr:cNvPr id="17" name="Production_Line">
              <a:extLst>
                <a:ext uri="{FF2B5EF4-FFF2-40B4-BE49-F238E27FC236}">
                  <a16:creationId xmlns:a16="http://schemas.microsoft.com/office/drawing/2014/main" id="{8F6ACA38-19CA-42CD-AE1B-28C10D2B98BE}"/>
                </a:ext>
              </a:extLst>
            </xdr:cNvPr>
            <xdr:cNvGraphicFramePr/>
          </xdr:nvGraphicFramePr>
          <xdr:xfrm>
            <a:off x="0" y="0"/>
            <a:ext cx="0" cy="0"/>
          </xdr:xfrm>
          <a:graphic>
            <a:graphicData uri="http://schemas.microsoft.com/office/drawing/2010/slicer">
              <sle:slicer xmlns:sle="http://schemas.microsoft.com/office/drawing/2010/slicer" name="Production_Line"/>
            </a:graphicData>
          </a:graphic>
        </xdr:graphicFrame>
      </mc:Choice>
      <mc:Fallback xmlns="">
        <xdr:sp macro="" textlink="">
          <xdr:nvSpPr>
            <xdr:cNvPr id="0" name=""/>
            <xdr:cNvSpPr>
              <a:spLocks noTextEdit="1"/>
            </xdr:cNvSpPr>
          </xdr:nvSpPr>
          <xdr:spPr>
            <a:xfrm>
              <a:off x="0" y="30619700"/>
              <a:ext cx="38100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539750</xdr:colOff>
      <xdr:row>158</xdr:row>
      <xdr:rowOff>171450</xdr:rowOff>
    </xdr:from>
    <xdr:to>
      <xdr:col>2</xdr:col>
      <xdr:colOff>2368550</xdr:colOff>
      <xdr:row>172</xdr:row>
      <xdr:rowOff>121703</xdr:rowOff>
    </xdr:to>
    <mc:AlternateContent xmlns:mc="http://schemas.openxmlformats.org/markup-compatibility/2006" xmlns:a14="http://schemas.microsoft.com/office/drawing/2010/main">
      <mc:Choice Requires="a14">
        <xdr:graphicFrame macro="">
          <xdr:nvGraphicFramePr>
            <xdr:cNvPr id="20" name="Machine_ID">
              <a:extLst>
                <a:ext uri="{FF2B5EF4-FFF2-40B4-BE49-F238E27FC236}">
                  <a16:creationId xmlns:a16="http://schemas.microsoft.com/office/drawing/2014/main" id="{36700AE1-2309-4492-82DB-2CF41BF6DB8D}"/>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5105400" y="306133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174</xdr:row>
      <xdr:rowOff>0</xdr:rowOff>
    </xdr:from>
    <xdr:to>
      <xdr:col>1</xdr:col>
      <xdr:colOff>12700</xdr:colOff>
      <xdr:row>188</xdr:row>
      <xdr:rowOff>0</xdr:rowOff>
    </xdr:to>
    <mc:AlternateContent xmlns:mc="http://schemas.openxmlformats.org/markup-compatibility/2006" xmlns:a14="http://schemas.microsoft.com/office/drawing/2010/main">
      <mc:Choice Requires="a14">
        <xdr:graphicFrame macro="">
          <xdr:nvGraphicFramePr>
            <xdr:cNvPr id="22" name="Shift">
              <a:extLst>
                <a:ext uri="{FF2B5EF4-FFF2-40B4-BE49-F238E27FC236}">
                  <a16:creationId xmlns:a16="http://schemas.microsoft.com/office/drawing/2014/main" id="{D8FAAA0A-0EF6-40B5-B3DA-B4D200CC5017}"/>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0" y="33286700"/>
              <a:ext cx="1993900" cy="248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1587500</xdr:colOff>
      <xdr:row>174</xdr:row>
      <xdr:rowOff>0</xdr:rowOff>
    </xdr:from>
    <xdr:to>
      <xdr:col>2</xdr:col>
      <xdr:colOff>463550</xdr:colOff>
      <xdr:row>188</xdr:row>
      <xdr:rowOff>6350</xdr:rowOff>
    </xdr:to>
    <mc:AlternateContent xmlns:mc="http://schemas.openxmlformats.org/markup-compatibility/2006" xmlns:a14="http://schemas.microsoft.com/office/drawing/2010/main">
      <mc:Choice Requires="a14">
        <xdr:graphicFrame macro="">
          <xdr:nvGraphicFramePr>
            <xdr:cNvPr id="24" name="Product_Type">
              <a:extLst>
                <a:ext uri="{FF2B5EF4-FFF2-40B4-BE49-F238E27FC236}">
                  <a16:creationId xmlns:a16="http://schemas.microsoft.com/office/drawing/2014/main" id="{ED98D95D-EDB0-42E1-8607-261D3B4AE833}"/>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3409950" y="33286700"/>
              <a:ext cx="18288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1936750</xdr:colOff>
      <xdr:row>174</xdr:row>
      <xdr:rowOff>12700</xdr:rowOff>
    </xdr:from>
    <xdr:to>
      <xdr:col>4</xdr:col>
      <xdr:colOff>431800</xdr:colOff>
      <xdr:row>188</xdr:row>
      <xdr:rowOff>6350</xdr:rowOff>
    </xdr:to>
    <mc:AlternateContent xmlns:mc="http://schemas.openxmlformats.org/markup-compatibility/2006" xmlns:a14="http://schemas.microsoft.com/office/drawing/2010/main">
      <mc:Choice Requires="a14">
        <xdr:graphicFrame macro="">
          <xdr:nvGraphicFramePr>
            <xdr:cNvPr id="26" name="Maintenance_Status">
              <a:extLst>
                <a:ext uri="{FF2B5EF4-FFF2-40B4-BE49-F238E27FC236}">
                  <a16:creationId xmlns:a16="http://schemas.microsoft.com/office/drawing/2014/main" id="{B179F8BF-6A92-4AA6-8D86-C6B2E550B96D}"/>
                </a:ext>
              </a:extLst>
            </xdr:cNvPr>
            <xdr:cNvGraphicFramePr/>
          </xdr:nvGraphicFramePr>
          <xdr:xfrm>
            <a:off x="0" y="0"/>
            <a:ext cx="0" cy="0"/>
          </xdr:xfrm>
          <a:graphic>
            <a:graphicData uri="http://schemas.microsoft.com/office/drawing/2010/slicer">
              <sle:slicer xmlns:sle="http://schemas.microsoft.com/office/drawing/2010/slicer" name="Maintenance_Status"/>
            </a:graphicData>
          </a:graphic>
        </xdr:graphicFrame>
      </mc:Choice>
      <mc:Fallback xmlns="">
        <xdr:sp macro="" textlink="">
          <xdr:nvSpPr>
            <xdr:cNvPr id="0" name=""/>
            <xdr:cNvSpPr>
              <a:spLocks noTextEdit="1"/>
            </xdr:cNvSpPr>
          </xdr:nvSpPr>
          <xdr:spPr>
            <a:xfrm>
              <a:off x="6502400" y="33299400"/>
              <a:ext cx="2597150" cy="248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66</xdr:row>
      <xdr:rowOff>0</xdr:rowOff>
    </xdr:from>
    <xdr:to>
      <xdr:col>3</xdr:col>
      <xdr:colOff>6350</xdr:colOff>
      <xdr:row>82</xdr:row>
      <xdr:rowOff>0</xdr:rowOff>
    </xdr:to>
    <xdr:graphicFrame macro="">
      <xdr:nvGraphicFramePr>
        <xdr:cNvPr id="4" name="Chart 3">
          <a:extLst>
            <a:ext uri="{FF2B5EF4-FFF2-40B4-BE49-F238E27FC236}">
              <a16:creationId xmlns:a16="http://schemas.microsoft.com/office/drawing/2014/main" id="{3E928741-8465-447F-9AE6-A09234DDF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85</xdr:row>
      <xdr:rowOff>0</xdr:rowOff>
    </xdr:from>
    <xdr:to>
      <xdr:col>3</xdr:col>
      <xdr:colOff>0</xdr:colOff>
      <xdr:row>101</xdr:row>
      <xdr:rowOff>6350</xdr:rowOff>
    </xdr:to>
    <xdr:graphicFrame macro="">
      <xdr:nvGraphicFramePr>
        <xdr:cNvPr id="6" name="Chart 5">
          <a:extLst>
            <a:ext uri="{FF2B5EF4-FFF2-40B4-BE49-F238E27FC236}">
              <a16:creationId xmlns:a16="http://schemas.microsoft.com/office/drawing/2014/main" id="{24448C87-833F-426E-B94A-045FB108A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104</xdr:row>
      <xdr:rowOff>0</xdr:rowOff>
    </xdr:from>
    <xdr:to>
      <xdr:col>2</xdr:col>
      <xdr:colOff>2000250</xdr:colOff>
      <xdr:row>120</xdr:row>
      <xdr:rowOff>6350</xdr:rowOff>
    </xdr:to>
    <xdr:graphicFrame macro="">
      <xdr:nvGraphicFramePr>
        <xdr:cNvPr id="8" name="Chart 7">
          <a:extLst>
            <a:ext uri="{FF2B5EF4-FFF2-40B4-BE49-F238E27FC236}">
              <a16:creationId xmlns:a16="http://schemas.microsoft.com/office/drawing/2014/main" id="{F095E06F-BE8A-4160-BBE5-DE21CFD01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123</xdr:row>
      <xdr:rowOff>0</xdr:rowOff>
    </xdr:from>
    <xdr:to>
      <xdr:col>3</xdr:col>
      <xdr:colOff>12700</xdr:colOff>
      <xdr:row>139</xdr:row>
      <xdr:rowOff>12700</xdr:rowOff>
    </xdr:to>
    <xdr:graphicFrame macro="">
      <xdr:nvGraphicFramePr>
        <xdr:cNvPr id="10" name="Chart 9">
          <a:extLst>
            <a:ext uri="{FF2B5EF4-FFF2-40B4-BE49-F238E27FC236}">
              <a16:creationId xmlns:a16="http://schemas.microsoft.com/office/drawing/2014/main" id="{2B02C661-EE84-4BC3-B0ED-A1184ABE0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142</xdr:row>
      <xdr:rowOff>0</xdr:rowOff>
    </xdr:from>
    <xdr:to>
      <xdr:col>3</xdr:col>
      <xdr:colOff>0</xdr:colOff>
      <xdr:row>158</xdr:row>
      <xdr:rowOff>12700</xdr:rowOff>
    </xdr:to>
    <xdr:graphicFrame macro="">
      <xdr:nvGraphicFramePr>
        <xdr:cNvPr id="12" name="Chart 11">
          <a:extLst>
            <a:ext uri="{FF2B5EF4-FFF2-40B4-BE49-F238E27FC236}">
              <a16:creationId xmlns:a16="http://schemas.microsoft.com/office/drawing/2014/main" id="{4D9E9007-3F0D-4F35-B77C-72E8DD77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161</xdr:row>
      <xdr:rowOff>158750</xdr:rowOff>
    </xdr:from>
    <xdr:to>
      <xdr:col>0</xdr:col>
      <xdr:colOff>1911350</xdr:colOff>
      <xdr:row>171</xdr:row>
      <xdr:rowOff>158750</xdr:rowOff>
    </xdr:to>
    <mc:AlternateContent xmlns:mc="http://schemas.openxmlformats.org/markup-compatibility/2006" xmlns:a14="http://schemas.microsoft.com/office/drawing/2010/main">
      <mc:Choice Requires="a14">
        <xdr:graphicFrame macro="">
          <xdr:nvGraphicFramePr>
            <xdr:cNvPr id="3" name="Production_Line 1">
              <a:extLst>
                <a:ext uri="{FF2B5EF4-FFF2-40B4-BE49-F238E27FC236}">
                  <a16:creationId xmlns:a16="http://schemas.microsoft.com/office/drawing/2014/main" id="{7C1AB9EF-1891-46B2-9B14-E22B52437A97}"/>
                </a:ext>
              </a:extLst>
            </xdr:cNvPr>
            <xdr:cNvGraphicFramePr/>
          </xdr:nvGraphicFramePr>
          <xdr:xfrm>
            <a:off x="0" y="0"/>
            <a:ext cx="0" cy="0"/>
          </xdr:xfrm>
          <a:graphic>
            <a:graphicData uri="http://schemas.microsoft.com/office/drawing/2010/slicer">
              <sle:slicer xmlns:sle="http://schemas.microsoft.com/office/drawing/2010/slicer" name="Production_Line 1"/>
            </a:graphicData>
          </a:graphic>
        </xdr:graphicFrame>
      </mc:Choice>
      <mc:Fallback xmlns="">
        <xdr:sp macro="" textlink="">
          <xdr:nvSpPr>
            <xdr:cNvPr id="0" name=""/>
            <xdr:cNvSpPr>
              <a:spLocks noTextEdit="1"/>
            </xdr:cNvSpPr>
          </xdr:nvSpPr>
          <xdr:spPr>
            <a:xfrm>
              <a:off x="0" y="31115000"/>
              <a:ext cx="1911350"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850900</xdr:colOff>
      <xdr:row>162</xdr:row>
      <xdr:rowOff>0</xdr:rowOff>
    </xdr:from>
    <xdr:to>
      <xdr:col>2</xdr:col>
      <xdr:colOff>571500</xdr:colOff>
      <xdr:row>176</xdr:row>
      <xdr:rowOff>6350</xdr:rowOff>
    </xdr:to>
    <mc:AlternateContent xmlns:mc="http://schemas.openxmlformats.org/markup-compatibility/2006" xmlns:a14="http://schemas.microsoft.com/office/drawing/2010/main">
      <mc:Choice Requires="a14">
        <xdr:graphicFrame macro="">
          <xdr:nvGraphicFramePr>
            <xdr:cNvPr id="7" name="Machine_ID 1">
              <a:extLst>
                <a:ext uri="{FF2B5EF4-FFF2-40B4-BE49-F238E27FC236}">
                  <a16:creationId xmlns:a16="http://schemas.microsoft.com/office/drawing/2014/main" id="{8024656E-5E3B-4521-80FD-4E8E0A9CF460}"/>
                </a:ext>
              </a:extLst>
            </xdr:cNvPr>
            <xdr:cNvGraphicFramePr/>
          </xdr:nvGraphicFramePr>
          <xdr:xfrm>
            <a:off x="0" y="0"/>
            <a:ext cx="0" cy="0"/>
          </xdr:xfrm>
          <a:graphic>
            <a:graphicData uri="http://schemas.microsoft.com/office/drawing/2010/slicer">
              <sle:slicer xmlns:sle="http://schemas.microsoft.com/office/drawing/2010/slicer" name="Machine_ID 1"/>
            </a:graphicData>
          </a:graphic>
        </xdr:graphicFrame>
      </mc:Choice>
      <mc:Fallback xmlns="">
        <xdr:sp macro="" textlink="">
          <xdr:nvSpPr>
            <xdr:cNvPr id="0" name=""/>
            <xdr:cNvSpPr>
              <a:spLocks noTextEdit="1"/>
            </xdr:cNvSpPr>
          </xdr:nvSpPr>
          <xdr:spPr>
            <a:xfrm>
              <a:off x="3200400" y="31134050"/>
              <a:ext cx="192405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1847850</xdr:colOff>
      <xdr:row>162</xdr:row>
      <xdr:rowOff>6350</xdr:rowOff>
    </xdr:from>
    <xdr:to>
      <xdr:col>3</xdr:col>
      <xdr:colOff>1670050</xdr:colOff>
      <xdr:row>172</xdr:row>
      <xdr:rowOff>0</xdr:rowOff>
    </xdr:to>
    <mc:AlternateContent xmlns:mc="http://schemas.openxmlformats.org/markup-compatibility/2006" xmlns:a14="http://schemas.microsoft.com/office/drawing/2010/main">
      <mc:Choice Requires="a14">
        <xdr:graphicFrame macro="">
          <xdr:nvGraphicFramePr>
            <xdr:cNvPr id="11" name="Product_Type 1">
              <a:extLst>
                <a:ext uri="{FF2B5EF4-FFF2-40B4-BE49-F238E27FC236}">
                  <a16:creationId xmlns:a16="http://schemas.microsoft.com/office/drawing/2014/main" id="{5147B636-1D31-41A9-BFC8-DB2183F6C3B2}"/>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mlns="">
        <xdr:sp macro="" textlink="">
          <xdr:nvSpPr>
            <xdr:cNvPr id="0" name=""/>
            <xdr:cNvSpPr>
              <a:spLocks noTextEdit="1"/>
            </xdr:cNvSpPr>
          </xdr:nvSpPr>
          <xdr:spPr>
            <a:xfrm>
              <a:off x="6432550" y="31140400"/>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178</xdr:row>
      <xdr:rowOff>0</xdr:rowOff>
    </xdr:from>
    <xdr:to>
      <xdr:col>0</xdr:col>
      <xdr:colOff>1924050</xdr:colOff>
      <xdr:row>185</xdr:row>
      <xdr:rowOff>0</xdr:rowOff>
    </xdr:to>
    <mc:AlternateContent xmlns:mc="http://schemas.openxmlformats.org/markup-compatibility/2006" xmlns:a14="http://schemas.microsoft.com/office/drawing/2010/main">
      <mc:Choice Requires="a14">
        <xdr:graphicFrame macro="">
          <xdr:nvGraphicFramePr>
            <xdr:cNvPr id="14" name="Shift 1">
              <a:extLst>
                <a:ext uri="{FF2B5EF4-FFF2-40B4-BE49-F238E27FC236}">
                  <a16:creationId xmlns:a16="http://schemas.microsoft.com/office/drawing/2014/main" id="{DD4EECF6-6696-4DEA-A765-5B999330D6B1}"/>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0" y="33978850"/>
              <a:ext cx="192405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850900</xdr:colOff>
      <xdr:row>178</xdr:row>
      <xdr:rowOff>6350</xdr:rowOff>
    </xdr:from>
    <xdr:to>
      <xdr:col>2</xdr:col>
      <xdr:colOff>755650</xdr:colOff>
      <xdr:row>186</xdr:row>
      <xdr:rowOff>25399</xdr:rowOff>
    </xdr:to>
    <mc:AlternateContent xmlns:mc="http://schemas.openxmlformats.org/markup-compatibility/2006" xmlns:a14="http://schemas.microsoft.com/office/drawing/2010/main">
      <mc:Choice Requires="a14">
        <xdr:graphicFrame macro="">
          <xdr:nvGraphicFramePr>
            <xdr:cNvPr id="16" name="Maintenance_Status 1">
              <a:extLst>
                <a:ext uri="{FF2B5EF4-FFF2-40B4-BE49-F238E27FC236}">
                  <a16:creationId xmlns:a16="http://schemas.microsoft.com/office/drawing/2014/main" id="{F7779F43-C37A-4AA7-8AAC-C11E415920F9}"/>
                </a:ext>
              </a:extLst>
            </xdr:cNvPr>
            <xdr:cNvGraphicFramePr/>
          </xdr:nvGraphicFramePr>
          <xdr:xfrm>
            <a:off x="0" y="0"/>
            <a:ext cx="0" cy="0"/>
          </xdr:xfrm>
          <a:graphic>
            <a:graphicData uri="http://schemas.microsoft.com/office/drawing/2010/slicer">
              <sle:slicer xmlns:sle="http://schemas.microsoft.com/office/drawing/2010/slicer" name="Maintenance_Status 1"/>
            </a:graphicData>
          </a:graphic>
        </xdr:graphicFrame>
      </mc:Choice>
      <mc:Fallback xmlns="">
        <xdr:sp macro="" textlink="">
          <xdr:nvSpPr>
            <xdr:cNvPr id="0" name=""/>
            <xdr:cNvSpPr>
              <a:spLocks noTextEdit="1"/>
            </xdr:cNvSpPr>
          </xdr:nvSpPr>
          <xdr:spPr>
            <a:xfrm>
              <a:off x="3200400" y="33985200"/>
              <a:ext cx="2108200" cy="1441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161</xdr:row>
      <xdr:rowOff>0</xdr:rowOff>
    </xdr:from>
    <xdr:to>
      <xdr:col>2</xdr:col>
      <xdr:colOff>501650</xdr:colOff>
      <xdr:row>177</xdr:row>
      <xdr:rowOff>6350</xdr:rowOff>
    </xdr:to>
    <xdr:graphicFrame macro="">
      <xdr:nvGraphicFramePr>
        <xdr:cNvPr id="7" name="Chart 6">
          <a:extLst>
            <a:ext uri="{FF2B5EF4-FFF2-40B4-BE49-F238E27FC236}">
              <a16:creationId xmlns:a16="http://schemas.microsoft.com/office/drawing/2014/main" id="{04A76434-D8E1-4587-BD02-9435D13FC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182</xdr:row>
      <xdr:rowOff>0</xdr:rowOff>
    </xdr:from>
    <xdr:to>
      <xdr:col>2</xdr:col>
      <xdr:colOff>19050</xdr:colOff>
      <xdr:row>197</xdr:row>
      <xdr:rowOff>76200</xdr:rowOff>
    </xdr:to>
    <xdr:graphicFrame macro="">
      <xdr:nvGraphicFramePr>
        <xdr:cNvPr id="8" name="Chart 7">
          <a:extLst>
            <a:ext uri="{FF2B5EF4-FFF2-40B4-BE49-F238E27FC236}">
              <a16:creationId xmlns:a16="http://schemas.microsoft.com/office/drawing/2014/main" id="{E909D302-20FD-4313-BA46-C56EC9F2C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203</xdr:row>
      <xdr:rowOff>0</xdr:rowOff>
    </xdr:from>
    <xdr:to>
      <xdr:col>3</xdr:col>
      <xdr:colOff>542926</xdr:colOff>
      <xdr:row>219</xdr:row>
      <xdr:rowOff>12700</xdr:rowOff>
    </xdr:to>
    <xdr:graphicFrame macro="">
      <xdr:nvGraphicFramePr>
        <xdr:cNvPr id="9" name="Chart 8">
          <a:extLst>
            <a:ext uri="{FF2B5EF4-FFF2-40B4-BE49-F238E27FC236}">
              <a16:creationId xmlns:a16="http://schemas.microsoft.com/office/drawing/2014/main" id="{295D2B56-F650-4123-AF04-1577CC068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224</xdr:row>
      <xdr:rowOff>0</xdr:rowOff>
    </xdr:from>
    <xdr:to>
      <xdr:col>2</xdr:col>
      <xdr:colOff>463550</xdr:colOff>
      <xdr:row>241</xdr:row>
      <xdr:rowOff>171450</xdr:rowOff>
    </xdr:to>
    <xdr:graphicFrame macro="">
      <xdr:nvGraphicFramePr>
        <xdr:cNvPr id="10" name="Chart 9">
          <a:extLst>
            <a:ext uri="{FF2B5EF4-FFF2-40B4-BE49-F238E27FC236}">
              <a16:creationId xmlns:a16="http://schemas.microsoft.com/office/drawing/2014/main" id="{F2FF0F16-FA81-4C5E-BB7A-00364AB2C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247</xdr:row>
      <xdr:rowOff>0</xdr:rowOff>
    </xdr:from>
    <xdr:to>
      <xdr:col>2</xdr:col>
      <xdr:colOff>12700</xdr:colOff>
      <xdr:row>265</xdr:row>
      <xdr:rowOff>6350</xdr:rowOff>
    </xdr:to>
    <xdr:graphicFrame macro="">
      <xdr:nvGraphicFramePr>
        <xdr:cNvPr id="12" name="Chart 11">
          <a:extLst>
            <a:ext uri="{FF2B5EF4-FFF2-40B4-BE49-F238E27FC236}">
              <a16:creationId xmlns:a16="http://schemas.microsoft.com/office/drawing/2014/main" id="{5F6BCC55-E3F0-4137-878B-C91A9EEB6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270</xdr:row>
      <xdr:rowOff>0</xdr:rowOff>
    </xdr:from>
    <xdr:to>
      <xdr:col>2</xdr:col>
      <xdr:colOff>0</xdr:colOff>
      <xdr:row>286</xdr:row>
      <xdr:rowOff>0</xdr:rowOff>
    </xdr:to>
    <xdr:graphicFrame macro="">
      <xdr:nvGraphicFramePr>
        <xdr:cNvPr id="13" name="Chart 12">
          <a:extLst>
            <a:ext uri="{FF2B5EF4-FFF2-40B4-BE49-F238E27FC236}">
              <a16:creationId xmlns:a16="http://schemas.microsoft.com/office/drawing/2014/main" id="{B6A9F4AF-F5B0-46C3-A021-FDA3E86AF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291</xdr:row>
      <xdr:rowOff>0</xdr:rowOff>
    </xdr:from>
    <xdr:to>
      <xdr:col>3</xdr:col>
      <xdr:colOff>346076</xdr:colOff>
      <xdr:row>308</xdr:row>
      <xdr:rowOff>6350</xdr:rowOff>
    </xdr:to>
    <xdr:graphicFrame macro="">
      <xdr:nvGraphicFramePr>
        <xdr:cNvPr id="14" name="Chart 13">
          <a:extLst>
            <a:ext uri="{FF2B5EF4-FFF2-40B4-BE49-F238E27FC236}">
              <a16:creationId xmlns:a16="http://schemas.microsoft.com/office/drawing/2014/main" id="{5B210ACE-8DA8-4E76-AB4C-419F039C2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312</xdr:row>
      <xdr:rowOff>0</xdr:rowOff>
    </xdr:from>
    <xdr:to>
      <xdr:col>1</xdr:col>
      <xdr:colOff>0</xdr:colOff>
      <xdr:row>323</xdr:row>
      <xdr:rowOff>19050</xdr:rowOff>
    </xdr:to>
    <mc:AlternateContent xmlns:mc="http://schemas.openxmlformats.org/markup-compatibility/2006" xmlns:a14="http://schemas.microsoft.com/office/drawing/2010/main">
      <mc:Choice Requires="a14">
        <xdr:graphicFrame macro="">
          <xdr:nvGraphicFramePr>
            <xdr:cNvPr id="5" name="Months (Production Date)">
              <a:extLst>
                <a:ext uri="{FF2B5EF4-FFF2-40B4-BE49-F238E27FC236}">
                  <a16:creationId xmlns:a16="http://schemas.microsoft.com/office/drawing/2014/main" id="{B3516E12-D58A-4F42-9996-DF9A3F88E02C}"/>
                </a:ext>
              </a:extLst>
            </xdr:cNvPr>
            <xdr:cNvGraphicFramePr/>
          </xdr:nvGraphicFramePr>
          <xdr:xfrm>
            <a:off x="0" y="0"/>
            <a:ext cx="0" cy="0"/>
          </xdr:xfrm>
          <a:graphic>
            <a:graphicData uri="http://schemas.microsoft.com/office/drawing/2010/slicer">
              <sle:slicer xmlns:sle="http://schemas.microsoft.com/office/drawing/2010/slicer" name="Months (Production Date)"/>
            </a:graphicData>
          </a:graphic>
        </xdr:graphicFrame>
      </mc:Choice>
      <mc:Fallback xmlns="">
        <xdr:sp macro="" textlink="">
          <xdr:nvSpPr>
            <xdr:cNvPr id="0" name=""/>
            <xdr:cNvSpPr>
              <a:spLocks noTextEdit="1"/>
            </xdr:cNvSpPr>
          </xdr:nvSpPr>
          <xdr:spPr>
            <a:xfrm>
              <a:off x="0" y="59601100"/>
              <a:ext cx="2413000" cy="197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996950</xdr:colOff>
      <xdr:row>312</xdr:row>
      <xdr:rowOff>0</xdr:rowOff>
    </xdr:from>
    <xdr:to>
      <xdr:col>1</xdr:col>
      <xdr:colOff>2825750</xdr:colOff>
      <xdr:row>323</xdr:row>
      <xdr:rowOff>6350</xdr:rowOff>
    </xdr:to>
    <mc:AlternateContent xmlns:mc="http://schemas.openxmlformats.org/markup-compatibility/2006" xmlns:a14="http://schemas.microsoft.com/office/drawing/2010/main">
      <mc:Choice Requires="a14">
        <xdr:graphicFrame macro="">
          <xdr:nvGraphicFramePr>
            <xdr:cNvPr id="11" name="Production_Line 2">
              <a:extLst>
                <a:ext uri="{FF2B5EF4-FFF2-40B4-BE49-F238E27FC236}">
                  <a16:creationId xmlns:a16="http://schemas.microsoft.com/office/drawing/2014/main" id="{A5919CB0-89D9-4A84-9425-90377E042EA5}"/>
                </a:ext>
              </a:extLst>
            </xdr:cNvPr>
            <xdr:cNvGraphicFramePr/>
          </xdr:nvGraphicFramePr>
          <xdr:xfrm>
            <a:off x="0" y="0"/>
            <a:ext cx="0" cy="0"/>
          </xdr:xfrm>
          <a:graphic>
            <a:graphicData uri="http://schemas.microsoft.com/office/drawing/2010/slicer">
              <sle:slicer xmlns:sle="http://schemas.microsoft.com/office/drawing/2010/slicer" name="Production_Line 2"/>
            </a:graphicData>
          </a:graphic>
        </xdr:graphicFrame>
      </mc:Choice>
      <mc:Fallback xmlns="">
        <xdr:sp macro="" textlink="">
          <xdr:nvSpPr>
            <xdr:cNvPr id="0" name=""/>
            <xdr:cNvSpPr>
              <a:spLocks noTextEdit="1"/>
            </xdr:cNvSpPr>
          </xdr:nvSpPr>
          <xdr:spPr>
            <a:xfrm>
              <a:off x="3409950" y="59601100"/>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908050</xdr:colOff>
      <xdr:row>312</xdr:row>
      <xdr:rowOff>0</xdr:rowOff>
    </xdr:from>
    <xdr:to>
      <xdr:col>3</xdr:col>
      <xdr:colOff>1612900</xdr:colOff>
      <xdr:row>326</xdr:row>
      <xdr:rowOff>6350</xdr:rowOff>
    </xdr:to>
    <mc:AlternateContent xmlns:mc="http://schemas.openxmlformats.org/markup-compatibility/2006" xmlns:a14="http://schemas.microsoft.com/office/drawing/2010/main">
      <mc:Choice Requires="a14">
        <xdr:graphicFrame macro="">
          <xdr:nvGraphicFramePr>
            <xdr:cNvPr id="16" name="Machine_ID 2">
              <a:extLst>
                <a:ext uri="{FF2B5EF4-FFF2-40B4-BE49-F238E27FC236}">
                  <a16:creationId xmlns:a16="http://schemas.microsoft.com/office/drawing/2014/main" id="{2D757DF2-1B15-40AE-A90C-493A75A5330E}"/>
                </a:ext>
              </a:extLst>
            </xdr:cNvPr>
            <xdr:cNvGraphicFramePr/>
          </xdr:nvGraphicFramePr>
          <xdr:xfrm>
            <a:off x="0" y="0"/>
            <a:ext cx="0" cy="0"/>
          </xdr:xfrm>
          <a:graphic>
            <a:graphicData uri="http://schemas.microsoft.com/office/drawing/2010/slicer">
              <sle:slicer xmlns:sle="http://schemas.microsoft.com/office/drawing/2010/slicer" name="Machine_ID 2"/>
            </a:graphicData>
          </a:graphic>
        </xdr:graphicFrame>
      </mc:Choice>
      <mc:Fallback xmlns="">
        <xdr:sp macro="" textlink="">
          <xdr:nvSpPr>
            <xdr:cNvPr id="0" name=""/>
            <xdr:cNvSpPr>
              <a:spLocks noTextEdit="1"/>
            </xdr:cNvSpPr>
          </xdr:nvSpPr>
          <xdr:spPr>
            <a:xfrm>
              <a:off x="6381750" y="59601100"/>
              <a:ext cx="21336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312</xdr:row>
      <xdr:rowOff>0</xdr:rowOff>
    </xdr:from>
    <xdr:to>
      <xdr:col>5</xdr:col>
      <xdr:colOff>88900</xdr:colOff>
      <xdr:row>319</xdr:row>
      <xdr:rowOff>12700</xdr:rowOff>
    </xdr:to>
    <mc:AlternateContent xmlns:mc="http://schemas.openxmlformats.org/markup-compatibility/2006" xmlns:a14="http://schemas.microsoft.com/office/drawing/2010/main">
      <mc:Choice Requires="a14">
        <xdr:graphicFrame macro="">
          <xdr:nvGraphicFramePr>
            <xdr:cNvPr id="18" name="Shift 2">
              <a:extLst>
                <a:ext uri="{FF2B5EF4-FFF2-40B4-BE49-F238E27FC236}">
                  <a16:creationId xmlns:a16="http://schemas.microsoft.com/office/drawing/2014/main" id="{FBFD953D-FCFB-4055-9A55-18BA1F3FDB90}"/>
                </a:ext>
              </a:extLst>
            </xdr:cNvPr>
            <xdr:cNvGraphicFramePr/>
          </xdr:nvGraphicFramePr>
          <xdr:xfrm>
            <a:off x="0" y="0"/>
            <a:ext cx="0" cy="0"/>
          </xdr:xfrm>
          <a:graphic>
            <a:graphicData uri="http://schemas.microsoft.com/office/drawing/2010/slicer">
              <sle:slicer xmlns:sle="http://schemas.microsoft.com/office/drawing/2010/slicer" name="Shift 2"/>
            </a:graphicData>
          </a:graphic>
        </xdr:graphicFrame>
      </mc:Choice>
      <mc:Fallback xmlns="">
        <xdr:sp macro="" textlink="">
          <xdr:nvSpPr>
            <xdr:cNvPr id="0" name=""/>
            <xdr:cNvSpPr>
              <a:spLocks noTextEdit="1"/>
            </xdr:cNvSpPr>
          </xdr:nvSpPr>
          <xdr:spPr>
            <a:xfrm>
              <a:off x="9404350" y="59601100"/>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327</xdr:row>
      <xdr:rowOff>165100</xdr:rowOff>
    </xdr:from>
    <xdr:to>
      <xdr:col>0</xdr:col>
      <xdr:colOff>1854200</xdr:colOff>
      <xdr:row>338</xdr:row>
      <xdr:rowOff>12700</xdr:rowOff>
    </xdr:to>
    <mc:AlternateContent xmlns:mc="http://schemas.openxmlformats.org/markup-compatibility/2006" xmlns:a14="http://schemas.microsoft.com/office/drawing/2010/main">
      <mc:Choice Requires="a14">
        <xdr:graphicFrame macro="">
          <xdr:nvGraphicFramePr>
            <xdr:cNvPr id="20" name="Product_Type 2">
              <a:extLst>
                <a:ext uri="{FF2B5EF4-FFF2-40B4-BE49-F238E27FC236}">
                  <a16:creationId xmlns:a16="http://schemas.microsoft.com/office/drawing/2014/main" id="{9C312829-08A5-4B35-85B7-C5CD6F0BE44C}"/>
                </a:ext>
              </a:extLst>
            </xdr:cNvPr>
            <xdr:cNvGraphicFramePr/>
          </xdr:nvGraphicFramePr>
          <xdr:xfrm>
            <a:off x="0" y="0"/>
            <a:ext cx="0" cy="0"/>
          </xdr:xfrm>
          <a:graphic>
            <a:graphicData uri="http://schemas.microsoft.com/office/drawing/2010/slicer">
              <sle:slicer xmlns:sle="http://schemas.microsoft.com/office/drawing/2010/slicer" name="Product_Type 2"/>
            </a:graphicData>
          </a:graphic>
        </xdr:graphicFrame>
      </mc:Choice>
      <mc:Fallback xmlns="">
        <xdr:sp macro="" textlink="">
          <xdr:nvSpPr>
            <xdr:cNvPr id="0" name=""/>
            <xdr:cNvSpPr>
              <a:spLocks noTextEdit="1"/>
            </xdr:cNvSpPr>
          </xdr:nvSpPr>
          <xdr:spPr>
            <a:xfrm>
              <a:off x="0" y="62433200"/>
              <a:ext cx="1854200" cy="180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ayanan S" refreshedDate="46285.843578009262" backgroundQuery="1" createdVersion="8" refreshedVersion="8" minRefreshableVersion="3" recordCount="0" supportSubquery="1" supportAdvancedDrill="1" xr:uid="{2C89FFE7-87B0-49F1-B53A-2732C34F4D66}">
  <cacheSource type="external" connectionId="1"/>
  <cacheFields count="2">
    <cacheField name="[ManufacturingDataTable].[Machine_ID].[Machine_ID]" caption="Machine_ID" numFmtId="0" hierarchy="4" level="1">
      <sharedItems count="15">
        <s v="M101"/>
        <s v="M102"/>
        <s v="M103"/>
        <s v="M201"/>
        <s v="M202"/>
        <s v="M203"/>
        <s v="M301"/>
        <s v="M302"/>
        <s v="M303"/>
        <s v="M401"/>
        <s v="M402"/>
        <s v="M403"/>
        <s v="M501"/>
        <s v="M502"/>
        <s v="M503"/>
      </sharedItems>
    </cacheField>
    <cacheField name="[Measures].[Sum of Scrap_Cost]" caption="Sum of Scrap_Cost" numFmtId="0" hierarchy="50" level="32767"/>
  </cacheFields>
  <cacheHierarchies count="58">
    <cacheHierarchy uniqueName="[ManufacturingDataTable].[Record_ID]" caption="Record_ID" attribute="1" defaultMemberUniqueName="[ManufacturingDataTable].[Record_ID].[All]" allUniqueName="[ManufacturingDataTable].[Record_ID].[All]" dimensionUniqueName="[ManufacturingDataTable]" displayFolder="" count="0" memberValueDatatype="20" unbalanced="0"/>
    <cacheHierarchy uniqueName="[ManufacturingDataTable].[Production_Date]" caption="Production_Date" attribute="1" time="1" defaultMemberUniqueName="[ManufacturingDataTable].[Production_Date].[All]" allUniqueName="[ManufacturingDataTable].[Production_Date].[All]" dimensionUniqueName="[ManufacturingDataTable]" displayFolder="" count="0" memberValueDatatype="7" unbalanced="0"/>
    <cacheHierarchy uniqueName="[ManufacturingDataTable].[Plant]" caption="Plant" attribute="1" defaultMemberUniqueName="[ManufacturingDataTable].[Plant].[All]" allUniqueName="[ManufacturingDataTable].[Plant].[All]" dimensionUniqueName="[ManufacturingDataTable]" displayFolder="" count="0" memberValueDatatype="130" unbalanced="0"/>
    <cacheHierarchy uniqueName="[ManufacturingDataTable].[Production_Line]" caption="Production_Line" attribute="1" defaultMemberUniqueName="[ManufacturingDataTable].[Production_Line].[All]" allUniqueName="[ManufacturingDataTable].[Production_Line].[All]" dimensionUniqueName="[ManufacturingDataTable]" displayFolder="" count="0" memberValueDatatype="130" unbalanced="0"/>
    <cacheHierarchy uniqueName="[ManufacturingDataTable].[Machine_ID]" caption="Machine_ID" attribute="1" defaultMemberUniqueName="[ManufacturingDataTable].[Machine_ID].[All]" allUniqueName="[ManufacturingDataTable].[Machine_ID].[All]" dimensionUniqueName="[ManufacturingDataTable]" displayFolder="" count="2" memberValueDatatype="130" unbalanced="0">
      <fieldsUsage count="2">
        <fieldUsage x="-1"/>
        <fieldUsage x="0"/>
      </fieldsUsage>
    </cacheHierarchy>
    <cacheHierarchy uniqueName="[ManufacturingDataTable].[Shift]" caption="Shift" attribute="1" defaultMemberUniqueName="[ManufacturingDataTable].[Shift].[All]" allUniqueName="[ManufacturingDataTable].[Shift].[All]" dimensionUniqueName="[ManufacturingDataTable]" displayFolder="" count="0" memberValueDatatype="130" unbalanced="0"/>
    <cacheHierarchy uniqueName="[ManufacturingDataTable].[Product_Type]" caption="Product_Type" attribute="1" defaultMemberUniqueName="[ManufacturingDataTable].[Product_Type].[All]" allUniqueName="[ManufacturingDataTable].[Product_Type].[All]" dimensionUniqueName="[ManufacturingDataTable]" displayFolder="" count="0" memberValueDatatype="130" unbalanced="0"/>
    <cacheHierarchy uniqueName="[ManufacturingDataTable].[Batch_ID]" caption="Batch_ID" attribute="1" defaultMemberUniqueName="[ManufacturingDataTable].[Batch_ID].[All]" allUniqueName="[ManufacturingDataTable].[Batch_ID].[All]" dimensionUniqueName="[ManufacturingDataTable]" displayFolder="" count="0" memberValueDatatype="130" unbalanced="0"/>
    <cacheHierarchy uniqueName="[ManufacturingDataTable].[Operator_ID]" caption="Operator_ID" attribute="1" defaultMemberUniqueName="[ManufacturingDataTable].[Operator_ID].[All]" allUniqueName="[ManufacturingDataTable].[Operator_ID].[All]" dimensionUniqueName="[ManufacturingDataTable]" displayFolder="" count="0" memberValueDatatype="130" unbalanced="0"/>
    <cacheHierarchy uniqueName="[ManufacturingDataTable].[Planned_Quantity]" caption="Planned_Quantity" attribute="1" defaultMemberUniqueName="[ManufacturingDataTable].[Planned_Quantity].[All]" allUniqueName="[ManufacturingDataTable].[Planned_Quantity].[All]" dimensionUniqueName="[ManufacturingDataTable]" displayFolder="" count="0" memberValueDatatype="20" unbalanced="0"/>
    <cacheHierarchy uniqueName="[ManufacturingDataTable].[Produced_Quantity]" caption="Produced_Quantity" attribute="1" defaultMemberUniqueName="[ManufacturingDataTable].[Produced_Quantity].[All]" allUniqueName="[ManufacturingDataTable].[Produced_Quantity].[All]" dimensionUniqueName="[ManufacturingDataTable]" displayFolder="" count="0" memberValueDatatype="20" unbalanced="0"/>
    <cacheHierarchy uniqueName="[ManufacturingDataTable].[Good_Quantity]" caption="Good_Quantity" attribute="1" defaultMemberUniqueName="[ManufacturingDataTable].[Good_Quantity].[All]" allUniqueName="[ManufacturingDataTable].[Good_Quantity].[All]" dimensionUniqueName="[ManufacturingDataTable]" displayFolder="" count="0" memberValueDatatype="20" unbalanced="0"/>
    <cacheHierarchy uniqueName="[ManufacturingDataTable].[Defect_Quantity]" caption="Defect_Quantity" attribute="1" defaultMemberUniqueName="[ManufacturingDataTable].[Defect_Quantity].[All]" allUniqueName="[ManufacturingDataTable].[Defect_Quantity].[All]" dimensionUniqueName="[ManufacturingDataTable]" displayFolder="" count="0" memberValueDatatype="20" unbalanced="0"/>
    <cacheHierarchy uniqueName="[ManufacturingDataTable].[Scrap_Quantity]" caption="Scrap_Quantity" attribute="1" defaultMemberUniqueName="[ManufacturingDataTable].[Scrap_Quantity].[All]" allUniqueName="[ManufacturingDataTable].[Scrap_Quantity].[All]" dimensionUniqueName="[ManufacturingDataTable]" displayFolder="" count="0" memberValueDatatype="20" unbalanced="0"/>
    <cacheHierarchy uniqueName="[ManufacturingDataTable].[Downtime_Minutes]" caption="Downtime_Minutes" attribute="1" defaultMemberUniqueName="[ManufacturingDataTable].[Downtime_Minutes].[All]" allUniqueName="[ManufacturingDataTable].[Downtime_Minutes].[All]" dimensionUniqueName="[ManufacturingDataTable]" displayFolder="" count="0" memberValueDatatype="20" unbalanced="0"/>
    <cacheHierarchy uniqueName="[ManufacturingDataTable].[Downtime_Reason]" caption="Downtime_Reason" attribute="1" defaultMemberUniqueName="[ManufacturingDataTable].[Downtime_Reason].[All]" allUniqueName="[ManufacturingDataTable].[Downtime_Reason].[All]" dimensionUniqueName="[ManufacturingDataTable]" displayFolder="" count="0" memberValueDatatype="130" unbalanced="0"/>
    <cacheHierarchy uniqueName="[ManufacturingDataTable].[Ideal_Cycle_Time_Sec]" caption="Ideal_Cycle_Time_Sec" attribute="1" defaultMemberUniqueName="[ManufacturingDataTable].[Ideal_Cycle_Time_Sec].[All]" allUniqueName="[ManufacturingDataTable].[Ideal_Cycle_Time_Sec].[All]" dimensionUniqueName="[ManufacturingDataTable]" displayFolder="" count="0" memberValueDatatype="20" unbalanced="0"/>
    <cacheHierarchy uniqueName="[ManufacturingDataTable].[Actual_Cycle_Time_Sec]" caption="Actual_Cycle_Time_Sec" attribute="1" defaultMemberUniqueName="[ManufacturingDataTable].[Actual_Cycle_Time_Sec].[All]" allUniqueName="[ManufacturingDataTable].[Actual_Cycle_Time_Sec].[All]" dimensionUniqueName="[ManufacturingDataTable]" displayFolder="" count="0" memberValueDatatype="20" unbalanced="0"/>
    <cacheHierarchy uniqueName="[ManufacturingDataTable].[Machine_Temperature_C]" caption="Machine_Temperature_C" attribute="1" defaultMemberUniqueName="[ManufacturingDataTable].[Machine_Temperature_C].[All]" allUniqueName="[ManufacturingDataTable].[Machine_Temperature_C].[All]" dimensionUniqueName="[ManufacturingDataTable]" displayFolder="" count="0" memberValueDatatype="5" unbalanced="0"/>
    <cacheHierarchy uniqueName="[ManufacturingDataTable].[Machine_Vibration_mm_s]" caption="Machine_Vibration_mm_s" attribute="1" defaultMemberUniqueName="[ManufacturingDataTable].[Machine_Vibration_mm_s].[All]" allUniqueName="[ManufacturingDataTable].[Machine_Vibration_mm_s].[All]" dimensionUniqueName="[ManufacturingDataTable]" displayFolder="" count="0" memberValueDatatype="5" unbalanced="0"/>
    <cacheHierarchy uniqueName="[ManufacturingDataTable].[Energy_Consumption_kWh]" caption="Energy_Consumption_kWh" attribute="1" defaultMemberUniqueName="[ManufacturingDataTable].[Energy_Consumption_kWh].[All]" allUniqueName="[ManufacturingDataTable].[Energy_Consumption_kWh].[All]" dimensionUniqueName="[ManufacturingDataTable]" displayFolder="" count="0" memberValueDatatype="5" unbalanced="0"/>
    <cacheHierarchy uniqueName="[ManufacturingDataTable].[Raw_Material_Cost]" caption="Raw_Material_Cost" attribute="1" defaultMemberUniqueName="[ManufacturingDataTable].[Raw_Material_Cost].[All]" allUniqueName="[ManufacturingDataTable].[Raw_Material_Cost].[All]" dimensionUniqueName="[ManufacturingDataTable]" displayFolder="" count="0" memberValueDatatype="5" unbalanced="0"/>
    <cacheHierarchy uniqueName="[ManufacturingDataTable].[Labour_Hours]" caption="Labour_Hours" attribute="1" defaultMemberUniqueName="[ManufacturingDataTable].[Labour_Hours].[All]" allUniqueName="[ManufacturingDataTable].[Labour_Hours].[All]" dimensionUniqueName="[ManufacturingDataTable]" displayFolder="" count="0" memberValueDatatype="5" unbalanced="0"/>
    <cacheHierarchy uniqueName="[ManufacturingDataTable].[Maintenance_Status]" caption="Maintenance_Status" attribute="1" defaultMemberUniqueName="[ManufacturingDataTable].[Maintenance_Status].[All]" allUniqueName="[ManufacturingDataTable].[Maintenance_Status].[All]" dimensionUniqueName="[ManufacturingDataTable]" displayFolder="" count="0" memberValueDatatype="130" unbalanced="0"/>
    <cacheHierarchy uniqueName="[ManufacturingDataTable].[Maintenance_Days_Ago]" caption="Maintenance_Days_Ago" attribute="1" defaultMemberUniqueName="[ManufacturingDataTable].[Maintenance_Days_Ago].[All]" allUniqueName="[ManufacturingDataTable].[Maintenance_Days_Ago].[All]" dimensionUniqueName="[ManufacturingDataTable]" displayFolder="" count="0" memberValueDatatype="20" unbalanced="0"/>
    <cacheHierarchy uniqueName="[ManufacturingDataTable].[Revenue]" caption="Revenue" attribute="1" defaultMemberUniqueName="[ManufacturingDataTable].[Revenue].[All]" allUniqueName="[ManufacturingDataTable].[Revenue].[All]" dimensionUniqueName="[ManufacturingDataTable]" displayFolder="" count="0" memberValueDatatype="5" unbalanced="0"/>
    <cacheHierarchy uniqueName="[ManufacturingDataTable].[Production_Achievement_%]" caption="Production_Achievement_%" attribute="1" defaultMemberUniqueName="[ManufacturingDataTable].[Production_Achievement_%].[All]" allUniqueName="[ManufacturingDataTable].[Production_Achievement_%].[All]" dimensionUniqueName="[ManufacturingDataTable]" displayFolder="" count="0" memberValueDatatype="5" unbalanced="0"/>
    <cacheHierarchy uniqueName="[ManufacturingDataTable].[Defect_Rate_%]" caption="Defect_Rate_%" attribute="1" defaultMemberUniqueName="[ManufacturingDataTable].[Defect_Rate_%].[All]" allUniqueName="[ManufacturingDataTable].[Defect_Rate_%].[All]" dimensionUniqueName="[ManufacturingDataTable]" displayFolder="" count="0" memberValueDatatype="5" unbalanced="0"/>
    <cacheHierarchy uniqueName="[ManufacturingDataTable].[Scrap_Rate_%]" caption="Scrap_Rate_%" attribute="1" defaultMemberUniqueName="[ManufacturingDataTable].[Scrap_Rate_%].[All]" allUniqueName="[ManufacturingDataTable].[Scrap_Rate_%].[All]" dimensionUniqueName="[ManufacturingDataTable]" displayFolder="" count="0" memberValueDatatype="5" unbalanced="0"/>
    <cacheHierarchy uniqueName="[ManufacturingDataTable].[Good_Rate_%]" caption="Good_Rate_%" attribute="1" defaultMemberUniqueName="[ManufacturingDataTable].[Good_Rate_%].[All]" allUniqueName="[ManufacturingDataTable].[Good_Rate_%].[All]" dimensionUniqueName="[ManufacturingDataTable]" displayFolder="" count="0" memberValueDatatype="5" unbalanced="0"/>
    <cacheHierarchy uniqueName="[ManufacturingDataTable].[Downtime_Hours]" caption="Downtime_Hours" attribute="1" defaultMemberUniqueName="[ManufacturingDataTable].[Downtime_Hours].[All]" allUniqueName="[ManufacturingDataTable].[Downtime_Hours].[All]" dimensionUniqueName="[ManufacturingDataTable]" displayFolder="" count="0" memberValueDatatype="5" unbalanced="0"/>
    <cacheHierarchy uniqueName="[ManufacturingDataTable].[Actual_Production_Rate]" caption="Actual_Production_Rate" attribute="1" defaultMemberUniqueName="[ManufacturingDataTable].[Actual_Production_Rate].[All]" allUniqueName="[ManufacturingDataTable].[Actual_Production_Rate].[All]" dimensionUniqueName="[ManufacturingDataTable]" displayFolder="" count="0" memberValueDatatype="5" unbalanced="0"/>
    <cacheHierarchy uniqueName="[ManufacturingDataTable].[Production_Time_Hours]" caption="Production_Time_Hours" attribute="1" defaultMemberUniqueName="[ManufacturingDataTable].[Production_Time_Hours].[All]" allUniqueName="[ManufacturingDataTable].[Production_Time_Hours].[All]" dimensionUniqueName="[ManufacturingDataTable]" displayFolder="" count="0" memberValueDatatype="5" unbalanced="0"/>
    <cacheHierarchy uniqueName="[ManufacturingDataTable].[Operating_Time_Hours]" caption="Operating_Time_Hours" attribute="1" defaultMemberUniqueName="[ManufacturingDataTable].[Operating_Time_Hours].[All]" allUniqueName="[ManufacturingDataTable].[Operating_Time_Hours].[All]" dimensionUniqueName="[ManufacturingDataTable]" displayFolder="" count="0" memberValueDatatype="5" unbalanced="0"/>
    <cacheHierarchy uniqueName="[ManufacturingDataTable].[Planned_Production_Time]" caption="Planned_Production_Time" attribute="1" defaultMemberUniqueName="[ManufacturingDataTable].[Planned_Production_Time].[All]" allUniqueName="[ManufacturingDataTable].[Planned_Production_Time].[All]" dimensionUniqueName="[ManufacturingDataTable]" displayFolder="" count="0" memberValueDatatype="5" unbalanced="0"/>
    <cacheHierarchy uniqueName="[ManufacturingDataTable].[Availability]" caption="Availability" attribute="1" defaultMemberUniqueName="[ManufacturingDataTable].[Availability].[All]" allUniqueName="[ManufacturingDataTable].[Availability].[All]" dimensionUniqueName="[ManufacturingDataTable]" displayFolder="" count="0" memberValueDatatype="5" unbalanced="0"/>
    <cacheHierarchy uniqueName="[ManufacturingDataTable].[Ideal_Production_Rate]" caption="Ideal_Production_Rate" attribute="1" defaultMemberUniqueName="[ManufacturingDataTable].[Ideal_Production_Rate].[All]" allUniqueName="[ManufacturingDataTable].[Ideal_Production_Rate].[All]" dimensionUniqueName="[ManufacturingDataTable]" displayFolder="" count="0" memberValueDatatype="5" unbalanced="0"/>
    <cacheHierarchy uniqueName="[ManufacturingDataTable].[Performance_%]" caption="Performance_%" attribute="1" defaultMemberUniqueName="[ManufacturingDataTable].[Performance_%].[All]" allUniqueName="[ManufacturingDataTable].[Performance_%].[All]" dimensionUniqueName="[ManufacturingDataTable]" displayFolder="" count="0" memberValueDatatype="5" unbalanced="0"/>
    <cacheHierarchy uniqueName="[ManufacturingDataTable].[Quality_%.]" caption="Quality_%." attribute="1" defaultMemberUniqueName="[ManufacturingDataTable].[Quality_%.].[All]" allUniqueName="[ManufacturingDataTable].[Quality_%.].[All]" dimensionUniqueName="[ManufacturingDataTable]" displayFolder="" count="0" memberValueDatatype="5" unbalanced="0"/>
    <cacheHierarchy uniqueName="[ManufacturingDataTable].[OEE_%]" caption="OEE_%" attribute="1" defaultMemberUniqueName="[ManufacturingDataTable].[OEE_%].[All]" allUniqueName="[ManufacturingDataTable].[OEE_%].[All]" dimensionUniqueName="[ManufacturingDataTable]" displayFolder="" count="0" memberValueDatatype="5" unbalanced="0"/>
    <cacheHierarchy uniqueName="[ManufacturingDataTable].[Average OEE]" caption="Average OEE" attribute="1" defaultMemberUniqueName="[ManufacturingDataTable].[Average OEE].[All]" allUniqueName="[ManufacturingDataTable].[Average OEE].[All]" dimensionUniqueName="[ManufacturingDataTable]" displayFolder="" count="0" memberValueDatatype="5" unbalanced="0"/>
    <cacheHierarchy uniqueName="[ManufacturingDataTable].[Production_Cost]" caption="Production_Cost" attribute="1" defaultMemberUniqueName="[ManufacturingDataTable].[Production_Cost].[All]" allUniqueName="[ManufacturingDataTable].[Production_Cost].[All]" dimensionUniqueName="[ManufacturingDataTable]" displayFolder="" count="0" memberValueDatatype="5" unbalanced="0"/>
    <cacheHierarchy uniqueName="[ManufacturingDataTable].[Cost_Per_Unit]" caption="Cost_Per_Unit" attribute="1" defaultMemberUniqueName="[ManufacturingDataTable].[Cost_Per_Unit].[All]" allUniqueName="[ManufacturingDataTable].[Cost_Per_Unit].[All]" dimensionUniqueName="[ManufacturingDataTable]" displayFolder="" count="0" memberValueDatatype="5" unbalanced="0"/>
    <cacheHierarchy uniqueName="[ManufacturingDataTable].[Profit]" caption="Profit" attribute="1" defaultMemberUniqueName="[ManufacturingDataTable].[Profit].[All]" allUniqueName="[ManufacturingDataTable].[Profit].[All]" dimensionUniqueName="[ManufacturingDataTable]" displayFolder="" count="0" memberValueDatatype="5" unbalanced="0"/>
    <cacheHierarchy uniqueName="[ManufacturingDataTable].[Profit_Per_Unit.]" caption="Profit_Per_Unit." attribute="1" defaultMemberUniqueName="[ManufacturingDataTable].[Profit_Per_Unit.].[All]" allUniqueName="[ManufacturingDataTable].[Profit_Per_Unit.].[All]" dimensionUniqueName="[ManufacturingDataTable]" displayFolder="" count="0" memberValueDatatype="5" unbalanced="0"/>
    <cacheHierarchy uniqueName="[ManufacturingDataTable].[Maintenance_Risk]" caption="Maintenance_Risk" attribute="1" defaultMemberUniqueName="[ManufacturingDataTable].[Maintenance_Risk].[All]" allUniqueName="[ManufacturingDataTable].[Maintenance_Risk].[All]" dimensionUniqueName="[ManufacturingDataTable]" displayFolder="" count="0" memberValueDatatype="130" unbalanced="0"/>
    <cacheHierarchy uniqueName="[ManufacturingDataTable].[Anomaly_Flag]" caption="Anomaly_Flag" attribute="1" defaultMemberUniqueName="[ManufacturingDataTable].[Anomaly_Flag].[All]" allUniqueName="[ManufacturingDataTable].[Anomaly_Flag].[All]" dimensionUniqueName="[ManufacturingDataTable]" displayFolder="" count="0" memberValueDatatype="130" unbalanced="0"/>
    <cacheHierarchy uniqueName="[ManufacturingDataTable].[Scrap_Cost]" caption="Scrap_Cost" attribute="1" defaultMemberUniqueName="[ManufacturingDataTable].[Scrap_Cost].[All]" allUniqueName="[ManufacturingDataTable].[Scrap_Cost].[All]" dimensionUniqueName="[ManufacturingDataTable]" displayFolder="" count="0" memberValueDatatype="5" unbalanced="0"/>
    <cacheHierarchy uniqueName="[Measures].[__XL_Count ManufacturingDataTable]" caption="__XL_Count ManufacturingDataTable" measure="1" displayFolder="" measureGroup="ManufacturingDataTable" count="0" hidden="1"/>
    <cacheHierarchy uniqueName="[Measures].[__No measures defined]" caption="__No measures defined" measure="1" displayFolder="" count="0" hidden="1"/>
    <cacheHierarchy uniqueName="[Measures].[Sum of Scrap_Cost]" caption="Sum of Scrap_Cost" measure="1" displayFolder="" measureGroup="ManufacturingDataTable"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caption="Sum of Profit" measure="1" displayFolder="" measureGroup="ManufacturingDataTable" count="0" hidden="1">
      <extLst>
        <ext xmlns:x15="http://schemas.microsoft.com/office/spreadsheetml/2010/11/main" uri="{B97F6D7D-B522-45F9-BDA1-12C45D357490}">
          <x15:cacheHierarchy aggregatedColumn="43"/>
        </ext>
      </extLst>
    </cacheHierarchy>
    <cacheHierarchy uniqueName="[Measures].[Sum of Downtime_Hours]" caption="Sum of Downtime_Hours" measure="1" displayFolder="" measureGroup="ManufacturingDataTable" count="0" hidden="1">
      <extLst>
        <ext xmlns:x15="http://schemas.microsoft.com/office/spreadsheetml/2010/11/main" uri="{B97F6D7D-B522-45F9-BDA1-12C45D357490}">
          <x15:cacheHierarchy aggregatedColumn="30"/>
        </ext>
      </extLst>
    </cacheHierarchy>
    <cacheHierarchy uniqueName="[Measures].[Sum of Defect_Rate_%]" caption="Sum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Average of Defect_Rate_%]" caption="Average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Sum of OEE_%]" caption="Sum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OEE_%]" caption="Average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Downtime_Hours]" caption="Average of Downtime_Hours" measure="1" displayFolder="" measureGroup="ManufacturingDataTable" count="0" hidden="1">
      <extLst>
        <ext xmlns:x15="http://schemas.microsoft.com/office/spreadsheetml/2010/11/main" uri="{B97F6D7D-B522-45F9-BDA1-12C45D357490}">
          <x15:cacheHierarchy aggregatedColumn="30"/>
        </ext>
      </extLst>
    </cacheHierarchy>
  </cacheHierarchies>
  <kpis count="0"/>
  <dimensions count="2">
    <dimension name="ManufacturingDataTable" uniqueName="[ManufacturingDataTable]" caption="ManufacturingDataTable"/>
    <dimension measure="1" name="Measures" uniqueName="[Measures]" caption="Measures"/>
  </dimensions>
  <measureGroups count="1">
    <measureGroup name="ManufacturingDataTable" caption="ManufacturingData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an S" refreshedDate="46285.843578356478" createdVersion="8" refreshedVersion="8" minRefreshableVersion="3" recordCount="1000" xr:uid="{37224E4A-C116-413A-8C5B-B3B4529A6375}">
  <cacheSource type="worksheet">
    <worksheetSource name="ManufacturingDataTable"/>
  </cacheSource>
  <cacheFields count="50">
    <cacheField name="Record_ID" numFmtId="0">
      <sharedItems containsSemiMixedTypes="0" containsString="0" containsNumber="1" containsInteger="1" minValue="1" maxValue="1000"/>
    </cacheField>
    <cacheField name="Production_Date" numFmtId="164">
      <sharedItems containsSemiMixedTypes="0" containsNonDate="0" containsDate="1" containsString="0" minDate="2026-01-01T00:00:00" maxDate="2026-07-01T00:00:00" count="180">
        <d v="2026-06-13T00:00:00"/>
        <d v="2026-03-28T00:00:00"/>
        <d v="2026-03-01T00:00:00"/>
        <d v="2026-01-09T00:00:00"/>
        <d v="2026-01-24T00:00:00"/>
        <d v="2026-05-09T00:00:00"/>
        <d v="2026-01-22T00:00:00"/>
        <d v="2026-02-26T00:00:00"/>
        <d v="2026-06-15T00:00:00"/>
        <d v="2026-05-04T00:00:00"/>
        <d v="2026-05-03T00:00:00"/>
        <d v="2026-01-19T00:00:00"/>
        <d v="2026-06-19T00:00:00"/>
        <d v="2026-06-30T00:00:00"/>
        <d v="2026-06-08T00:00:00"/>
        <d v="2026-02-27T00:00:00"/>
        <d v="2026-06-05T00:00:00"/>
        <d v="2026-06-28T00:00:00"/>
        <d v="2026-01-28T00:00:00"/>
        <d v="2026-02-10T00:00:00"/>
        <d v="2026-04-10T00:00:00"/>
        <d v="2026-06-09T00:00:00"/>
        <d v="2026-06-16T00:00:00"/>
        <d v="2026-04-12T00:00:00"/>
        <d v="2026-02-09T00:00:00"/>
        <d v="2026-03-08T00:00:00"/>
        <d v="2026-02-19T00:00:00"/>
        <d v="2026-05-22T00:00:00"/>
        <d v="2026-06-02T00:00:00"/>
        <d v="2026-03-14T00:00:00"/>
        <d v="2026-06-03T00:00:00"/>
        <d v="2026-05-06T00:00:00"/>
        <d v="2026-04-03T00:00:00"/>
        <d v="2026-03-16T00:00:00"/>
        <d v="2026-04-27T00:00:00"/>
        <d v="2026-02-28T00:00:00"/>
        <d v="2026-05-08T00:00:00"/>
        <d v="2026-03-17T00:00:00"/>
        <d v="2026-06-10T00:00:00"/>
        <d v="2026-01-20T00:00:00"/>
        <d v="2026-01-17T00:00:00"/>
        <d v="2026-06-25T00:00:00"/>
        <d v="2026-04-21T00:00:00"/>
        <d v="2026-05-23T00:00:00"/>
        <d v="2026-03-13T00:00:00"/>
        <d v="2026-03-25T00:00:00"/>
        <d v="2026-01-15T00:00:00"/>
        <d v="2026-06-12T00:00:00"/>
        <d v="2026-01-11T00:00:00"/>
        <d v="2026-01-14T00:00:00"/>
        <d v="2026-04-07T00:00:00"/>
        <d v="2026-01-07T00:00:00"/>
        <d v="2026-02-25T00:00:00"/>
        <d v="2026-05-20T00:00:00"/>
        <d v="2026-02-01T00:00:00"/>
        <d v="2026-03-20T00:00:00"/>
        <d v="2026-01-18T00:00:00"/>
        <d v="2026-05-11T00:00:00"/>
        <d v="2026-05-17T00:00:00"/>
        <d v="2026-04-26T00:00:00"/>
        <d v="2026-05-30T00:00:00"/>
        <d v="2026-01-31T00:00:00"/>
        <d v="2026-03-18T00:00:00"/>
        <d v="2026-06-11T00:00:00"/>
        <d v="2026-02-14T00:00:00"/>
        <d v="2026-03-30T00:00:00"/>
        <d v="2026-03-26T00:00:00"/>
        <d v="2026-01-10T00:00:00"/>
        <d v="2026-05-01T00:00:00"/>
        <d v="2026-05-12T00:00:00"/>
        <d v="2026-05-28T00:00:00"/>
        <d v="2026-04-15T00:00:00"/>
        <d v="2026-02-18T00:00:00"/>
        <d v="2026-03-03T00:00:00"/>
        <d v="2026-04-17T00:00:00"/>
        <d v="2026-05-02T00:00:00"/>
        <d v="2026-05-25T00:00:00"/>
        <d v="2026-06-04T00:00:00"/>
        <d v="2026-05-27T00:00:00"/>
        <d v="2026-03-23T00:00:00"/>
        <d v="2026-06-22T00:00:00"/>
        <d v="2026-05-07T00:00:00"/>
        <d v="2026-05-31T00:00:00"/>
        <d v="2026-01-16T00:00:00"/>
        <d v="2026-05-13T00:00:00"/>
        <d v="2026-02-12T00:00:00"/>
        <d v="2026-04-11T00:00:00"/>
        <d v="2026-04-05T00:00:00"/>
        <d v="2026-02-06T00:00:00"/>
        <d v="2026-04-13T00:00:00"/>
        <d v="2026-02-17T00:00:00"/>
        <d v="2026-05-05T00:00:00"/>
        <d v="2026-06-27T00:00:00"/>
        <d v="2026-03-02T00:00:00"/>
        <d v="2026-04-22T00:00:00"/>
        <d v="2026-05-14T00:00:00"/>
        <d v="2026-04-24T00:00:00"/>
        <d v="2026-04-29T00:00:00"/>
        <d v="2026-04-06T00:00:00"/>
        <d v="2026-03-05T00:00:00"/>
        <d v="2026-01-05T00:00:00"/>
        <d v="2026-02-23T00:00:00"/>
        <d v="2026-01-25T00:00:00"/>
        <d v="2026-02-22T00:00:00"/>
        <d v="2026-01-13T00:00:00"/>
        <d v="2026-06-29T00:00:00"/>
        <d v="2026-01-30T00:00:00"/>
        <d v="2026-06-14T00:00:00"/>
        <d v="2026-05-10T00:00:00"/>
        <d v="2026-04-08T00:00:00"/>
        <d v="2026-04-25T00:00:00"/>
        <d v="2026-01-04T00:00:00"/>
        <d v="2026-03-15T00:00:00"/>
        <d v="2026-01-21T00:00:00"/>
        <d v="2026-05-19T00:00:00"/>
        <d v="2026-03-21T00:00:00"/>
        <d v="2026-04-28T00:00:00"/>
        <d v="2026-03-04T00:00:00"/>
        <d v="2026-04-23T00:00:00"/>
        <d v="2026-01-01T00:00:00"/>
        <d v="2026-06-20T00:00:00"/>
        <d v="2026-04-02T00:00:00"/>
        <d v="2026-03-07T00:00:00"/>
        <d v="2026-02-07T00:00:00"/>
        <d v="2026-03-27T00:00:00"/>
        <d v="2026-02-03T00:00:00"/>
        <d v="2026-03-29T00:00:00"/>
        <d v="2026-06-21T00:00:00"/>
        <d v="2026-01-02T00:00:00"/>
        <d v="2026-02-16T00:00:00"/>
        <d v="2026-03-09T00:00:00"/>
        <d v="2026-05-16T00:00:00"/>
        <d v="2026-02-05T00:00:00"/>
        <d v="2026-04-09T00:00:00"/>
        <d v="2026-05-18T00:00:00"/>
        <d v="2026-04-19T00:00:00"/>
        <d v="2026-03-19T00:00:00"/>
        <d v="2026-05-15T00:00:00"/>
        <d v="2026-02-02T00:00:00"/>
        <d v="2026-02-24T00:00:00"/>
        <d v="2026-04-20T00:00:00"/>
        <d v="2026-04-14T00:00:00"/>
        <d v="2026-02-15T00:00:00"/>
        <d v="2026-06-01T00:00:00"/>
        <d v="2026-01-08T00:00:00"/>
        <d v="2026-04-04T00:00:00"/>
        <d v="2026-02-04T00:00:00"/>
        <d v="2026-05-24T00:00:00"/>
        <d v="2026-06-17T00:00:00"/>
        <d v="2026-06-06T00:00:00"/>
        <d v="2026-01-23T00:00:00"/>
        <d v="2026-06-07T00:00:00"/>
        <d v="2026-01-06T00:00:00"/>
        <d v="2026-06-18T00:00:00"/>
        <d v="2026-02-20T00:00:00"/>
        <d v="2026-01-03T00:00:00"/>
        <d v="2026-02-21T00:00:00"/>
        <d v="2026-03-12T00:00:00"/>
        <d v="2026-04-16T00:00:00"/>
        <d v="2026-03-10T00:00:00"/>
        <d v="2026-06-23T00:00:00"/>
        <d v="2026-05-21T00:00:00"/>
        <d v="2026-01-29T00:00:00"/>
        <d v="2026-03-31T00:00:00"/>
        <d v="2026-06-24T00:00:00"/>
        <d v="2026-04-18T00:00:00"/>
        <d v="2026-02-11T00:00:00"/>
        <d v="2026-05-26T00:00:00"/>
        <d v="2026-01-27T00:00:00"/>
        <d v="2026-04-01T00:00:00"/>
        <d v="2026-01-26T00:00:00"/>
        <d v="2026-03-06T00:00:00"/>
        <d v="2026-06-26T00:00:00"/>
        <d v="2026-03-24T00:00:00"/>
        <d v="2026-04-30T00:00:00"/>
        <d v="2026-02-13T00:00:00"/>
        <d v="2026-03-22T00:00:00"/>
        <d v="2026-02-08T00:00:00"/>
        <d v="2026-05-29T00:00:00"/>
        <d v="2026-03-11T00:00:00"/>
      </sharedItems>
      <fieldGroup par="49"/>
    </cacheField>
    <cacheField name="Plant" numFmtId="0">
      <sharedItems count="2">
        <s v="Plant A"/>
        <s v="Plant B"/>
      </sharedItems>
    </cacheField>
    <cacheField name="Production_Line" numFmtId="0">
      <sharedItems count="5">
        <s v="Line 1"/>
        <s v="Line 4"/>
        <s v="Line 5"/>
        <s v="Line 2"/>
        <s v="Line 3"/>
      </sharedItems>
    </cacheField>
    <cacheField name="Machine_ID" numFmtId="0">
      <sharedItems count="15">
        <s v="M103"/>
        <s v="M102"/>
        <s v="M402"/>
        <s v="M101"/>
        <s v="M501"/>
        <s v="M401"/>
        <s v="M403"/>
        <s v="M202"/>
        <s v="M201"/>
        <s v="M503"/>
        <s v="M502"/>
        <s v="M203"/>
        <s v="M303"/>
        <s v="M302"/>
        <s v="M301"/>
      </sharedItems>
    </cacheField>
    <cacheField name="Shift" numFmtId="0">
      <sharedItems count="3">
        <s v="Morning"/>
        <s v="Evening"/>
        <s v="Night"/>
      </sharedItems>
    </cacheField>
    <cacheField name="Product_Type" numFmtId="0">
      <sharedItems count="5">
        <s v="Product A"/>
        <s v="Product D"/>
        <s v="Product E"/>
        <s v="Product B"/>
        <s v="Product C"/>
      </sharedItems>
    </cacheField>
    <cacheField name="Batch_ID" numFmtId="0">
      <sharedItems/>
    </cacheField>
    <cacheField name="Operator_ID" numFmtId="0">
      <sharedItems/>
    </cacheField>
    <cacheField name="Planned_Quantity" numFmtId="1">
      <sharedItems containsSemiMixedTypes="0" containsString="0" containsNumber="1" containsInteger="1" minValue="452" maxValue="979"/>
    </cacheField>
    <cacheField name="Produced_Quantity" numFmtId="1">
      <sharedItems containsSemiMixedTypes="0" containsString="0" containsNumber="1" containsInteger="1" minValue="306" maxValue="1172"/>
    </cacheField>
    <cacheField name="Good_Quantity" numFmtId="1">
      <sharedItems containsSemiMixedTypes="0" containsString="0" containsNumber="1" containsInteger="1" minValue="287" maxValue="1105"/>
    </cacheField>
    <cacheField name="Defect_Quantity" numFmtId="1">
      <sharedItems containsSemiMixedTypes="0" containsString="0" containsNumber="1" containsInteger="1" minValue="12" maxValue="139"/>
    </cacheField>
    <cacheField name="Scrap_Quantity" numFmtId="1">
      <sharedItems containsSemiMixedTypes="0" containsString="0" containsNumber="1" containsInteger="1" minValue="2" maxValue="48"/>
    </cacheField>
    <cacheField name="Downtime_Minutes" numFmtId="1">
      <sharedItems containsSemiMixedTypes="0" containsString="0" containsNumber="1" containsInteger="1" minValue="0" maxValue="175"/>
    </cacheField>
    <cacheField name="Downtime_Reason" numFmtId="0">
      <sharedItems/>
    </cacheField>
    <cacheField name="Ideal_Cycle_Time_Sec" numFmtId="1">
      <sharedItems containsSemiMixedTypes="0" containsString="0" containsNumber="1" containsInteger="1" minValue="42" maxValue="64"/>
    </cacheField>
    <cacheField name="Actual_Cycle_Time_Sec" numFmtId="1">
      <sharedItems containsSemiMixedTypes="0" containsString="0" containsNumber="1" containsInteger="1" minValue="40" maxValue="73"/>
    </cacheField>
    <cacheField name="Machine_Temperature_C" numFmtId="1">
      <sharedItems containsSemiMixedTypes="0" containsString="0" containsNumber="1" minValue="60" maxValue="100"/>
    </cacheField>
    <cacheField name="Machine_Vibration_mm_s" numFmtId="2">
      <sharedItems containsSemiMixedTypes="0" containsString="0" containsNumber="1" minValue="0.72" maxValue="5"/>
    </cacheField>
    <cacheField name="Energy_Consumption_kWh" numFmtId="2">
      <sharedItems containsSemiMixedTypes="0" containsString="0" containsNumber="1" minValue="15" maxValue="41.73"/>
    </cacheField>
    <cacheField name="Raw_Material_Cost" numFmtId="165">
      <sharedItems containsSemiMixedTypes="0" containsString="0" containsNumber="1" minValue="8876.4599999999991" maxValue="23707.279999999999"/>
    </cacheField>
    <cacheField name="Labour_Hours" numFmtId="2">
      <sharedItems containsSemiMixedTypes="0" containsString="0" containsNumber="1" minValue="4.76" maxValue="12.24"/>
    </cacheField>
    <cacheField name="Maintenance_Status" numFmtId="0">
      <sharedItems count="4">
        <s v="Completed"/>
        <s v="Scheduled"/>
        <s v="Overdue"/>
        <s v="Pending"/>
      </sharedItems>
    </cacheField>
    <cacheField name="Maintenance_Days_Ago" numFmtId="1">
      <sharedItems containsSemiMixedTypes="0" containsString="0" containsNumber="1" containsInteger="1" minValue="1" maxValue="76"/>
    </cacheField>
    <cacheField name="Revenue" numFmtId="165">
      <sharedItems containsSemiMixedTypes="0" containsString="0" containsNumber="1" minValue="13724.78" maxValue="37369.800000000003"/>
    </cacheField>
    <cacheField name="Production_Achievement_%" numFmtId="9">
      <sharedItems containsSemiMixedTypes="0" containsString="0" containsNumber="1" minValue="0.56849315068493156" maxValue="1.1995905834186285"/>
    </cacheField>
    <cacheField name="Defect_Rate_%" numFmtId="9">
      <sharedItems containsSemiMixedTypes="0" containsString="0" containsNumber="1" minValue="2.5423728813559324E-2" maxValue="0.18057455540355677"/>
    </cacheField>
    <cacheField name="Scrap_Rate_%" numFmtId="9">
      <sharedItems containsSemiMixedTypes="0" containsString="0" containsNumber="1" minValue="4.2372881355932203E-3" maxValue="7.6158940397350994E-2"/>
    </cacheField>
    <cacheField name="Good_Rate_%" numFmtId="9">
      <sharedItems containsSemiMixedTypes="0" containsString="0" containsNumber="1" minValue="0.81942544459644318" maxValue="0.97457627118644063"/>
    </cacheField>
    <cacheField name="Downtime_Hours" numFmtId="2">
      <sharedItems containsSemiMixedTypes="0" containsString="0" containsNumber="1" minValue="0" maxValue="2.9166666666666665"/>
    </cacheField>
    <cacheField name="Actual_Production_Rate" numFmtId="2">
      <sharedItems containsSemiMixedTypes="0" containsString="0" containsNumber="1" minValue="49.315068493150683" maxValue="90"/>
    </cacheField>
    <cacheField name="Production_Time_Hours" numFmtId="2">
      <sharedItems containsSemiMixedTypes="0" containsString="0" containsNumber="1" minValue="5.5333333333333332" maxValue="14.545555555555556"/>
    </cacheField>
    <cacheField name="Operating_Time_Hours" numFmtId="2">
      <sharedItems containsSemiMixedTypes="0" containsString="0" containsNumber="1" minValue="6.43" maxValue="12.231111111111112"/>
    </cacheField>
    <cacheField name="Planned_Production_Time" numFmtId="0">
      <sharedItems containsSemiMixedTypes="0" containsString="0" containsNumber="1" minValue="8.0355555555555558" maxValue="12.373333333333333"/>
    </cacheField>
    <cacheField name="Availability" numFmtId="10">
      <sharedItems containsSemiMixedTypes="0" containsString="0" containsNumber="1" minValue="0.69538572458543624" maxValue="1"/>
    </cacheField>
    <cacheField name="Ideal_Production_Rate" numFmtId="0">
      <sharedItems containsSemiMixedTypes="0" containsString="0" containsNumber="1" minValue="56.25" maxValue="85.714285714285708"/>
    </cacheField>
    <cacheField name="Performance_%" numFmtId="9">
      <sharedItems containsSemiMixedTypes="0" containsString="0" containsNumber="1" minValue="0.85714285714285732" maxValue="1.05"/>
    </cacheField>
    <cacheField name="Quality_%." numFmtId="9">
      <sharedItems containsSemiMixedTypes="0" containsString="0" containsNumber="1" minValue="0.81942544459644318" maxValue="0.97457627118644063"/>
    </cacheField>
    <cacheField name="OEE_%" numFmtId="10">
      <sharedItems containsSemiMixedTypes="0" containsString="0" containsNumber="1" minValue="0.5978630711991606" maxValue="1.0044860474796407"/>
    </cacheField>
    <cacheField name="Average OEE" numFmtId="10">
      <sharedItems containsSemiMixedTypes="0" containsString="0" containsNumber="1" minValue="0.82944163099091572" maxValue="0.88270908612528975"/>
    </cacheField>
    <cacheField name="Production_Cost" numFmtId="165">
      <sharedItems containsSemiMixedTypes="0" containsString="0" containsNumber="1" minValue="8876.4599999999991" maxValue="23707.279999999999"/>
    </cacheField>
    <cacheField name="Cost_Per_Unit" numFmtId="165">
      <sharedItems containsSemiMixedTypes="0" containsString="0" containsNumber="1" minValue="17.416390773405698" maxValue="32.841763392857146"/>
    </cacheField>
    <cacheField name="Profit" numFmtId="165">
      <sharedItems containsSemiMixedTypes="0" containsString="0" containsNumber="1" minValue="4410.4299999999985" maxValue="14505.150000000001"/>
    </cacheField>
    <cacheField name="Profit_Per_Unit." numFmtId="165">
      <sharedItems containsSemiMixedTypes="0" containsString="0" containsNumber="1" minValue="7.4589536621823633" maxValue="20.712013536379018"/>
    </cacheField>
    <cacheField name="Maintenance_Risk" numFmtId="1">
      <sharedItems count="3">
        <s v="Low"/>
        <s v="High"/>
        <s v="Medium"/>
      </sharedItems>
    </cacheField>
    <cacheField name="Anomaly_Flag" numFmtId="10">
      <sharedItems/>
    </cacheField>
    <cacheField name="Scrap_Cost" numFmtId="165">
      <sharedItems containsSemiMixedTypes="0" containsString="0" containsNumber="1" minValue="56.641271186440676" maxValue="1032.9329596412556"/>
    </cacheField>
    <cacheField name="Months (Production_Date)" numFmtId="0" databaseField="0">
      <fieldGroup base="1">
        <rangePr groupBy="months" startDate="2026-01-01T00:00:00" endDate="2026-07-01T00:00:00"/>
        <groupItems count="14">
          <s v="&lt;1/1/2026"/>
          <s v="Jan"/>
          <s v="Feb"/>
          <s v="Mar"/>
          <s v="Apr"/>
          <s v="May"/>
          <s v="Jun"/>
          <s v="Jul"/>
          <s v="Aug"/>
          <s v="Sep"/>
          <s v="Oct"/>
          <s v="Nov"/>
          <s v="Dec"/>
          <s v="&gt;7/1/2026"/>
        </groupItems>
      </fieldGroup>
    </cacheField>
    <cacheField name="Years (Production_Date)" numFmtId="0" databaseField="0">
      <fieldGroup base="1">
        <rangePr groupBy="years" startDate="2026-01-01T00:00:00" endDate="2026-07-01T00:00:00"/>
        <groupItems count="3">
          <s v="&lt;1/1/2026"/>
          <s v="2026"/>
          <s v="&gt;7/1/2026"/>
        </groupItems>
      </fieldGroup>
    </cacheField>
  </cacheFields>
  <extLst>
    <ext xmlns:x14="http://schemas.microsoft.com/office/spreadsheetml/2009/9/main" uri="{725AE2AE-9491-48be-B2B4-4EB974FC3084}">
      <x14:pivotCacheDefinition pivotCacheId="14044654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ayanan S" refreshedDate="46285.843578009262" backgroundQuery="1" createdVersion="8" refreshedVersion="8" minRefreshableVersion="3" recordCount="0" supportSubquery="1" supportAdvancedDrill="1" xr:uid="{29E30062-7354-4552-A260-A6E05A2DDA20}">
  <cacheSource type="external" connectionId="1"/>
  <cacheFields count="2">
    <cacheField name="[ManufacturingDataTable].[Machine_ID].[Machine_ID]" caption="Machine_ID" numFmtId="0" hierarchy="4" level="1">
      <sharedItems count="15">
        <s v="M101"/>
        <s v="M102"/>
        <s v="M103"/>
        <s v="M201"/>
        <s v="M202"/>
        <s v="M203"/>
        <s v="M301"/>
        <s v="M302"/>
        <s v="M303"/>
        <s v="M401"/>
        <s v="M402"/>
        <s v="M403"/>
        <s v="M501"/>
        <s v="M502"/>
        <s v="M503"/>
      </sharedItems>
    </cacheField>
    <cacheField name="[Measures].[Sum of Scrap_Cost]" caption="Sum of Scrap_Cost" numFmtId="0" hierarchy="50" level="32767"/>
  </cacheFields>
  <cacheHierarchies count="58">
    <cacheHierarchy uniqueName="[ManufacturingDataTable].[Record_ID]" caption="Record_ID" attribute="1" defaultMemberUniqueName="[ManufacturingDataTable].[Record_ID].[All]" allUniqueName="[ManufacturingDataTable].[Record_ID].[All]" dimensionUniqueName="[ManufacturingDataTable]" displayFolder="" count="0" memberValueDatatype="20" unbalanced="0"/>
    <cacheHierarchy uniqueName="[ManufacturingDataTable].[Production_Date]" caption="Production_Date" attribute="1" time="1" defaultMemberUniqueName="[ManufacturingDataTable].[Production_Date].[All]" allUniqueName="[ManufacturingDataTable].[Production_Date].[All]" dimensionUniqueName="[ManufacturingDataTable]" displayFolder="" count="0" memberValueDatatype="7" unbalanced="0"/>
    <cacheHierarchy uniqueName="[ManufacturingDataTable].[Plant]" caption="Plant" attribute="1" defaultMemberUniqueName="[ManufacturingDataTable].[Plant].[All]" allUniqueName="[ManufacturingDataTable].[Plant].[All]" dimensionUniqueName="[ManufacturingDataTable]" displayFolder="" count="0" memberValueDatatype="130" unbalanced="0"/>
    <cacheHierarchy uniqueName="[ManufacturingDataTable].[Production_Line]" caption="Production_Line" attribute="1" defaultMemberUniqueName="[ManufacturingDataTable].[Production_Line].[All]" allUniqueName="[ManufacturingDataTable].[Production_Line].[All]" dimensionUniqueName="[ManufacturingDataTable]" displayFolder="" count="0" memberValueDatatype="130" unbalanced="0"/>
    <cacheHierarchy uniqueName="[ManufacturingDataTable].[Machine_ID]" caption="Machine_ID" attribute="1" defaultMemberUniqueName="[ManufacturingDataTable].[Machine_ID].[All]" allUniqueName="[ManufacturingDataTable].[Machine_ID].[All]" dimensionUniqueName="[ManufacturingDataTable]" displayFolder="" count="2" memberValueDatatype="130" unbalanced="0">
      <fieldsUsage count="2">
        <fieldUsage x="-1"/>
        <fieldUsage x="0"/>
      </fieldsUsage>
    </cacheHierarchy>
    <cacheHierarchy uniqueName="[ManufacturingDataTable].[Shift]" caption="Shift" attribute="1" defaultMemberUniqueName="[ManufacturingDataTable].[Shift].[All]" allUniqueName="[ManufacturingDataTable].[Shift].[All]" dimensionUniqueName="[ManufacturingDataTable]" displayFolder="" count="0" memberValueDatatype="130" unbalanced="0"/>
    <cacheHierarchy uniqueName="[ManufacturingDataTable].[Product_Type]" caption="Product_Type" attribute="1" defaultMemberUniqueName="[ManufacturingDataTable].[Product_Type].[All]" allUniqueName="[ManufacturingDataTable].[Product_Type].[All]" dimensionUniqueName="[ManufacturingDataTable]" displayFolder="" count="0" memberValueDatatype="130" unbalanced="0"/>
    <cacheHierarchy uniqueName="[ManufacturingDataTable].[Batch_ID]" caption="Batch_ID" attribute="1" defaultMemberUniqueName="[ManufacturingDataTable].[Batch_ID].[All]" allUniqueName="[ManufacturingDataTable].[Batch_ID].[All]" dimensionUniqueName="[ManufacturingDataTable]" displayFolder="" count="0" memberValueDatatype="130" unbalanced="0"/>
    <cacheHierarchy uniqueName="[ManufacturingDataTable].[Operator_ID]" caption="Operator_ID" attribute="1" defaultMemberUniqueName="[ManufacturingDataTable].[Operator_ID].[All]" allUniqueName="[ManufacturingDataTable].[Operator_ID].[All]" dimensionUniqueName="[ManufacturingDataTable]" displayFolder="" count="0" memberValueDatatype="130" unbalanced="0"/>
    <cacheHierarchy uniqueName="[ManufacturingDataTable].[Planned_Quantity]" caption="Planned_Quantity" attribute="1" defaultMemberUniqueName="[ManufacturingDataTable].[Planned_Quantity].[All]" allUniqueName="[ManufacturingDataTable].[Planned_Quantity].[All]" dimensionUniqueName="[ManufacturingDataTable]" displayFolder="" count="0" memberValueDatatype="20" unbalanced="0"/>
    <cacheHierarchy uniqueName="[ManufacturingDataTable].[Produced_Quantity]" caption="Produced_Quantity" attribute="1" defaultMemberUniqueName="[ManufacturingDataTable].[Produced_Quantity].[All]" allUniqueName="[ManufacturingDataTable].[Produced_Quantity].[All]" dimensionUniqueName="[ManufacturingDataTable]" displayFolder="" count="0" memberValueDatatype="20" unbalanced="0"/>
    <cacheHierarchy uniqueName="[ManufacturingDataTable].[Good_Quantity]" caption="Good_Quantity" attribute="1" defaultMemberUniqueName="[ManufacturingDataTable].[Good_Quantity].[All]" allUniqueName="[ManufacturingDataTable].[Good_Quantity].[All]" dimensionUniqueName="[ManufacturingDataTable]" displayFolder="" count="0" memberValueDatatype="20" unbalanced="0"/>
    <cacheHierarchy uniqueName="[ManufacturingDataTable].[Defect_Quantity]" caption="Defect_Quantity" attribute="1" defaultMemberUniqueName="[ManufacturingDataTable].[Defect_Quantity].[All]" allUniqueName="[ManufacturingDataTable].[Defect_Quantity].[All]" dimensionUniqueName="[ManufacturingDataTable]" displayFolder="" count="0" memberValueDatatype="20" unbalanced="0"/>
    <cacheHierarchy uniqueName="[ManufacturingDataTable].[Scrap_Quantity]" caption="Scrap_Quantity" attribute="1" defaultMemberUniqueName="[ManufacturingDataTable].[Scrap_Quantity].[All]" allUniqueName="[ManufacturingDataTable].[Scrap_Quantity].[All]" dimensionUniqueName="[ManufacturingDataTable]" displayFolder="" count="0" memberValueDatatype="20" unbalanced="0"/>
    <cacheHierarchy uniqueName="[ManufacturingDataTable].[Downtime_Minutes]" caption="Downtime_Minutes" attribute="1" defaultMemberUniqueName="[ManufacturingDataTable].[Downtime_Minutes].[All]" allUniqueName="[ManufacturingDataTable].[Downtime_Minutes].[All]" dimensionUniqueName="[ManufacturingDataTable]" displayFolder="" count="0" memberValueDatatype="20" unbalanced="0"/>
    <cacheHierarchy uniqueName="[ManufacturingDataTable].[Downtime_Reason]" caption="Downtime_Reason" attribute="1" defaultMemberUniqueName="[ManufacturingDataTable].[Downtime_Reason].[All]" allUniqueName="[ManufacturingDataTable].[Downtime_Reason].[All]" dimensionUniqueName="[ManufacturingDataTable]" displayFolder="" count="0" memberValueDatatype="130" unbalanced="0"/>
    <cacheHierarchy uniqueName="[ManufacturingDataTable].[Ideal_Cycle_Time_Sec]" caption="Ideal_Cycle_Time_Sec" attribute="1" defaultMemberUniqueName="[ManufacturingDataTable].[Ideal_Cycle_Time_Sec].[All]" allUniqueName="[ManufacturingDataTable].[Ideal_Cycle_Time_Sec].[All]" dimensionUniqueName="[ManufacturingDataTable]" displayFolder="" count="0" memberValueDatatype="20" unbalanced="0"/>
    <cacheHierarchy uniqueName="[ManufacturingDataTable].[Actual_Cycle_Time_Sec]" caption="Actual_Cycle_Time_Sec" attribute="1" defaultMemberUniqueName="[ManufacturingDataTable].[Actual_Cycle_Time_Sec].[All]" allUniqueName="[ManufacturingDataTable].[Actual_Cycle_Time_Sec].[All]" dimensionUniqueName="[ManufacturingDataTable]" displayFolder="" count="0" memberValueDatatype="20" unbalanced="0"/>
    <cacheHierarchy uniqueName="[ManufacturingDataTable].[Machine_Temperature_C]" caption="Machine_Temperature_C" attribute="1" defaultMemberUniqueName="[ManufacturingDataTable].[Machine_Temperature_C].[All]" allUniqueName="[ManufacturingDataTable].[Machine_Temperature_C].[All]" dimensionUniqueName="[ManufacturingDataTable]" displayFolder="" count="0" memberValueDatatype="5" unbalanced="0"/>
    <cacheHierarchy uniqueName="[ManufacturingDataTable].[Machine_Vibration_mm_s]" caption="Machine_Vibration_mm_s" attribute="1" defaultMemberUniqueName="[ManufacturingDataTable].[Machine_Vibration_mm_s].[All]" allUniqueName="[ManufacturingDataTable].[Machine_Vibration_mm_s].[All]" dimensionUniqueName="[ManufacturingDataTable]" displayFolder="" count="0" memberValueDatatype="5" unbalanced="0"/>
    <cacheHierarchy uniqueName="[ManufacturingDataTable].[Energy_Consumption_kWh]" caption="Energy_Consumption_kWh" attribute="1" defaultMemberUniqueName="[ManufacturingDataTable].[Energy_Consumption_kWh].[All]" allUniqueName="[ManufacturingDataTable].[Energy_Consumption_kWh].[All]" dimensionUniqueName="[ManufacturingDataTable]" displayFolder="" count="0" memberValueDatatype="5" unbalanced="0"/>
    <cacheHierarchy uniqueName="[ManufacturingDataTable].[Raw_Material_Cost]" caption="Raw_Material_Cost" attribute="1" defaultMemberUniqueName="[ManufacturingDataTable].[Raw_Material_Cost].[All]" allUniqueName="[ManufacturingDataTable].[Raw_Material_Cost].[All]" dimensionUniqueName="[ManufacturingDataTable]" displayFolder="" count="0" memberValueDatatype="5" unbalanced="0"/>
    <cacheHierarchy uniqueName="[ManufacturingDataTable].[Labour_Hours]" caption="Labour_Hours" attribute="1" defaultMemberUniqueName="[ManufacturingDataTable].[Labour_Hours].[All]" allUniqueName="[ManufacturingDataTable].[Labour_Hours].[All]" dimensionUniqueName="[ManufacturingDataTable]" displayFolder="" count="0" memberValueDatatype="5" unbalanced="0"/>
    <cacheHierarchy uniqueName="[ManufacturingDataTable].[Maintenance_Status]" caption="Maintenance_Status" attribute="1" defaultMemberUniqueName="[ManufacturingDataTable].[Maintenance_Status].[All]" allUniqueName="[ManufacturingDataTable].[Maintenance_Status].[All]" dimensionUniqueName="[ManufacturingDataTable]" displayFolder="" count="0" memberValueDatatype="130" unbalanced="0"/>
    <cacheHierarchy uniqueName="[ManufacturingDataTable].[Maintenance_Days_Ago]" caption="Maintenance_Days_Ago" attribute="1" defaultMemberUniqueName="[ManufacturingDataTable].[Maintenance_Days_Ago].[All]" allUniqueName="[ManufacturingDataTable].[Maintenance_Days_Ago].[All]" dimensionUniqueName="[ManufacturingDataTable]" displayFolder="" count="0" memberValueDatatype="20" unbalanced="0"/>
    <cacheHierarchy uniqueName="[ManufacturingDataTable].[Revenue]" caption="Revenue" attribute="1" defaultMemberUniqueName="[ManufacturingDataTable].[Revenue].[All]" allUniqueName="[ManufacturingDataTable].[Revenue].[All]" dimensionUniqueName="[ManufacturingDataTable]" displayFolder="" count="0" memberValueDatatype="5" unbalanced="0"/>
    <cacheHierarchy uniqueName="[ManufacturingDataTable].[Production_Achievement_%]" caption="Production_Achievement_%" attribute="1" defaultMemberUniqueName="[ManufacturingDataTable].[Production_Achievement_%].[All]" allUniqueName="[ManufacturingDataTable].[Production_Achievement_%].[All]" dimensionUniqueName="[ManufacturingDataTable]" displayFolder="" count="0" memberValueDatatype="5" unbalanced="0"/>
    <cacheHierarchy uniqueName="[ManufacturingDataTable].[Defect_Rate_%]" caption="Defect_Rate_%" attribute="1" defaultMemberUniqueName="[ManufacturingDataTable].[Defect_Rate_%].[All]" allUniqueName="[ManufacturingDataTable].[Defect_Rate_%].[All]" dimensionUniqueName="[ManufacturingDataTable]" displayFolder="" count="0" memberValueDatatype="5" unbalanced="0"/>
    <cacheHierarchy uniqueName="[ManufacturingDataTable].[Scrap_Rate_%]" caption="Scrap_Rate_%" attribute="1" defaultMemberUniqueName="[ManufacturingDataTable].[Scrap_Rate_%].[All]" allUniqueName="[ManufacturingDataTable].[Scrap_Rate_%].[All]" dimensionUniqueName="[ManufacturingDataTable]" displayFolder="" count="0" memberValueDatatype="5" unbalanced="0"/>
    <cacheHierarchy uniqueName="[ManufacturingDataTable].[Good_Rate_%]" caption="Good_Rate_%" attribute="1" defaultMemberUniqueName="[ManufacturingDataTable].[Good_Rate_%].[All]" allUniqueName="[ManufacturingDataTable].[Good_Rate_%].[All]" dimensionUniqueName="[ManufacturingDataTable]" displayFolder="" count="0" memberValueDatatype="5" unbalanced="0"/>
    <cacheHierarchy uniqueName="[ManufacturingDataTable].[Downtime_Hours]" caption="Downtime_Hours" attribute="1" defaultMemberUniqueName="[ManufacturingDataTable].[Downtime_Hours].[All]" allUniqueName="[ManufacturingDataTable].[Downtime_Hours].[All]" dimensionUniqueName="[ManufacturingDataTable]" displayFolder="" count="0" memberValueDatatype="5" unbalanced="0"/>
    <cacheHierarchy uniqueName="[ManufacturingDataTable].[Actual_Production_Rate]" caption="Actual_Production_Rate" attribute="1" defaultMemberUniqueName="[ManufacturingDataTable].[Actual_Production_Rate].[All]" allUniqueName="[ManufacturingDataTable].[Actual_Production_Rate].[All]" dimensionUniqueName="[ManufacturingDataTable]" displayFolder="" count="0" memberValueDatatype="5" unbalanced="0"/>
    <cacheHierarchy uniqueName="[ManufacturingDataTable].[Production_Time_Hours]" caption="Production_Time_Hours" attribute="1" defaultMemberUniqueName="[ManufacturingDataTable].[Production_Time_Hours].[All]" allUniqueName="[ManufacturingDataTable].[Production_Time_Hours].[All]" dimensionUniqueName="[ManufacturingDataTable]" displayFolder="" count="0" memberValueDatatype="5" unbalanced="0"/>
    <cacheHierarchy uniqueName="[ManufacturingDataTable].[Operating_Time_Hours]" caption="Operating_Time_Hours" attribute="1" defaultMemberUniqueName="[ManufacturingDataTable].[Operating_Time_Hours].[All]" allUniqueName="[ManufacturingDataTable].[Operating_Time_Hours].[All]" dimensionUniqueName="[ManufacturingDataTable]" displayFolder="" count="0" memberValueDatatype="5" unbalanced="0"/>
    <cacheHierarchy uniqueName="[ManufacturingDataTable].[Planned_Production_Time]" caption="Planned_Production_Time" attribute="1" defaultMemberUniqueName="[ManufacturingDataTable].[Planned_Production_Time].[All]" allUniqueName="[ManufacturingDataTable].[Planned_Production_Time].[All]" dimensionUniqueName="[ManufacturingDataTable]" displayFolder="" count="0" memberValueDatatype="5" unbalanced="0"/>
    <cacheHierarchy uniqueName="[ManufacturingDataTable].[Availability]" caption="Availability" attribute="1" defaultMemberUniqueName="[ManufacturingDataTable].[Availability].[All]" allUniqueName="[ManufacturingDataTable].[Availability].[All]" dimensionUniqueName="[ManufacturingDataTable]" displayFolder="" count="0" memberValueDatatype="5" unbalanced="0"/>
    <cacheHierarchy uniqueName="[ManufacturingDataTable].[Ideal_Production_Rate]" caption="Ideal_Production_Rate" attribute="1" defaultMemberUniqueName="[ManufacturingDataTable].[Ideal_Production_Rate].[All]" allUniqueName="[ManufacturingDataTable].[Ideal_Production_Rate].[All]" dimensionUniqueName="[ManufacturingDataTable]" displayFolder="" count="0" memberValueDatatype="5" unbalanced="0"/>
    <cacheHierarchy uniqueName="[ManufacturingDataTable].[Performance_%]" caption="Performance_%" attribute="1" defaultMemberUniqueName="[ManufacturingDataTable].[Performance_%].[All]" allUniqueName="[ManufacturingDataTable].[Performance_%].[All]" dimensionUniqueName="[ManufacturingDataTable]" displayFolder="" count="0" memberValueDatatype="5" unbalanced="0"/>
    <cacheHierarchy uniqueName="[ManufacturingDataTable].[Quality_%.]" caption="Quality_%." attribute="1" defaultMemberUniqueName="[ManufacturingDataTable].[Quality_%.].[All]" allUniqueName="[ManufacturingDataTable].[Quality_%.].[All]" dimensionUniqueName="[ManufacturingDataTable]" displayFolder="" count="0" memberValueDatatype="5" unbalanced="0"/>
    <cacheHierarchy uniqueName="[ManufacturingDataTable].[OEE_%]" caption="OEE_%" attribute="1" defaultMemberUniqueName="[ManufacturingDataTable].[OEE_%].[All]" allUniqueName="[ManufacturingDataTable].[OEE_%].[All]" dimensionUniqueName="[ManufacturingDataTable]" displayFolder="" count="0" memberValueDatatype="5" unbalanced="0"/>
    <cacheHierarchy uniqueName="[ManufacturingDataTable].[Average OEE]" caption="Average OEE" attribute="1" defaultMemberUniqueName="[ManufacturingDataTable].[Average OEE].[All]" allUniqueName="[ManufacturingDataTable].[Average OEE].[All]" dimensionUniqueName="[ManufacturingDataTable]" displayFolder="" count="0" memberValueDatatype="5" unbalanced="0"/>
    <cacheHierarchy uniqueName="[ManufacturingDataTable].[Production_Cost]" caption="Production_Cost" attribute="1" defaultMemberUniqueName="[ManufacturingDataTable].[Production_Cost].[All]" allUniqueName="[ManufacturingDataTable].[Production_Cost].[All]" dimensionUniqueName="[ManufacturingDataTable]" displayFolder="" count="0" memberValueDatatype="5" unbalanced="0"/>
    <cacheHierarchy uniqueName="[ManufacturingDataTable].[Cost_Per_Unit]" caption="Cost_Per_Unit" attribute="1" defaultMemberUniqueName="[ManufacturingDataTable].[Cost_Per_Unit].[All]" allUniqueName="[ManufacturingDataTable].[Cost_Per_Unit].[All]" dimensionUniqueName="[ManufacturingDataTable]" displayFolder="" count="0" memberValueDatatype="5" unbalanced="0"/>
    <cacheHierarchy uniqueName="[ManufacturingDataTable].[Profit]" caption="Profit" attribute="1" defaultMemberUniqueName="[ManufacturingDataTable].[Profit].[All]" allUniqueName="[ManufacturingDataTable].[Profit].[All]" dimensionUniqueName="[ManufacturingDataTable]" displayFolder="" count="0" memberValueDatatype="5" unbalanced="0"/>
    <cacheHierarchy uniqueName="[ManufacturingDataTable].[Profit_Per_Unit.]" caption="Profit_Per_Unit." attribute="1" defaultMemberUniqueName="[ManufacturingDataTable].[Profit_Per_Unit.].[All]" allUniqueName="[ManufacturingDataTable].[Profit_Per_Unit.].[All]" dimensionUniqueName="[ManufacturingDataTable]" displayFolder="" count="0" memberValueDatatype="5" unbalanced="0"/>
    <cacheHierarchy uniqueName="[ManufacturingDataTable].[Maintenance_Risk]" caption="Maintenance_Risk" attribute="1" defaultMemberUniqueName="[ManufacturingDataTable].[Maintenance_Risk].[All]" allUniqueName="[ManufacturingDataTable].[Maintenance_Risk].[All]" dimensionUniqueName="[ManufacturingDataTable]" displayFolder="" count="0" memberValueDatatype="130" unbalanced="0"/>
    <cacheHierarchy uniqueName="[ManufacturingDataTable].[Anomaly_Flag]" caption="Anomaly_Flag" attribute="1" defaultMemberUniqueName="[ManufacturingDataTable].[Anomaly_Flag].[All]" allUniqueName="[ManufacturingDataTable].[Anomaly_Flag].[All]" dimensionUniqueName="[ManufacturingDataTable]" displayFolder="" count="0" memberValueDatatype="130" unbalanced="0"/>
    <cacheHierarchy uniqueName="[ManufacturingDataTable].[Scrap_Cost]" caption="Scrap_Cost" attribute="1" defaultMemberUniqueName="[ManufacturingDataTable].[Scrap_Cost].[All]" allUniqueName="[ManufacturingDataTable].[Scrap_Cost].[All]" dimensionUniqueName="[ManufacturingDataTable]" displayFolder="" count="0" memberValueDatatype="5" unbalanced="0"/>
    <cacheHierarchy uniqueName="[Measures].[__XL_Count ManufacturingDataTable]" caption="__XL_Count ManufacturingDataTable" measure="1" displayFolder="" measureGroup="ManufacturingDataTable" count="0" hidden="1"/>
    <cacheHierarchy uniqueName="[Measures].[__No measures defined]" caption="__No measures defined" measure="1" displayFolder="" count="0" hidden="1"/>
    <cacheHierarchy uniqueName="[Measures].[Sum of Scrap_Cost]" caption="Sum of Scrap_Cost" measure="1" displayFolder="" measureGroup="ManufacturingDataTable"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caption="Sum of Profit" measure="1" displayFolder="" measureGroup="ManufacturingDataTable" count="0" hidden="1">
      <extLst>
        <ext xmlns:x15="http://schemas.microsoft.com/office/spreadsheetml/2010/11/main" uri="{B97F6D7D-B522-45F9-BDA1-12C45D357490}">
          <x15:cacheHierarchy aggregatedColumn="43"/>
        </ext>
      </extLst>
    </cacheHierarchy>
    <cacheHierarchy uniqueName="[Measures].[Sum of Downtime_Hours]" caption="Sum of Downtime_Hours" measure="1" displayFolder="" measureGroup="ManufacturingDataTable" count="0" hidden="1">
      <extLst>
        <ext xmlns:x15="http://schemas.microsoft.com/office/spreadsheetml/2010/11/main" uri="{B97F6D7D-B522-45F9-BDA1-12C45D357490}">
          <x15:cacheHierarchy aggregatedColumn="30"/>
        </ext>
      </extLst>
    </cacheHierarchy>
    <cacheHierarchy uniqueName="[Measures].[Sum of Defect_Rate_%]" caption="Sum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Average of Defect_Rate_%]" caption="Average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Sum of OEE_%]" caption="Sum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OEE_%]" caption="Average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Downtime_Hours]" caption="Average of Downtime_Hours" measure="1" displayFolder="" measureGroup="ManufacturingDataTable" count="0" hidden="1">
      <extLst>
        <ext xmlns:x15="http://schemas.microsoft.com/office/spreadsheetml/2010/11/main" uri="{B97F6D7D-B522-45F9-BDA1-12C45D357490}">
          <x15:cacheHierarchy aggregatedColumn="30"/>
        </ext>
      </extLst>
    </cacheHierarchy>
  </cacheHierarchies>
  <kpis count="0"/>
  <dimensions count="2">
    <dimension name="ManufacturingDataTable" uniqueName="[ManufacturingDataTable]" caption="ManufacturingDataTable"/>
    <dimension measure="1" name="Measures" uniqueName="[Measures]" caption="Measures"/>
  </dimensions>
  <measureGroups count="1">
    <measureGroup name="ManufacturingDataTable" caption="ManufacturingData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ayanan S" refreshedDate="46285.922443171294" backgroundQuery="1" createdVersion="8" refreshedVersion="8" minRefreshableVersion="3" recordCount="0" supportSubquery="1" supportAdvancedDrill="1" xr:uid="{E16F0A33-3EFE-4731-BF7E-775704FB0018}">
  <cacheSource type="external" connectionId="1"/>
  <cacheFields count="2">
    <cacheField name="[ManufacturingDataTable].[Production_Line].[Production_Line]" caption="Production_Line" numFmtId="0" hierarchy="3" level="1">
      <sharedItems count="5">
        <s v="Line 1"/>
        <s v="Line 2"/>
        <s v="Line 3"/>
        <s v="Line 4"/>
        <s v="Line 5"/>
      </sharedItems>
    </cacheField>
    <cacheField name="[Measures].[Sum of Scrap_Cost]" caption="Sum of Scrap_Cost" numFmtId="0" hierarchy="50" level="32767"/>
  </cacheFields>
  <cacheHierarchies count="58">
    <cacheHierarchy uniqueName="[ManufacturingDataTable].[Record_ID]" caption="Record_ID" attribute="1" defaultMemberUniqueName="[ManufacturingDataTable].[Record_ID].[All]" allUniqueName="[ManufacturingDataTable].[Record_ID].[All]" dimensionUniqueName="[ManufacturingDataTable]" displayFolder="" count="0" memberValueDatatype="20" unbalanced="0"/>
    <cacheHierarchy uniqueName="[ManufacturingDataTable].[Production_Date]" caption="Production_Date" attribute="1" time="1" defaultMemberUniqueName="[ManufacturingDataTable].[Production_Date].[All]" allUniqueName="[ManufacturingDataTable].[Production_Date].[All]" dimensionUniqueName="[ManufacturingDataTable]" displayFolder="" count="0" memberValueDatatype="7" unbalanced="0"/>
    <cacheHierarchy uniqueName="[ManufacturingDataTable].[Plant]" caption="Plant" attribute="1" defaultMemberUniqueName="[ManufacturingDataTable].[Plant].[All]" allUniqueName="[ManufacturingDataTable].[Plant].[All]" dimensionUniqueName="[ManufacturingDataTable]" displayFolder="" count="0" memberValueDatatype="130" unbalanced="0"/>
    <cacheHierarchy uniqueName="[ManufacturingDataTable].[Production_Line]" caption="Production_Line" attribute="1" defaultMemberUniqueName="[ManufacturingDataTable].[Production_Line].[All]" allUniqueName="[ManufacturingDataTable].[Production_Line].[All]" dimensionUniqueName="[ManufacturingDataTable]" displayFolder="" count="2" memberValueDatatype="130" unbalanced="0">
      <fieldsUsage count="2">
        <fieldUsage x="-1"/>
        <fieldUsage x="0"/>
      </fieldsUsage>
    </cacheHierarchy>
    <cacheHierarchy uniqueName="[ManufacturingDataTable].[Machine_ID]" caption="Machine_ID" attribute="1" defaultMemberUniqueName="[ManufacturingDataTable].[Machine_ID].[All]" allUniqueName="[ManufacturingDataTable].[Machine_ID].[All]" dimensionUniqueName="[ManufacturingDataTable]" displayFolder="" count="0" memberValueDatatype="130" unbalanced="0"/>
    <cacheHierarchy uniqueName="[ManufacturingDataTable].[Shift]" caption="Shift" attribute="1" defaultMemberUniqueName="[ManufacturingDataTable].[Shift].[All]" allUniqueName="[ManufacturingDataTable].[Shift].[All]" dimensionUniqueName="[ManufacturingDataTable]" displayFolder="" count="0" memberValueDatatype="130" unbalanced="0"/>
    <cacheHierarchy uniqueName="[ManufacturingDataTable].[Product_Type]" caption="Product_Type" attribute="1" defaultMemberUniqueName="[ManufacturingDataTable].[Product_Type].[All]" allUniqueName="[ManufacturingDataTable].[Product_Type].[All]" dimensionUniqueName="[ManufacturingDataTable]" displayFolder="" count="0" memberValueDatatype="130" unbalanced="0"/>
    <cacheHierarchy uniqueName="[ManufacturingDataTable].[Batch_ID]" caption="Batch_ID" attribute="1" defaultMemberUniqueName="[ManufacturingDataTable].[Batch_ID].[All]" allUniqueName="[ManufacturingDataTable].[Batch_ID].[All]" dimensionUniqueName="[ManufacturingDataTable]" displayFolder="" count="0" memberValueDatatype="130" unbalanced="0"/>
    <cacheHierarchy uniqueName="[ManufacturingDataTable].[Operator_ID]" caption="Operator_ID" attribute="1" defaultMemberUniqueName="[ManufacturingDataTable].[Operator_ID].[All]" allUniqueName="[ManufacturingDataTable].[Operator_ID].[All]" dimensionUniqueName="[ManufacturingDataTable]" displayFolder="" count="0" memberValueDatatype="130" unbalanced="0"/>
    <cacheHierarchy uniqueName="[ManufacturingDataTable].[Planned_Quantity]" caption="Planned_Quantity" attribute="1" defaultMemberUniqueName="[ManufacturingDataTable].[Planned_Quantity].[All]" allUniqueName="[ManufacturingDataTable].[Planned_Quantity].[All]" dimensionUniqueName="[ManufacturingDataTable]" displayFolder="" count="0" memberValueDatatype="20" unbalanced="0"/>
    <cacheHierarchy uniqueName="[ManufacturingDataTable].[Produced_Quantity]" caption="Produced_Quantity" attribute="1" defaultMemberUniqueName="[ManufacturingDataTable].[Produced_Quantity].[All]" allUniqueName="[ManufacturingDataTable].[Produced_Quantity].[All]" dimensionUniqueName="[ManufacturingDataTable]" displayFolder="" count="0" memberValueDatatype="20" unbalanced="0"/>
    <cacheHierarchy uniqueName="[ManufacturingDataTable].[Good_Quantity]" caption="Good_Quantity" attribute="1" defaultMemberUniqueName="[ManufacturingDataTable].[Good_Quantity].[All]" allUniqueName="[ManufacturingDataTable].[Good_Quantity].[All]" dimensionUniqueName="[ManufacturingDataTable]" displayFolder="" count="0" memberValueDatatype="20" unbalanced="0"/>
    <cacheHierarchy uniqueName="[ManufacturingDataTable].[Defect_Quantity]" caption="Defect_Quantity" attribute="1" defaultMemberUniqueName="[ManufacturingDataTable].[Defect_Quantity].[All]" allUniqueName="[ManufacturingDataTable].[Defect_Quantity].[All]" dimensionUniqueName="[ManufacturingDataTable]" displayFolder="" count="0" memberValueDatatype="20" unbalanced="0"/>
    <cacheHierarchy uniqueName="[ManufacturingDataTable].[Scrap_Quantity]" caption="Scrap_Quantity" attribute="1" defaultMemberUniqueName="[ManufacturingDataTable].[Scrap_Quantity].[All]" allUniqueName="[ManufacturingDataTable].[Scrap_Quantity].[All]" dimensionUniqueName="[ManufacturingDataTable]" displayFolder="" count="0" memberValueDatatype="20" unbalanced="0"/>
    <cacheHierarchy uniqueName="[ManufacturingDataTable].[Downtime_Minutes]" caption="Downtime_Minutes" attribute="1" defaultMemberUniqueName="[ManufacturingDataTable].[Downtime_Minutes].[All]" allUniqueName="[ManufacturingDataTable].[Downtime_Minutes].[All]" dimensionUniqueName="[ManufacturingDataTable]" displayFolder="" count="0" memberValueDatatype="20" unbalanced="0"/>
    <cacheHierarchy uniqueName="[ManufacturingDataTable].[Downtime_Reason]" caption="Downtime_Reason" attribute="1" defaultMemberUniqueName="[ManufacturingDataTable].[Downtime_Reason].[All]" allUniqueName="[ManufacturingDataTable].[Downtime_Reason].[All]" dimensionUniqueName="[ManufacturingDataTable]" displayFolder="" count="0" memberValueDatatype="130" unbalanced="0"/>
    <cacheHierarchy uniqueName="[ManufacturingDataTable].[Ideal_Cycle_Time_Sec]" caption="Ideal_Cycle_Time_Sec" attribute="1" defaultMemberUniqueName="[ManufacturingDataTable].[Ideal_Cycle_Time_Sec].[All]" allUniqueName="[ManufacturingDataTable].[Ideal_Cycle_Time_Sec].[All]" dimensionUniqueName="[ManufacturingDataTable]" displayFolder="" count="0" memberValueDatatype="20" unbalanced="0"/>
    <cacheHierarchy uniqueName="[ManufacturingDataTable].[Actual_Cycle_Time_Sec]" caption="Actual_Cycle_Time_Sec" attribute="1" defaultMemberUniqueName="[ManufacturingDataTable].[Actual_Cycle_Time_Sec].[All]" allUniqueName="[ManufacturingDataTable].[Actual_Cycle_Time_Sec].[All]" dimensionUniqueName="[ManufacturingDataTable]" displayFolder="" count="0" memberValueDatatype="20" unbalanced="0"/>
    <cacheHierarchy uniqueName="[ManufacturingDataTable].[Machine_Temperature_C]" caption="Machine_Temperature_C" attribute="1" defaultMemberUniqueName="[ManufacturingDataTable].[Machine_Temperature_C].[All]" allUniqueName="[ManufacturingDataTable].[Machine_Temperature_C].[All]" dimensionUniqueName="[ManufacturingDataTable]" displayFolder="" count="0" memberValueDatatype="5" unbalanced="0"/>
    <cacheHierarchy uniqueName="[ManufacturingDataTable].[Machine_Vibration_mm_s]" caption="Machine_Vibration_mm_s" attribute="1" defaultMemberUniqueName="[ManufacturingDataTable].[Machine_Vibration_mm_s].[All]" allUniqueName="[ManufacturingDataTable].[Machine_Vibration_mm_s].[All]" dimensionUniqueName="[ManufacturingDataTable]" displayFolder="" count="0" memberValueDatatype="5" unbalanced="0"/>
    <cacheHierarchy uniqueName="[ManufacturingDataTable].[Energy_Consumption_kWh]" caption="Energy_Consumption_kWh" attribute="1" defaultMemberUniqueName="[ManufacturingDataTable].[Energy_Consumption_kWh].[All]" allUniqueName="[ManufacturingDataTable].[Energy_Consumption_kWh].[All]" dimensionUniqueName="[ManufacturingDataTable]" displayFolder="" count="0" memberValueDatatype="5" unbalanced="0"/>
    <cacheHierarchy uniqueName="[ManufacturingDataTable].[Raw_Material_Cost]" caption="Raw_Material_Cost" attribute="1" defaultMemberUniqueName="[ManufacturingDataTable].[Raw_Material_Cost].[All]" allUniqueName="[ManufacturingDataTable].[Raw_Material_Cost].[All]" dimensionUniqueName="[ManufacturingDataTable]" displayFolder="" count="0" memberValueDatatype="5" unbalanced="0"/>
    <cacheHierarchy uniqueName="[ManufacturingDataTable].[Labour_Hours]" caption="Labour_Hours" attribute="1" defaultMemberUniqueName="[ManufacturingDataTable].[Labour_Hours].[All]" allUniqueName="[ManufacturingDataTable].[Labour_Hours].[All]" dimensionUniqueName="[ManufacturingDataTable]" displayFolder="" count="0" memberValueDatatype="5" unbalanced="0"/>
    <cacheHierarchy uniqueName="[ManufacturingDataTable].[Maintenance_Status]" caption="Maintenance_Status" attribute="1" defaultMemberUniqueName="[ManufacturingDataTable].[Maintenance_Status].[All]" allUniqueName="[ManufacturingDataTable].[Maintenance_Status].[All]" dimensionUniqueName="[ManufacturingDataTable]" displayFolder="" count="0" memberValueDatatype="130" unbalanced="0"/>
    <cacheHierarchy uniqueName="[ManufacturingDataTable].[Maintenance_Days_Ago]" caption="Maintenance_Days_Ago" attribute="1" defaultMemberUniqueName="[ManufacturingDataTable].[Maintenance_Days_Ago].[All]" allUniqueName="[ManufacturingDataTable].[Maintenance_Days_Ago].[All]" dimensionUniqueName="[ManufacturingDataTable]" displayFolder="" count="0" memberValueDatatype="20" unbalanced="0"/>
    <cacheHierarchy uniqueName="[ManufacturingDataTable].[Revenue]" caption="Revenue" attribute="1" defaultMemberUniqueName="[ManufacturingDataTable].[Revenue].[All]" allUniqueName="[ManufacturingDataTable].[Revenue].[All]" dimensionUniqueName="[ManufacturingDataTable]" displayFolder="" count="0" memberValueDatatype="5" unbalanced="0"/>
    <cacheHierarchy uniqueName="[ManufacturingDataTable].[Production_Achievement_%]" caption="Production_Achievement_%" attribute="1" defaultMemberUniqueName="[ManufacturingDataTable].[Production_Achievement_%].[All]" allUniqueName="[ManufacturingDataTable].[Production_Achievement_%].[All]" dimensionUniqueName="[ManufacturingDataTable]" displayFolder="" count="0" memberValueDatatype="5" unbalanced="0"/>
    <cacheHierarchy uniqueName="[ManufacturingDataTable].[Defect_Rate_%]" caption="Defect_Rate_%" attribute="1" defaultMemberUniqueName="[ManufacturingDataTable].[Defect_Rate_%].[All]" allUniqueName="[ManufacturingDataTable].[Defect_Rate_%].[All]" dimensionUniqueName="[ManufacturingDataTable]" displayFolder="" count="0" memberValueDatatype="5" unbalanced="0"/>
    <cacheHierarchy uniqueName="[ManufacturingDataTable].[Scrap_Rate_%]" caption="Scrap_Rate_%" attribute="1" defaultMemberUniqueName="[ManufacturingDataTable].[Scrap_Rate_%].[All]" allUniqueName="[ManufacturingDataTable].[Scrap_Rate_%].[All]" dimensionUniqueName="[ManufacturingDataTable]" displayFolder="" count="0" memberValueDatatype="5" unbalanced="0"/>
    <cacheHierarchy uniqueName="[ManufacturingDataTable].[Good_Rate_%]" caption="Good_Rate_%" attribute="1" defaultMemberUniqueName="[ManufacturingDataTable].[Good_Rate_%].[All]" allUniqueName="[ManufacturingDataTable].[Good_Rate_%].[All]" dimensionUniqueName="[ManufacturingDataTable]" displayFolder="" count="0" memberValueDatatype="5" unbalanced="0"/>
    <cacheHierarchy uniqueName="[ManufacturingDataTable].[Downtime_Hours]" caption="Downtime_Hours" attribute="1" defaultMemberUniqueName="[ManufacturingDataTable].[Downtime_Hours].[All]" allUniqueName="[ManufacturingDataTable].[Downtime_Hours].[All]" dimensionUniqueName="[ManufacturingDataTable]" displayFolder="" count="0" memberValueDatatype="5" unbalanced="0"/>
    <cacheHierarchy uniqueName="[ManufacturingDataTable].[Actual_Production_Rate]" caption="Actual_Production_Rate" attribute="1" defaultMemberUniqueName="[ManufacturingDataTable].[Actual_Production_Rate].[All]" allUniqueName="[ManufacturingDataTable].[Actual_Production_Rate].[All]" dimensionUniqueName="[ManufacturingDataTable]" displayFolder="" count="0" memberValueDatatype="5" unbalanced="0"/>
    <cacheHierarchy uniqueName="[ManufacturingDataTable].[Production_Time_Hours]" caption="Production_Time_Hours" attribute="1" defaultMemberUniqueName="[ManufacturingDataTable].[Production_Time_Hours].[All]" allUniqueName="[ManufacturingDataTable].[Production_Time_Hours].[All]" dimensionUniqueName="[ManufacturingDataTable]" displayFolder="" count="0" memberValueDatatype="5" unbalanced="0"/>
    <cacheHierarchy uniqueName="[ManufacturingDataTable].[Operating_Time_Hours]" caption="Operating_Time_Hours" attribute="1" defaultMemberUniqueName="[ManufacturingDataTable].[Operating_Time_Hours].[All]" allUniqueName="[ManufacturingDataTable].[Operating_Time_Hours].[All]" dimensionUniqueName="[ManufacturingDataTable]" displayFolder="" count="0" memberValueDatatype="5" unbalanced="0"/>
    <cacheHierarchy uniqueName="[ManufacturingDataTable].[Planned_Production_Time]" caption="Planned_Production_Time" attribute="1" defaultMemberUniqueName="[ManufacturingDataTable].[Planned_Production_Time].[All]" allUniqueName="[ManufacturingDataTable].[Planned_Production_Time].[All]" dimensionUniqueName="[ManufacturingDataTable]" displayFolder="" count="0" memberValueDatatype="5" unbalanced="0"/>
    <cacheHierarchy uniqueName="[ManufacturingDataTable].[Availability]" caption="Availability" attribute="1" defaultMemberUniqueName="[ManufacturingDataTable].[Availability].[All]" allUniqueName="[ManufacturingDataTable].[Availability].[All]" dimensionUniqueName="[ManufacturingDataTable]" displayFolder="" count="0" memberValueDatatype="5" unbalanced="0"/>
    <cacheHierarchy uniqueName="[ManufacturingDataTable].[Ideal_Production_Rate]" caption="Ideal_Production_Rate" attribute="1" defaultMemberUniqueName="[ManufacturingDataTable].[Ideal_Production_Rate].[All]" allUniqueName="[ManufacturingDataTable].[Ideal_Production_Rate].[All]" dimensionUniqueName="[ManufacturingDataTable]" displayFolder="" count="0" memberValueDatatype="5" unbalanced="0"/>
    <cacheHierarchy uniqueName="[ManufacturingDataTable].[Performance_%]" caption="Performance_%" attribute="1" defaultMemberUniqueName="[ManufacturingDataTable].[Performance_%].[All]" allUniqueName="[ManufacturingDataTable].[Performance_%].[All]" dimensionUniqueName="[ManufacturingDataTable]" displayFolder="" count="0" memberValueDatatype="5" unbalanced="0"/>
    <cacheHierarchy uniqueName="[ManufacturingDataTable].[Quality_%.]" caption="Quality_%." attribute="1" defaultMemberUniqueName="[ManufacturingDataTable].[Quality_%.].[All]" allUniqueName="[ManufacturingDataTable].[Quality_%.].[All]" dimensionUniqueName="[ManufacturingDataTable]" displayFolder="" count="0" memberValueDatatype="5" unbalanced="0"/>
    <cacheHierarchy uniqueName="[ManufacturingDataTable].[OEE_%]" caption="OEE_%" attribute="1" defaultMemberUniqueName="[ManufacturingDataTable].[OEE_%].[All]" allUniqueName="[ManufacturingDataTable].[OEE_%].[All]" dimensionUniqueName="[ManufacturingDataTable]" displayFolder="" count="0" memberValueDatatype="5" unbalanced="0"/>
    <cacheHierarchy uniqueName="[ManufacturingDataTable].[Average OEE]" caption="Average OEE" attribute="1" defaultMemberUniqueName="[ManufacturingDataTable].[Average OEE].[All]" allUniqueName="[ManufacturingDataTable].[Average OEE].[All]" dimensionUniqueName="[ManufacturingDataTable]" displayFolder="" count="0" memberValueDatatype="5" unbalanced="0"/>
    <cacheHierarchy uniqueName="[ManufacturingDataTable].[Production_Cost]" caption="Production_Cost" attribute="1" defaultMemberUniqueName="[ManufacturingDataTable].[Production_Cost].[All]" allUniqueName="[ManufacturingDataTable].[Production_Cost].[All]" dimensionUniqueName="[ManufacturingDataTable]" displayFolder="" count="0" memberValueDatatype="5" unbalanced="0"/>
    <cacheHierarchy uniqueName="[ManufacturingDataTable].[Cost_Per_Unit]" caption="Cost_Per_Unit" attribute="1" defaultMemberUniqueName="[ManufacturingDataTable].[Cost_Per_Unit].[All]" allUniqueName="[ManufacturingDataTable].[Cost_Per_Unit].[All]" dimensionUniqueName="[ManufacturingDataTable]" displayFolder="" count="0" memberValueDatatype="5" unbalanced="0"/>
    <cacheHierarchy uniqueName="[ManufacturingDataTable].[Profit]" caption="Profit" attribute="1" defaultMemberUniqueName="[ManufacturingDataTable].[Profit].[All]" allUniqueName="[ManufacturingDataTable].[Profit].[All]" dimensionUniqueName="[ManufacturingDataTable]" displayFolder="" count="0" memberValueDatatype="5" unbalanced="0"/>
    <cacheHierarchy uniqueName="[ManufacturingDataTable].[Profit_Per_Unit.]" caption="Profit_Per_Unit." attribute="1" defaultMemberUniqueName="[ManufacturingDataTable].[Profit_Per_Unit.].[All]" allUniqueName="[ManufacturingDataTable].[Profit_Per_Unit.].[All]" dimensionUniqueName="[ManufacturingDataTable]" displayFolder="" count="0" memberValueDatatype="5" unbalanced="0"/>
    <cacheHierarchy uniqueName="[ManufacturingDataTable].[Maintenance_Risk]" caption="Maintenance_Risk" attribute="1" defaultMemberUniqueName="[ManufacturingDataTable].[Maintenance_Risk].[All]" allUniqueName="[ManufacturingDataTable].[Maintenance_Risk].[All]" dimensionUniqueName="[ManufacturingDataTable]" displayFolder="" count="0" memberValueDatatype="130" unbalanced="0"/>
    <cacheHierarchy uniqueName="[ManufacturingDataTable].[Anomaly_Flag]" caption="Anomaly_Flag" attribute="1" defaultMemberUniqueName="[ManufacturingDataTable].[Anomaly_Flag].[All]" allUniqueName="[ManufacturingDataTable].[Anomaly_Flag].[All]" dimensionUniqueName="[ManufacturingDataTable]" displayFolder="" count="0" memberValueDatatype="130" unbalanced="0"/>
    <cacheHierarchy uniqueName="[ManufacturingDataTable].[Scrap_Cost]" caption="Scrap_Cost" attribute="1" defaultMemberUniqueName="[ManufacturingDataTable].[Scrap_Cost].[All]" allUniqueName="[ManufacturingDataTable].[Scrap_Cost].[All]" dimensionUniqueName="[ManufacturingDataTable]" displayFolder="" count="0" memberValueDatatype="5" unbalanced="0"/>
    <cacheHierarchy uniqueName="[Measures].[__XL_Count ManufacturingDataTable]" caption="__XL_Count ManufacturingDataTable" measure="1" displayFolder="" measureGroup="ManufacturingDataTable" count="0" hidden="1"/>
    <cacheHierarchy uniqueName="[Measures].[__No measures defined]" caption="__No measures defined" measure="1" displayFolder="" count="0" hidden="1"/>
    <cacheHierarchy uniqueName="[Measures].[Sum of Scrap_Cost]" caption="Sum of Scrap_Cost" measure="1" displayFolder="" measureGroup="ManufacturingDataTable"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caption="Sum of Profit" measure="1" displayFolder="" measureGroup="ManufacturingDataTable" count="0" hidden="1">
      <extLst>
        <ext xmlns:x15="http://schemas.microsoft.com/office/spreadsheetml/2010/11/main" uri="{B97F6D7D-B522-45F9-BDA1-12C45D357490}">
          <x15:cacheHierarchy aggregatedColumn="43"/>
        </ext>
      </extLst>
    </cacheHierarchy>
    <cacheHierarchy uniqueName="[Measures].[Sum of Downtime_Hours]" caption="Sum of Downtime_Hours" measure="1" displayFolder="" measureGroup="ManufacturingDataTable" count="0" hidden="1">
      <extLst>
        <ext xmlns:x15="http://schemas.microsoft.com/office/spreadsheetml/2010/11/main" uri="{B97F6D7D-B522-45F9-BDA1-12C45D357490}">
          <x15:cacheHierarchy aggregatedColumn="30"/>
        </ext>
      </extLst>
    </cacheHierarchy>
    <cacheHierarchy uniqueName="[Measures].[Sum of Defect_Rate_%]" caption="Sum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Average of Defect_Rate_%]" caption="Average of Defect_Rate_%" measure="1" displayFolder="" measureGroup="ManufacturingDataTable" count="0" hidden="1">
      <extLst>
        <ext xmlns:x15="http://schemas.microsoft.com/office/spreadsheetml/2010/11/main" uri="{B97F6D7D-B522-45F9-BDA1-12C45D357490}">
          <x15:cacheHierarchy aggregatedColumn="27"/>
        </ext>
      </extLst>
    </cacheHierarchy>
    <cacheHierarchy uniqueName="[Measures].[Sum of OEE_%]" caption="Sum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OEE_%]" caption="Average of OEE_%" measure="1" displayFolder="" measureGroup="ManufacturingDataTable" count="0" hidden="1">
      <extLst>
        <ext xmlns:x15="http://schemas.microsoft.com/office/spreadsheetml/2010/11/main" uri="{B97F6D7D-B522-45F9-BDA1-12C45D357490}">
          <x15:cacheHierarchy aggregatedColumn="39"/>
        </ext>
      </extLst>
    </cacheHierarchy>
    <cacheHierarchy uniqueName="[Measures].[Average of Downtime_Hours]" caption="Average of Downtime_Hours" measure="1" displayFolder="" measureGroup="ManufacturingDataTable" count="0" hidden="1">
      <extLst>
        <ext xmlns:x15="http://schemas.microsoft.com/office/spreadsheetml/2010/11/main" uri="{B97F6D7D-B522-45F9-BDA1-12C45D357490}">
          <x15:cacheHierarchy aggregatedColumn="30"/>
        </ext>
      </extLst>
    </cacheHierarchy>
  </cacheHierarchies>
  <kpis count="0"/>
  <dimensions count="2">
    <dimension name="ManufacturingDataTable" uniqueName="[ManufacturingDataTable]" caption="ManufacturingDataTable"/>
    <dimension measure="1" name="Measures" uniqueName="[Measures]" caption="Measures"/>
  </dimensions>
  <measureGroups count="1">
    <measureGroup name="ManufacturingDataTable" caption="ManufacturingData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s v="B260613-0001"/>
    <s v="OP107"/>
    <n v="764"/>
    <n v="737"/>
    <n v="705"/>
    <n v="32"/>
    <n v="8"/>
    <n v="22"/>
    <s v="Machine Breakdown"/>
    <n v="42"/>
    <n v="44"/>
    <n v="69"/>
    <n v="1.91"/>
    <n v="30.4"/>
    <n v="13077.65"/>
    <n v="8.2899999999999991"/>
    <x v="0"/>
    <n v="29"/>
    <n v="22174.65"/>
    <n v="0.96465968586387429"/>
    <n v="4.3419267299864311E-2"/>
    <n v="1.0854816824966078E-2"/>
    <n v="0.95658073270013566"/>
    <n v="0.36666666666666664"/>
    <n v="81.818181818181813"/>
    <n v="9.0077777777777772"/>
    <n v="8.5466666666666669"/>
    <n v="8.913333333333334"/>
    <n v="0.95886312640239335"/>
    <n v="85.714285714285708"/>
    <n v="0.95454545454545459"/>
    <n v="0.95658073270013566"/>
    <n v="0.87553771964891047"/>
    <n v="0.86364026719058495"/>
    <n v="13077.65"/>
    <n v="17.744436906377203"/>
    <n v="9097.0000000000018"/>
    <n v="12.343283582089555"/>
    <x v="0"/>
    <s v="Normal"/>
    <n v="141.95549525101762"/>
  </r>
  <r>
    <n v="2"/>
    <x v="1"/>
    <x v="0"/>
    <x v="0"/>
    <x v="1"/>
    <x v="0"/>
    <x v="1"/>
    <s v="B260328-0002"/>
    <s v="OP117"/>
    <n v="702"/>
    <n v="740"/>
    <n v="698"/>
    <n v="42"/>
    <n v="16"/>
    <n v="0"/>
    <s v="No Downtime"/>
    <n v="45"/>
    <n v="46"/>
    <n v="63.1"/>
    <n v="1.8"/>
    <n v="26.27"/>
    <n v="14343.22"/>
    <n v="8.3800000000000008"/>
    <x v="0"/>
    <n v="12"/>
    <n v="23814.06"/>
    <n v="1.0541310541310542"/>
    <n v="5.675675675675676E-2"/>
    <n v="2.1621621621621623E-2"/>
    <n v="0.94324324324324327"/>
    <n v="0"/>
    <n v="78.260869565217391"/>
    <n v="9.4555555555555557"/>
    <n v="8.7750000000000004"/>
    <n v="8.7750000000000004"/>
    <n v="1"/>
    <n v="80"/>
    <n v="0.97826086956521741"/>
    <n v="0.94324324324324327"/>
    <n v="0.92273795534665104"/>
    <n v="0.86362835782876468"/>
    <n v="14343.22"/>
    <n v="19.382729729729729"/>
    <n v="9470.840000000002"/>
    <n v="12.798432432432435"/>
    <x v="0"/>
    <s v="Normal"/>
    <n v="310.12367567567566"/>
  </r>
  <r>
    <n v="3"/>
    <x v="2"/>
    <x v="0"/>
    <x v="1"/>
    <x v="2"/>
    <x v="1"/>
    <x v="1"/>
    <s v="B260301-0003"/>
    <s v="OP111"/>
    <n v="869"/>
    <n v="910"/>
    <n v="870"/>
    <n v="40"/>
    <n v="10"/>
    <n v="0"/>
    <s v="No Downtime"/>
    <n v="45"/>
    <n v="48"/>
    <n v="75.099999999999994"/>
    <n v="1.72"/>
    <n v="36.43"/>
    <n v="18027.330000000002"/>
    <n v="8.66"/>
    <x v="1"/>
    <n v="15"/>
    <n v="29638.7"/>
    <n v="1.047180667433832"/>
    <n v="4.3956043956043959E-2"/>
    <n v="1.098901098901099E-2"/>
    <n v="0.95604395604395609"/>
    <n v="0"/>
    <n v="75"/>
    <n v="12.133333333333333"/>
    <n v="10.862500000000001"/>
    <n v="10.862500000000001"/>
    <n v="1"/>
    <n v="80"/>
    <n v="0.9375"/>
    <n v="0.95604395604395609"/>
    <n v="0.89629120879120883"/>
    <n v="0.86356912977513967"/>
    <n v="18027.330000000002"/>
    <n v="19.810252747252751"/>
    <n v="11611.369999999999"/>
    <n v="12.759747252747252"/>
    <x v="0"/>
    <s v="Normal"/>
    <n v="198.1025274725275"/>
  </r>
  <r>
    <n v="4"/>
    <x v="3"/>
    <x v="1"/>
    <x v="1"/>
    <x v="2"/>
    <x v="0"/>
    <x v="2"/>
    <s v="B260109-0004"/>
    <s v="OP121"/>
    <n v="504"/>
    <n v="591"/>
    <n v="559"/>
    <n v="32"/>
    <n v="8"/>
    <n v="0"/>
    <s v="No Downtime"/>
    <n v="64"/>
    <n v="66"/>
    <n v="71.599999999999994"/>
    <n v="2.39"/>
    <n v="21.04"/>
    <n v="18099.830000000002"/>
    <n v="9.2899999999999991"/>
    <x v="2"/>
    <n v="22"/>
    <n v="29084.61"/>
    <n v="1.1726190476190477"/>
    <n v="5.4145516074450083E-2"/>
    <n v="1.3536379018612521E-2"/>
    <n v="0.94585448392554994"/>
    <n v="0"/>
    <n v="54.545454545454547"/>
    <n v="10.835000000000001"/>
    <n v="8.9600000000000009"/>
    <n v="8.9600000000000009"/>
    <n v="1"/>
    <n v="56.25"/>
    <n v="0.96969696969696972"/>
    <n v="0.94585448392554994"/>
    <n v="0.91719222683689694"/>
    <n v="0.86353630923450164"/>
    <n v="18099.830000000002"/>
    <n v="30.625769881556685"/>
    <n v="10984.779999999999"/>
    <n v="18.586768189509304"/>
    <x v="0"/>
    <s v="Normal"/>
    <n v="245.00615905245348"/>
  </r>
  <r>
    <n v="5"/>
    <x v="4"/>
    <x v="0"/>
    <x v="0"/>
    <x v="3"/>
    <x v="1"/>
    <x v="1"/>
    <s v="B260124-0005"/>
    <s v="OP128"/>
    <n v="712"/>
    <n v="728"/>
    <n v="699"/>
    <n v="29"/>
    <n v="11"/>
    <n v="9"/>
    <s v="Material Shortage"/>
    <n v="45"/>
    <n v="47"/>
    <n v="69.3"/>
    <n v="2.74"/>
    <n v="24.02"/>
    <n v="14311.8"/>
    <n v="7.37"/>
    <x v="1"/>
    <n v="12"/>
    <n v="24787.47"/>
    <n v="1.0224719101123596"/>
    <n v="3.9835164835164832E-2"/>
    <n v="1.510989010989011E-2"/>
    <n v="0.9601648351648352"/>
    <n v="0.15"/>
    <n v="76.59574468085107"/>
    <n v="9.5044444444444451"/>
    <n v="8.75"/>
    <n v="8.9"/>
    <n v="0.9831460674157303"/>
    <n v="80"/>
    <n v="0.95744680851063835"/>
    <n v="0.9601648351648352"/>
    <n v="0.90381282296474741"/>
    <n v="0.86348243783128631"/>
    <n v="14311.8"/>
    <n v="19.659065934065932"/>
    <n v="10475.670000000002"/>
    <n v="14.389656593406595"/>
    <x v="0"/>
    <s v="Normal"/>
    <n v="216.24972527472525"/>
  </r>
  <r>
    <n v="6"/>
    <x v="5"/>
    <x v="0"/>
    <x v="2"/>
    <x v="4"/>
    <x v="2"/>
    <x v="3"/>
    <s v="B260509-0006"/>
    <s v="OP133"/>
    <n v="721"/>
    <n v="542"/>
    <n v="508"/>
    <n v="34"/>
    <n v="14"/>
    <n v="31"/>
    <s v="Operator Issue"/>
    <n v="49"/>
    <n v="52"/>
    <n v="76.400000000000006"/>
    <n v="2.09"/>
    <n v="23.48"/>
    <n v="11648.58"/>
    <n v="5.56"/>
    <x v="2"/>
    <n v="40"/>
    <n v="19821.669999999998"/>
    <n v="0.75173370319001387"/>
    <n v="6.273062730627306E-2"/>
    <n v="2.5830258302583026E-2"/>
    <n v="0.9372693726937269"/>
    <n v="0.51666666666666672"/>
    <n v="69.230769230769226"/>
    <n v="7.8288888888888888"/>
    <n v="9.2969444444444438"/>
    <n v="9.8136111111111113"/>
    <n v="0.94735203373998689"/>
    <n v="73.469387755102048"/>
    <n v="0.94230769230769218"/>
    <n v="0.9372693726937269"/>
    <n v="0.83669765909224203"/>
    <n v="0.86344190478090099"/>
    <n v="11648.58"/>
    <n v="21.491845018450185"/>
    <n v="8173.0899999999983"/>
    <n v="15.079501845018447"/>
    <x v="1"/>
    <s v="Warning"/>
    <n v="300.88583025830258"/>
  </r>
  <r>
    <n v="7"/>
    <x v="6"/>
    <x v="1"/>
    <x v="0"/>
    <x v="0"/>
    <x v="1"/>
    <x v="0"/>
    <s v="B260122-0007"/>
    <s v="OP131"/>
    <n v="804"/>
    <n v="758"/>
    <n v="722"/>
    <n v="36"/>
    <n v="10"/>
    <n v="10"/>
    <s v="Machine Breakdown"/>
    <n v="42"/>
    <n v="43"/>
    <n v="68.7"/>
    <n v="1.5"/>
    <n v="26.72"/>
    <n v="13559.73"/>
    <n v="7.84"/>
    <x v="1"/>
    <n v="32"/>
    <n v="22729.87"/>
    <n v="0.94278606965174128"/>
    <n v="4.7493403693931395E-2"/>
    <n v="1.3192612137203167E-2"/>
    <n v="0.9525065963060686"/>
    <n v="0.16666666666666666"/>
    <n v="83.720930232558146"/>
    <n v="9.0538888888888884"/>
    <n v="9.2133333333333347"/>
    <n v="9.3800000000000008"/>
    <n v="0.98223169864960913"/>
    <n v="85.714285714285708"/>
    <n v="0.97674418604651181"/>
    <n v="0.9525065963060686"/>
    <n v="0.91382444713293098"/>
    <n v="0.86346881046066826"/>
    <n v="13559.73"/>
    <n v="17.888825857519787"/>
    <n v="9170.14"/>
    <n v="12.097810026385224"/>
    <x v="0"/>
    <s v="Normal"/>
    <n v="178.88825857519788"/>
  </r>
  <r>
    <n v="8"/>
    <x v="7"/>
    <x v="0"/>
    <x v="0"/>
    <x v="0"/>
    <x v="1"/>
    <x v="0"/>
    <s v="B260226-0008"/>
    <s v="OP103"/>
    <n v="889"/>
    <n v="806"/>
    <n v="750"/>
    <n v="56"/>
    <n v="13"/>
    <n v="43"/>
    <s v="Machine Breakdown"/>
    <n v="42"/>
    <n v="41"/>
    <n v="82.3"/>
    <n v="2.75"/>
    <n v="25.83"/>
    <n v="14774.26"/>
    <n v="7.93"/>
    <x v="2"/>
    <n v="60"/>
    <n v="24249.64"/>
    <n v="0.906636670416198"/>
    <n v="6.9478908188585611E-2"/>
    <n v="1.6129032258064516E-2"/>
    <n v="0.9305210918114144"/>
    <n v="0.71666666666666667"/>
    <n v="87.804878048780495"/>
    <n v="9.1794444444444441"/>
    <n v="9.6549999999999994"/>
    <n v="10.371666666666666"/>
    <n v="0.93090149445605008"/>
    <n v="85.714285714285708"/>
    <n v="1.0243902439024393"/>
    <n v="0.9305210918114144"/>
    <n v="0.88735087681914859"/>
    <n v="0.86341809984971907"/>
    <n v="14774.26"/>
    <n v="18.330347394540944"/>
    <n v="9475.3799999999992"/>
    <n v="11.756054590570718"/>
    <x v="1"/>
    <s v="Normal"/>
    <n v="238.29451612903227"/>
  </r>
  <r>
    <n v="9"/>
    <x v="8"/>
    <x v="0"/>
    <x v="0"/>
    <x v="1"/>
    <x v="1"/>
    <x v="1"/>
    <s v="B260615-0009"/>
    <s v="OP107"/>
    <n v="807"/>
    <n v="749"/>
    <n v="714"/>
    <n v="35"/>
    <n v="12"/>
    <n v="19"/>
    <s v="Machine Breakdown"/>
    <n v="45"/>
    <n v="46"/>
    <n v="70.599999999999994"/>
    <n v="2.39"/>
    <n v="26.91"/>
    <n v="14605.07"/>
    <n v="8.99"/>
    <x v="0"/>
    <n v="17"/>
    <n v="24849.68"/>
    <n v="0.92812887236679054"/>
    <n v="4.6728971962616821E-2"/>
    <n v="1.602136181575434E-2"/>
    <n v="0.95327102803738317"/>
    <n v="0.31666666666666665"/>
    <n v="78.260869565217391"/>
    <n v="9.5705555555555559"/>
    <n v="9.7708333333333339"/>
    <n v="10.0875"/>
    <n v="0.96860801321767864"/>
    <n v="80"/>
    <n v="0.97826086956521741"/>
    <n v="0.95327102803738317"/>
    <n v="0.9032732183399319"/>
    <n v="0.86339397406648388"/>
    <n v="14605.07"/>
    <n v="19.499425901201601"/>
    <n v="10244.61"/>
    <n v="13.677716955941255"/>
    <x v="0"/>
    <s v="Normal"/>
    <n v="233.9931108144192"/>
  </r>
  <r>
    <n v="10"/>
    <x v="9"/>
    <x v="0"/>
    <x v="1"/>
    <x v="5"/>
    <x v="0"/>
    <x v="0"/>
    <s v="B260504-0010"/>
    <s v="OP125"/>
    <n v="855"/>
    <n v="925"/>
    <n v="893"/>
    <n v="32"/>
    <n v="7"/>
    <n v="22"/>
    <s v="Quality Inspection"/>
    <n v="42"/>
    <n v="45"/>
    <n v="73.5"/>
    <n v="1.39"/>
    <n v="29.34"/>
    <n v="17596.59"/>
    <n v="8.01"/>
    <x v="0"/>
    <n v="1"/>
    <n v="27804.69"/>
    <n v="1.0818713450292399"/>
    <n v="3.4594594594594595E-2"/>
    <n v="7.5675675675675675E-3"/>
    <n v="0.96540540540540543"/>
    <n v="0.36666666666666664"/>
    <n v="80"/>
    <n v="11.5625"/>
    <n v="9.6083333333333325"/>
    <n v="9.9749999999999996"/>
    <n v="0.96324143692564745"/>
    <n v="85.714285714285708"/>
    <n v="0.93333333333333335"/>
    <n v="0.96540540540540543"/>
    <n v="0.86792392392392392"/>
    <n v="0.86335373264945725"/>
    <n v="17596.59"/>
    <n v="19.023340540540541"/>
    <n v="10208.099999999999"/>
    <n v="11.035783783783781"/>
    <x v="0"/>
    <s v="Normal"/>
    <n v="133.16338378378379"/>
  </r>
  <r>
    <n v="11"/>
    <x v="10"/>
    <x v="0"/>
    <x v="0"/>
    <x v="0"/>
    <x v="0"/>
    <x v="0"/>
    <s v="B260503-0011"/>
    <s v="OP105"/>
    <n v="840"/>
    <n v="871"/>
    <n v="836"/>
    <n v="35"/>
    <n v="12"/>
    <n v="18"/>
    <s v="Tool Change"/>
    <n v="42"/>
    <n v="41"/>
    <n v="75.599999999999994"/>
    <n v="1.69"/>
    <n v="28.77"/>
    <n v="15399.76"/>
    <n v="9.67"/>
    <x v="1"/>
    <n v="38"/>
    <n v="27440.63"/>
    <n v="1.036904761904762"/>
    <n v="4.0183696900114814E-2"/>
    <n v="1.3777267508610792E-2"/>
    <n v="0.95981630309988519"/>
    <n v="0.3"/>
    <n v="87.804878048780495"/>
    <n v="9.919722222222223"/>
    <n v="9.5"/>
    <n v="9.8000000000000007"/>
    <n v="0.96938775510204078"/>
    <n v="85.714285714285708"/>
    <n v="1.0243902439024393"/>
    <n v="0.95981630309988519"/>
    <n v="0.95312768774727297"/>
    <n v="0.86334911629463462"/>
    <n v="15399.76"/>
    <n v="17.680551090700344"/>
    <n v="12040.87"/>
    <n v="13.82419058553387"/>
    <x v="2"/>
    <s v="Normal"/>
    <n v="212.16661308840412"/>
  </r>
  <r>
    <n v="12"/>
    <x v="11"/>
    <x v="0"/>
    <x v="1"/>
    <x v="6"/>
    <x v="2"/>
    <x v="2"/>
    <s v="B260119-0012"/>
    <s v="OP105"/>
    <n v="587"/>
    <n v="578"/>
    <n v="534"/>
    <n v="44"/>
    <n v="15"/>
    <n v="18"/>
    <s v="Setup Time"/>
    <n v="64"/>
    <n v="71"/>
    <n v="70"/>
    <n v="2.2599999999999998"/>
    <n v="22.12"/>
    <n v="18249.07"/>
    <n v="7.12"/>
    <x v="1"/>
    <n v="19"/>
    <n v="27433.75"/>
    <n v="0.98466780238500851"/>
    <n v="7.6124567474048443E-2"/>
    <n v="2.5951557093425604E-2"/>
    <n v="0.92387543252595161"/>
    <n v="0.3"/>
    <n v="50.70422535211268"/>
    <n v="11.399444444444445"/>
    <n v="10.135555555555555"/>
    <n v="10.435555555555556"/>
    <n v="0.97125212947189088"/>
    <n v="56.25"/>
    <n v="0.90140845070422537"/>
    <n v="0.92387543252595161"/>
    <n v="0.80884820841247973"/>
    <n v="0.86325833917486428"/>
    <n v="18249.07"/>
    <n v="31.572785467128028"/>
    <n v="9184.68"/>
    <n v="15.89044982698962"/>
    <x v="0"/>
    <s v="Warning"/>
    <n v="473.59178200692043"/>
  </r>
  <r>
    <n v="13"/>
    <x v="12"/>
    <x v="0"/>
    <x v="3"/>
    <x v="7"/>
    <x v="0"/>
    <x v="0"/>
    <s v="B260619-0013"/>
    <s v="OP110"/>
    <n v="859"/>
    <n v="756"/>
    <n v="720"/>
    <n v="36"/>
    <n v="14"/>
    <n v="35"/>
    <s v="Preventive Maintenance"/>
    <n v="42"/>
    <n v="45"/>
    <n v="71.900000000000006"/>
    <n v="2.1800000000000002"/>
    <n v="23.29"/>
    <n v="13366.4"/>
    <n v="9.18"/>
    <x v="0"/>
    <n v="26"/>
    <n v="22959.59"/>
    <n v="0.88009313154831204"/>
    <n v="4.7619047619047616E-2"/>
    <n v="1.8518518518518517E-2"/>
    <n v="0.95238095238095233"/>
    <n v="0.58333333333333337"/>
    <n v="80"/>
    <n v="9.4499999999999993"/>
    <n v="9.4383333333333326"/>
    <n v="10.021666666666667"/>
    <n v="0.94179278230500574"/>
    <n v="85.714285714285708"/>
    <n v="0.93333333333333335"/>
    <n v="0.95238095238095233"/>
    <n v="0.83714913982667183"/>
    <n v="0.86331341015741736"/>
    <n v="13366.4"/>
    <n v="17.68042328042328"/>
    <n v="9593.19"/>
    <n v="12.689404761904763"/>
    <x v="1"/>
    <s v="Warning"/>
    <n v="247.52592592592592"/>
  </r>
  <r>
    <n v="14"/>
    <x v="13"/>
    <x v="1"/>
    <x v="2"/>
    <x v="4"/>
    <x v="0"/>
    <x v="2"/>
    <s v="B260630-0014"/>
    <s v="OP110"/>
    <n v="589"/>
    <n v="574"/>
    <n v="526"/>
    <n v="48"/>
    <n v="9"/>
    <n v="8"/>
    <s v="Power Failure"/>
    <n v="64"/>
    <n v="62"/>
    <n v="64.3"/>
    <n v="2.88"/>
    <n v="19.239999999999998"/>
    <n v="18150.45"/>
    <n v="8.15"/>
    <x v="1"/>
    <n v="21"/>
    <n v="27966.95"/>
    <n v="0.97453310696095075"/>
    <n v="8.3623693379790948E-2"/>
    <n v="1.5679442508710801E-2"/>
    <n v="0.91637630662020908"/>
    <n v="0.13333333333333333"/>
    <n v="58.064516129032256"/>
    <n v="9.8855555555555554"/>
    <n v="10.337777777777779"/>
    <n v="10.471111111111112"/>
    <n v="0.98726655348047543"/>
    <n v="56.25"/>
    <n v="1.032258064516129"/>
    <n v="0.91637630662020908"/>
    <n v="0.93389179657094323"/>
    <n v="0.86333991904326401"/>
    <n v="18150.45"/>
    <n v="31.620993031358886"/>
    <n v="9816.5"/>
    <n v="17.101916376306619"/>
    <x v="0"/>
    <s v="Normal"/>
    <n v="284.58893728222995"/>
  </r>
  <r>
    <n v="15"/>
    <x v="14"/>
    <x v="0"/>
    <x v="3"/>
    <x v="8"/>
    <x v="2"/>
    <x v="1"/>
    <s v="B260608-0015"/>
    <s v="OP127"/>
    <n v="692"/>
    <n v="557"/>
    <n v="518"/>
    <n v="39"/>
    <n v="7"/>
    <n v="18"/>
    <s v="Power Failure"/>
    <n v="45"/>
    <n v="49"/>
    <n v="68.2"/>
    <n v="2.4700000000000002"/>
    <n v="19.78"/>
    <n v="11991.87"/>
    <n v="6.72"/>
    <x v="2"/>
    <n v="42"/>
    <n v="18533.93"/>
    <n v="0.80491329479768781"/>
    <n v="7.0017953321364457E-2"/>
    <n v="1.2567324955116697E-2"/>
    <n v="0.9299820466786356"/>
    <n v="0.3"/>
    <n v="73.469387755102048"/>
    <n v="7.5813888888888892"/>
    <n v="8.35"/>
    <n v="8.65"/>
    <n v="0.96531791907514441"/>
    <n v="80"/>
    <n v="0.91836734693877564"/>
    <n v="0.9299820466786356"/>
    <n v="0.8244443884381204"/>
    <n v="0.86326836541493979"/>
    <n v="11991.87"/>
    <n v="21.529389587073609"/>
    <n v="6542.0599999999995"/>
    <n v="11.745170556552962"/>
    <x v="2"/>
    <s v="Warning"/>
    <n v="150.70572710951527"/>
  </r>
  <r>
    <n v="16"/>
    <x v="15"/>
    <x v="0"/>
    <x v="3"/>
    <x v="7"/>
    <x v="0"/>
    <x v="2"/>
    <s v="B260227-0016"/>
    <s v="OP118"/>
    <n v="539"/>
    <n v="597"/>
    <n v="560"/>
    <n v="37"/>
    <n v="8"/>
    <n v="0"/>
    <s v="No Downtime"/>
    <n v="64"/>
    <n v="66"/>
    <n v="74.3"/>
    <n v="1.97"/>
    <n v="24.19"/>
    <n v="17637.32"/>
    <n v="9.56"/>
    <x v="3"/>
    <n v="39"/>
    <n v="28794.46"/>
    <n v="1.1076066790352506"/>
    <n v="6.1976549413735343E-2"/>
    <n v="1.340033500837521E-2"/>
    <n v="0.93802345058626468"/>
    <n v="0"/>
    <n v="54.545454545454547"/>
    <n v="10.945"/>
    <n v="9.5822222222222226"/>
    <n v="9.5822222222222226"/>
    <n v="1"/>
    <n v="56.25"/>
    <n v="0.96969696969696972"/>
    <n v="0.93802345058626468"/>
    <n v="0.9095984975381961"/>
    <n v="0.86330778061999225"/>
    <n v="17637.32"/>
    <n v="29.543249581239529"/>
    <n v="11157.14"/>
    <n v="18.688676716917922"/>
    <x v="2"/>
    <s v="Normal"/>
    <n v="236.34599664991623"/>
  </r>
  <r>
    <n v="17"/>
    <x v="16"/>
    <x v="0"/>
    <x v="1"/>
    <x v="6"/>
    <x v="0"/>
    <x v="0"/>
    <s v="B260605-0017"/>
    <s v="OP128"/>
    <n v="720"/>
    <n v="772"/>
    <n v="724"/>
    <n v="48"/>
    <n v="16"/>
    <n v="0"/>
    <s v="No Downtime"/>
    <n v="42"/>
    <n v="46"/>
    <n v="68.7"/>
    <n v="1.08"/>
    <n v="28.27"/>
    <n v="14967.62"/>
    <n v="9.51"/>
    <x v="3"/>
    <n v="30"/>
    <n v="22926.38"/>
    <n v="1.0722222222222222"/>
    <n v="6.2176165803108807E-2"/>
    <n v="2.072538860103627E-2"/>
    <n v="0.93782383419689119"/>
    <n v="0"/>
    <n v="78.260869565217391"/>
    <n v="9.8644444444444446"/>
    <n v="8.4"/>
    <n v="8.4"/>
    <n v="1"/>
    <n v="85.714285714285708"/>
    <n v="0.91304347826086962"/>
    <n v="0.93782383419689119"/>
    <n v="0.85627393557107467"/>
    <n v="0.86326073720849006"/>
    <n v="14967.62"/>
    <n v="19.388108808290156"/>
    <n v="7958.76"/>
    <n v="10.309274611398964"/>
    <x v="0"/>
    <s v="Normal"/>
    <n v="310.20974093264249"/>
  </r>
  <r>
    <n v="18"/>
    <x v="17"/>
    <x v="1"/>
    <x v="2"/>
    <x v="4"/>
    <x v="0"/>
    <x v="1"/>
    <s v="B260628-0018"/>
    <s v="OP125"/>
    <n v="769"/>
    <n v="806"/>
    <n v="752"/>
    <n v="54"/>
    <n v="16"/>
    <n v="20"/>
    <s v="Machine Breakdown"/>
    <n v="45"/>
    <n v="45"/>
    <n v="66"/>
    <n v="2.34"/>
    <n v="28.07"/>
    <n v="16469.830000000002"/>
    <n v="10.66"/>
    <x v="3"/>
    <n v="36"/>
    <n v="25798.38"/>
    <n v="1.048114434330299"/>
    <n v="6.699751861042183E-2"/>
    <n v="1.9851116625310174E-2"/>
    <n v="0.9330024813895782"/>
    <n v="0.33333333333333331"/>
    <n v="80"/>
    <n v="10.074999999999999"/>
    <n v="9.2791666666666668"/>
    <n v="9.6125000000000007"/>
    <n v="0.96532293021239701"/>
    <n v="80"/>
    <n v="1"/>
    <n v="0.9330024813895782"/>
    <n v="0.90064868923042507"/>
    <n v="0.86326784483986074"/>
    <n v="16469.830000000002"/>
    <n v="20.434032258064519"/>
    <n v="9328.5499999999993"/>
    <n v="11.573883374689826"/>
    <x v="2"/>
    <s v="Normal"/>
    <n v="326.94451612903231"/>
  </r>
  <r>
    <n v="19"/>
    <x v="6"/>
    <x v="1"/>
    <x v="2"/>
    <x v="9"/>
    <x v="1"/>
    <x v="3"/>
    <s v="B260122-0019"/>
    <s v="OP116"/>
    <n v="778"/>
    <n v="704"/>
    <n v="677"/>
    <n v="27"/>
    <n v="9"/>
    <n v="24"/>
    <s v="Material Shortage"/>
    <n v="49"/>
    <n v="50"/>
    <n v="70.400000000000006"/>
    <n v="1.51"/>
    <n v="25.31"/>
    <n v="15778.04"/>
    <n v="6.53"/>
    <x v="3"/>
    <n v="24"/>
    <n v="26142.83"/>
    <n v="0.90488431876606679"/>
    <n v="3.8352272727272728E-2"/>
    <n v="1.278409090909091E-2"/>
    <n v="0.96164772727272729"/>
    <n v="0.4"/>
    <n v="72"/>
    <n v="9.7777777777777786"/>
    <n v="10.189444444444444"/>
    <n v="10.589444444444444"/>
    <n v="0.96222653585855933"/>
    <n v="73.469387755102048"/>
    <n v="0.97999999999999987"/>
    <n v="0.96164772727272729"/>
    <n v="0.90681650210329501"/>
    <n v="0.86322977880687657"/>
    <n v="15778.04"/>
    <n v="22.411988636363638"/>
    <n v="10364.790000000001"/>
    <n v="14.72271306818182"/>
    <x v="0"/>
    <s v="Normal"/>
    <n v="201.70789772727275"/>
  </r>
  <r>
    <n v="20"/>
    <x v="18"/>
    <x v="1"/>
    <x v="3"/>
    <x v="8"/>
    <x v="2"/>
    <x v="1"/>
    <s v="B260128-0020"/>
    <s v="OP130"/>
    <n v="705"/>
    <n v="585"/>
    <n v="545"/>
    <n v="40"/>
    <n v="14"/>
    <n v="31"/>
    <s v="Machine Breakdown"/>
    <n v="45"/>
    <n v="47"/>
    <n v="65.7"/>
    <n v="1.98"/>
    <n v="21.84"/>
    <n v="12556.66"/>
    <n v="7.14"/>
    <x v="2"/>
    <n v="32"/>
    <n v="19013.099999999999"/>
    <n v="0.82978723404255317"/>
    <n v="6.8376068376068383E-2"/>
    <n v="2.3931623931623933E-2"/>
    <n v="0.93162393162393164"/>
    <n v="0.51666666666666672"/>
    <n v="76.59574468085107"/>
    <n v="7.6375000000000002"/>
    <n v="8.2958333333333325"/>
    <n v="8.8125"/>
    <n v="0.9413711583924349"/>
    <n v="80"/>
    <n v="0.95744680851063835"/>
    <n v="0.93162393162393164"/>
    <n v="0.83968458481812935"/>
    <n v="0.86318534789627877"/>
    <n v="12556.66"/>
    <n v="21.464376068376069"/>
    <n v="6456.4399999999987"/>
    <n v="11.036649572649571"/>
    <x v="2"/>
    <s v="Warning"/>
    <n v="300.50126495726499"/>
  </r>
  <r>
    <n v="21"/>
    <x v="19"/>
    <x v="1"/>
    <x v="1"/>
    <x v="2"/>
    <x v="1"/>
    <x v="1"/>
    <s v="B260210-0021"/>
    <s v="OP118"/>
    <n v="946"/>
    <n v="882"/>
    <n v="845"/>
    <n v="37"/>
    <n v="8"/>
    <n v="38"/>
    <s v="Quality Inspection"/>
    <n v="45"/>
    <n v="45"/>
    <n v="81.099999999999994"/>
    <n v="2.2799999999999998"/>
    <n v="29.11"/>
    <n v="17714.060000000001"/>
    <n v="8.15"/>
    <x v="0"/>
    <n v="24"/>
    <n v="30165.72"/>
    <n v="0.93234672304439747"/>
    <n v="4.195011337868481E-2"/>
    <n v="9.0702947845804991E-3"/>
    <n v="0.95804988662131518"/>
    <n v="0.6333333333333333"/>
    <n v="80"/>
    <n v="11.025"/>
    <n v="11.191666666666666"/>
    <n v="11.824999999999999"/>
    <n v="0.94644115574348131"/>
    <n v="80"/>
    <n v="1"/>
    <n v="0.95804988662131518"/>
    <n v="0.90673784195378881"/>
    <n v="0.86320932826676655"/>
    <n v="17714.060000000001"/>
    <n v="20.083968253968255"/>
    <n v="12451.66"/>
    <n v="14.117528344671202"/>
    <x v="1"/>
    <s v="Normal"/>
    <n v="160.67174603174604"/>
  </r>
  <r>
    <n v="22"/>
    <x v="20"/>
    <x v="0"/>
    <x v="2"/>
    <x v="10"/>
    <x v="1"/>
    <x v="2"/>
    <s v="B260410-0022"/>
    <s v="OP120"/>
    <n v="642"/>
    <n v="532"/>
    <n v="480"/>
    <n v="52"/>
    <n v="15"/>
    <n v="49"/>
    <s v="Quality Inspection"/>
    <n v="64"/>
    <n v="71"/>
    <n v="76.599999999999994"/>
    <n v="1.83"/>
    <n v="20.61"/>
    <n v="17082.04"/>
    <n v="7.95"/>
    <x v="3"/>
    <n v="27"/>
    <n v="25588.31"/>
    <n v="0.82866043613707163"/>
    <n v="9.7744360902255634E-2"/>
    <n v="2.819548872180451E-2"/>
    <n v="0.90225563909774431"/>
    <n v="0.81666666666666665"/>
    <n v="50.70422535211268"/>
    <n v="10.492222222222223"/>
    <n v="10.596666666666668"/>
    <n v="11.413333333333334"/>
    <n v="0.92844626168224298"/>
    <n v="56.25"/>
    <n v="0.90140845070422537"/>
    <n v="0.90225563909774431"/>
    <n v="0.75510614102717633"/>
    <n v="0.86316486604645304"/>
    <n v="17082.04"/>
    <n v="32.109097744360902"/>
    <n v="8506.27"/>
    <n v="15.989229323308271"/>
    <x v="1"/>
    <s v="Warning"/>
    <n v="481.63646616541354"/>
  </r>
  <r>
    <n v="23"/>
    <x v="21"/>
    <x v="0"/>
    <x v="1"/>
    <x v="6"/>
    <x v="1"/>
    <x v="0"/>
    <s v="B260609-0023"/>
    <s v="OP128"/>
    <n v="789"/>
    <n v="787"/>
    <n v="745"/>
    <n v="42"/>
    <n v="16"/>
    <n v="33"/>
    <s v="Material Shortage"/>
    <n v="42"/>
    <n v="43"/>
    <n v="80.8"/>
    <n v="1.88"/>
    <n v="28.99"/>
    <n v="13776.93"/>
    <n v="10.32"/>
    <x v="0"/>
    <n v="27"/>
    <n v="23222.95"/>
    <n v="0.99746514575411915"/>
    <n v="5.3367217280813214E-2"/>
    <n v="2.0330368487928845E-2"/>
    <n v="0.94663278271918683"/>
    <n v="0.55000000000000004"/>
    <n v="83.720930232558146"/>
    <n v="9.4002777777777773"/>
    <n v="8.6549999999999994"/>
    <n v="9.2050000000000001"/>
    <n v="0.94024986420423673"/>
    <n v="85.714285714285708"/>
    <n v="0.97674418604651181"/>
    <n v="0.94663278271918683"/>
    <n v="0.86937201178897117"/>
    <n v="0.86327535554033785"/>
    <n v="13776.93"/>
    <n v="17.505628970775096"/>
    <n v="9446.02"/>
    <n v="12.002566709021602"/>
    <x v="1"/>
    <s v="Normal"/>
    <n v="280.09006353240153"/>
  </r>
  <r>
    <n v="24"/>
    <x v="22"/>
    <x v="0"/>
    <x v="0"/>
    <x v="3"/>
    <x v="0"/>
    <x v="0"/>
    <s v="B260616-0024"/>
    <s v="OP110"/>
    <n v="842"/>
    <n v="755"/>
    <n v="721"/>
    <n v="34"/>
    <n v="13"/>
    <n v="26"/>
    <s v="Machine Breakdown"/>
    <n v="42"/>
    <n v="44"/>
    <n v="77.400000000000006"/>
    <n v="2.66"/>
    <n v="31.63"/>
    <n v="13172.49"/>
    <n v="7.38"/>
    <x v="2"/>
    <n v="53"/>
    <n v="23706.26"/>
    <n v="0.89667458432304037"/>
    <n v="4.5033112582781455E-2"/>
    <n v="1.7218543046357615E-2"/>
    <n v="0.95496688741721858"/>
    <n v="0.43333333333333335"/>
    <n v="81.818181818181813"/>
    <n v="9.2277777777777779"/>
    <n v="9.39"/>
    <n v="9.8233333333333341"/>
    <n v="0.95588734306073975"/>
    <n v="85.714285714285708"/>
    <n v="0.95454545454545459"/>
    <n v="0.95496688741721858"/>
    <n v="0.8713479988731283"/>
    <n v="0.86326911535994"/>
    <n v="13172.49"/>
    <n v="17.447006622516557"/>
    <n v="10533.769999999999"/>
    <n v="13.952013245033111"/>
    <x v="1"/>
    <s v="Normal"/>
    <n v="226.81108609271524"/>
  </r>
  <r>
    <n v="25"/>
    <x v="23"/>
    <x v="0"/>
    <x v="0"/>
    <x v="0"/>
    <x v="1"/>
    <x v="4"/>
    <s v="B260412-0025"/>
    <s v="OP107"/>
    <n v="698"/>
    <n v="728"/>
    <n v="696"/>
    <n v="32"/>
    <n v="8"/>
    <n v="5"/>
    <s v="Machine Breakdown"/>
    <n v="57"/>
    <n v="63"/>
    <n v="67.5"/>
    <n v="1.66"/>
    <n v="28.76"/>
    <n v="19072.349999999999"/>
    <n v="10.82"/>
    <x v="3"/>
    <n v="33"/>
    <n v="32647.43"/>
    <n v="1.0429799426934097"/>
    <n v="4.3956043956043959E-2"/>
    <n v="1.098901098901099E-2"/>
    <n v="0.95604395604395609"/>
    <n v="8.3333333333333329E-2"/>
    <n v="57.142857142857146"/>
    <n v="12.74"/>
    <n v="10.968333333333332"/>
    <n v="11.051666666666666"/>
    <n v="0.99245965917659473"/>
    <n v="63.157894736842103"/>
    <n v="0.90476190476190488"/>
    <n v="0.95604395604395609"/>
    <n v="0.85846981508053966"/>
    <n v="0.86326083781535679"/>
    <n v="19072.349999999999"/>
    <n v="26.198282967032966"/>
    <n v="13575.080000000002"/>
    <n v="18.647087912087915"/>
    <x v="0"/>
    <s v="Normal"/>
    <n v="209.58626373626373"/>
  </r>
  <r>
    <n v="26"/>
    <x v="24"/>
    <x v="1"/>
    <x v="3"/>
    <x v="11"/>
    <x v="1"/>
    <x v="1"/>
    <s v="B260209-0026"/>
    <s v="OP135"/>
    <n v="927"/>
    <n v="801"/>
    <n v="738"/>
    <n v="63"/>
    <n v="20"/>
    <n v="33"/>
    <s v="Material Shortage"/>
    <n v="45"/>
    <n v="49"/>
    <n v="71"/>
    <n v="2.59"/>
    <n v="30.98"/>
    <n v="16409.28"/>
    <n v="7.15"/>
    <x v="1"/>
    <n v="29"/>
    <n v="25605.01"/>
    <n v="0.86407766990291257"/>
    <n v="7.8651685393258425E-2"/>
    <n v="2.4968789013732832E-2"/>
    <n v="0.9213483146067416"/>
    <n v="0.55000000000000004"/>
    <n v="73.469387755102048"/>
    <n v="10.9025"/>
    <n v="11.0375"/>
    <n v="11.5875"/>
    <n v="0.95253505933117577"/>
    <n v="80"/>
    <n v="0.91836734693877564"/>
    <n v="0.9213483146067416"/>
    <n v="0.80597440241505147"/>
    <n v="0.86326575168482833"/>
    <n v="16409.28"/>
    <n v="20.485992509363296"/>
    <n v="9195.73"/>
    <n v="11.480312109862671"/>
    <x v="1"/>
    <s v="Warning"/>
    <n v="409.71985018726593"/>
  </r>
  <r>
    <n v="27"/>
    <x v="25"/>
    <x v="1"/>
    <x v="4"/>
    <x v="12"/>
    <x v="1"/>
    <x v="3"/>
    <s v="B260308-0027"/>
    <s v="OP101"/>
    <n v="884"/>
    <n v="784"/>
    <n v="664"/>
    <n v="120"/>
    <n v="32"/>
    <n v="61"/>
    <s v="Material Shortage"/>
    <n v="49"/>
    <n v="52"/>
    <n v="77"/>
    <n v="3.88"/>
    <n v="35.590000000000003"/>
    <n v="16941.28"/>
    <n v="7.71"/>
    <x v="3"/>
    <n v="60"/>
    <n v="24824.06"/>
    <n v="0.8868778280542986"/>
    <n v="0.15306122448979592"/>
    <n v="4.0816326530612242E-2"/>
    <n v="0.84693877551020413"/>
    <n v="1.0166666666666666"/>
    <n v="69.230769230769226"/>
    <n v="11.324444444444444"/>
    <n v="11.015555555555554"/>
    <n v="12.032222222222222"/>
    <n v="0.91550466340382297"/>
    <n v="73.469387755102048"/>
    <n v="0.94230769230769218"/>
    <n v="0.84693877551020413"/>
    <n v="0.73064314483189718"/>
    <n v="0.86332457237196358"/>
    <n v="16941.28"/>
    <n v="21.608775510204079"/>
    <n v="7882.7800000000025"/>
    <n v="10.054566326530615"/>
    <x v="1"/>
    <s v="Warning"/>
    <n v="691.48081632653054"/>
  </r>
  <r>
    <n v="28"/>
    <x v="26"/>
    <x v="1"/>
    <x v="0"/>
    <x v="0"/>
    <x v="1"/>
    <x v="1"/>
    <s v="B260219-0028"/>
    <s v="OP112"/>
    <n v="778"/>
    <n v="747"/>
    <n v="719"/>
    <n v="28"/>
    <n v="6"/>
    <n v="0"/>
    <s v="No Downtime"/>
    <n v="45"/>
    <n v="49"/>
    <n v="68"/>
    <n v="2"/>
    <n v="23.13"/>
    <n v="14420.69"/>
    <n v="8.61"/>
    <x v="0"/>
    <n v="25"/>
    <n v="25881.14"/>
    <n v="0.96015424164524421"/>
    <n v="3.7483266398929051E-2"/>
    <n v="8.0321285140562242E-3"/>
    <n v="0.96251673360107093"/>
    <n v="0"/>
    <n v="73.469387755102048"/>
    <n v="10.1675"/>
    <n v="9.7249999999999996"/>
    <n v="9.7249999999999996"/>
    <n v="1"/>
    <n v="80"/>
    <n v="0.91836734693877564"/>
    <n v="0.96251673360107093"/>
    <n v="0.88394393902139179"/>
    <n v="0.86346093560684556"/>
    <n v="14420.69"/>
    <n v="19.304805890227577"/>
    <n v="11460.449999999999"/>
    <n v="15.341967871485942"/>
    <x v="0"/>
    <s v="Normal"/>
    <n v="115.82883534136546"/>
  </r>
  <r>
    <n v="29"/>
    <x v="27"/>
    <x v="1"/>
    <x v="3"/>
    <x v="11"/>
    <x v="2"/>
    <x v="4"/>
    <s v="B260522-0029"/>
    <s v="OP101"/>
    <n v="666"/>
    <n v="548"/>
    <n v="501"/>
    <n v="47"/>
    <n v="10"/>
    <n v="25"/>
    <s v="Material Shortage"/>
    <n v="57"/>
    <n v="63"/>
    <n v="73.2"/>
    <n v="1.52"/>
    <n v="22.95"/>
    <n v="14319.84"/>
    <n v="6.6"/>
    <x v="1"/>
    <n v="13"/>
    <n v="22930.09"/>
    <n v="0.82282282282282282"/>
    <n v="8.576642335766424E-2"/>
    <n v="1.824817518248175E-2"/>
    <n v="0.91423357664233573"/>
    <n v="0.41666666666666669"/>
    <n v="57.142857142857146"/>
    <n v="9.59"/>
    <n v="10.128333333333334"/>
    <n v="10.545"/>
    <n v="0.96048680259206576"/>
    <n v="63.157894736842103"/>
    <n v="0.90476190476190488"/>
    <n v="0.91423357664233573"/>
    <n v="0.79447982915136206"/>
    <n v="0.86343986255806515"/>
    <n v="14319.84"/>
    <n v="26.131094890510948"/>
    <n v="8610.25"/>
    <n v="15.712135036496351"/>
    <x v="0"/>
    <s v="Warning"/>
    <n v="261.31094890510946"/>
  </r>
  <r>
    <n v="30"/>
    <x v="28"/>
    <x v="0"/>
    <x v="2"/>
    <x v="10"/>
    <x v="1"/>
    <x v="3"/>
    <s v="B260602-0030"/>
    <s v="OP128"/>
    <n v="776"/>
    <n v="714"/>
    <n v="650"/>
    <n v="64"/>
    <n v="20"/>
    <n v="63"/>
    <s v="Quality Inspection"/>
    <n v="49"/>
    <n v="53"/>
    <n v="71.8"/>
    <n v="2.33"/>
    <n v="24.68"/>
    <n v="16064.96"/>
    <n v="8.0500000000000007"/>
    <x v="0"/>
    <n v="24"/>
    <n v="24385.97"/>
    <n v="0.92010309278350511"/>
    <n v="8.9635854341736695E-2"/>
    <n v="2.8011204481792718E-2"/>
    <n v="0.91036414565826329"/>
    <n v="1.05"/>
    <n v="67.924528301886795"/>
    <n v="10.511666666666667"/>
    <n v="9.5122222222222224"/>
    <n v="10.562222222222223"/>
    <n v="0.90058910162002936"/>
    <n v="73.469387755102048"/>
    <n v="0.92452830188679236"/>
    <n v="0.91036414565826329"/>
    <n v="0.7579874976639166"/>
    <n v="0.86351088215992589"/>
    <n v="16064.96"/>
    <n v="22.499943977591034"/>
    <n v="8321.010000000002"/>
    <n v="11.654075630252104"/>
    <x v="2"/>
    <s v="Warning"/>
    <n v="449.99887955182066"/>
  </r>
  <r>
    <n v="31"/>
    <x v="29"/>
    <x v="1"/>
    <x v="0"/>
    <x v="0"/>
    <x v="0"/>
    <x v="3"/>
    <s v="B260314-0031"/>
    <s v="OP113"/>
    <n v="837"/>
    <n v="823"/>
    <n v="780"/>
    <n v="43"/>
    <n v="12"/>
    <n v="29"/>
    <s v="Material Shortage"/>
    <n v="49"/>
    <n v="48"/>
    <n v="75.2"/>
    <n v="1.36"/>
    <n v="29.43"/>
    <n v="17894.18"/>
    <n v="7.96"/>
    <x v="1"/>
    <n v="25"/>
    <n v="29529.31"/>
    <n v="0.98327359617682197"/>
    <n v="5.2247873633049821E-2"/>
    <n v="1.4580801944106925E-2"/>
    <n v="0.94775212636695016"/>
    <n v="0.48333333333333334"/>
    <n v="75"/>
    <n v="10.973333333333333"/>
    <n v="10.909166666666668"/>
    <n v="11.3925"/>
    <n v="0.95757442762051059"/>
    <n v="73.469387755102048"/>
    <n v="1.0208333333333333"/>
    <n v="0.94775212636695016"/>
    <n v="0.92645034993053643"/>
    <n v="0.86361966915425159"/>
    <n v="17894.18"/>
    <n v="21.74262454434994"/>
    <n v="11635.130000000001"/>
    <n v="14.137460510328069"/>
    <x v="2"/>
    <s v="Normal"/>
    <n v="260.9114945321993"/>
  </r>
  <r>
    <n v="32"/>
    <x v="30"/>
    <x v="0"/>
    <x v="1"/>
    <x v="6"/>
    <x v="0"/>
    <x v="3"/>
    <s v="B260603-0032"/>
    <s v="OP106"/>
    <n v="737"/>
    <n v="777"/>
    <n v="741"/>
    <n v="36"/>
    <n v="13"/>
    <n v="32"/>
    <s v="Setup Time"/>
    <n v="49"/>
    <n v="54"/>
    <n v="70.099999999999994"/>
    <n v="1.76"/>
    <n v="28.46"/>
    <n v="17947.48"/>
    <n v="8.2200000000000006"/>
    <x v="1"/>
    <n v="11"/>
    <n v="28385.72"/>
    <n v="1.0542740841248304"/>
    <n v="4.633204633204633E-2"/>
    <n v="1.6731016731016731E-2"/>
    <n v="0.95366795366795365"/>
    <n v="0.53333333333333333"/>
    <n v="66.666666666666671"/>
    <n v="11.654999999999999"/>
    <n v="9.4980555555555561"/>
    <n v="10.031388888888889"/>
    <n v="0.9468335502450641"/>
    <n v="73.469387755102048"/>
    <n v="0.90740740740740744"/>
    <n v="0.95366795366795365"/>
    <n v="0.81935696114800594"/>
    <n v="0.86355482841041653"/>
    <n v="17947.48"/>
    <n v="23.098429858429856"/>
    <n v="10438.240000000002"/>
    <n v="13.434028314028316"/>
    <x v="0"/>
    <s v="Warning"/>
    <n v="300.27958815958812"/>
  </r>
  <r>
    <n v="33"/>
    <x v="31"/>
    <x v="0"/>
    <x v="1"/>
    <x v="2"/>
    <x v="0"/>
    <x v="3"/>
    <s v="B260506-0033"/>
    <s v="OP107"/>
    <n v="702"/>
    <n v="693"/>
    <n v="656"/>
    <n v="37"/>
    <n v="10"/>
    <n v="8"/>
    <s v="Setup Time"/>
    <n v="49"/>
    <n v="53"/>
    <n v="70.3"/>
    <n v="1.9"/>
    <n v="24.64"/>
    <n v="15534.44"/>
    <n v="8.8800000000000008"/>
    <x v="0"/>
    <n v="20"/>
    <n v="24460.720000000001"/>
    <n v="0.98717948717948723"/>
    <n v="5.3391053391053392E-2"/>
    <n v="1.443001443001443E-2"/>
    <n v="0.94660894660894657"/>
    <n v="0.13333333333333333"/>
    <n v="67.924528301886795"/>
    <n v="10.202500000000001"/>
    <n v="9.4216666666666669"/>
    <n v="9.5549999999999997"/>
    <n v="0.9860457003314147"/>
    <n v="73.469387755102048"/>
    <n v="0.92452830188679236"/>
    <n v="0.94660894660894657"/>
    <n v="0.86295442270285028"/>
    <n v="0.86360048736419992"/>
    <n v="15534.44"/>
    <n v="22.416219336219338"/>
    <n v="8926.2800000000007"/>
    <n v="12.880634920634922"/>
    <x v="0"/>
    <s v="Normal"/>
    <n v="224.16219336219339"/>
  </r>
  <r>
    <n v="34"/>
    <x v="32"/>
    <x v="1"/>
    <x v="1"/>
    <x v="5"/>
    <x v="0"/>
    <x v="4"/>
    <s v="B260403-0034"/>
    <s v="OP119"/>
    <n v="632"/>
    <n v="700"/>
    <n v="682"/>
    <n v="18"/>
    <n v="5"/>
    <n v="18"/>
    <s v="Preventive Maintenance"/>
    <n v="57"/>
    <n v="61"/>
    <n v="70.900000000000006"/>
    <n v="1.66"/>
    <n v="22.88"/>
    <n v="18357.099999999999"/>
    <n v="11.44"/>
    <x v="3"/>
    <n v="33"/>
    <n v="30720.66"/>
    <n v="1.1075949367088607"/>
    <n v="2.5714285714285714E-2"/>
    <n v="7.1428571428571426E-3"/>
    <n v="0.97428571428571431"/>
    <n v="0.3"/>
    <n v="59.016393442622949"/>
    <n v="11.861111111111111"/>
    <n v="9.7066666666666652"/>
    <n v="10.006666666666666"/>
    <n v="0.97001998667554956"/>
    <n v="63.157894736842103"/>
    <n v="0.93442622950819676"/>
    <n v="0.97428571428571431"/>
    <n v="0.88310437850176382"/>
    <n v="0.86360115547656968"/>
    <n v="18357.099999999999"/>
    <n v="26.224428571428568"/>
    <n v="12363.560000000001"/>
    <n v="17.662228571428574"/>
    <x v="0"/>
    <s v="Normal"/>
    <n v="131.12214285714285"/>
  </r>
  <r>
    <n v="35"/>
    <x v="33"/>
    <x v="1"/>
    <x v="1"/>
    <x v="2"/>
    <x v="2"/>
    <x v="0"/>
    <s v="B260316-0035"/>
    <s v="OP110"/>
    <n v="916"/>
    <n v="825"/>
    <n v="785"/>
    <n v="40"/>
    <n v="7"/>
    <n v="5"/>
    <s v="Machine Breakdown"/>
    <n v="42"/>
    <n v="42"/>
    <n v="62.3"/>
    <n v="1.63"/>
    <n v="31.23"/>
    <n v="15408.88"/>
    <n v="8.4499999999999993"/>
    <x v="3"/>
    <n v="7"/>
    <n v="25039.439999999999"/>
    <n v="0.9006550218340611"/>
    <n v="4.8484848484848485E-2"/>
    <n v="8.4848484848484857E-3"/>
    <n v="0.95151515151515154"/>
    <n v="8.3333333333333329E-2"/>
    <n v="85.714285714285708"/>
    <n v="9.625"/>
    <n v="10.603333333333333"/>
    <n v="10.686666666666667"/>
    <n v="0.9922021210230817"/>
    <n v="85.714285714285708"/>
    <n v="1"/>
    <n v="0.95151515151515154"/>
    <n v="0.94409535151893231"/>
    <n v="0.8635809658047009"/>
    <n v="15408.88"/>
    <n v="18.677430303030302"/>
    <n v="9630.56"/>
    <n v="11.673406060606061"/>
    <x v="0"/>
    <s v="Normal"/>
    <n v="130.74201212121213"/>
  </r>
  <r>
    <n v="36"/>
    <x v="9"/>
    <x v="1"/>
    <x v="4"/>
    <x v="12"/>
    <x v="1"/>
    <x v="3"/>
    <s v="B260504-0036"/>
    <s v="OP121"/>
    <n v="716"/>
    <n v="669"/>
    <n v="571"/>
    <n v="98"/>
    <n v="19"/>
    <n v="33"/>
    <s v="Machine Breakdown"/>
    <n v="49"/>
    <n v="54"/>
    <n v="80.5"/>
    <n v="3.6"/>
    <n v="25.03"/>
    <n v="15370.95"/>
    <n v="9.42"/>
    <x v="3"/>
    <n v="53"/>
    <n v="21731.79"/>
    <n v="0.93435754189944131"/>
    <n v="0.14648729446935724"/>
    <n v="2.8400597907324365E-2"/>
    <n v="0.85351270553064273"/>
    <n v="0.55000000000000004"/>
    <n v="66.666666666666671"/>
    <n v="10.035"/>
    <n v="9.1955555555555542"/>
    <n v="9.7455555555555549"/>
    <n v="0.94356401778588528"/>
    <n v="73.469387755102048"/>
    <n v="0.90740740740740744"/>
    <n v="0.85351270553064273"/>
    <n v="0.73077500010051721"/>
    <n v="0.8634975312081058"/>
    <n v="15370.95"/>
    <n v="22.976008968609868"/>
    <n v="6360.84"/>
    <n v="9.50798206278027"/>
    <x v="1"/>
    <s v="Warning"/>
    <n v="436.54417040358749"/>
  </r>
  <r>
    <n v="37"/>
    <x v="34"/>
    <x v="0"/>
    <x v="3"/>
    <x v="7"/>
    <x v="2"/>
    <x v="2"/>
    <s v="B260427-0037"/>
    <s v="OP105"/>
    <n v="570"/>
    <n v="465"/>
    <n v="436"/>
    <n v="29"/>
    <n v="11"/>
    <n v="43"/>
    <s v="Material Shortage"/>
    <n v="64"/>
    <n v="64"/>
    <n v="78.599999999999994"/>
    <n v="0.96"/>
    <n v="18.41"/>
    <n v="14618.18"/>
    <n v="6.51"/>
    <x v="3"/>
    <n v="22"/>
    <n v="22382.77"/>
    <n v="0.81578947368421051"/>
    <n v="6.236559139784946E-2"/>
    <n v="2.3655913978494623E-2"/>
    <n v="0.93763440860215053"/>
    <n v="0.71666666666666667"/>
    <n v="56.25"/>
    <n v="8.2666666666666675"/>
    <n v="9.4166666666666661"/>
    <n v="10.133333333333333"/>
    <n v="0.92927631578947367"/>
    <n v="56.25"/>
    <n v="1"/>
    <n v="0.93763440860215053"/>
    <n v="0.87132144878324846"/>
    <n v="0.86363521018228384"/>
    <n v="14618.18"/>
    <n v="31.436946236559141"/>
    <n v="7764.59"/>
    <n v="16.698043010752688"/>
    <x v="2"/>
    <s v="Normal"/>
    <n v="345.80640860215055"/>
  </r>
  <r>
    <n v="38"/>
    <x v="35"/>
    <x v="0"/>
    <x v="1"/>
    <x v="5"/>
    <x v="1"/>
    <x v="1"/>
    <s v="B260228-0038"/>
    <s v="OP107"/>
    <n v="907"/>
    <n v="864"/>
    <n v="838"/>
    <n v="26"/>
    <n v="7"/>
    <n v="18"/>
    <s v="Material Shortage"/>
    <n v="45"/>
    <n v="44"/>
    <n v="68.7"/>
    <n v="2.41"/>
    <n v="32.61"/>
    <n v="17021.38"/>
    <n v="8.77"/>
    <x v="0"/>
    <n v="17"/>
    <n v="29652.28"/>
    <n v="0.9525909592061742"/>
    <n v="3.0092592592592591E-2"/>
    <n v="8.1018518518518514E-3"/>
    <n v="0.96990740740740744"/>
    <n v="0.3"/>
    <n v="81.818181818181813"/>
    <n v="10.56"/>
    <n v="11.0375"/>
    <n v="11.3375"/>
    <n v="0.97353914002205066"/>
    <n v="80"/>
    <n v="1.0227272727272727"/>
    <n v="0.96990740740740744"/>
    <n v="0.9657028874745246"/>
    <n v="0.86362722862610419"/>
    <n v="17021.38"/>
    <n v="19.700671296296296"/>
    <n v="12630.899999999998"/>
    <n v="14.619097222222219"/>
    <x v="0"/>
    <s v="Normal"/>
    <n v="137.90469907407407"/>
  </r>
  <r>
    <n v="39"/>
    <x v="36"/>
    <x v="0"/>
    <x v="3"/>
    <x v="7"/>
    <x v="1"/>
    <x v="3"/>
    <s v="B260508-0039"/>
    <s v="OP101"/>
    <n v="858"/>
    <n v="825"/>
    <n v="783"/>
    <n v="42"/>
    <n v="10"/>
    <n v="12"/>
    <s v="Power Failure"/>
    <n v="49"/>
    <n v="49"/>
    <n v="68.3"/>
    <n v="1.75"/>
    <n v="27.88"/>
    <n v="17577.63"/>
    <n v="8.74"/>
    <x v="1"/>
    <n v="20"/>
    <n v="30633.57"/>
    <n v="0.96153846153846156"/>
    <n v="5.0909090909090911E-2"/>
    <n v="1.2121212121212121E-2"/>
    <n v="0.9490909090909091"/>
    <n v="0.2"/>
    <n v="73.469387755102048"/>
    <n v="11.229166666666666"/>
    <n v="11.478333333333333"/>
    <n v="11.678333333333333"/>
    <n v="0.98287426858855431"/>
    <n v="73.469387755102048"/>
    <n v="1"/>
    <n v="0.9490909090909091"/>
    <n v="0.93283703309677335"/>
    <n v="0.86352112087262356"/>
    <n v="17577.63"/>
    <n v="21.306218181818181"/>
    <n v="13055.939999999999"/>
    <n v="15.825381818181816"/>
    <x v="0"/>
    <s v="Normal"/>
    <n v="213.06218181818181"/>
  </r>
  <r>
    <n v="40"/>
    <x v="37"/>
    <x v="0"/>
    <x v="1"/>
    <x v="2"/>
    <x v="0"/>
    <x v="2"/>
    <s v="B260317-0040"/>
    <s v="OP104"/>
    <n v="683"/>
    <n v="745"/>
    <n v="708"/>
    <n v="37"/>
    <n v="12"/>
    <n v="0"/>
    <s v="No Downtime"/>
    <n v="64"/>
    <n v="64"/>
    <n v="74.099999999999994"/>
    <n v="1.47"/>
    <n v="26.87"/>
    <n v="23707.279999999999"/>
    <n v="10.23"/>
    <x v="3"/>
    <n v="28"/>
    <n v="37099.29"/>
    <n v="1.0907759882869692"/>
    <n v="4.9664429530201344E-2"/>
    <n v="1.6107382550335572E-2"/>
    <n v="0.95033557046979866"/>
    <n v="0"/>
    <n v="56.25"/>
    <n v="13.244444444444444"/>
    <n v="12.142222222222221"/>
    <n v="12.142222222222221"/>
    <n v="1"/>
    <n v="56.25"/>
    <n v="1"/>
    <n v="0.95033557046979866"/>
    <n v="0.95033557046979866"/>
    <n v="0.86344899193170344"/>
    <n v="23707.279999999999"/>
    <n v="31.821852348993286"/>
    <n v="13392.010000000002"/>
    <n v="17.975852348993293"/>
    <x v="2"/>
    <s v="Normal"/>
    <n v="381.86222818791941"/>
  </r>
  <r>
    <n v="41"/>
    <x v="38"/>
    <x v="0"/>
    <x v="4"/>
    <x v="13"/>
    <x v="0"/>
    <x v="3"/>
    <s v="B260610-0041"/>
    <s v="OP109"/>
    <n v="666"/>
    <n v="665"/>
    <n v="633"/>
    <n v="32"/>
    <n v="13"/>
    <n v="36"/>
    <s v="Machine Breakdown"/>
    <n v="49"/>
    <n v="52"/>
    <n v="68.7"/>
    <n v="1.71"/>
    <n v="29.44"/>
    <n v="14270.35"/>
    <n v="10.06"/>
    <x v="1"/>
    <n v="18"/>
    <n v="24008.29"/>
    <n v="0.99849849849849848"/>
    <n v="4.8120300751879702E-2"/>
    <n v="1.9548872180451128E-2"/>
    <n v="0.95187969924812033"/>
    <n v="0.6"/>
    <n v="69.230769230769226"/>
    <n v="9.6055555555555561"/>
    <n v="8.4649999999999999"/>
    <n v="9.0649999999999995"/>
    <n v="0.93381136238279094"/>
    <n v="73.469387755102048"/>
    <n v="0.94230769230769218"/>
    <n v="0.95187969924812033"/>
    <n v="0.83759476654213483"/>
    <n v="0.86335848507905955"/>
    <n v="14270.35"/>
    <n v="21.459172932330826"/>
    <n v="9737.94"/>
    <n v="14.643518796992481"/>
    <x v="0"/>
    <s v="Warning"/>
    <n v="278.96924812030073"/>
  </r>
  <r>
    <n v="42"/>
    <x v="39"/>
    <x v="0"/>
    <x v="3"/>
    <x v="11"/>
    <x v="1"/>
    <x v="2"/>
    <s v="B260120-0042"/>
    <s v="OP124"/>
    <n v="473"/>
    <n v="444"/>
    <n v="404"/>
    <n v="40"/>
    <n v="8"/>
    <n v="43"/>
    <s v="Preventive Maintenance"/>
    <n v="64"/>
    <n v="67"/>
    <n v="64"/>
    <n v="1.68"/>
    <n v="15.33"/>
    <n v="14398.63"/>
    <n v="8.5"/>
    <x v="2"/>
    <n v="23"/>
    <n v="20656.79"/>
    <n v="0.93868921775898517"/>
    <n v="9.0090090090090086E-2"/>
    <n v="1.8018018018018018E-2"/>
    <n v="0.90990990990990994"/>
    <n v="0.71666666666666667"/>
    <n v="53.731343283582092"/>
    <n v="8.2633333333333336"/>
    <n v="7.6922222222222221"/>
    <n v="8.4088888888888889"/>
    <n v="0.91477272727272729"/>
    <n v="56.25"/>
    <n v="0.95522388059701502"/>
    <n v="0.90990990990990994"/>
    <n v="0.79509088464312361"/>
    <n v="0.86338535027044327"/>
    <n v="14398.63"/>
    <n v="32.429346846846848"/>
    <n v="6258.1600000000017"/>
    <n v="14.094954954954959"/>
    <x v="0"/>
    <s v="Warning"/>
    <n v="259.43477477477478"/>
  </r>
  <r>
    <n v="43"/>
    <x v="40"/>
    <x v="1"/>
    <x v="4"/>
    <x v="12"/>
    <x v="0"/>
    <x v="0"/>
    <s v="B260117-0043"/>
    <s v="OP103"/>
    <n v="875"/>
    <n v="838"/>
    <n v="724"/>
    <n v="114"/>
    <n v="47"/>
    <n v="50"/>
    <s v="Power Failure"/>
    <n v="42"/>
    <n v="46"/>
    <n v="66.2"/>
    <n v="3.1"/>
    <n v="26.31"/>
    <n v="15397.67"/>
    <n v="9.9"/>
    <x v="2"/>
    <n v="52"/>
    <n v="22611.07"/>
    <n v="0.95771428571428574"/>
    <n v="0.13603818615751789"/>
    <n v="5.6085918854415273E-2"/>
    <n v="0.86396181384248205"/>
    <n v="0.83333333333333337"/>
    <n v="78.260869565217391"/>
    <n v="10.707777777777778"/>
    <n v="9.375"/>
    <n v="10.208333333333334"/>
    <n v="0.91836734693877542"/>
    <n v="85.714285714285708"/>
    <n v="0.91304347826086962"/>
    <n v="0.86396181384248205"/>
    <n v="0.72444003024059045"/>
    <n v="0.8634566388566931"/>
    <n v="15397.67"/>
    <n v="18.374307875894988"/>
    <n v="7213.4"/>
    <n v="8.6078758949880658"/>
    <x v="1"/>
    <s v="Warning"/>
    <n v="863.59247016706445"/>
  </r>
  <r>
    <n v="44"/>
    <x v="41"/>
    <x v="1"/>
    <x v="2"/>
    <x v="9"/>
    <x v="0"/>
    <x v="3"/>
    <s v="B260625-0044"/>
    <s v="OP113"/>
    <n v="682"/>
    <n v="705"/>
    <n v="676"/>
    <n v="29"/>
    <n v="12"/>
    <n v="26"/>
    <s v="Machine Breakdown"/>
    <n v="49"/>
    <n v="51"/>
    <n v="73.599999999999994"/>
    <n v="2.0299999999999998"/>
    <n v="28.08"/>
    <n v="16123.86"/>
    <n v="9.33"/>
    <x v="1"/>
    <n v="33"/>
    <n v="26170.5"/>
    <n v="1.033724340175953"/>
    <n v="4.1134751773049642E-2"/>
    <n v="1.7021276595744681E-2"/>
    <n v="0.95886524822695041"/>
    <n v="0.43333333333333335"/>
    <n v="70.588235294117652"/>
    <n v="9.9875000000000007"/>
    <n v="8.849444444444444"/>
    <n v="9.2827777777777776"/>
    <n v="0.95331857083009153"/>
    <n v="73.469387755102048"/>
    <n v="0.96078431372549022"/>
    <n v="0.95886524822695041"/>
    <n v="0.8782568304874413"/>
    <n v="0.86360190177060747"/>
    <n v="16123.86"/>
    <n v="22.870723404255319"/>
    <n v="10046.64"/>
    <n v="14.250553191489361"/>
    <x v="1"/>
    <s v="Normal"/>
    <n v="274.44868085106384"/>
  </r>
  <r>
    <n v="45"/>
    <x v="2"/>
    <x v="1"/>
    <x v="3"/>
    <x v="11"/>
    <x v="0"/>
    <x v="2"/>
    <s v="B260301-0045"/>
    <s v="OP110"/>
    <n v="483"/>
    <n v="481"/>
    <n v="445"/>
    <n v="36"/>
    <n v="10"/>
    <n v="16"/>
    <s v="Machine Breakdown"/>
    <n v="64"/>
    <n v="65"/>
    <n v="65.5"/>
    <n v="2.46"/>
    <n v="15"/>
    <n v="14818.45"/>
    <n v="8.36"/>
    <x v="1"/>
    <n v="25"/>
    <n v="23073.360000000001"/>
    <n v="0.99585921325051763"/>
    <n v="7.4844074844074848E-2"/>
    <n v="2.0790020790020791E-2"/>
    <n v="0.92515592515592515"/>
    <n v="0.26666666666666666"/>
    <n v="55.384615384615387"/>
    <n v="8.6847222222222218"/>
    <n v="8.3199999999999985"/>
    <n v="8.586666666666666"/>
    <n v="0.96894409937888193"/>
    <n v="56.25"/>
    <n v="0.98461538461538467"/>
    <n v="0.92515592515592515"/>
    <n v="0.88263323045931741"/>
    <n v="0.86358657234726355"/>
    <n v="14818.45"/>
    <n v="30.807588357588358"/>
    <n v="8254.91"/>
    <n v="17.161975051975052"/>
    <x v="0"/>
    <s v="Normal"/>
    <n v="308.07588357588361"/>
  </r>
  <r>
    <n v="46"/>
    <x v="7"/>
    <x v="0"/>
    <x v="2"/>
    <x v="10"/>
    <x v="1"/>
    <x v="2"/>
    <s v="B260226-0046"/>
    <s v="OP104"/>
    <n v="572"/>
    <n v="581"/>
    <n v="526"/>
    <n v="55"/>
    <n v="18"/>
    <n v="18"/>
    <s v="Power Failure"/>
    <n v="64"/>
    <n v="72"/>
    <n v="70.8"/>
    <n v="2.37"/>
    <n v="21.83"/>
    <n v="17753.599999999999"/>
    <n v="9.32"/>
    <x v="0"/>
    <n v="24"/>
    <n v="27361.11"/>
    <n v="1.0157342657342658"/>
    <n v="9.4664371772805511E-2"/>
    <n v="3.098106712564544E-2"/>
    <n v="0.90533562822719449"/>
    <n v="0.3"/>
    <n v="50"/>
    <n v="11.62"/>
    <n v="9.8688888888888879"/>
    <n v="10.168888888888889"/>
    <n v="0.97049825174825166"/>
    <n v="56.25"/>
    <n v="0.88888888888888884"/>
    <n v="0.90533562822719449"/>
    <n v="0.78100146172435325"/>
    <n v="0.8635666282026434"/>
    <n v="17753.599999999999"/>
    <n v="30.556970740103267"/>
    <n v="9607.510000000002"/>
    <n v="16.536161790017214"/>
    <x v="0"/>
    <s v="Warning"/>
    <n v="550.02547332185884"/>
  </r>
  <r>
    <n v="47"/>
    <x v="42"/>
    <x v="0"/>
    <x v="0"/>
    <x v="0"/>
    <x v="1"/>
    <x v="1"/>
    <s v="B260421-0047"/>
    <s v="OP114"/>
    <n v="900"/>
    <n v="865"/>
    <n v="832"/>
    <n v="33"/>
    <n v="13"/>
    <n v="35"/>
    <s v="Power Failure"/>
    <n v="45"/>
    <n v="46"/>
    <n v="75"/>
    <n v="1.83"/>
    <n v="27.36"/>
    <n v="16866.93"/>
    <n v="7.23"/>
    <x v="3"/>
    <n v="25"/>
    <n v="29664.720000000001"/>
    <n v="0.96111111111111114"/>
    <n v="3.8150289017341042E-2"/>
    <n v="1.5028901734104046E-2"/>
    <n v="0.96184971098265892"/>
    <n v="0.58333333333333337"/>
    <n v="78.260869565217391"/>
    <n v="11.052777777777777"/>
    <n v="10.666666666666666"/>
    <n v="11.25"/>
    <n v="0.94814814814814807"/>
    <n v="80"/>
    <n v="0.97826086956521741"/>
    <n v="0.96184971098265892"/>
    <n v="0.89215045656362557"/>
    <n v="0.86365317449874224"/>
    <n v="16866.93"/>
    <n v="19.499341040462429"/>
    <n v="12797.79"/>
    <n v="14.79513294797688"/>
    <x v="2"/>
    <s v="Normal"/>
    <n v="253.49143352601158"/>
  </r>
  <r>
    <n v="48"/>
    <x v="43"/>
    <x v="0"/>
    <x v="2"/>
    <x v="9"/>
    <x v="1"/>
    <x v="1"/>
    <s v="B260523-0048"/>
    <s v="OP127"/>
    <n v="861"/>
    <n v="832"/>
    <n v="801"/>
    <n v="31"/>
    <n v="9"/>
    <n v="36"/>
    <s v="Setup Time"/>
    <n v="45"/>
    <n v="44"/>
    <n v="71"/>
    <n v="2.4300000000000002"/>
    <n v="26.92"/>
    <n v="17766.77"/>
    <n v="8.07"/>
    <x v="1"/>
    <n v="13"/>
    <n v="27387.200000000001"/>
    <n v="0.96631823461091759"/>
    <n v="3.7259615384615384E-2"/>
    <n v="1.0817307692307692E-2"/>
    <n v="0.96274038461538458"/>
    <n v="0.6"/>
    <n v="81.818181818181813"/>
    <n v="10.168888888888889"/>
    <n v="10.1625"/>
    <n v="10.762499999999999"/>
    <n v="0.94425087108013939"/>
    <n v="80"/>
    <n v="1.0227272727272727"/>
    <n v="0.96274038461538458"/>
    <n v="0.92972909331522136"/>
    <n v="0.8636232717893354"/>
    <n v="17766.77"/>
    <n v="21.354290865384616"/>
    <n v="9620.43"/>
    <n v="11.563016826923077"/>
    <x v="2"/>
    <s v="Normal"/>
    <n v="192.18861778846156"/>
  </r>
  <r>
    <n v="49"/>
    <x v="44"/>
    <x v="0"/>
    <x v="1"/>
    <x v="6"/>
    <x v="2"/>
    <x v="1"/>
    <s v="B260313-0049"/>
    <s v="OP102"/>
    <n v="816"/>
    <n v="656"/>
    <n v="612"/>
    <n v="44"/>
    <n v="18"/>
    <n v="48"/>
    <s v="Setup Time"/>
    <n v="45"/>
    <n v="47"/>
    <n v="74.5"/>
    <n v="1.98"/>
    <n v="21.85"/>
    <n v="13248.21"/>
    <n v="6.99"/>
    <x v="0"/>
    <n v="21"/>
    <n v="21177.919999999998"/>
    <n v="0.80392156862745101"/>
    <n v="6.7073170731707321E-2"/>
    <n v="2.7439024390243903E-2"/>
    <n v="0.93292682926829273"/>
    <n v="0.8"/>
    <n v="76.59574468085107"/>
    <n v="8.5644444444444439"/>
    <n v="9.3999999999999986"/>
    <n v="10.199999999999999"/>
    <n v="0.92156862745098034"/>
    <n v="80"/>
    <n v="0.95744680851063835"/>
    <n v="0.93292682926829273"/>
    <n v="0.82317073170731714"/>
    <n v="0.86355383290117793"/>
    <n v="13248.21"/>
    <n v="20.195442073170732"/>
    <n v="7929.7099999999991"/>
    <n v="12.087972560975608"/>
    <x v="2"/>
    <s v="Warning"/>
    <n v="363.51795731707318"/>
  </r>
  <r>
    <n v="50"/>
    <x v="45"/>
    <x v="0"/>
    <x v="0"/>
    <x v="3"/>
    <x v="0"/>
    <x v="4"/>
    <s v="B260325-0050"/>
    <s v="OP106"/>
    <n v="589"/>
    <n v="625"/>
    <n v="605"/>
    <n v="20"/>
    <n v="4"/>
    <n v="0"/>
    <s v="No Downtime"/>
    <n v="57"/>
    <n v="58"/>
    <n v="73.3"/>
    <n v="2.56"/>
    <n v="23.01"/>
    <n v="17243.05"/>
    <n v="8.7200000000000006"/>
    <x v="0"/>
    <n v="20"/>
    <n v="28638.93"/>
    <n v="1.0611205432937181"/>
    <n v="3.2000000000000001E-2"/>
    <n v="6.4000000000000003E-3"/>
    <n v="0.96799999999999997"/>
    <n v="0"/>
    <n v="62.068965517241381"/>
    <n v="10.069444444444445"/>
    <n v="9.3258333333333336"/>
    <n v="9.3258333333333336"/>
    <n v="1"/>
    <n v="63.157894736842103"/>
    <n v="0.98275862068965525"/>
    <n v="0.96799999999999997"/>
    <n v="0.95131034482758625"/>
    <n v="0.86359629672998317"/>
    <n v="17243.05"/>
    <n v="27.58888"/>
    <n v="11395.880000000001"/>
    <n v="18.233408000000001"/>
    <x v="2"/>
    <s v="Normal"/>
    <n v="110.35552"/>
  </r>
  <r>
    <n v="51"/>
    <x v="46"/>
    <x v="0"/>
    <x v="3"/>
    <x v="7"/>
    <x v="2"/>
    <x v="1"/>
    <s v="B260115-0051"/>
    <s v="OP117"/>
    <n v="828"/>
    <n v="659"/>
    <n v="630"/>
    <n v="29"/>
    <n v="11"/>
    <n v="31"/>
    <s v="Machine Breakdown"/>
    <n v="45"/>
    <n v="47"/>
    <n v="66.400000000000006"/>
    <n v="2.46"/>
    <n v="19.920000000000002"/>
    <n v="14192.26"/>
    <n v="7.99"/>
    <x v="2"/>
    <n v="43"/>
    <n v="22147.11"/>
    <n v="0.79589371980676327"/>
    <n v="4.4006069802731411E-2"/>
    <n v="1.6691957511380879E-2"/>
    <n v="0.95599393019726864"/>
    <n v="0.51666666666666672"/>
    <n v="76.59574468085107"/>
    <n v="8.6036111111111104"/>
    <n v="9.8333333333333321"/>
    <n v="10.35"/>
    <n v="0.95008051529790649"/>
    <n v="80"/>
    <n v="0.95744680851063835"/>
    <n v="0.95599393019726864"/>
    <n v="0.86962136727781136"/>
    <n v="0.86350396615303837"/>
    <n v="14192.26"/>
    <n v="21.536054628224583"/>
    <n v="7954.85"/>
    <n v="12.071092564491655"/>
    <x v="1"/>
    <s v="Normal"/>
    <n v="236.89660091047043"/>
  </r>
  <r>
    <n v="52"/>
    <x v="0"/>
    <x v="1"/>
    <x v="4"/>
    <x v="14"/>
    <x v="0"/>
    <x v="2"/>
    <s v="B260613-0052"/>
    <s v="OP111"/>
    <n v="655"/>
    <n v="690"/>
    <n v="627"/>
    <n v="63"/>
    <n v="17"/>
    <n v="0"/>
    <s v="No Downtime"/>
    <n v="64"/>
    <n v="65"/>
    <n v="69.8"/>
    <n v="2.21"/>
    <n v="20.03"/>
    <n v="22020.93"/>
    <n v="8.35"/>
    <x v="1"/>
    <n v="5"/>
    <n v="31775.3"/>
    <n v="1.0534351145038168"/>
    <n v="9.1304347826086957E-2"/>
    <n v="2.4637681159420291E-2"/>
    <n v="0.90869565217391302"/>
    <n v="0"/>
    <n v="55.384615384615387"/>
    <n v="12.458333333333334"/>
    <n v="11.644444444444444"/>
    <n v="11.644444444444444"/>
    <n v="1"/>
    <n v="56.25"/>
    <n v="0.98461538461538467"/>
    <n v="0.90869565217391302"/>
    <n v="0.89471571906354519"/>
    <n v="0.86349751999800695"/>
    <n v="22020.93"/>
    <n v="31.914391304347827"/>
    <n v="9754.369999999999"/>
    <n v="14.136768115942028"/>
    <x v="0"/>
    <s v="Normal"/>
    <n v="542.54465217391305"/>
  </r>
  <r>
    <n v="53"/>
    <x v="47"/>
    <x v="0"/>
    <x v="2"/>
    <x v="9"/>
    <x v="0"/>
    <x v="1"/>
    <s v="B260612-0053"/>
    <s v="OP123"/>
    <n v="755"/>
    <n v="691"/>
    <n v="657"/>
    <n v="34"/>
    <n v="12"/>
    <n v="29"/>
    <s v="Preventive Maintenance"/>
    <n v="45"/>
    <n v="48"/>
    <n v="69.400000000000006"/>
    <n v="2.13"/>
    <n v="25.47"/>
    <n v="14275.13"/>
    <n v="8.51"/>
    <x v="3"/>
    <n v="28"/>
    <n v="23497.55"/>
    <n v="0.91523178807947014"/>
    <n v="4.9204052098408106E-2"/>
    <n v="1.7366136034732273E-2"/>
    <n v="0.95079594790159194"/>
    <n v="0.48333333333333334"/>
    <n v="75"/>
    <n v="9.2133333333333329"/>
    <n v="8.9541666666666675"/>
    <n v="9.4375"/>
    <n v="0.94878587196468001"/>
    <n v="80"/>
    <n v="0.9375"/>
    <n v="0.95079594790159194"/>
    <n v="0.84572040233465284"/>
    <n v="0.86346458940827542"/>
    <n v="14275.13"/>
    <n v="20.658654124457307"/>
    <n v="9222.42"/>
    <n v="13.346483357452966"/>
    <x v="1"/>
    <s v="Warning"/>
    <n v="247.90384949348768"/>
  </r>
  <r>
    <n v="54"/>
    <x v="38"/>
    <x v="1"/>
    <x v="3"/>
    <x v="7"/>
    <x v="0"/>
    <x v="3"/>
    <s v="B260610-0054"/>
    <s v="OP120"/>
    <n v="760"/>
    <n v="757"/>
    <n v="721"/>
    <n v="36"/>
    <n v="15"/>
    <n v="17"/>
    <s v="Power Failure"/>
    <n v="49"/>
    <n v="47"/>
    <n v="69.2"/>
    <n v="2.33"/>
    <n v="23.08"/>
    <n v="16423.14"/>
    <n v="9.08"/>
    <x v="2"/>
    <n v="10"/>
    <n v="27790.76"/>
    <n v="0.99605263157894741"/>
    <n v="4.7556142668428003E-2"/>
    <n v="1.9815059445178335E-2"/>
    <n v="0.952443857331572"/>
    <n v="0.28333333333333333"/>
    <n v="76.59574468085107"/>
    <n v="9.8830555555555559"/>
    <n v="10.061111111111112"/>
    <n v="10.344444444444445"/>
    <n v="0.972610096670247"/>
    <n v="73.469387755102048"/>
    <n v="1.0425531914893618"/>
    <n v="0.952443857331572"/>
    <n v="0.96577593820127494"/>
    <n v="0.86348332667023275"/>
    <n v="16423.14"/>
    <n v="21.695033025099075"/>
    <n v="11367.619999999999"/>
    <n v="15.016671070013208"/>
    <x v="0"/>
    <s v="Normal"/>
    <n v="325.42549537648614"/>
  </r>
  <r>
    <n v="55"/>
    <x v="48"/>
    <x v="1"/>
    <x v="2"/>
    <x v="9"/>
    <x v="0"/>
    <x v="4"/>
    <s v="B260111-0055"/>
    <s v="OP133"/>
    <n v="558"/>
    <n v="618"/>
    <n v="585"/>
    <n v="33"/>
    <n v="10"/>
    <n v="29"/>
    <s v="Operator Issue"/>
    <n v="57"/>
    <n v="63"/>
    <n v="75.599999999999994"/>
    <n v="2.74"/>
    <n v="23.64"/>
    <n v="17847.34"/>
    <n v="9.39"/>
    <x v="1"/>
    <n v="3"/>
    <n v="27198.85"/>
    <n v="1.10752688172043"/>
    <n v="5.3398058252427182E-2"/>
    <n v="1.6181229773462782E-2"/>
    <n v="0.94660194174757284"/>
    <n v="0.48333333333333334"/>
    <n v="57.142857142857146"/>
    <n v="10.815"/>
    <n v="8.3516666666666683"/>
    <n v="8.8350000000000009"/>
    <n v="0.94529334087907957"/>
    <n v="63.157894736842103"/>
    <n v="0.90476190476190488"/>
    <n v="0.94660194174757284"/>
    <n v="0.80959589180697888"/>
    <n v="0.86337519494557002"/>
    <n v="17847.34"/>
    <n v="28.879190938511329"/>
    <n v="9351.5099999999984"/>
    <n v="15.131893203883493"/>
    <x v="1"/>
    <s v="Warning"/>
    <n v="288.79190938511329"/>
  </r>
  <r>
    <n v="56"/>
    <x v="49"/>
    <x v="1"/>
    <x v="0"/>
    <x v="1"/>
    <x v="0"/>
    <x v="1"/>
    <s v="B260114-0056"/>
    <s v="OP119"/>
    <n v="809"/>
    <n v="821"/>
    <n v="782"/>
    <n v="39"/>
    <n v="10"/>
    <n v="0"/>
    <s v="No Downtime"/>
    <n v="45"/>
    <n v="49"/>
    <n v="68.7"/>
    <n v="2.59"/>
    <n v="33.32"/>
    <n v="16612.29"/>
    <n v="9.3000000000000007"/>
    <x v="2"/>
    <n v="28"/>
    <n v="27057.3"/>
    <n v="1.0148331273176761"/>
    <n v="4.7503045066991476E-2"/>
    <n v="1.2180267965895249E-2"/>
    <n v="0.95249695493300857"/>
    <n v="0"/>
    <n v="73.469387755102048"/>
    <n v="11.174722222222222"/>
    <n v="10.112500000000001"/>
    <n v="10.112500000000001"/>
    <n v="1"/>
    <n v="80"/>
    <n v="0.91836734693877564"/>
    <n v="0.95249695493300857"/>
    <n v="0.87474210146908959"/>
    <n v="0.86343210426106054"/>
    <n v="16612.29"/>
    <n v="20.234214372716202"/>
    <n v="10445.009999999998"/>
    <n v="12.722302070645553"/>
    <x v="2"/>
    <s v="Normal"/>
    <n v="202.34214372716201"/>
  </r>
  <r>
    <n v="57"/>
    <x v="50"/>
    <x v="1"/>
    <x v="3"/>
    <x v="11"/>
    <x v="1"/>
    <x v="2"/>
    <s v="B260407-0057"/>
    <s v="OP134"/>
    <n v="473"/>
    <n v="472"/>
    <n v="437"/>
    <n v="35"/>
    <n v="13"/>
    <n v="30"/>
    <s v="Machine Breakdown"/>
    <n v="64"/>
    <n v="63"/>
    <n v="70.099999999999994"/>
    <n v="2.14"/>
    <n v="15.81"/>
    <n v="15220.42"/>
    <n v="10.09"/>
    <x v="0"/>
    <n v="13"/>
    <n v="22501.439999999999"/>
    <n v="0.9978858350951374"/>
    <n v="7.4152542372881353E-2"/>
    <n v="2.7542372881355932E-2"/>
    <n v="0.92584745762711862"/>
    <n v="0.5"/>
    <n v="57.142857142857146"/>
    <n v="8.26"/>
    <n v="7.9088888888888889"/>
    <n v="8.4088888888888889"/>
    <n v="0.94053911205073992"/>
    <n v="56.25"/>
    <n v="1.0158730158730158"/>
    <n v="0.92584745762711862"/>
    <n v="0.88461790038455379"/>
    <n v="0.86342012333181484"/>
    <n v="15220.42"/>
    <n v="32.246652542372878"/>
    <n v="7281.0199999999986"/>
    <n v="15.425889830508472"/>
    <x v="2"/>
    <s v="Normal"/>
    <n v="419.2064830508474"/>
  </r>
  <r>
    <n v="58"/>
    <x v="14"/>
    <x v="0"/>
    <x v="2"/>
    <x v="10"/>
    <x v="0"/>
    <x v="0"/>
    <s v="B260608-0058"/>
    <s v="OP111"/>
    <n v="944"/>
    <n v="913"/>
    <n v="831"/>
    <n v="82"/>
    <n v="34"/>
    <n v="8"/>
    <s v="Preventive Maintenance"/>
    <n v="42"/>
    <n v="46"/>
    <n v="72.8"/>
    <n v="1.82"/>
    <n v="35.44"/>
    <n v="16270.31"/>
    <n v="9.1300000000000008"/>
    <x v="1"/>
    <n v="30"/>
    <n v="26497.22"/>
    <n v="0.96716101694915257"/>
    <n v="8.9813800657174148E-2"/>
    <n v="3.7239868565169768E-2"/>
    <n v="0.91018619934282585"/>
    <n v="0.13333333333333333"/>
    <n v="78.260869565217391"/>
    <n v="11.66611111111111"/>
    <n v="10.88"/>
    <n v="11.013333333333334"/>
    <n v="0.98789346246973375"/>
    <n v="85.714285714285708"/>
    <n v="0.91304347826086962"/>
    <n v="0.91018619934282585"/>
    <n v="0.8209785615295645"/>
    <n v="0.86339764424692333"/>
    <n v="16270.31"/>
    <n v="17.820711938663745"/>
    <n v="10226.910000000002"/>
    <n v="11.201434830230014"/>
    <x v="0"/>
    <s v="Warning"/>
    <n v="605.90420591456734"/>
  </r>
  <r>
    <n v="59"/>
    <x v="29"/>
    <x v="1"/>
    <x v="2"/>
    <x v="9"/>
    <x v="0"/>
    <x v="0"/>
    <s v="B260314-0059"/>
    <s v="OP113"/>
    <n v="790"/>
    <n v="804"/>
    <n v="773"/>
    <n v="31"/>
    <n v="9"/>
    <n v="31"/>
    <s v="Material Shortage"/>
    <n v="42"/>
    <n v="46"/>
    <n v="66.2"/>
    <n v="2.19"/>
    <n v="29.99"/>
    <n v="14145.26"/>
    <n v="10.39"/>
    <x v="3"/>
    <n v="37"/>
    <n v="25306.85"/>
    <n v="1.0177215189873419"/>
    <n v="3.8557213930348257E-2"/>
    <n v="1.1194029850746268E-2"/>
    <n v="0.96144278606965172"/>
    <n v="0.51666666666666672"/>
    <n v="78.260869565217391"/>
    <n v="10.273333333333333"/>
    <n v="8.6999999999999993"/>
    <n v="9.2166666666666668"/>
    <n v="0.94394213381555148"/>
    <n v="85.714285714285708"/>
    <n v="0.91304347826086962"/>
    <n v="0.96144278606965172"/>
    <n v="0.82862928067422925"/>
    <n v="0.86344267512029627"/>
    <n v="14145.26"/>
    <n v="17.593606965174128"/>
    <n v="11161.589999999998"/>
    <n v="13.882574626865669"/>
    <x v="1"/>
    <s v="Warning"/>
    <n v="158.34246268656716"/>
  </r>
  <r>
    <n v="60"/>
    <x v="51"/>
    <x v="1"/>
    <x v="0"/>
    <x v="1"/>
    <x v="1"/>
    <x v="0"/>
    <s v="B260107-0060"/>
    <s v="OP106"/>
    <n v="911"/>
    <n v="855"/>
    <n v="802"/>
    <n v="53"/>
    <n v="16"/>
    <n v="18"/>
    <s v="Quality Inspection"/>
    <n v="42"/>
    <n v="42"/>
    <n v="72.8"/>
    <n v="2.17"/>
    <n v="34.35"/>
    <n v="15758.87"/>
    <n v="8.66"/>
    <x v="2"/>
    <n v="27"/>
    <n v="24923.34"/>
    <n v="0.93852908891328213"/>
    <n v="6.1988304093567252E-2"/>
    <n v="1.8713450292397661E-2"/>
    <n v="0.93801169590643274"/>
    <n v="0.3"/>
    <n v="85.714285714285708"/>
    <n v="9.9749999999999996"/>
    <n v="10.328333333333333"/>
    <n v="10.628333333333334"/>
    <n v="0.9717735612356907"/>
    <n v="85.714285714285708"/>
    <n v="1"/>
    <n v="0.93801169590643274"/>
    <n v="0.91153496621172392"/>
    <n v="0.86347967128867686"/>
    <n v="15758.87"/>
    <n v="18.431426900584796"/>
    <n v="9164.4699999999993"/>
    <n v="10.718678362573099"/>
    <x v="2"/>
    <s v="Normal"/>
    <n v="294.90283040935674"/>
  </r>
  <r>
    <n v="61"/>
    <x v="52"/>
    <x v="0"/>
    <x v="2"/>
    <x v="9"/>
    <x v="1"/>
    <x v="3"/>
    <s v="B260225-0061"/>
    <s v="OP119"/>
    <n v="741"/>
    <n v="714"/>
    <n v="682"/>
    <n v="32"/>
    <n v="8"/>
    <n v="29"/>
    <s v="Operator Issue"/>
    <n v="49"/>
    <n v="50"/>
    <n v="79"/>
    <n v="1.99"/>
    <n v="22.84"/>
    <n v="15924.41"/>
    <n v="7.7"/>
    <x v="1"/>
    <n v="35"/>
    <n v="26171.59"/>
    <n v="0.96356275303643724"/>
    <n v="4.4817927170868348E-2"/>
    <n v="1.1204481792717087E-2"/>
    <n v="0.9551820728291317"/>
    <n v="0.48333333333333334"/>
    <n v="72"/>
    <n v="9.9166666666666661"/>
    <n v="9.6025000000000009"/>
    <n v="10.085833333333333"/>
    <n v="0.95207799719077923"/>
    <n v="73.469387755102048"/>
    <n v="0.97999999999999987"/>
    <n v="0.9551820728291317"/>
    <n v="0.89121967815466263"/>
    <n v="0.86342854863450336"/>
    <n v="15924.41"/>
    <n v="22.303095238095239"/>
    <n v="10247.18"/>
    <n v="14.351792717086836"/>
    <x v="1"/>
    <s v="Normal"/>
    <n v="178.42476190476191"/>
  </r>
  <r>
    <n v="62"/>
    <x v="6"/>
    <x v="1"/>
    <x v="0"/>
    <x v="0"/>
    <x v="1"/>
    <x v="1"/>
    <s v="B260122-0062"/>
    <s v="OP133"/>
    <n v="690"/>
    <n v="685"/>
    <n v="651"/>
    <n v="34"/>
    <n v="9"/>
    <n v="0"/>
    <s v="No Downtime"/>
    <n v="45"/>
    <n v="49"/>
    <n v="72"/>
    <n v="2.14"/>
    <n v="25.71"/>
    <n v="14500.01"/>
    <n v="9.56"/>
    <x v="0"/>
    <n v="22"/>
    <n v="22162.06"/>
    <n v="0.99275362318840576"/>
    <n v="4.9635036496350364E-2"/>
    <n v="1.3138686131386862E-2"/>
    <n v="0.95036496350364963"/>
    <n v="0"/>
    <n v="73.469387755102048"/>
    <n v="9.3236111111111111"/>
    <n v="8.625"/>
    <n v="8.625"/>
    <n v="1"/>
    <n v="80"/>
    <n v="0.91836734693877564"/>
    <n v="0.95036496350364963"/>
    <n v="0.87278415015641309"/>
    <n v="0.86339895211744266"/>
    <n v="14500.01"/>
    <n v="21.167897810218978"/>
    <n v="7662.0500000000011"/>
    <n v="11.185474452554747"/>
    <x v="0"/>
    <s v="Normal"/>
    <n v="190.51108029197081"/>
  </r>
  <r>
    <n v="63"/>
    <x v="53"/>
    <x v="1"/>
    <x v="3"/>
    <x v="11"/>
    <x v="1"/>
    <x v="1"/>
    <s v="B260520-0063"/>
    <s v="OP112"/>
    <n v="749"/>
    <n v="724"/>
    <n v="669"/>
    <n v="55"/>
    <n v="13"/>
    <n v="6"/>
    <s v="Machine Breakdown"/>
    <n v="45"/>
    <n v="44"/>
    <n v="75"/>
    <n v="0.76"/>
    <n v="27.62"/>
    <n v="14587.27"/>
    <n v="9.4499999999999993"/>
    <x v="2"/>
    <n v="26"/>
    <n v="23178.87"/>
    <n v="0.96662216288384517"/>
    <n v="7.5966850828729282E-2"/>
    <n v="1.7955801104972375E-2"/>
    <n v="0.92403314917127077"/>
    <n v="0.1"/>
    <n v="81.818181818181813"/>
    <n v="8.8488888888888884"/>
    <n v="9.2625000000000011"/>
    <n v="9.3625000000000007"/>
    <n v="0.98931909212283053"/>
    <n v="80"/>
    <n v="1.0227272727272727"/>
    <n v="0.92403314917127077"/>
    <n v="0.93494008250746519"/>
    <n v="0.86338894657582321"/>
    <n v="14587.27"/>
    <n v="20.148162983425415"/>
    <n v="8591.5999999999985"/>
    <n v="11.86685082872928"/>
    <x v="2"/>
    <s v="Normal"/>
    <n v="261.92611878453039"/>
  </r>
  <r>
    <n v="64"/>
    <x v="54"/>
    <x v="1"/>
    <x v="1"/>
    <x v="2"/>
    <x v="1"/>
    <x v="2"/>
    <s v="B260201-0064"/>
    <s v="OP125"/>
    <n v="536"/>
    <n v="595"/>
    <n v="561"/>
    <n v="34"/>
    <n v="7"/>
    <n v="0"/>
    <s v="No Downtime"/>
    <n v="64"/>
    <n v="70"/>
    <n v="63.1"/>
    <n v="1.96"/>
    <n v="21.32"/>
    <n v="18545.650000000001"/>
    <n v="9.17"/>
    <x v="0"/>
    <n v="20"/>
    <n v="29453.66"/>
    <n v="1.1100746268656716"/>
    <n v="5.7142857142857141E-2"/>
    <n v="1.1764705882352941E-2"/>
    <n v="0.94285714285714284"/>
    <n v="0"/>
    <n v="51.428571428571431"/>
    <n v="11.569444444444445"/>
    <n v="9.5288888888888881"/>
    <n v="9.5288888888888881"/>
    <n v="1"/>
    <n v="56.25"/>
    <n v="0.91428571428571437"/>
    <n v="0.94285714285714284"/>
    <n v="0.86204081632653062"/>
    <n v="0.86331258463779592"/>
    <n v="18545.650000000001"/>
    <n v="31.16915966386555"/>
    <n v="10908.009999999998"/>
    <n v="18.332789915966384"/>
    <x v="0"/>
    <s v="Normal"/>
    <n v="218.18411764705886"/>
  </r>
  <r>
    <n v="65"/>
    <x v="55"/>
    <x v="1"/>
    <x v="2"/>
    <x v="9"/>
    <x v="1"/>
    <x v="1"/>
    <s v="B260320-0065"/>
    <s v="OP123"/>
    <n v="908"/>
    <n v="877"/>
    <n v="840"/>
    <n v="37"/>
    <n v="14"/>
    <n v="10"/>
    <s v="Setup Time"/>
    <n v="45"/>
    <n v="45"/>
    <n v="70.5"/>
    <n v="2.63"/>
    <n v="33.03"/>
    <n v="17207.830000000002"/>
    <n v="8.89"/>
    <x v="3"/>
    <n v="31"/>
    <n v="28579.39"/>
    <n v="0.96585903083700442"/>
    <n v="4.2189281641961229E-2"/>
    <n v="1.596351197263398E-2"/>
    <n v="0.95781071835803877"/>
    <n v="0.16666666666666666"/>
    <n v="80"/>
    <n v="10.9625"/>
    <n v="11.183333333333334"/>
    <n v="11.35"/>
    <n v="0.98531571218795888"/>
    <n v="80"/>
    <n v="1"/>
    <n v="0.95781071835803877"/>
    <n v="0.94374595010021145"/>
    <n v="0.86331394336462419"/>
    <n v="17207.830000000002"/>
    <n v="19.621242873432156"/>
    <n v="11371.559999999998"/>
    <n v="12.966431014823259"/>
    <x v="2"/>
    <s v="Normal"/>
    <n v="274.69740022805018"/>
  </r>
  <r>
    <n v="66"/>
    <x v="56"/>
    <x v="0"/>
    <x v="4"/>
    <x v="13"/>
    <x v="0"/>
    <x v="4"/>
    <s v="B260118-0066"/>
    <s v="OP110"/>
    <n v="693"/>
    <n v="675"/>
    <n v="641"/>
    <n v="34"/>
    <n v="14"/>
    <n v="10"/>
    <s v="Machine Breakdown"/>
    <n v="57"/>
    <n v="56"/>
    <n v="69.099999999999994"/>
    <n v="2.36"/>
    <n v="19.55"/>
    <n v="18602.03"/>
    <n v="9.9499999999999993"/>
    <x v="0"/>
    <n v="31"/>
    <n v="29972.46"/>
    <n v="0.97402597402597402"/>
    <n v="5.0370370370370371E-2"/>
    <n v="2.074074074074074E-2"/>
    <n v="0.9496296296296296"/>
    <n v="0.16666666666666666"/>
    <n v="64.285714285714292"/>
    <n v="10.5"/>
    <n v="10.805833333333334"/>
    <n v="10.9725"/>
    <n v="0.98481051112630069"/>
    <n v="63.157894736842103"/>
    <n v="1.017857142857143"/>
    <n v="0.9496296296296296"/>
    <n v="0.95190533452438231"/>
    <n v="0.86322791982800851"/>
    <n v="18602.03"/>
    <n v="27.558562962962963"/>
    <n v="11370.43"/>
    <n v="16.845081481481483"/>
    <x v="2"/>
    <s v="Normal"/>
    <n v="385.8198814814815"/>
  </r>
  <r>
    <n v="67"/>
    <x v="13"/>
    <x v="1"/>
    <x v="3"/>
    <x v="11"/>
    <x v="0"/>
    <x v="2"/>
    <s v="B260630-0067"/>
    <s v="OP132"/>
    <n v="501"/>
    <n v="439"/>
    <n v="406"/>
    <n v="33"/>
    <n v="10"/>
    <n v="10"/>
    <s v="Power Failure"/>
    <n v="64"/>
    <n v="62"/>
    <n v="63.2"/>
    <n v="1.93"/>
    <n v="18.07"/>
    <n v="13954.9"/>
    <n v="8.99"/>
    <x v="3"/>
    <n v="31"/>
    <n v="21484.03"/>
    <n v="0.87624750499001991"/>
    <n v="7.5170842824601361E-2"/>
    <n v="2.2779043280182234E-2"/>
    <n v="0.9248291571753986"/>
    <n v="0.16666666666666666"/>
    <n v="58.064516129032256"/>
    <n v="7.5605555555555553"/>
    <n v="8.74"/>
    <n v="8.9066666666666663"/>
    <n v="0.98128742514970069"/>
    <n v="56.25"/>
    <n v="1.032258064516129"/>
    <n v="0.9248291571753986"/>
    <n v="0.93679816500440238"/>
    <n v="0.86313297612919015"/>
    <n v="13954.9"/>
    <n v="31.787927107061503"/>
    <n v="7529.1299999999992"/>
    <n v="17.150637813211844"/>
    <x v="0"/>
    <s v="Normal"/>
    <n v="317.879271070615"/>
  </r>
  <r>
    <n v="68"/>
    <x v="57"/>
    <x v="0"/>
    <x v="0"/>
    <x v="3"/>
    <x v="2"/>
    <x v="0"/>
    <s v="B260511-0068"/>
    <s v="OP132"/>
    <n v="733"/>
    <n v="638"/>
    <n v="612"/>
    <n v="26"/>
    <n v="9"/>
    <n v="6"/>
    <s v="Setup Time"/>
    <n v="42"/>
    <n v="42"/>
    <n v="73.400000000000006"/>
    <n v="1.93"/>
    <n v="22.14"/>
    <n v="11674.73"/>
    <n v="7.92"/>
    <x v="0"/>
    <n v="34"/>
    <n v="19369"/>
    <n v="0.87039563437926326"/>
    <n v="4.0752351097178681E-2"/>
    <n v="1.4106583072100314E-2"/>
    <n v="0.95924764890282133"/>
    <n v="0.1"/>
    <n v="85.714285714285708"/>
    <n v="7.4433333333333334"/>
    <n v="8.4516666666666662"/>
    <n v="8.5516666666666659"/>
    <n v="0.98830637302670044"/>
    <n v="85.714285714285708"/>
    <n v="1"/>
    <n v="0.95924764890282133"/>
    <n v="0.94803056472153713"/>
    <n v="0.86305402094282868"/>
    <n v="11674.73"/>
    <n v="18.298949843260189"/>
    <n v="7694.27"/>
    <n v="12.05998432601881"/>
    <x v="2"/>
    <s v="Normal"/>
    <n v="164.69054858934169"/>
  </r>
  <r>
    <n v="69"/>
    <x v="11"/>
    <x v="1"/>
    <x v="1"/>
    <x v="6"/>
    <x v="1"/>
    <x v="0"/>
    <s v="B260119-0069"/>
    <s v="OP112"/>
    <n v="786"/>
    <n v="790"/>
    <n v="740"/>
    <n v="50"/>
    <n v="20"/>
    <n v="18"/>
    <s v="Machine Breakdown"/>
    <n v="42"/>
    <n v="41"/>
    <n v="75.8"/>
    <n v="1.97"/>
    <n v="31.62"/>
    <n v="14851.86"/>
    <n v="9.06"/>
    <x v="0"/>
    <n v="27"/>
    <n v="23399.85"/>
    <n v="1.005089058524173"/>
    <n v="6.3291139240506333E-2"/>
    <n v="2.5316455696202531E-2"/>
    <n v="0.93670886075949367"/>
    <n v="0.3"/>
    <n v="87.804878048780495"/>
    <n v="8.9972222222222218"/>
    <n v="8.8699999999999992"/>
    <n v="9.17"/>
    <n v="0.96728462377317337"/>
    <n v="85.714285714285708"/>
    <n v="1.0243902439024393"/>
    <n v="0.93670886075949367"/>
    <n v="0.92816320181754353"/>
    <n v="0.86296284439371007"/>
    <n v="14851.86"/>
    <n v="18.799822784810129"/>
    <n v="8547.989999999998"/>
    <n v="10.820240506329112"/>
    <x v="2"/>
    <s v="Normal"/>
    <n v="375.99645569620259"/>
  </r>
  <r>
    <n v="70"/>
    <x v="58"/>
    <x v="0"/>
    <x v="2"/>
    <x v="9"/>
    <x v="0"/>
    <x v="2"/>
    <s v="B260517-0070"/>
    <s v="OP110"/>
    <n v="493"/>
    <n v="465"/>
    <n v="445"/>
    <n v="20"/>
    <n v="7"/>
    <n v="16"/>
    <s v="Operator Issue"/>
    <n v="64"/>
    <n v="66"/>
    <n v="72.5"/>
    <n v="1.96"/>
    <n v="17.48"/>
    <n v="14876.79"/>
    <n v="8.09"/>
    <x v="1"/>
    <n v="13"/>
    <n v="23137.279999999999"/>
    <n v="0.94320486815415816"/>
    <n v="4.3010752688172046E-2"/>
    <n v="1.5053763440860216E-2"/>
    <n v="0.956989247311828"/>
    <n v="0.26666666666666666"/>
    <n v="54.545454545454547"/>
    <n v="8.5250000000000004"/>
    <n v="8.4977777777777774"/>
    <n v="8.7644444444444449"/>
    <n v="0.96957403651115615"/>
    <n v="56.25"/>
    <n v="0.96969696969696972"/>
    <n v="0.956989247311828"/>
    <n v="0.89975459628014753"/>
    <n v="0.86289281178638044"/>
    <n v="14876.79"/>
    <n v="31.99309677419355"/>
    <n v="8260.489999999998"/>
    <n v="17.76449462365591"/>
    <x v="0"/>
    <s v="Normal"/>
    <n v="223.95167741935484"/>
  </r>
  <r>
    <n v="71"/>
    <x v="38"/>
    <x v="1"/>
    <x v="4"/>
    <x v="13"/>
    <x v="0"/>
    <x v="1"/>
    <s v="B260610-0071"/>
    <s v="OP126"/>
    <n v="832"/>
    <n v="772"/>
    <n v="723"/>
    <n v="49"/>
    <n v="13"/>
    <n v="13"/>
    <s v="Power Failure"/>
    <n v="45"/>
    <n v="46"/>
    <n v="74.3"/>
    <n v="2.33"/>
    <n v="26.47"/>
    <n v="15854.45"/>
    <n v="7.01"/>
    <x v="0"/>
    <n v="21"/>
    <n v="24731.88"/>
    <n v="0.92788461538461542"/>
    <n v="6.3471502590673579E-2"/>
    <n v="1.683937823834197E-2"/>
    <n v="0.93652849740932642"/>
    <n v="0.21666666666666667"/>
    <n v="78.260869565217391"/>
    <n v="9.8644444444444446"/>
    <n v="10.183333333333334"/>
    <n v="10.4"/>
    <n v="0.97916666666666663"/>
    <n v="80"/>
    <n v="0.97826086956521741"/>
    <n v="0.93652849740932642"/>
    <n v="0.89708232428474877"/>
    <n v="0.86285317545896778"/>
    <n v="15854.45"/>
    <n v="20.536852331606219"/>
    <n v="8877.43"/>
    <n v="11.499261658031088"/>
    <x v="2"/>
    <s v="Normal"/>
    <n v="266.97908031088087"/>
  </r>
  <r>
    <n v="72"/>
    <x v="59"/>
    <x v="0"/>
    <x v="3"/>
    <x v="8"/>
    <x v="0"/>
    <x v="2"/>
    <s v="B260426-0072"/>
    <s v="OP127"/>
    <n v="513"/>
    <n v="481"/>
    <n v="442"/>
    <n v="39"/>
    <n v="11"/>
    <n v="46"/>
    <s v="Setup Time"/>
    <n v="64"/>
    <n v="68"/>
    <n v="73.099999999999994"/>
    <n v="2.34"/>
    <n v="21.49"/>
    <n v="14177.47"/>
    <n v="7.97"/>
    <x v="0"/>
    <n v="15"/>
    <n v="22626.45"/>
    <n v="0.93762183235867447"/>
    <n v="8.1081081081081086E-2"/>
    <n v="2.286902286902287E-2"/>
    <n v="0.91891891891891897"/>
    <n v="0.76666666666666672"/>
    <n v="52.941176470588232"/>
    <n v="9.0855555555555547"/>
    <n v="8.3533333333333317"/>
    <n v="9.1199999999999992"/>
    <n v="0.91593567251461983"/>
    <n v="56.25"/>
    <n v="0.94117647058823528"/>
    <n v="0.91891891891891897"/>
    <n v="0.79216058163426584"/>
    <n v="0.86281633030414984"/>
    <n v="14177.47"/>
    <n v="29.474989604989602"/>
    <n v="8448.9800000000014"/>
    <n v="17.565446985446989"/>
    <x v="1"/>
    <s v="Warning"/>
    <n v="324.22488565488561"/>
  </r>
  <r>
    <n v="73"/>
    <x v="60"/>
    <x v="1"/>
    <x v="0"/>
    <x v="3"/>
    <x v="0"/>
    <x v="4"/>
    <s v="B260530-0073"/>
    <s v="OP131"/>
    <n v="593"/>
    <n v="617"/>
    <n v="599"/>
    <n v="18"/>
    <n v="6"/>
    <n v="6"/>
    <s v="Setup Time"/>
    <n v="57"/>
    <n v="61"/>
    <n v="67.2"/>
    <n v="1.56"/>
    <n v="18.2"/>
    <n v="17505.849999999999"/>
    <n v="8.4499999999999993"/>
    <x v="2"/>
    <n v="31"/>
    <n v="27852.240000000002"/>
    <n v="1.0404721753794266"/>
    <n v="2.9173419773095625E-2"/>
    <n v="9.7244732576985422E-3"/>
    <n v="0.97082658022690438"/>
    <n v="0.1"/>
    <n v="59.016393442622949"/>
    <n v="10.454722222222221"/>
    <n v="9.2891666666666666"/>
    <n v="9.3891666666666662"/>
    <n v="0.98934942753172983"/>
    <n v="63.157894736842103"/>
    <n v="0.93442622950819676"/>
    <n v="0.97082658022690438"/>
    <n v="0.89750398555187327"/>
    <n v="0.86289246796435459"/>
    <n v="17505.849999999999"/>
    <n v="28.372528363047"/>
    <n v="10346.390000000003"/>
    <n v="16.768865478119942"/>
    <x v="0"/>
    <s v="Normal"/>
    <n v="170.235170178282"/>
  </r>
  <r>
    <n v="74"/>
    <x v="61"/>
    <x v="0"/>
    <x v="0"/>
    <x v="1"/>
    <x v="0"/>
    <x v="2"/>
    <s v="B260131-0074"/>
    <s v="OP124"/>
    <n v="643"/>
    <n v="603"/>
    <n v="565"/>
    <n v="38"/>
    <n v="8"/>
    <n v="10"/>
    <s v="Machine Breakdown"/>
    <n v="64"/>
    <n v="62"/>
    <n v="70"/>
    <n v="1.28"/>
    <n v="24.29"/>
    <n v="19660.63"/>
    <n v="7.74"/>
    <x v="1"/>
    <n v="33"/>
    <n v="29585.37"/>
    <n v="0.93779160186625199"/>
    <n v="6.3018242122719739E-2"/>
    <n v="1.3266998341625208E-2"/>
    <n v="0.93698175787728022"/>
    <n v="0.16666666666666666"/>
    <n v="58.064516129032256"/>
    <n v="10.385"/>
    <n v="11.264444444444445"/>
    <n v="11.431111111111111"/>
    <n v="0.98541990668740287"/>
    <n v="56.25"/>
    <n v="1.032258064516129"/>
    <n v="0.93698175787728022"/>
    <n v="0.95310500791249364"/>
    <n v="0.8628551308364284"/>
    <n v="19660.63"/>
    <n v="32.604693200663348"/>
    <n v="9924.739999999998"/>
    <n v="16.458938640132665"/>
    <x v="0"/>
    <s v="Normal"/>
    <n v="260.83754560530679"/>
  </r>
  <r>
    <n v="75"/>
    <x v="62"/>
    <x v="1"/>
    <x v="2"/>
    <x v="9"/>
    <x v="1"/>
    <x v="1"/>
    <s v="B260318-0075"/>
    <s v="OP120"/>
    <n v="923"/>
    <n v="905"/>
    <n v="865"/>
    <n v="40"/>
    <n v="16"/>
    <n v="38"/>
    <s v="Setup Time"/>
    <n v="45"/>
    <n v="47"/>
    <n v="64.3"/>
    <n v="2.0099999999999998"/>
    <n v="37.06"/>
    <n v="18725.34"/>
    <n v="9.39"/>
    <x v="1"/>
    <n v="11"/>
    <n v="29676.49"/>
    <n v="0.98049837486457203"/>
    <n v="4.4198895027624308E-2"/>
    <n v="1.7679558011049725E-2"/>
    <n v="0.95580110497237569"/>
    <n v="0.6333333333333333"/>
    <n v="76.59574468085107"/>
    <n v="11.815277777777778"/>
    <n v="10.904166666666667"/>
    <n v="11.5375"/>
    <n v="0.94510653665583244"/>
    <n v="80"/>
    <n v="0.95744680851063835"/>
    <n v="0.95580110497237569"/>
    <n v="0.86489413281599348"/>
    <n v="0.86275766876615179"/>
    <n v="18725.34"/>
    <n v="20.690983425414366"/>
    <n v="10951.150000000001"/>
    <n v="12.100718232044201"/>
    <x v="2"/>
    <s v="Normal"/>
    <n v="331.05573480662986"/>
  </r>
  <r>
    <n v="76"/>
    <x v="63"/>
    <x v="1"/>
    <x v="3"/>
    <x v="11"/>
    <x v="0"/>
    <x v="4"/>
    <s v="B260611-0076"/>
    <s v="OP108"/>
    <n v="568"/>
    <n v="519"/>
    <n v="478"/>
    <n v="41"/>
    <n v="8"/>
    <n v="20"/>
    <s v="Power Failure"/>
    <n v="57"/>
    <n v="61"/>
    <n v="80.900000000000006"/>
    <n v="1.67"/>
    <n v="16.329999999999998"/>
    <n v="13972.86"/>
    <n v="8.58"/>
    <x v="1"/>
    <n v="21"/>
    <n v="21742.29"/>
    <n v="0.91373239436619713"/>
    <n v="7.8998073217726394E-2"/>
    <n v="1.5414258188824663E-2"/>
    <n v="0.92100192678227355"/>
    <n v="0.33333333333333331"/>
    <n v="59.016393442622949"/>
    <n v="8.7941666666666674"/>
    <n v="8.66"/>
    <n v="8.9933333333333341"/>
    <n v="0.96293550778354331"/>
    <n v="63.157894736842103"/>
    <n v="0.93442622950819676"/>
    <n v="0.92100192678227355"/>
    <n v="0.82871034603336879"/>
    <n v="0.86275535907528711"/>
    <n v="13972.86"/>
    <n v="26.922658959537575"/>
    <n v="7769.43"/>
    <n v="14.97"/>
    <x v="0"/>
    <s v="Warning"/>
    <n v="215.3812716763006"/>
  </r>
  <r>
    <n v="77"/>
    <x v="64"/>
    <x v="1"/>
    <x v="2"/>
    <x v="10"/>
    <x v="1"/>
    <x v="1"/>
    <s v="B260214-0077"/>
    <s v="OP117"/>
    <n v="927"/>
    <n v="788"/>
    <n v="716"/>
    <n v="72"/>
    <n v="29"/>
    <n v="46"/>
    <s v="Setup Time"/>
    <n v="45"/>
    <n v="47"/>
    <n v="75.3"/>
    <n v="2.0299999999999998"/>
    <n v="32.33"/>
    <n v="15421.01"/>
    <n v="8.02"/>
    <x v="1"/>
    <n v="24"/>
    <n v="25781.97"/>
    <n v="0.85005393743257818"/>
    <n v="9.1370558375634514E-2"/>
    <n v="3.6802030456852791E-2"/>
    <n v="0.90862944162436543"/>
    <n v="0.76666666666666672"/>
    <n v="76.59574468085107"/>
    <n v="10.287777777777778"/>
    <n v="10.820833333333333"/>
    <n v="11.5875"/>
    <n v="0.93383674937072991"/>
    <n v="80"/>
    <n v="0.95744680851063835"/>
    <n v="0.90862944162436543"/>
    <n v="0.81240468907886698"/>
    <n v="0.86279220432749704"/>
    <n v="15421.01"/>
    <n v="19.569809644670052"/>
    <n v="10360.960000000001"/>
    <n v="13.148426395939088"/>
    <x v="1"/>
    <s v="Warning"/>
    <n v="567.52447969543152"/>
  </r>
  <r>
    <n v="78"/>
    <x v="65"/>
    <x v="0"/>
    <x v="4"/>
    <x v="14"/>
    <x v="0"/>
    <x v="1"/>
    <s v="B260330-0078"/>
    <s v="OP123"/>
    <n v="906"/>
    <n v="842"/>
    <n v="777"/>
    <n v="65"/>
    <n v="23"/>
    <n v="24"/>
    <s v="Operator Issue"/>
    <n v="45"/>
    <n v="45"/>
    <n v="68.3"/>
    <n v="1.99"/>
    <n v="27.08"/>
    <n v="18100.27"/>
    <n v="7.38"/>
    <x v="0"/>
    <n v="13"/>
    <n v="26542.639999999999"/>
    <n v="0.92935982339955847"/>
    <n v="7.7197149643705457E-2"/>
    <n v="2.7315914489311165E-2"/>
    <n v="0.9228028503562945"/>
    <n v="0.4"/>
    <n v="80"/>
    <n v="10.525"/>
    <n v="10.924999999999999"/>
    <n v="11.324999999999999"/>
    <n v="0.96467991169977918"/>
    <n v="80"/>
    <n v="1"/>
    <n v="0.9228028503562945"/>
    <n v="0.89020937219801477"/>
    <n v="0.8628467953516018"/>
    <n v="18100.27"/>
    <n v="21.496757719714964"/>
    <n v="8442.369999999999"/>
    <n v="10.026567695961994"/>
    <x v="0"/>
    <s v="Normal"/>
    <n v="494.42542755344414"/>
  </r>
  <r>
    <n v="79"/>
    <x v="66"/>
    <x v="1"/>
    <x v="0"/>
    <x v="0"/>
    <x v="1"/>
    <x v="0"/>
    <s v="B260326-0079"/>
    <s v="OP111"/>
    <n v="928"/>
    <n v="930"/>
    <n v="886"/>
    <n v="44"/>
    <n v="10"/>
    <n v="10"/>
    <s v="Preventive Maintenance"/>
    <n v="42"/>
    <n v="45"/>
    <n v="76"/>
    <n v="2.77"/>
    <n v="35.659999999999997"/>
    <n v="16249.71"/>
    <n v="10.26"/>
    <x v="1"/>
    <n v="33"/>
    <n v="28926.31"/>
    <n v="1.0021551724137931"/>
    <n v="4.7311827956989246E-2"/>
    <n v="1.0752688172043012E-2"/>
    <n v="0.95268817204301071"/>
    <n v="0.16666666666666666"/>
    <n v="80"/>
    <n v="11.625"/>
    <n v="10.66"/>
    <n v="10.826666666666666"/>
    <n v="0.98460591133004927"/>
    <n v="85.714285714285708"/>
    <n v="0.93333333333333335"/>
    <n v="0.95268817204301071"/>
    <n v="0.8754875787912495"/>
    <n v="0.86281711793636706"/>
    <n v="16249.71"/>
    <n v="17.472806451612904"/>
    <n v="12676.600000000002"/>
    <n v="13.630752688172045"/>
    <x v="1"/>
    <s v="Normal"/>
    <n v="174.72806451612905"/>
  </r>
  <r>
    <n v="80"/>
    <x v="67"/>
    <x v="1"/>
    <x v="1"/>
    <x v="5"/>
    <x v="2"/>
    <x v="2"/>
    <s v="B260110-0080"/>
    <s v="OP119"/>
    <n v="674"/>
    <n v="612"/>
    <n v="581"/>
    <n v="31"/>
    <n v="12"/>
    <n v="14"/>
    <s v="Setup Time"/>
    <n v="64"/>
    <n v="66"/>
    <n v="65.099999999999994"/>
    <n v="2.2200000000000002"/>
    <n v="18.98"/>
    <n v="18454.830000000002"/>
    <n v="8.9600000000000009"/>
    <x v="0"/>
    <n v="31"/>
    <n v="30630.95"/>
    <n v="0.90801186943620182"/>
    <n v="5.0653594771241831E-2"/>
    <n v="1.9607843137254902E-2"/>
    <n v="0.94934640522875813"/>
    <n v="0.23333333333333334"/>
    <n v="54.545454545454547"/>
    <n v="11.22"/>
    <n v="11.74888888888889"/>
    <n v="11.982222222222223"/>
    <n v="0.9805267062314541"/>
    <n v="56.25"/>
    <n v="0.96969696969696972"/>
    <n v="0.94934640522875813"/>
    <n v="0.90265164004036413"/>
    <n v="0.86280336064987961"/>
    <n v="18454.830000000002"/>
    <n v="30.154950980392158"/>
    <n v="12176.119999999999"/>
    <n v="19.895620915032676"/>
    <x v="2"/>
    <s v="Normal"/>
    <n v="361.8594117647059"/>
  </r>
  <r>
    <n v="81"/>
    <x v="8"/>
    <x v="1"/>
    <x v="3"/>
    <x v="8"/>
    <x v="1"/>
    <x v="1"/>
    <s v="B260615-0081"/>
    <s v="OP113"/>
    <n v="769"/>
    <n v="728"/>
    <n v="675"/>
    <n v="53"/>
    <n v="10"/>
    <n v="10"/>
    <s v="Power Failure"/>
    <n v="45"/>
    <n v="45"/>
    <n v="73.3"/>
    <n v="2.6"/>
    <n v="24.54"/>
    <n v="14506.71"/>
    <n v="7.85"/>
    <x v="1"/>
    <n v="16"/>
    <n v="23728.3"/>
    <n v="0.94668400520156049"/>
    <n v="7.2802197802197807E-2"/>
    <n v="1.3736263736263736E-2"/>
    <n v="0.92719780219780223"/>
    <n v="0.16666666666666666"/>
    <n v="80"/>
    <n v="9.1"/>
    <n v="9.4458333333333346"/>
    <n v="9.6125000000000007"/>
    <n v="0.98266146510619856"/>
    <n v="80"/>
    <n v="1"/>
    <n v="0.92719780219780223"/>
    <n v="0.91112155075093959"/>
    <n v="0.86276004730271594"/>
    <n v="14506.71"/>
    <n v="19.926799450549449"/>
    <n v="9221.59"/>
    <n v="12.667019230769231"/>
    <x v="2"/>
    <s v="Normal"/>
    <n v="199.2679945054945"/>
  </r>
  <r>
    <n v="82"/>
    <x v="25"/>
    <x v="1"/>
    <x v="3"/>
    <x v="8"/>
    <x v="1"/>
    <x v="3"/>
    <s v="B260308-0082"/>
    <s v="OP111"/>
    <n v="827"/>
    <n v="719"/>
    <n v="674"/>
    <n v="45"/>
    <n v="10"/>
    <n v="52"/>
    <s v="Quality Inspection"/>
    <n v="49"/>
    <n v="52"/>
    <n v="64.400000000000006"/>
    <n v="1.27"/>
    <n v="31.9"/>
    <n v="15732.54"/>
    <n v="9.1"/>
    <x v="1"/>
    <n v="22"/>
    <n v="25922.33"/>
    <n v="0.86940749697702535"/>
    <n v="6.258692628650904E-2"/>
    <n v="1.3908205841446454E-2"/>
    <n v="0.93741307371349092"/>
    <n v="0.8666666666666667"/>
    <n v="69.230769230769226"/>
    <n v="10.385555555555555"/>
    <n v="10.389722222222222"/>
    <n v="11.256388888888889"/>
    <n v="0.92300668756015103"/>
    <n v="73.469387755102048"/>
    <n v="0.94230769230769218"/>
    <n v="0.93741307371349092"/>
    <n v="0.81532092819518409"/>
    <n v="0.86270742325108585"/>
    <n v="15732.54"/>
    <n v="21.881140472879"/>
    <n v="10189.790000000001"/>
    <n v="14.172169680111267"/>
    <x v="0"/>
    <s v="Warning"/>
    <n v="218.81140472879"/>
  </r>
  <r>
    <n v="83"/>
    <x v="68"/>
    <x v="0"/>
    <x v="3"/>
    <x v="11"/>
    <x v="1"/>
    <x v="2"/>
    <s v="B260501-0083"/>
    <s v="OP106"/>
    <n v="584"/>
    <n v="503"/>
    <n v="461"/>
    <n v="42"/>
    <n v="9"/>
    <n v="17"/>
    <s v="Machine Breakdown"/>
    <n v="64"/>
    <n v="66"/>
    <n v="71.8"/>
    <n v="2.34"/>
    <n v="16.420000000000002"/>
    <n v="14827.59"/>
    <n v="7.65"/>
    <x v="3"/>
    <n v="22"/>
    <n v="23905.02"/>
    <n v="0.86130136986301364"/>
    <n v="8.3499005964214709E-2"/>
    <n v="1.7892644135188866E-2"/>
    <n v="0.91650099403578533"/>
    <n v="0.28333333333333333"/>
    <n v="54.545454545454547"/>
    <n v="9.2216666666666658"/>
    <n v="10.098888888888888"/>
    <n v="10.382222222222222"/>
    <n v="0.9727097602739726"/>
    <n v="56.25"/>
    <n v="0.96969696969696972"/>
    <n v="0.91650099403578533"/>
    <n v="0.86447463001154556"/>
    <n v="0.86275904252674562"/>
    <n v="14827.59"/>
    <n v="29.478310139165011"/>
    <n v="9077.43"/>
    <n v="18.046580516898608"/>
    <x v="0"/>
    <s v="Normal"/>
    <n v="265.30479125248507"/>
  </r>
  <r>
    <n v="84"/>
    <x v="69"/>
    <x v="1"/>
    <x v="1"/>
    <x v="6"/>
    <x v="0"/>
    <x v="3"/>
    <s v="B260512-0084"/>
    <s v="OP120"/>
    <n v="631"/>
    <n v="588"/>
    <n v="550"/>
    <n v="38"/>
    <n v="15"/>
    <n v="33"/>
    <s v="Tool Change"/>
    <n v="49"/>
    <n v="47"/>
    <n v="71"/>
    <n v="2.21"/>
    <n v="19.38"/>
    <n v="12209.1"/>
    <n v="7.97"/>
    <x v="3"/>
    <n v="32"/>
    <n v="21233.35"/>
    <n v="0.93185419968304284"/>
    <n v="6.4625850340136057E-2"/>
    <n v="2.5510204081632654E-2"/>
    <n v="0.93537414965986398"/>
    <n v="0.55000000000000004"/>
    <n v="76.59574468085107"/>
    <n v="7.6766666666666667"/>
    <n v="8.0386111111111109"/>
    <n v="8.5886111111111116"/>
    <n v="0.93596170639412646"/>
    <n v="73.469387755102048"/>
    <n v="1.0425531914893618"/>
    <n v="0.93537414965986398"/>
    <n v="0.91272861439143549"/>
    <n v="0.86275717165707855"/>
    <n v="12209.1"/>
    <n v="20.763775510204081"/>
    <n v="9024.2499999999982"/>
    <n v="15.347363945578229"/>
    <x v="1"/>
    <s v="Normal"/>
    <n v="311.45663265306121"/>
  </r>
  <r>
    <n v="85"/>
    <x v="8"/>
    <x v="1"/>
    <x v="4"/>
    <x v="13"/>
    <x v="1"/>
    <x v="2"/>
    <s v="B260615-0085"/>
    <s v="OP125"/>
    <n v="546"/>
    <n v="515"/>
    <n v="455"/>
    <n v="60"/>
    <n v="25"/>
    <n v="26"/>
    <s v="Machine Breakdown"/>
    <n v="64"/>
    <n v="69"/>
    <n v="89.6"/>
    <n v="2.86"/>
    <n v="19.18"/>
    <n v="15819.64"/>
    <n v="7.97"/>
    <x v="1"/>
    <n v="47"/>
    <n v="23604.1"/>
    <n v="0.9432234432234432"/>
    <n v="0.11650485436893204"/>
    <n v="4.8543689320388349E-2"/>
    <n v="0.88349514563106801"/>
    <n v="0.43333333333333335"/>
    <n v="52.173913043478258"/>
    <n v="9.8708333333333336"/>
    <n v="9.2733333333333334"/>
    <n v="9.706666666666667"/>
    <n v="0.95535714285714279"/>
    <n v="56.25"/>
    <n v="0.92753623188405787"/>
    <n v="0.88349514563106801"/>
    <n v="0.78289010834388628"/>
    <n v="0.86270261768029433"/>
    <n v="15819.64"/>
    <n v="30.717747572815533"/>
    <n v="7784.4599999999991"/>
    <n v="15.11545631067961"/>
    <x v="1"/>
    <s v="Warning"/>
    <n v="767.94368932038833"/>
  </r>
  <r>
    <n v="86"/>
    <x v="24"/>
    <x v="1"/>
    <x v="3"/>
    <x v="11"/>
    <x v="1"/>
    <x v="0"/>
    <s v="B260209-0086"/>
    <s v="OP127"/>
    <n v="728"/>
    <n v="633"/>
    <n v="587"/>
    <n v="46"/>
    <n v="14"/>
    <n v="43"/>
    <s v="Preventive Maintenance"/>
    <n v="42"/>
    <n v="45"/>
    <n v="72"/>
    <n v="2.2400000000000002"/>
    <n v="26.77"/>
    <n v="11204.8"/>
    <n v="9.11"/>
    <x v="0"/>
    <n v="27"/>
    <n v="19253.3"/>
    <n v="0.86950549450549453"/>
    <n v="7.266982622432859E-2"/>
    <n v="2.2116903633491312E-2"/>
    <n v="0.9273301737756714"/>
    <n v="0.71666666666666667"/>
    <n v="80"/>
    <n v="7.9124999999999996"/>
    <n v="7.7766666666666673"/>
    <n v="8.4933333333333341"/>
    <n v="0.91562009419152279"/>
    <n v="85.714285714285708"/>
    <n v="0.93333333333333335"/>
    <n v="0.9273301737756714"/>
    <n v="0.79247666498851344"/>
    <n v="0.86278984446645424"/>
    <n v="11204.8"/>
    <n v="17.701105845181672"/>
    <n v="8048.5"/>
    <n v="12.714849921011059"/>
    <x v="1"/>
    <s v="Warning"/>
    <n v="247.81548183254341"/>
  </r>
  <r>
    <n v="87"/>
    <x v="70"/>
    <x v="1"/>
    <x v="2"/>
    <x v="9"/>
    <x v="1"/>
    <x v="1"/>
    <s v="B260528-0087"/>
    <s v="OP116"/>
    <n v="834"/>
    <n v="798"/>
    <n v="760"/>
    <n v="38"/>
    <n v="12"/>
    <n v="24"/>
    <s v="Power Failure"/>
    <n v="45"/>
    <n v="45"/>
    <n v="69.7"/>
    <n v="2.0299999999999998"/>
    <n v="24"/>
    <n v="16640.34"/>
    <n v="8.09"/>
    <x v="1"/>
    <n v="38"/>
    <n v="26913.31"/>
    <n v="0.95683453237410077"/>
    <n v="4.7619047619047616E-2"/>
    <n v="1.5037593984962405E-2"/>
    <n v="0.95238095238095233"/>
    <n v="0.4"/>
    <n v="80"/>
    <n v="9.9749999999999996"/>
    <n v="10.025"/>
    <n v="10.425000000000001"/>
    <n v="0.9616306954436451"/>
    <n v="80"/>
    <n v="1"/>
    <n v="0.95238095238095233"/>
    <n v="0.91583875756537625"/>
    <n v="0.86286677354684593"/>
    <n v="16640.34"/>
    <n v="20.852556390977444"/>
    <n v="10272.970000000001"/>
    <n v="12.873395989974938"/>
    <x v="2"/>
    <s v="Normal"/>
    <n v="250.23067669172934"/>
  </r>
  <r>
    <n v="88"/>
    <x v="71"/>
    <x v="0"/>
    <x v="4"/>
    <x v="13"/>
    <x v="0"/>
    <x v="4"/>
    <s v="B260415-0088"/>
    <s v="OP116"/>
    <n v="737"/>
    <n v="636"/>
    <n v="601"/>
    <n v="35"/>
    <n v="10"/>
    <n v="27"/>
    <s v="Power Failure"/>
    <n v="57"/>
    <n v="55"/>
    <n v="67.599999999999994"/>
    <n v="2.3199999999999998"/>
    <n v="21.22"/>
    <n v="16606.55"/>
    <n v="7.49"/>
    <x v="0"/>
    <n v="16"/>
    <n v="27705.11"/>
    <n v="0.86295793758480321"/>
    <n v="5.5031446540880505E-2"/>
    <n v="1.5723270440251572E-2"/>
    <n v="0.94496855345911945"/>
    <n v="0.45"/>
    <n v="65.454545454545453"/>
    <n v="9.7166666666666668"/>
    <n v="11.219166666666668"/>
    <n v="11.669166666666667"/>
    <n v="0.96143683496393639"/>
    <n v="63.157894736842103"/>
    <n v="1.0363636363636364"/>
    <n v="0.94496855345911945"/>
    <n v="0.94156494154830095"/>
    <n v="0.86280875384912581"/>
    <n v="16606.55"/>
    <n v="26.110927672955974"/>
    <n v="11098.560000000001"/>
    <n v="17.45056603773585"/>
    <x v="2"/>
    <s v="Normal"/>
    <n v="261.10927672955972"/>
  </r>
  <r>
    <n v="89"/>
    <x v="72"/>
    <x v="0"/>
    <x v="4"/>
    <x v="13"/>
    <x v="1"/>
    <x v="4"/>
    <s v="B260218-0089"/>
    <s v="OP105"/>
    <n v="568"/>
    <n v="565"/>
    <n v="538"/>
    <n v="27"/>
    <n v="10"/>
    <n v="9"/>
    <s v="Machine Breakdown"/>
    <n v="57"/>
    <n v="56"/>
    <n v="69.7"/>
    <n v="2.33"/>
    <n v="21.89"/>
    <n v="16310.23"/>
    <n v="9.4499999999999993"/>
    <x v="1"/>
    <n v="8"/>
    <n v="24594.51"/>
    <n v="0.99471830985915488"/>
    <n v="4.7787610619469026E-2"/>
    <n v="1.7699115044247787E-2"/>
    <n v="0.95221238938053099"/>
    <n v="0.15"/>
    <n v="64.285714285714292"/>
    <n v="8.7888888888888896"/>
    <n v="8.8433333333333337"/>
    <n v="8.9933333333333341"/>
    <n v="0.98332097850259448"/>
    <n v="63.157894736842103"/>
    <n v="1.017857142857143"/>
    <n v="0.95221238938053099"/>
    <n v="0.95305060451202805"/>
    <n v="0.8627223983801573"/>
    <n v="16310.23"/>
    <n v="28.867663716814157"/>
    <n v="8284.2799999999988"/>
    <n v="14.662442477876104"/>
    <x v="0"/>
    <s v="Normal"/>
    <n v="288.67663716814155"/>
  </r>
  <r>
    <n v="90"/>
    <x v="73"/>
    <x v="1"/>
    <x v="4"/>
    <x v="13"/>
    <x v="1"/>
    <x v="4"/>
    <s v="B260303-0090"/>
    <s v="OP120"/>
    <n v="586"/>
    <n v="477"/>
    <n v="454"/>
    <n v="23"/>
    <n v="6"/>
    <n v="35"/>
    <s v="Operator Issue"/>
    <n v="57"/>
    <n v="60"/>
    <n v="72.3"/>
    <n v="1.68"/>
    <n v="16.07"/>
    <n v="13497.26"/>
    <n v="5.9"/>
    <x v="1"/>
    <n v="19"/>
    <n v="20989.3"/>
    <n v="0.81399317406143346"/>
    <n v="4.8218029350104823E-2"/>
    <n v="1.2578616352201259E-2"/>
    <n v="0.95178197064989523"/>
    <n v="0.58333333333333337"/>
    <n v="60"/>
    <n v="7.95"/>
    <n v="8.6950000000000003"/>
    <n v="9.2783333333333342"/>
    <n v="0.93712951320280213"/>
    <n v="63.157894736842103"/>
    <n v="0.95000000000000007"/>
    <n v="0.95178197064989523"/>
    <n v="0.84734582608882303"/>
    <n v="0.86262324557430459"/>
    <n v="13497.26"/>
    <n v="28.296142557651994"/>
    <n v="7492.0399999999991"/>
    <n v="15.706582809224317"/>
    <x v="0"/>
    <s v="Warning"/>
    <n v="169.77685534591197"/>
  </r>
  <r>
    <n v="91"/>
    <x v="74"/>
    <x v="1"/>
    <x v="3"/>
    <x v="8"/>
    <x v="0"/>
    <x v="3"/>
    <s v="B260417-0091"/>
    <s v="OP116"/>
    <n v="875"/>
    <n v="844"/>
    <n v="792"/>
    <n v="52"/>
    <n v="11"/>
    <n v="20"/>
    <s v="Quality Inspection"/>
    <n v="49"/>
    <n v="50"/>
    <n v="63.9"/>
    <n v="1.38"/>
    <n v="30.48"/>
    <n v="19435.57"/>
    <n v="10.1"/>
    <x v="2"/>
    <n v="34"/>
    <n v="30139.24"/>
    <n v="0.96457142857142852"/>
    <n v="6.1611374407582936E-2"/>
    <n v="1.3033175355450236E-2"/>
    <n v="0.93838862559241709"/>
    <n v="0.33333333333333331"/>
    <n v="72"/>
    <n v="11.722222222222221"/>
    <n v="11.576388888888888"/>
    <n v="11.909722222222221"/>
    <n v="0.97201166180758014"/>
    <n v="73.469387755102048"/>
    <n v="0.97999999999999987"/>
    <n v="0.93838862559241709"/>
    <n v="0.89388219363574806"/>
    <n v="0.86264003394736555"/>
    <n v="19435.57"/>
    <n v="23.027926540284358"/>
    <n v="10703.670000000002"/>
    <n v="12.682073459715642"/>
    <x v="0"/>
    <s v="Normal"/>
    <n v="253.30719194312795"/>
  </r>
  <r>
    <n v="92"/>
    <x v="39"/>
    <x v="0"/>
    <x v="0"/>
    <x v="1"/>
    <x v="0"/>
    <x v="4"/>
    <s v="B260120-0092"/>
    <s v="OP105"/>
    <n v="701"/>
    <n v="689"/>
    <n v="649"/>
    <n v="40"/>
    <n v="7"/>
    <n v="25"/>
    <s v="Machine Breakdown"/>
    <n v="57"/>
    <n v="60"/>
    <n v="82.1"/>
    <n v="1.67"/>
    <n v="25.35"/>
    <n v="17848.68"/>
    <n v="9.42"/>
    <x v="1"/>
    <n v="28"/>
    <n v="29471.91"/>
    <n v="0.98288159771754635"/>
    <n v="5.8055152394775038E-2"/>
    <n v="1.0159651669085631E-2"/>
    <n v="0.94194484760522501"/>
    <n v="0.41666666666666669"/>
    <n v="60"/>
    <n v="11.483333333333333"/>
    <n v="10.682500000000001"/>
    <n v="11.099166666666667"/>
    <n v="0.96245964411742624"/>
    <n v="63.157894736842103"/>
    <n v="0.95000000000000007"/>
    <n v="0.94194484760522501"/>
    <n v="0.8612547076641498"/>
    <n v="0.86260566413472706"/>
    <n v="17848.68"/>
    <n v="25.905195936139332"/>
    <n v="11623.23"/>
    <n v="16.869709724238025"/>
    <x v="2"/>
    <s v="Normal"/>
    <n v="181.33637155297532"/>
  </r>
  <r>
    <n v="93"/>
    <x v="5"/>
    <x v="1"/>
    <x v="3"/>
    <x v="8"/>
    <x v="2"/>
    <x v="4"/>
    <s v="B260509-0093"/>
    <s v="OP116"/>
    <n v="569"/>
    <n v="507"/>
    <n v="472"/>
    <n v="35"/>
    <n v="13"/>
    <n v="37"/>
    <s v="Operator Issue"/>
    <n v="57"/>
    <n v="57"/>
    <n v="70.599999999999994"/>
    <n v="2.12"/>
    <n v="17.489999999999998"/>
    <n v="14193.29"/>
    <n v="6.51"/>
    <x v="1"/>
    <n v="23"/>
    <n v="21551.99"/>
    <n v="0.89103690685413006"/>
    <n v="6.9033530571992116E-2"/>
    <n v="2.564102564102564E-2"/>
    <n v="0.93096646942800787"/>
    <n v="0.6166666666666667"/>
    <n v="63.157894736842103"/>
    <n v="8.0274999999999999"/>
    <n v="8.3925000000000001"/>
    <n v="9.0091666666666672"/>
    <n v="0.9315511978540375"/>
    <n v="63.157894736842103"/>
    <n v="1"/>
    <n v="0.93096646942800787"/>
    <n v="0.86724292975760486"/>
    <n v="0.86260715197224969"/>
    <n v="14193.29"/>
    <n v="27.994654832347141"/>
    <n v="7358.7000000000007"/>
    <n v="14.514201183431954"/>
    <x v="2"/>
    <s v="Normal"/>
    <n v="363.93051282051283"/>
  </r>
  <r>
    <n v="94"/>
    <x v="75"/>
    <x v="0"/>
    <x v="0"/>
    <x v="0"/>
    <x v="0"/>
    <x v="4"/>
    <s v="B260502-0094"/>
    <s v="OP128"/>
    <n v="685"/>
    <n v="723"/>
    <n v="695"/>
    <n v="28"/>
    <n v="11"/>
    <n v="0"/>
    <s v="No Downtime"/>
    <n v="57"/>
    <n v="55"/>
    <n v="70.5"/>
    <n v="2.0299999999999998"/>
    <n v="28.59"/>
    <n v="18800.64"/>
    <n v="7.86"/>
    <x v="2"/>
    <n v="42"/>
    <n v="32735.96"/>
    <n v="1.0554744525547446"/>
    <n v="3.8727524204702629E-2"/>
    <n v="1.5214384508990318E-2"/>
    <n v="0.9612724757952974"/>
    <n v="0"/>
    <n v="65.454545454545453"/>
    <n v="11.045833333333333"/>
    <n v="10.845833333333333"/>
    <n v="10.845833333333333"/>
    <n v="1"/>
    <n v="63.157894736842103"/>
    <n v="1.0363636363636364"/>
    <n v="0.9612724757952974"/>
    <n v="0.99622783855149"/>
    <n v="0.86260204086113024"/>
    <n v="18800.64"/>
    <n v="26.003651452282156"/>
    <n v="13935.32"/>
    <n v="19.274301521438449"/>
    <x v="2"/>
    <s v="Normal"/>
    <n v="286.04016597510372"/>
  </r>
  <r>
    <n v="95"/>
    <x v="76"/>
    <x v="0"/>
    <x v="3"/>
    <x v="7"/>
    <x v="0"/>
    <x v="0"/>
    <s v="B260525-0095"/>
    <s v="OP110"/>
    <n v="923"/>
    <n v="908"/>
    <n v="863"/>
    <n v="45"/>
    <n v="16"/>
    <n v="40"/>
    <s v="Tool Change"/>
    <n v="42"/>
    <n v="45"/>
    <n v="66.400000000000006"/>
    <n v="1.5"/>
    <n v="28.94"/>
    <n v="16487.29"/>
    <n v="7.4"/>
    <x v="0"/>
    <n v="19"/>
    <n v="26913.48"/>
    <n v="0.98374864572047671"/>
    <n v="4.9559471365638763E-2"/>
    <n v="1.7621145374449341E-2"/>
    <n v="0.95044052863436124"/>
    <n v="0.66666666666666663"/>
    <n v="80"/>
    <n v="11.35"/>
    <n v="10.101666666666667"/>
    <n v="10.768333333333333"/>
    <n v="0.9380900789351494"/>
    <n v="85.714285714285708"/>
    <n v="0.93333333333333335"/>
    <n v="0.95044052863436124"/>
    <n v="0.83215890849445484"/>
    <n v="0.8624545510182049"/>
    <n v="16487.29"/>
    <n v="18.157808370044055"/>
    <n v="10426.189999999999"/>
    <n v="11.482588105726871"/>
    <x v="0"/>
    <s v="Warning"/>
    <n v="290.52493392070488"/>
  </r>
  <r>
    <n v="96"/>
    <x v="77"/>
    <x v="1"/>
    <x v="4"/>
    <x v="14"/>
    <x v="1"/>
    <x v="1"/>
    <s v="B260604-0096"/>
    <s v="OP129"/>
    <n v="931"/>
    <n v="798"/>
    <n v="734"/>
    <n v="64"/>
    <n v="15"/>
    <n v="14"/>
    <s v="Machine Breakdown"/>
    <n v="45"/>
    <n v="47"/>
    <n v="65.7"/>
    <n v="2.66"/>
    <n v="23.75"/>
    <n v="16123.43"/>
    <n v="8.39"/>
    <x v="0"/>
    <n v="37"/>
    <n v="25519.86"/>
    <n v="0.8571428571428571"/>
    <n v="8.0200501253132828E-2"/>
    <n v="1.8796992481203006E-2"/>
    <n v="0.91979949874686717"/>
    <n v="0.23333333333333334"/>
    <n v="76.59574468085107"/>
    <n v="10.418333333333333"/>
    <n v="11.404166666666667"/>
    <n v="11.637499999999999"/>
    <n v="0.9799498746867169"/>
    <n v="80"/>
    <n v="0.95744680851063835"/>
    <n v="0.91979949874686717"/>
    <n v="0.86300176934096573"/>
    <n v="0.86248802686629744"/>
    <n v="16123.43"/>
    <n v="20.204799498746869"/>
    <n v="9396.43"/>
    <n v="11.774974937343359"/>
    <x v="2"/>
    <s v="Normal"/>
    <n v="303.07199248120304"/>
  </r>
  <r>
    <n v="97"/>
    <x v="32"/>
    <x v="0"/>
    <x v="0"/>
    <x v="3"/>
    <x v="2"/>
    <x v="3"/>
    <s v="B260403-0097"/>
    <s v="OP118"/>
    <n v="672"/>
    <n v="567"/>
    <n v="545"/>
    <n v="22"/>
    <n v="6"/>
    <n v="36"/>
    <s v="Tool Change"/>
    <n v="49"/>
    <n v="51"/>
    <n v="72.8"/>
    <n v="2.54"/>
    <n v="19.850000000000001"/>
    <n v="11852.35"/>
    <n v="8.58"/>
    <x v="2"/>
    <n v="29"/>
    <n v="21304.18"/>
    <n v="0.84375"/>
    <n v="3.8800705467372132E-2"/>
    <n v="1.0582010582010581E-2"/>
    <n v="0.96119929453262787"/>
    <n v="0.6"/>
    <n v="70.588235294117652"/>
    <n v="8.0325000000000006"/>
    <n v="8.5466666666666669"/>
    <n v="9.1466666666666665"/>
    <n v="0.93440233236151604"/>
    <n v="73.469387755102048"/>
    <n v="0.96078431372549022"/>
    <n v="0.96119929453262787"/>
    <n v="0.86292541708041248"/>
    <n v="0.86248745856709974"/>
    <n v="11852.35"/>
    <n v="20.903615520282187"/>
    <n v="9451.83"/>
    <n v="16.669894179894179"/>
    <x v="1"/>
    <s v="Normal"/>
    <n v="125.42169312169312"/>
  </r>
  <r>
    <n v="98"/>
    <x v="78"/>
    <x v="0"/>
    <x v="1"/>
    <x v="5"/>
    <x v="0"/>
    <x v="3"/>
    <s v="B260527-0098"/>
    <s v="OP132"/>
    <n v="694"/>
    <n v="697"/>
    <n v="671"/>
    <n v="26"/>
    <n v="8"/>
    <n v="5"/>
    <s v="Tool Change"/>
    <n v="49"/>
    <n v="48"/>
    <n v="72"/>
    <n v="2.37"/>
    <n v="21.48"/>
    <n v="14974.56"/>
    <n v="10.38"/>
    <x v="0"/>
    <n v="32"/>
    <n v="25681.88"/>
    <n v="1.0043227665706052"/>
    <n v="3.7302725968436153E-2"/>
    <n v="1.1477761836441894E-2"/>
    <n v="0.9626972740315638"/>
    <n v="8.3333333333333329E-2"/>
    <n v="75"/>
    <n v="9.293333333333333"/>
    <n v="9.3627777777777776"/>
    <n v="9.4461111111111116"/>
    <n v="0.99117802740692817"/>
    <n v="73.469387755102048"/>
    <n v="1.0208333333333333"/>
    <n v="0.9626972740315638"/>
    <n v="0.97408364308681217"/>
    <n v="0.86248697356320903"/>
    <n v="14974.56"/>
    <n v="21.484304160688666"/>
    <n v="10707.320000000002"/>
    <n v="15.36200860832138"/>
    <x v="2"/>
    <s v="Normal"/>
    <n v="171.87443328550933"/>
  </r>
  <r>
    <n v="99"/>
    <x v="66"/>
    <x v="1"/>
    <x v="4"/>
    <x v="13"/>
    <x v="2"/>
    <x v="2"/>
    <s v="B260326-0099"/>
    <s v="OP109"/>
    <n v="526"/>
    <n v="443"/>
    <n v="411"/>
    <n v="32"/>
    <n v="8"/>
    <n v="19"/>
    <s v="Material Shortage"/>
    <n v="64"/>
    <n v="72"/>
    <n v="71.2"/>
    <n v="1.89"/>
    <n v="15.86"/>
    <n v="13556.56"/>
    <n v="6.38"/>
    <x v="1"/>
    <n v="31"/>
    <n v="21490.26"/>
    <n v="0.84220532319391639"/>
    <n v="7.2234762979683967E-2"/>
    <n v="1.8058690744920992E-2"/>
    <n v="0.92776523702031599"/>
    <n v="0.31666666666666665"/>
    <n v="50"/>
    <n v="8.86"/>
    <n v="9.0344444444444445"/>
    <n v="9.3511111111111109"/>
    <n v="0.9661359315589354"/>
    <n v="56.25"/>
    <n v="0.88888888888888884"/>
    <n v="0.92776523702031599"/>
    <n v="0.79675318358810621"/>
    <n v="0.86236325220010079"/>
    <n v="13556.56"/>
    <n v="30.601715575620766"/>
    <n v="7933.6999999999989"/>
    <n v="17.909029345372456"/>
    <x v="0"/>
    <s v="Warning"/>
    <n v="244.81372460496613"/>
  </r>
  <r>
    <n v="100"/>
    <x v="53"/>
    <x v="0"/>
    <x v="2"/>
    <x v="4"/>
    <x v="2"/>
    <x v="3"/>
    <s v="B260520-0100"/>
    <s v="OP114"/>
    <n v="844"/>
    <n v="753"/>
    <n v="701"/>
    <n v="52"/>
    <n v="13"/>
    <n v="25"/>
    <s v="Operator Issue"/>
    <n v="49"/>
    <n v="54"/>
    <n v="70.7"/>
    <n v="1.87"/>
    <n v="23.89"/>
    <n v="16321.47"/>
    <n v="7.75"/>
    <x v="1"/>
    <n v="10"/>
    <n v="26769.45"/>
    <n v="0.89218009478672988"/>
    <n v="6.9057104913678613E-2"/>
    <n v="1.7264276228419653E-2"/>
    <n v="0.93094289508632133"/>
    <n v="0.41666666666666669"/>
    <n v="66.666666666666671"/>
    <n v="11.295"/>
    <n v="11.071111111111112"/>
    <n v="11.487777777777778"/>
    <n v="0.96372956765644646"/>
    <n v="73.469387755102048"/>
    <n v="0.90740740740740744"/>
    <n v="0.93094289508632133"/>
    <n v="0.81410523140601254"/>
    <n v="0.86243607136615208"/>
    <n v="16321.47"/>
    <n v="21.675258964143424"/>
    <n v="10447.980000000001"/>
    <n v="13.875139442231077"/>
    <x v="0"/>
    <s v="Warning"/>
    <n v="281.77836653386453"/>
  </r>
  <r>
    <n v="101"/>
    <x v="58"/>
    <x v="1"/>
    <x v="2"/>
    <x v="4"/>
    <x v="2"/>
    <x v="3"/>
    <s v="B260517-0101"/>
    <s v="OP135"/>
    <n v="663"/>
    <n v="472"/>
    <n v="439"/>
    <n v="33"/>
    <n v="12"/>
    <n v="46"/>
    <s v="Machine Breakdown"/>
    <n v="49"/>
    <n v="53"/>
    <n v="69.2"/>
    <n v="1.38"/>
    <n v="15.66"/>
    <n v="10037.59"/>
    <n v="6.88"/>
    <x v="1"/>
    <n v="24"/>
    <n v="16869.84"/>
    <n v="0.71191553544494723"/>
    <n v="6.991525423728813E-2"/>
    <n v="2.5423728813559324E-2"/>
    <n v="0.93008474576271183"/>
    <n v="0.76666666666666672"/>
    <n v="67.924528301886795"/>
    <n v="6.9488888888888889"/>
    <n v="8.2574999999999985"/>
    <n v="9.024166666666666"/>
    <n v="0.91504294025302424"/>
    <n v="73.469387755102048"/>
    <n v="0.92452830188679236"/>
    <n v="0.93008474576271183"/>
    <n v="0.78683597248891923"/>
    <n v="0.8624897722994409"/>
    <n v="10037.59"/>
    <n v="21.266080508474577"/>
    <n v="6832.25"/>
    <n v="14.475105932203389"/>
    <x v="0"/>
    <s v="Warning"/>
    <n v="255.19296610169494"/>
  </r>
  <r>
    <n v="102"/>
    <x v="7"/>
    <x v="1"/>
    <x v="4"/>
    <x v="13"/>
    <x v="1"/>
    <x v="1"/>
    <s v="B260226-0102"/>
    <s v="OP133"/>
    <n v="757"/>
    <n v="652"/>
    <n v="621"/>
    <n v="31"/>
    <n v="8"/>
    <n v="29"/>
    <s v="Power Failure"/>
    <n v="45"/>
    <n v="49"/>
    <n v="80.900000000000006"/>
    <n v="2.78"/>
    <n v="23.37"/>
    <n v="13338.61"/>
    <n v="7.55"/>
    <x v="0"/>
    <n v="1"/>
    <n v="21991.599999999999"/>
    <n v="0.86129458388375169"/>
    <n v="4.7546012269938653E-2"/>
    <n v="1.2269938650306749E-2"/>
    <n v="0.9524539877300614"/>
    <n v="0.48333333333333334"/>
    <n v="73.469387755102048"/>
    <n v="8.8744444444444444"/>
    <n v="8.9791666666666679"/>
    <n v="9.4625000000000004"/>
    <n v="0.94892118009687376"/>
    <n v="80"/>
    <n v="0.91836734693877564"/>
    <n v="0.9524539877300614"/>
    <n v="0.83002386308398468"/>
    <n v="0.86257392558065393"/>
    <n v="13338.61"/>
    <n v="20.457990797546014"/>
    <n v="8652.989999999998"/>
    <n v="13.271457055214722"/>
    <x v="1"/>
    <s v="Warning"/>
    <n v="163.66392638036811"/>
  </r>
  <r>
    <n v="103"/>
    <x v="79"/>
    <x v="0"/>
    <x v="4"/>
    <x v="14"/>
    <x v="2"/>
    <x v="0"/>
    <s v="B260323-0103"/>
    <s v="OP122"/>
    <n v="775"/>
    <n v="609"/>
    <n v="554"/>
    <n v="55"/>
    <n v="12"/>
    <n v="71"/>
    <s v="Material Shortage"/>
    <n v="42"/>
    <n v="43"/>
    <n v="77.400000000000006"/>
    <n v="2.44"/>
    <n v="25.83"/>
    <n v="10629.98"/>
    <n v="7.25"/>
    <x v="1"/>
    <n v="41"/>
    <n v="17826.07"/>
    <n v="0.78580645161290319"/>
    <n v="9.0311986863711002E-2"/>
    <n v="1.9704433497536946E-2"/>
    <n v="0.909688013136289"/>
    <n v="1.1833333333333333"/>
    <n v="83.720930232558146"/>
    <n v="7.2741666666666669"/>
    <n v="7.8583333333333325"/>
    <n v="9.0416666666666661"/>
    <n v="0.86912442396313361"/>
    <n v="85.714285714285708"/>
    <n v="0.97674418604651181"/>
    <n v="0.909688013136289"/>
    <n v="0.77224527806828569"/>
    <n v="0.86261017286628505"/>
    <n v="10629.98"/>
    <n v="17.454811165845648"/>
    <n v="7196.09"/>
    <n v="11.81623973727422"/>
    <x v="1"/>
    <s v="Warning"/>
    <n v="209.45773399014777"/>
  </r>
  <r>
    <n v="104"/>
    <x v="20"/>
    <x v="0"/>
    <x v="3"/>
    <x v="8"/>
    <x v="0"/>
    <x v="1"/>
    <s v="B260410-0104"/>
    <s v="OP105"/>
    <n v="732"/>
    <n v="751"/>
    <n v="696"/>
    <n v="55"/>
    <n v="14"/>
    <n v="7"/>
    <s v="Machine Breakdown"/>
    <n v="45"/>
    <n v="44"/>
    <n v="69.2"/>
    <n v="1.63"/>
    <n v="25.18"/>
    <n v="14682.81"/>
    <n v="8.58"/>
    <x v="1"/>
    <n v="21"/>
    <n v="23881.37"/>
    <n v="1.0259562841530054"/>
    <n v="7.3235685752330221E-2"/>
    <n v="1.8641810918774968E-2"/>
    <n v="0.92676431424766981"/>
    <n v="0.11666666666666667"/>
    <n v="81.818181818181813"/>
    <n v="9.1788888888888884"/>
    <n v="9.0333333333333332"/>
    <n v="9.15"/>
    <n v="0.98724954462659376"/>
    <n v="80"/>
    <n v="1.0227272727272727"/>
    <n v="0.92676431424766981"/>
    <n v="0.93574191192667111"/>
    <n v="0.86271091410909218"/>
    <n v="14682.81"/>
    <n v="19.551011984021304"/>
    <n v="9198.56"/>
    <n v="12.248415446071903"/>
    <x v="0"/>
    <s v="Normal"/>
    <n v="273.71416777629827"/>
  </r>
  <r>
    <n v="105"/>
    <x v="80"/>
    <x v="1"/>
    <x v="2"/>
    <x v="9"/>
    <x v="0"/>
    <x v="0"/>
    <s v="B260622-0105"/>
    <s v="OP108"/>
    <n v="842"/>
    <n v="788"/>
    <n v="750"/>
    <n v="38"/>
    <n v="13"/>
    <n v="44"/>
    <s v="Tool Change"/>
    <n v="42"/>
    <n v="43"/>
    <n v="75.7"/>
    <n v="2.31"/>
    <n v="34.82"/>
    <n v="14559.88"/>
    <n v="7.17"/>
    <x v="0"/>
    <n v="31"/>
    <n v="23929.439999999999"/>
    <n v="0.93586698337292162"/>
    <n v="4.8223350253807105E-2"/>
    <n v="1.6497461928934011E-2"/>
    <n v="0.95177664974619292"/>
    <n v="0.73333333333333328"/>
    <n v="83.720930232558146"/>
    <n v="9.4122222222222227"/>
    <n v="9.0900000000000016"/>
    <n v="9.8233333333333341"/>
    <n v="0.92534781133355959"/>
    <n v="85.714285714285708"/>
    <n v="0.97674418604651181"/>
    <n v="0.95177664974619292"/>
    <n v="0.86024247600658521"/>
    <n v="0.86262940629902773"/>
    <n v="14559.88"/>
    <n v="18.477005076142131"/>
    <n v="9369.56"/>
    <n v="11.890304568527919"/>
    <x v="1"/>
    <s v="Normal"/>
    <n v="240.20106598984771"/>
  </r>
  <r>
    <n v="106"/>
    <x v="49"/>
    <x v="1"/>
    <x v="0"/>
    <x v="1"/>
    <x v="0"/>
    <x v="1"/>
    <s v="B260114-0106"/>
    <s v="OP133"/>
    <n v="933"/>
    <n v="959"/>
    <n v="901"/>
    <n v="58"/>
    <n v="14"/>
    <n v="0"/>
    <s v="No Downtime"/>
    <n v="45"/>
    <n v="46"/>
    <n v="75.2"/>
    <n v="2.58"/>
    <n v="27.26"/>
    <n v="19160.939999999999"/>
    <n v="10.050000000000001"/>
    <x v="1"/>
    <n v="39"/>
    <n v="32050.69"/>
    <n v="1.0278670953912112"/>
    <n v="6.047966631908238E-2"/>
    <n v="1.4598540145985401E-2"/>
    <n v="0.93952033368091759"/>
    <n v="0"/>
    <n v="78.260869565217391"/>
    <n v="12.253888888888889"/>
    <n v="11.6625"/>
    <n v="11.6625"/>
    <n v="1"/>
    <n v="80"/>
    <n v="0.97826086956521741"/>
    <n v="0.93952033368091759"/>
    <n v="0.91909597860089765"/>
    <n v="0.86263207326024849"/>
    <n v="19160.939999999999"/>
    <n v="19.980125130344106"/>
    <n v="12889.75"/>
    <n v="13.440823774765381"/>
    <x v="1"/>
    <s v="Normal"/>
    <n v="279.72175182481749"/>
  </r>
  <r>
    <n v="107"/>
    <x v="81"/>
    <x v="0"/>
    <x v="2"/>
    <x v="4"/>
    <x v="0"/>
    <x v="4"/>
    <s v="B260507-0107"/>
    <s v="OP124"/>
    <n v="658"/>
    <n v="707"/>
    <n v="655"/>
    <n v="52"/>
    <n v="15"/>
    <n v="37"/>
    <s v="Tool Change"/>
    <n v="57"/>
    <n v="63"/>
    <n v="77.599999999999994"/>
    <n v="2.09"/>
    <n v="25.5"/>
    <n v="19300.34"/>
    <n v="11.26"/>
    <x v="2"/>
    <n v="42"/>
    <n v="29654.45"/>
    <n v="1.074468085106383"/>
    <n v="7.355021216407355E-2"/>
    <n v="2.1216407355021217E-2"/>
    <n v="0.92644978783592646"/>
    <n v="0.6166666666666667"/>
    <n v="57.142857142857146"/>
    <n v="12.3725"/>
    <n v="9.8016666666666659"/>
    <n v="10.418333333333333"/>
    <n v="0.94080947048472241"/>
    <n v="63.157894736842103"/>
    <n v="0.90476190476190488"/>
    <n v="0.92644978783592646"/>
    <n v="0.78860199772225847"/>
    <n v="0.8625689145294424"/>
    <n v="19300.34"/>
    <n v="27.298925035360678"/>
    <n v="10354.11"/>
    <n v="14.645134370579916"/>
    <x v="1"/>
    <s v="Warning"/>
    <n v="409.48387553041016"/>
  </r>
  <r>
    <n v="108"/>
    <x v="82"/>
    <x v="1"/>
    <x v="2"/>
    <x v="9"/>
    <x v="1"/>
    <x v="4"/>
    <s v="B260531-0108"/>
    <s v="OP114"/>
    <n v="728"/>
    <n v="648"/>
    <n v="622"/>
    <n v="26"/>
    <n v="6"/>
    <n v="34"/>
    <s v="Material Shortage"/>
    <n v="57"/>
    <n v="59"/>
    <n v="68.5"/>
    <n v="2.68"/>
    <n v="27.9"/>
    <n v="18203.41"/>
    <n v="6.69"/>
    <x v="2"/>
    <n v="13"/>
    <n v="29102.45"/>
    <n v="0.89010989010989006"/>
    <n v="4.0123456790123455E-2"/>
    <n v="9.2592592592592587E-3"/>
    <n v="0.95987654320987659"/>
    <n v="0.56666666666666665"/>
    <n v="61.016949152542374"/>
    <n v="10.62"/>
    <n v="10.96"/>
    <n v="11.526666666666667"/>
    <n v="0.95083863504916144"/>
    <n v="63.157894736842103"/>
    <n v="0.96610169491525433"/>
    <n v="0.95987654320987659"/>
    <n v="0.88174913598642435"/>
    <n v="0.86265174422351543"/>
    <n v="18203.41"/>
    <n v="28.091682098765432"/>
    <n v="10899.04"/>
    <n v="16.819506172839507"/>
    <x v="2"/>
    <s v="Normal"/>
    <n v="168.55009259259259"/>
  </r>
  <r>
    <n v="109"/>
    <x v="83"/>
    <x v="1"/>
    <x v="3"/>
    <x v="11"/>
    <x v="2"/>
    <x v="0"/>
    <s v="B260116-0109"/>
    <s v="OP121"/>
    <n v="846"/>
    <n v="731"/>
    <n v="670"/>
    <n v="61"/>
    <n v="15"/>
    <n v="7"/>
    <s v="Material Shortage"/>
    <n v="42"/>
    <n v="44"/>
    <n v="74.099999999999994"/>
    <n v="2.25"/>
    <n v="29.71"/>
    <n v="14254.18"/>
    <n v="7.15"/>
    <x v="0"/>
    <n v="17"/>
    <n v="21792.65"/>
    <n v="0.86406619385342787"/>
    <n v="8.3447332421340628E-2"/>
    <n v="2.0519835841313269E-2"/>
    <n v="0.91655266757865939"/>
    <n v="0.11666666666666667"/>
    <n v="81.818181818181813"/>
    <n v="8.9344444444444449"/>
    <n v="9.7533333333333321"/>
    <n v="9.8699999999999992"/>
    <n v="0.98817966903073284"/>
    <n v="85.714285714285708"/>
    <n v="0.95454545454545459"/>
    <n v="0.91655266757865939"/>
    <n v="0.86454967934724614"/>
    <n v="0.8626303345914943"/>
    <n v="14254.18"/>
    <n v="19.499562243502051"/>
    <n v="7538.4700000000012"/>
    <n v="10.312544459644325"/>
    <x v="2"/>
    <s v="Normal"/>
    <n v="292.49343365253077"/>
  </r>
  <r>
    <n v="110"/>
    <x v="4"/>
    <x v="1"/>
    <x v="4"/>
    <x v="14"/>
    <x v="2"/>
    <x v="3"/>
    <s v="B260124-0110"/>
    <s v="OP128"/>
    <n v="728"/>
    <n v="621"/>
    <n v="559"/>
    <n v="62"/>
    <n v="23"/>
    <n v="18"/>
    <s v="Tool Change"/>
    <n v="49"/>
    <n v="49"/>
    <n v="77.3"/>
    <n v="1.49"/>
    <n v="18.84"/>
    <n v="14214"/>
    <n v="6.19"/>
    <x v="3"/>
    <n v="20"/>
    <n v="20806.09"/>
    <n v="0.85302197802197799"/>
    <n v="9.9838969404186795E-2"/>
    <n v="3.7037037037037035E-2"/>
    <n v="0.90016103059581321"/>
    <n v="0.3"/>
    <n v="73.469387755102048"/>
    <n v="8.4525000000000006"/>
    <n v="9.6088888888888881"/>
    <n v="9.9088888888888889"/>
    <n v="0.96972415339762275"/>
    <n v="73.469387755102048"/>
    <n v="1"/>
    <n v="0.90016103059581321"/>
    <n v="0.87290789331605656"/>
    <n v="0.86262818044474254"/>
    <n v="14214"/>
    <n v="22.888888888888889"/>
    <n v="6592.09"/>
    <n v="10.615281803542674"/>
    <x v="0"/>
    <s v="Normal"/>
    <n v="526.44444444444446"/>
  </r>
  <r>
    <n v="111"/>
    <x v="34"/>
    <x v="0"/>
    <x v="1"/>
    <x v="5"/>
    <x v="2"/>
    <x v="2"/>
    <s v="B260427-0111"/>
    <s v="OP120"/>
    <n v="490"/>
    <n v="460"/>
    <n v="435"/>
    <n v="25"/>
    <n v="9"/>
    <n v="14"/>
    <s v="Material Shortage"/>
    <n v="64"/>
    <n v="64"/>
    <n v="65.8"/>
    <n v="2.63"/>
    <n v="15.99"/>
    <n v="13567.28"/>
    <n v="7.42"/>
    <x v="0"/>
    <n v="27"/>
    <n v="22747.14"/>
    <n v="0.93877551020408168"/>
    <n v="5.434782608695652E-2"/>
    <n v="1.9565217391304349E-2"/>
    <n v="0.94565217391304346"/>
    <n v="0.23333333333333334"/>
    <n v="56.25"/>
    <n v="8.1777777777777771"/>
    <n v="8.4777777777777779"/>
    <n v="8.7111111111111104"/>
    <n v="0.97321428571428581"/>
    <n v="56.25"/>
    <n v="1"/>
    <n v="0.94565217391304346"/>
    <n v="0.92032220496894412"/>
    <n v="0.86261663020556134"/>
    <n v="13567.28"/>
    <n v="29.494086956521741"/>
    <n v="9179.8599999999988"/>
    <n v="19.956217391304346"/>
    <x v="2"/>
    <s v="Normal"/>
    <n v="265.44678260869568"/>
  </r>
  <r>
    <n v="112"/>
    <x v="84"/>
    <x v="1"/>
    <x v="0"/>
    <x v="3"/>
    <x v="1"/>
    <x v="1"/>
    <s v="B260513-0112"/>
    <s v="OP128"/>
    <n v="747"/>
    <n v="731"/>
    <n v="707"/>
    <n v="24"/>
    <n v="9"/>
    <n v="20"/>
    <s v="Operator Issue"/>
    <n v="45"/>
    <n v="44"/>
    <n v="69.2"/>
    <n v="2.3199999999999998"/>
    <n v="29.99"/>
    <n v="15304.04"/>
    <n v="7.27"/>
    <x v="1"/>
    <n v="29"/>
    <n v="24908.79"/>
    <n v="0.97858099062918336"/>
    <n v="3.2831737346101231E-2"/>
    <n v="1.2311901504787962E-2"/>
    <n v="0.96716826265389877"/>
    <n v="0.33333333333333331"/>
    <n v="81.818181818181813"/>
    <n v="8.9344444444444449"/>
    <n v="9.0041666666666664"/>
    <n v="9.3375000000000004"/>
    <n v="0.96430165104863896"/>
    <n v="80"/>
    <n v="1.0227272727272727"/>
    <n v="0.96716826265389877"/>
    <n v="0.95383836053079363"/>
    <n v="0.86255171954778465"/>
    <n v="15304.04"/>
    <n v="20.935759233926131"/>
    <n v="9604.75"/>
    <n v="13.139192886456909"/>
    <x v="2"/>
    <s v="Normal"/>
    <n v="188.42183310533517"/>
  </r>
  <r>
    <n v="113"/>
    <x v="85"/>
    <x v="1"/>
    <x v="4"/>
    <x v="12"/>
    <x v="0"/>
    <x v="1"/>
    <s v="B260212-0113"/>
    <s v="OP127"/>
    <n v="906"/>
    <n v="868"/>
    <n v="761"/>
    <n v="107"/>
    <n v="39"/>
    <n v="35"/>
    <s v="Material Shortage"/>
    <n v="45"/>
    <n v="51"/>
    <n v="80.3"/>
    <n v="3.19"/>
    <n v="34.51"/>
    <n v="18132.240000000002"/>
    <n v="7.85"/>
    <x v="1"/>
    <n v="36"/>
    <n v="26650.22"/>
    <n v="0.95805739514348787"/>
    <n v="0.12327188940092165"/>
    <n v="4.4930875576036866E-2"/>
    <n v="0.87672811059907829"/>
    <n v="0.58333333333333337"/>
    <n v="70.588235294117652"/>
    <n v="12.296666666666667"/>
    <n v="10.741666666666665"/>
    <n v="11.324999999999999"/>
    <n v="0.94849153789551133"/>
    <n v="80"/>
    <n v="0.88235294117647067"/>
    <n v="0.87672811059907829"/>
    <n v="0.73373752406324633"/>
    <n v="0.86244891927640743"/>
    <n v="18132.240000000002"/>
    <n v="20.88967741935484"/>
    <n v="8517.98"/>
    <n v="9.8133410138248838"/>
    <x v="1"/>
    <s v="Warning"/>
    <n v="814.69741935483876"/>
  </r>
  <r>
    <n v="114"/>
    <x v="86"/>
    <x v="1"/>
    <x v="0"/>
    <x v="3"/>
    <x v="1"/>
    <x v="0"/>
    <s v="B260411-0114"/>
    <s v="OP132"/>
    <n v="756"/>
    <n v="665"/>
    <n v="644"/>
    <n v="21"/>
    <n v="7"/>
    <n v="66"/>
    <s v="Setup Time"/>
    <n v="42"/>
    <n v="41"/>
    <n v="76.2"/>
    <n v="1.59"/>
    <n v="30.04"/>
    <n v="12701.64"/>
    <n v="6.38"/>
    <x v="0"/>
    <n v="28"/>
    <n v="20313.95"/>
    <n v="0.87962962962962965"/>
    <n v="3.1578947368421054E-2"/>
    <n v="1.0526315789473684E-2"/>
    <n v="0.96842105263157896"/>
    <n v="1.1000000000000001"/>
    <n v="87.804878048780495"/>
    <n v="7.5736111111111111"/>
    <n v="7.7200000000000006"/>
    <n v="8.82"/>
    <n v="0.87528344671201819"/>
    <n v="85.714285714285708"/>
    <n v="1.0243902439024393"/>
    <n v="0.96842105263157896"/>
    <n v="0.8683171342991628"/>
    <n v="0.86259402795195783"/>
    <n v="12701.64"/>
    <n v="19.100210526315788"/>
    <n v="7612.3100000000013"/>
    <n v="11.447082706766919"/>
    <x v="1"/>
    <s v="Normal"/>
    <n v="133.70147368421053"/>
  </r>
  <r>
    <n v="115"/>
    <x v="48"/>
    <x v="0"/>
    <x v="1"/>
    <x v="6"/>
    <x v="0"/>
    <x v="1"/>
    <s v="B260111-0115"/>
    <s v="OP127"/>
    <n v="896"/>
    <n v="926"/>
    <n v="875"/>
    <n v="51"/>
    <n v="14"/>
    <n v="35"/>
    <s v="Preventive Maintenance"/>
    <n v="45"/>
    <n v="45"/>
    <n v="77.599999999999994"/>
    <n v="2.31"/>
    <n v="35.96"/>
    <n v="19395.439999999999"/>
    <n v="7.67"/>
    <x v="3"/>
    <n v="36"/>
    <n v="31047.55"/>
    <n v="1.0334821428571428"/>
    <n v="5.5075593952483799E-2"/>
    <n v="1.511879049676026E-2"/>
    <n v="0.94492440604751615"/>
    <n v="0.58333333333333337"/>
    <n v="80"/>
    <n v="11.574999999999999"/>
    <n v="10.616666666666665"/>
    <n v="11.2"/>
    <n v="0.94791666666666663"/>
    <n v="80"/>
    <n v="1"/>
    <n v="0.94492440604751615"/>
    <n v="0.89570959323254129"/>
    <n v="0.86258756846398121"/>
    <n v="19395.439999999999"/>
    <n v="20.945399568034556"/>
    <n v="11652.11"/>
    <n v="12.583272138228942"/>
    <x v="1"/>
    <s v="Normal"/>
    <n v="293.23559395248378"/>
  </r>
  <r>
    <n v="116"/>
    <x v="73"/>
    <x v="0"/>
    <x v="3"/>
    <x v="8"/>
    <x v="2"/>
    <x v="0"/>
    <s v="B260303-0116"/>
    <s v="OP104"/>
    <n v="878"/>
    <n v="742"/>
    <n v="690"/>
    <n v="52"/>
    <n v="16"/>
    <n v="27"/>
    <s v="Machine Breakdown"/>
    <n v="42"/>
    <n v="42"/>
    <n v="77.8"/>
    <n v="2.13"/>
    <n v="29.93"/>
    <n v="13515.94"/>
    <n v="8.18"/>
    <x v="2"/>
    <n v="44"/>
    <n v="22388.59"/>
    <n v="0.84510250569476086"/>
    <n v="7.0080862533692723E-2"/>
    <n v="2.15633423180593E-2"/>
    <n v="0.92991913746630728"/>
    <n v="0.45"/>
    <n v="85.714285714285708"/>
    <n v="8.6566666666666663"/>
    <n v="9.7933333333333348"/>
    <n v="10.243333333333334"/>
    <n v="0.95606898795964868"/>
    <n v="85.714285714285708"/>
    <n v="1"/>
    <n v="0.92991913746630728"/>
    <n v="0.88906684864172181"/>
    <n v="0.86255014244729367"/>
    <n v="13515.94"/>
    <n v="18.215552560646902"/>
    <n v="8872.65"/>
    <n v="11.957749326145551"/>
    <x v="1"/>
    <s v="Normal"/>
    <n v="291.44884097035043"/>
  </r>
  <r>
    <n v="117"/>
    <x v="61"/>
    <x v="0"/>
    <x v="4"/>
    <x v="13"/>
    <x v="0"/>
    <x v="0"/>
    <s v="B260131-0117"/>
    <s v="OP105"/>
    <n v="974"/>
    <n v="876"/>
    <n v="833"/>
    <n v="43"/>
    <n v="13"/>
    <n v="36"/>
    <s v="Tool Change"/>
    <n v="42"/>
    <n v="42"/>
    <n v="74.3"/>
    <n v="1.43"/>
    <n v="27.53"/>
    <n v="15709.22"/>
    <n v="7.88"/>
    <x v="0"/>
    <n v="14"/>
    <n v="26096.36"/>
    <n v="0.89938398357289528"/>
    <n v="4.9086757990867577E-2"/>
    <n v="1.4840182648401826E-2"/>
    <n v="0.95091324200913241"/>
    <n v="0.6"/>
    <n v="85.714285714285708"/>
    <n v="10.220000000000001"/>
    <n v="10.763333333333334"/>
    <n v="11.363333333333333"/>
    <n v="0.94719859196245237"/>
    <n v="85.714285714285708"/>
    <n v="1"/>
    <n v="0.95091324200913241"/>
    <n v="0.90070368390950095"/>
    <n v="0.86252014617331807"/>
    <n v="15709.22"/>
    <n v="17.932899543378994"/>
    <n v="10387.140000000001"/>
    <n v="11.857465753424659"/>
    <x v="2"/>
    <s v="Normal"/>
    <n v="233.12769406392692"/>
  </r>
  <r>
    <n v="118"/>
    <x v="67"/>
    <x v="1"/>
    <x v="3"/>
    <x v="7"/>
    <x v="0"/>
    <x v="2"/>
    <s v="B260110-0118"/>
    <s v="OP121"/>
    <n v="519"/>
    <n v="528"/>
    <n v="505"/>
    <n v="23"/>
    <n v="6"/>
    <n v="13"/>
    <s v="Preventive Maintenance"/>
    <n v="64"/>
    <n v="62"/>
    <n v="73"/>
    <n v="2.59"/>
    <n v="21.71"/>
    <n v="16905.25"/>
    <n v="8.3699999999999992"/>
    <x v="0"/>
    <n v="15"/>
    <n v="26191.85"/>
    <n v="1.0173410404624277"/>
    <n v="4.3560606060606064E-2"/>
    <n v="1.1363636363636364E-2"/>
    <n v="0.95643939393939392"/>
    <n v="0.21666666666666667"/>
    <n v="58.064516129032256"/>
    <n v="9.0933333333333337"/>
    <n v="9.01"/>
    <n v="9.2266666666666666"/>
    <n v="0.97651734104046239"/>
    <n v="56.25"/>
    <n v="1.032258064516129"/>
    <n v="0.95643939393939392"/>
    <n v="0.96410802976624332"/>
    <n v="0.86247690320872439"/>
    <n v="16905.25"/>
    <n v="32.017518939393938"/>
    <n v="9286.5999999999985"/>
    <n v="17.588257575757574"/>
    <x v="0"/>
    <s v="Normal"/>
    <n v="192.10511363636363"/>
  </r>
  <r>
    <n v="119"/>
    <x v="87"/>
    <x v="0"/>
    <x v="4"/>
    <x v="12"/>
    <x v="2"/>
    <x v="1"/>
    <s v="B260405-0119"/>
    <s v="OP116"/>
    <n v="917"/>
    <n v="731"/>
    <n v="599"/>
    <n v="132"/>
    <n v="36"/>
    <n v="49"/>
    <s v="Tool Change"/>
    <n v="45"/>
    <n v="51"/>
    <n v="89.6"/>
    <n v="4.3899999999999997"/>
    <n v="29.8"/>
    <n v="14455.36"/>
    <n v="8.33"/>
    <x v="3"/>
    <n v="76"/>
    <n v="21545.119999999999"/>
    <n v="0.79716466739367497"/>
    <n v="0.18057455540355677"/>
    <n v="4.9247606019151846E-2"/>
    <n v="0.81942544459644318"/>
    <n v="0.81666666666666665"/>
    <n v="70.588235294117652"/>
    <n v="10.355833333333333"/>
    <n v="10.645833333333334"/>
    <n v="11.4625"/>
    <n v="0.92875318066157764"/>
    <n v="80"/>
    <n v="0.88235294117647067"/>
    <n v="0.81942544459644318"/>
    <n v="0.67150940116233004"/>
    <n v="0.8623616751740788"/>
    <n v="14455.36"/>
    <n v="19.774774281805747"/>
    <n v="7089.7599999999984"/>
    <n v="9.6987140902872753"/>
    <x v="1"/>
    <s v="Critical"/>
    <n v="711.89187414500691"/>
  </r>
  <r>
    <n v="120"/>
    <x v="88"/>
    <x v="1"/>
    <x v="0"/>
    <x v="3"/>
    <x v="2"/>
    <x v="2"/>
    <s v="B260206-0120"/>
    <s v="OP134"/>
    <n v="555"/>
    <n v="581"/>
    <n v="548"/>
    <n v="33"/>
    <n v="7"/>
    <n v="0"/>
    <s v="No Downtime"/>
    <n v="64"/>
    <n v="64"/>
    <n v="74.2"/>
    <n v="2.17"/>
    <n v="20.56"/>
    <n v="19014.32"/>
    <n v="8.36"/>
    <x v="0"/>
    <n v="26"/>
    <n v="28179.71"/>
    <n v="1.0468468468468468"/>
    <n v="5.6798623063683308E-2"/>
    <n v="1.2048192771084338E-2"/>
    <n v="0.94320137693631667"/>
    <n v="0"/>
    <n v="56.25"/>
    <n v="10.328888888888889"/>
    <n v="9.8666666666666671"/>
    <n v="9.8666666666666671"/>
    <n v="1"/>
    <n v="56.25"/>
    <n v="1"/>
    <n v="0.94320137693631667"/>
    <n v="0.94320137693631667"/>
    <n v="0.86257830658612378"/>
    <n v="19014.32"/>
    <n v="32.726884681583478"/>
    <n v="9165.39"/>
    <n v="15.775197934595523"/>
    <x v="1"/>
    <s v="Normal"/>
    <n v="229.08819277108435"/>
  </r>
  <r>
    <n v="121"/>
    <x v="86"/>
    <x v="1"/>
    <x v="4"/>
    <x v="13"/>
    <x v="0"/>
    <x v="0"/>
    <s v="B260411-0121"/>
    <s v="OP113"/>
    <n v="789"/>
    <n v="746"/>
    <n v="708"/>
    <n v="38"/>
    <n v="9"/>
    <n v="17"/>
    <s v="Machine Breakdown"/>
    <n v="42"/>
    <n v="43"/>
    <n v="75.400000000000006"/>
    <n v="2.37"/>
    <n v="22.75"/>
    <n v="14109.13"/>
    <n v="9.39"/>
    <x v="1"/>
    <n v="17"/>
    <n v="22031.14"/>
    <n v="0.94550063371356152"/>
    <n v="5.0938337801608578E-2"/>
    <n v="1.2064343163538873E-2"/>
    <n v="0.94906166219839139"/>
    <n v="0.28333333333333333"/>
    <n v="83.720930232558146"/>
    <n v="8.9105555555555558"/>
    <n v="8.9216666666666669"/>
    <n v="9.2050000000000001"/>
    <n v="0.96921962701430386"/>
    <n v="85.714285714285708"/>
    <n v="0.97674418604651181"/>
    <n v="0.94906166219839139"/>
    <n v="0.89845734861579096"/>
    <n v="0.86248668946072593"/>
    <n v="14109.13"/>
    <n v="18.913042895442359"/>
    <n v="7922.01"/>
    <n v="10.619316353887399"/>
    <x v="2"/>
    <s v="Normal"/>
    <n v="170.21738605898122"/>
  </r>
  <r>
    <n v="122"/>
    <x v="45"/>
    <x v="0"/>
    <x v="0"/>
    <x v="0"/>
    <x v="0"/>
    <x v="3"/>
    <s v="B260325-0122"/>
    <s v="OP133"/>
    <n v="645"/>
    <n v="757"/>
    <n v="727"/>
    <n v="30"/>
    <n v="9"/>
    <n v="17"/>
    <s v="Machine Breakdown"/>
    <n v="49"/>
    <n v="50"/>
    <n v="64.099999999999994"/>
    <n v="2.2799999999999998"/>
    <n v="29.8"/>
    <n v="15678.66"/>
    <n v="11.67"/>
    <x v="2"/>
    <n v="22"/>
    <n v="27013.89"/>
    <n v="1.1736434108527132"/>
    <n v="3.9630118890356669E-2"/>
    <n v="1.1889035667107001E-2"/>
    <n v="0.96036988110964328"/>
    <n v="0.28333333333333333"/>
    <n v="72"/>
    <n v="10.513888888888889"/>
    <n v="8.4958333333333336"/>
    <n v="8.7791666666666668"/>
    <n v="0.96772662553393451"/>
    <n v="73.469387755102048"/>
    <n v="0.97999999999999987"/>
    <n v="0.96036988110964328"/>
    <n v="0.91078799422444756"/>
    <n v="0.86244576720912736"/>
    <n v="15678.66"/>
    <n v="20.711571994715985"/>
    <n v="11335.23"/>
    <n v="14.973883751651254"/>
    <x v="0"/>
    <s v="Normal"/>
    <n v="186.40414795244388"/>
  </r>
  <r>
    <n v="123"/>
    <x v="89"/>
    <x v="1"/>
    <x v="0"/>
    <x v="0"/>
    <x v="1"/>
    <x v="2"/>
    <s v="B260413-0123"/>
    <s v="OP105"/>
    <n v="455"/>
    <n v="489"/>
    <n v="467"/>
    <n v="22"/>
    <n v="9"/>
    <n v="42"/>
    <s v="Operator Issue"/>
    <n v="64"/>
    <n v="62"/>
    <n v="64.599999999999994"/>
    <n v="2.83"/>
    <n v="19.13"/>
    <n v="15151.95"/>
    <n v="9.1"/>
    <x v="1"/>
    <n v="29"/>
    <n v="24071.19"/>
    <n v="1.0747252747252747"/>
    <n v="4.4989775051124746E-2"/>
    <n v="1.8404907975460124E-2"/>
    <n v="0.95501022494887522"/>
    <n v="0.7"/>
    <n v="58.064516129032256"/>
    <n v="8.4216666666666669"/>
    <n v="7.3888888888888884"/>
    <n v="8.0888888888888886"/>
    <n v="0.91346153846153844"/>
    <n v="56.25"/>
    <n v="1.032258064516129"/>
    <n v="0.95501022494887522"/>
    <n v="0.9005059193066316"/>
    <n v="0.86239070772505522"/>
    <n v="15151.95"/>
    <n v="30.985582822085892"/>
    <n v="8919.239999999998"/>
    <n v="18.239754601226991"/>
    <x v="1"/>
    <s v="Normal"/>
    <n v="278.87024539877302"/>
  </r>
  <r>
    <n v="124"/>
    <x v="90"/>
    <x v="1"/>
    <x v="4"/>
    <x v="13"/>
    <x v="2"/>
    <x v="0"/>
    <s v="B260217-0124"/>
    <s v="OP116"/>
    <n v="871"/>
    <n v="660"/>
    <n v="615"/>
    <n v="45"/>
    <n v="11"/>
    <n v="44"/>
    <s v="Machine Breakdown"/>
    <n v="42"/>
    <n v="44"/>
    <n v="65.7"/>
    <n v="2.39"/>
    <n v="29.51"/>
    <n v="11506.02"/>
    <n v="6.41"/>
    <x v="2"/>
    <n v="43"/>
    <n v="19656.009999999998"/>
    <n v="0.75774971297359361"/>
    <n v="6.8181818181818177E-2"/>
    <n v="1.6666666666666666E-2"/>
    <n v="0.93181818181818177"/>
    <n v="0.73333333333333328"/>
    <n v="81.818181818181813"/>
    <n v="8.0666666666666664"/>
    <n v="9.4283333333333346"/>
    <n v="10.161666666666667"/>
    <n v="0.92783336066918165"/>
    <n v="85.714285714285708"/>
    <n v="0.95454545454545459"/>
    <n v="0.93181818181818177"/>
    <n v="0.82527326811587343"/>
    <n v="0.86234724682245367"/>
    <n v="11506.02"/>
    <n v="17.433363636363637"/>
    <n v="8149.989999999998"/>
    <n v="12.348469696969694"/>
    <x v="1"/>
    <s v="Warning"/>
    <n v="191.767"/>
  </r>
  <r>
    <n v="125"/>
    <x v="91"/>
    <x v="1"/>
    <x v="2"/>
    <x v="9"/>
    <x v="0"/>
    <x v="3"/>
    <s v="B260505-0125"/>
    <s v="OP102"/>
    <n v="783"/>
    <n v="738"/>
    <n v="710"/>
    <n v="28"/>
    <n v="7"/>
    <n v="36"/>
    <s v="Material Shortage"/>
    <n v="49"/>
    <n v="53"/>
    <n v="72.8"/>
    <n v="1.77"/>
    <n v="25.01"/>
    <n v="16803.419999999998"/>
    <n v="9.08"/>
    <x v="2"/>
    <n v="45"/>
    <n v="27704.9"/>
    <n v="0.94252873563218387"/>
    <n v="3.7940379403794036E-2"/>
    <n v="9.485094850948509E-3"/>
    <n v="0.96205962059620598"/>
    <n v="0.6"/>
    <n v="67.924528301886795"/>
    <n v="10.865"/>
    <n v="10.057500000000001"/>
    <n v="10.657500000000001"/>
    <n v="0.94370161857846591"/>
    <n v="73.469387755102048"/>
    <n v="0.92452830188679236"/>
    <n v="0.96205962059620598"/>
    <n v="0.8393766761350111"/>
    <n v="0.86238956871595429"/>
    <n v="16803.419999999998"/>
    <n v="22.768861788617883"/>
    <n v="10901.480000000003"/>
    <n v="14.771653116531169"/>
    <x v="2"/>
    <s v="Warning"/>
    <n v="159.3820325203252"/>
  </r>
  <r>
    <n v="126"/>
    <x v="70"/>
    <x v="1"/>
    <x v="4"/>
    <x v="14"/>
    <x v="0"/>
    <x v="4"/>
    <s v="B260528-0126"/>
    <s v="OP123"/>
    <n v="753"/>
    <n v="689"/>
    <n v="627"/>
    <n v="62"/>
    <n v="26"/>
    <n v="20"/>
    <s v="Tool Change"/>
    <n v="57"/>
    <n v="56"/>
    <n v="81"/>
    <n v="1.85"/>
    <n v="24.99"/>
    <n v="17896.97"/>
    <n v="6.76"/>
    <x v="1"/>
    <n v="19"/>
    <n v="28011.23"/>
    <n v="0.91500664010624166"/>
    <n v="8.9985486211901305E-2"/>
    <n v="3.7735849056603772E-2"/>
    <n v="0.91001451378809872"/>
    <n v="0.33333333333333331"/>
    <n v="64.285714285714292"/>
    <n v="10.717777777777778"/>
    <n v="11.589166666666666"/>
    <n v="11.922499999999999"/>
    <n v="0.97204165792968467"/>
    <n v="63.157894736842103"/>
    <n v="1.017857142857143"/>
    <n v="0.91001451378809872"/>
    <n v="0.90036794559270694"/>
    <n v="0.8624158691646181"/>
    <n v="17896.97"/>
    <n v="25.975283018867927"/>
    <n v="10114.259999999998"/>
    <n v="14.679622641509432"/>
    <x v="0"/>
    <s v="Normal"/>
    <n v="675.35735849056607"/>
  </r>
  <r>
    <n v="127"/>
    <x v="10"/>
    <x v="0"/>
    <x v="4"/>
    <x v="12"/>
    <x v="0"/>
    <x v="0"/>
    <s v="B260503-0127"/>
    <s v="OP112"/>
    <n v="885"/>
    <n v="738"/>
    <n v="651"/>
    <n v="87"/>
    <n v="19"/>
    <n v="57"/>
    <s v="Operator Issue"/>
    <n v="42"/>
    <n v="47"/>
    <n v="74.3"/>
    <n v="3.37"/>
    <n v="33.57"/>
    <n v="14407.73"/>
    <n v="7.79"/>
    <x v="1"/>
    <n v="44"/>
    <n v="21417.89"/>
    <n v="0.83389830508474572"/>
    <n v="0.11788617886178862"/>
    <n v="2.5745257452574527E-2"/>
    <n v="0.88211382113821135"/>
    <n v="0.95"/>
    <n v="76.59574468085107"/>
    <n v="9.6349999999999998"/>
    <n v="9.375"/>
    <n v="10.324999999999999"/>
    <n v="0.90799031476997583"/>
    <n v="85.714285714285708"/>
    <n v="0.89361702127659592"/>
    <n v="0.88211382113821135"/>
    <n v="0.71574327355246159"/>
    <n v="0.86237244573621086"/>
    <n v="14407.73"/>
    <n v="19.522669376693766"/>
    <n v="7010.16"/>
    <n v="9.4988617886178854"/>
    <x v="1"/>
    <s v="Warning"/>
    <n v="370.93071815718156"/>
  </r>
  <r>
    <n v="128"/>
    <x v="92"/>
    <x v="1"/>
    <x v="3"/>
    <x v="11"/>
    <x v="1"/>
    <x v="0"/>
    <s v="B260627-0128"/>
    <s v="OP120"/>
    <n v="870"/>
    <n v="692"/>
    <n v="639"/>
    <n v="53"/>
    <n v="21"/>
    <n v="18"/>
    <s v="Material Shortage"/>
    <n v="42"/>
    <n v="46"/>
    <n v="73.3"/>
    <n v="2.08"/>
    <n v="28.87"/>
    <n v="12902.7"/>
    <n v="8.19"/>
    <x v="0"/>
    <n v="19"/>
    <n v="20749.009999999998"/>
    <n v="0.79540229885057467"/>
    <n v="7.6589595375722547E-2"/>
    <n v="3.0346820809248554E-2"/>
    <n v="0.92341040462427748"/>
    <n v="0.3"/>
    <n v="78.260869565217391"/>
    <n v="8.8422222222222224"/>
    <n v="9.85"/>
    <n v="10.15"/>
    <n v="0.97044334975369451"/>
    <n v="85.714285714285708"/>
    <n v="0.91304347826086962"/>
    <n v="0.92341040462427748"/>
    <n v="0.81819422658612895"/>
    <n v="0.86254040584180502"/>
    <n v="12902.7"/>
    <n v="18.645520231213872"/>
    <n v="7846.3099999999977"/>
    <n v="11.33859826589595"/>
    <x v="2"/>
    <s v="Warning"/>
    <n v="391.5559248554913"/>
  </r>
  <r>
    <n v="129"/>
    <x v="93"/>
    <x v="1"/>
    <x v="4"/>
    <x v="14"/>
    <x v="1"/>
    <x v="2"/>
    <s v="B260302-0129"/>
    <s v="OP122"/>
    <n v="564"/>
    <n v="437"/>
    <n v="399"/>
    <n v="38"/>
    <n v="11"/>
    <n v="48"/>
    <s v="Material Shortage"/>
    <n v="64"/>
    <n v="68"/>
    <n v="70.5"/>
    <n v="1.69"/>
    <n v="19.600000000000001"/>
    <n v="13344.36"/>
    <n v="7.7"/>
    <x v="3"/>
    <n v="28"/>
    <n v="20845.169999999998"/>
    <n v="0.77482269503546097"/>
    <n v="8.6956521739130432E-2"/>
    <n v="2.5171624713958809E-2"/>
    <n v="0.91304347826086951"/>
    <n v="0.8"/>
    <n v="52.941176470588232"/>
    <n v="8.2544444444444451"/>
    <n v="9.2266666666666666"/>
    <n v="10.026666666666667"/>
    <n v="0.92021276595744672"/>
    <n v="56.25"/>
    <n v="0.94117647058823528"/>
    <n v="0.91304347826086951"/>
    <n v="0.79077107253632239"/>
    <n v="0.86259126155196064"/>
    <n v="13344.36"/>
    <n v="30.536292906178492"/>
    <n v="7500.8099999999977"/>
    <n v="17.164324942791758"/>
    <x v="2"/>
    <s v="Warning"/>
    <n v="335.8992219679634"/>
  </r>
  <r>
    <n v="130"/>
    <x v="41"/>
    <x v="0"/>
    <x v="3"/>
    <x v="7"/>
    <x v="0"/>
    <x v="1"/>
    <s v="B260625-0130"/>
    <s v="OP119"/>
    <n v="690"/>
    <n v="636"/>
    <n v="603"/>
    <n v="33"/>
    <n v="7"/>
    <n v="26"/>
    <s v="Machine Breakdown"/>
    <n v="45"/>
    <n v="46"/>
    <n v="71.3"/>
    <n v="1.49"/>
    <n v="24.27"/>
    <n v="13010.99"/>
    <n v="6.73"/>
    <x v="2"/>
    <n v="28"/>
    <n v="20680.79"/>
    <n v="0.92173913043478262"/>
    <n v="5.1886792452830191E-2"/>
    <n v="1.10062893081761E-2"/>
    <n v="0.94811320754716977"/>
    <n v="0.43333333333333335"/>
    <n v="78.260869565217391"/>
    <n v="8.1266666666666669"/>
    <n v="8.1916666666666664"/>
    <n v="8.625"/>
    <n v="0.94975845410628013"/>
    <n v="80"/>
    <n v="0.97826086956521741"/>
    <n v="0.94811320754716977"/>
    <n v="0.88090291400649134"/>
    <n v="0.86267371871500975"/>
    <n v="13010.99"/>
    <n v="20.45753144654088"/>
    <n v="7669.8000000000011"/>
    <n v="12.059433962264153"/>
    <x v="2"/>
    <s v="Normal"/>
    <n v="143.20272012578616"/>
  </r>
  <r>
    <n v="131"/>
    <x v="94"/>
    <x v="0"/>
    <x v="0"/>
    <x v="3"/>
    <x v="0"/>
    <x v="2"/>
    <s v="B260422-0131"/>
    <s v="OP127"/>
    <n v="628"/>
    <n v="666"/>
    <n v="643"/>
    <n v="23"/>
    <n v="4"/>
    <n v="15"/>
    <s v="Preventive Maintenance"/>
    <n v="64"/>
    <n v="64"/>
    <n v="74.8"/>
    <n v="1.54"/>
    <n v="20.43"/>
    <n v="20955.919999999998"/>
    <n v="9.32"/>
    <x v="0"/>
    <n v="37"/>
    <n v="32848.1"/>
    <n v="1.0605095541401275"/>
    <n v="3.4534534534534533E-2"/>
    <n v="6.006006006006006E-3"/>
    <n v="0.96546546546546541"/>
    <n v="0.25"/>
    <n v="56.25"/>
    <n v="11.84"/>
    <n v="10.914444444444445"/>
    <n v="11.164444444444445"/>
    <n v="0.97760748407643316"/>
    <n v="56.25"/>
    <n v="1"/>
    <n v="0.96546546546546541"/>
    <n v="0.94384626465637611"/>
    <n v="0.86265276561697357"/>
    <n v="20955.919999999998"/>
    <n v="31.465345345345344"/>
    <n v="11892.18"/>
    <n v="17.856126126126128"/>
    <x v="2"/>
    <s v="Normal"/>
    <n v="125.86138138138138"/>
  </r>
  <r>
    <n v="132"/>
    <x v="0"/>
    <x v="1"/>
    <x v="0"/>
    <x v="1"/>
    <x v="2"/>
    <x v="3"/>
    <s v="B260613-0132"/>
    <s v="OP126"/>
    <n v="861"/>
    <n v="755"/>
    <n v="709"/>
    <n v="46"/>
    <n v="11"/>
    <n v="18"/>
    <s v="Tool Change"/>
    <n v="49"/>
    <n v="50"/>
    <n v="75.599999999999994"/>
    <n v="1.79"/>
    <n v="26.5"/>
    <n v="16148.7"/>
    <n v="6.49"/>
    <x v="1"/>
    <n v="19"/>
    <n v="27212.720000000001"/>
    <n v="0.87688734030197446"/>
    <n v="6.0927152317880796E-2"/>
    <n v="1.456953642384106E-2"/>
    <n v="0.93907284768211918"/>
    <n v="0.3"/>
    <n v="72"/>
    <n v="10.486111111111111"/>
    <n v="11.419166666666666"/>
    <n v="11.719166666666666"/>
    <n v="0.97440091018985986"/>
    <n v="73.469387755102048"/>
    <n v="0.97999999999999987"/>
    <n v="0.93907284768211918"/>
    <n v="0.89673276876571961"/>
    <n v="0.86255933236146209"/>
    <n v="16148.7"/>
    <n v="21.389006622516558"/>
    <n v="11064.02"/>
    <n v="14.654331125827815"/>
    <x v="0"/>
    <s v="Normal"/>
    <n v="235.27907284768213"/>
  </r>
  <r>
    <n v="133"/>
    <x v="6"/>
    <x v="1"/>
    <x v="2"/>
    <x v="10"/>
    <x v="2"/>
    <x v="4"/>
    <s v="B260122-0133"/>
    <s v="OP104"/>
    <n v="735"/>
    <n v="630"/>
    <n v="571"/>
    <n v="59"/>
    <n v="19"/>
    <n v="19"/>
    <s v="Setup Time"/>
    <n v="57"/>
    <n v="63"/>
    <n v="76.2"/>
    <n v="1.45"/>
    <n v="22.97"/>
    <n v="18328.650000000001"/>
    <n v="6.59"/>
    <x v="3"/>
    <n v="1"/>
    <n v="26185.69"/>
    <n v="0.8571428571428571"/>
    <n v="9.3650793650793651E-2"/>
    <n v="3.0158730158730159E-2"/>
    <n v="0.90634920634920635"/>
    <n v="0.31666666666666665"/>
    <n v="57.142857142857146"/>
    <n v="11.025"/>
    <n v="11.320833333333333"/>
    <n v="11.637499999999999"/>
    <n v="0.97278911564625847"/>
    <n v="63.157894736842103"/>
    <n v="0.90476190476190488"/>
    <n v="0.90634920634920635"/>
    <n v="0.79771648644340587"/>
    <n v="0.86251996204302395"/>
    <n v="18328.650000000001"/>
    <n v="29.093095238095241"/>
    <n v="7857.0399999999972"/>
    <n v="12.471492063492059"/>
    <x v="0"/>
    <s v="Warning"/>
    <n v="552.76880952380964"/>
  </r>
  <r>
    <n v="134"/>
    <x v="85"/>
    <x v="0"/>
    <x v="3"/>
    <x v="8"/>
    <x v="0"/>
    <x v="0"/>
    <s v="B260212-0134"/>
    <s v="OP128"/>
    <n v="823"/>
    <n v="839"/>
    <n v="787"/>
    <n v="52"/>
    <n v="14"/>
    <n v="7"/>
    <s v="Material Shortage"/>
    <n v="42"/>
    <n v="46"/>
    <n v="73.599999999999994"/>
    <n v="2"/>
    <n v="27.37"/>
    <n v="15443.56"/>
    <n v="10.28"/>
    <x v="3"/>
    <n v="38"/>
    <n v="25369.95"/>
    <n v="1.0194410692588092"/>
    <n v="6.197854588796186E-2"/>
    <n v="1.6686531585220502E-2"/>
    <n v="0.93802145411203819"/>
    <n v="0.11666666666666667"/>
    <n v="78.260869565217391"/>
    <n v="10.720555555555556"/>
    <n v="9.4849999999999994"/>
    <n v="9.6016666666666666"/>
    <n v="0.98784933171324418"/>
    <n v="85.714285714285708"/>
    <n v="0.91304347826086962"/>
    <n v="0.93802145411203819"/>
    <n v="0.84604787817923977"/>
    <n v="0.86259470653621861"/>
    <n v="15443.56"/>
    <n v="18.407103694874852"/>
    <n v="9926.3900000000012"/>
    <n v="11.831215733015496"/>
    <x v="2"/>
    <s v="Warning"/>
    <n v="257.69945172824794"/>
  </r>
  <r>
    <n v="135"/>
    <x v="95"/>
    <x v="1"/>
    <x v="0"/>
    <x v="1"/>
    <x v="0"/>
    <x v="4"/>
    <s v="B260514-0135"/>
    <s v="OP107"/>
    <n v="756"/>
    <n v="779"/>
    <n v="735"/>
    <n v="44"/>
    <n v="13"/>
    <n v="0"/>
    <s v="No Downtime"/>
    <n v="57"/>
    <n v="62"/>
    <n v="65"/>
    <n v="2.0099999999999998"/>
    <n v="23.56"/>
    <n v="21726.47"/>
    <n v="9.73"/>
    <x v="1"/>
    <n v="27"/>
    <n v="33598.61"/>
    <n v="1.0304232804232805"/>
    <n v="5.6482670089858793E-2"/>
    <n v="1.668806161745828E-2"/>
    <n v="0.94351732991014126"/>
    <n v="0"/>
    <n v="58.064516129032256"/>
    <n v="13.41611111111111"/>
    <n v="11.97"/>
    <n v="11.97"/>
    <n v="1"/>
    <n v="63.157894736842103"/>
    <n v="0.91935483870967738"/>
    <n v="0.94351732991014126"/>
    <n v="0.86742722265932337"/>
    <n v="0.8626138137283168"/>
    <n v="21726.47"/>
    <n v="27.890205391527601"/>
    <n v="11872.14"/>
    <n v="15.240231065468549"/>
    <x v="2"/>
    <s v="Normal"/>
    <n v="362.57267008985883"/>
  </r>
  <r>
    <n v="136"/>
    <x v="66"/>
    <x v="0"/>
    <x v="0"/>
    <x v="0"/>
    <x v="1"/>
    <x v="3"/>
    <s v="B260326-0136"/>
    <s v="OP124"/>
    <n v="630"/>
    <n v="557"/>
    <n v="535"/>
    <n v="22"/>
    <n v="6"/>
    <n v="32"/>
    <s v="Operator Issue"/>
    <n v="49"/>
    <n v="53"/>
    <n v="66.7"/>
    <n v="0.95"/>
    <n v="23.09"/>
    <n v="11990.59"/>
    <n v="8.49"/>
    <x v="2"/>
    <n v="41"/>
    <n v="19829.009999999998"/>
    <n v="0.88412698412698409"/>
    <n v="3.949730700179533E-2"/>
    <n v="1.0771992818671455E-2"/>
    <n v="0.96050269299820468"/>
    <n v="0.53333333333333333"/>
    <n v="67.924528301886795"/>
    <n v="8.200277777777778"/>
    <n v="8.0416666666666661"/>
    <n v="8.5749999999999993"/>
    <n v="0.93780369290573373"/>
    <n v="73.469387755102048"/>
    <n v="0.92452830188679236"/>
    <n v="0.96050269299820468"/>
    <n v="0.83278086140455287"/>
    <n v="0.86260824909371447"/>
    <n v="11990.59"/>
    <n v="21.52709156193896"/>
    <n v="7838.4199999999983"/>
    <n v="14.072567324955113"/>
    <x v="2"/>
    <s v="Warning"/>
    <n v="129.16254937163376"/>
  </r>
  <r>
    <n v="137"/>
    <x v="96"/>
    <x v="0"/>
    <x v="1"/>
    <x v="6"/>
    <x v="1"/>
    <x v="4"/>
    <s v="B260424-0137"/>
    <s v="OP124"/>
    <n v="730"/>
    <n v="686"/>
    <n v="644"/>
    <n v="42"/>
    <n v="10"/>
    <n v="16"/>
    <s v="Quality Inspection"/>
    <n v="57"/>
    <n v="58"/>
    <n v="66"/>
    <n v="1.82"/>
    <n v="20.3"/>
    <n v="17847.560000000001"/>
    <n v="7.88"/>
    <x v="0"/>
    <n v="25"/>
    <n v="29390"/>
    <n v="0.9397260273972603"/>
    <n v="6.1224489795918366E-2"/>
    <n v="1.4577259475218658E-2"/>
    <n v="0.93877551020408168"/>
    <n v="0.26666666666666666"/>
    <n v="62.068965517241381"/>
    <n v="11.052222222222222"/>
    <n v="11.291666666666666"/>
    <n v="11.558333333333334"/>
    <n v="0.97692862292718086"/>
    <n v="63.157894736842103"/>
    <n v="0.98275862068965525"/>
    <n v="0.93877551020408168"/>
    <n v="0.90130431010382428"/>
    <n v="0.86264277153316948"/>
    <n v="17847.560000000001"/>
    <n v="26.016851311953356"/>
    <n v="11542.439999999999"/>
    <n v="16.825714285714284"/>
    <x v="0"/>
    <s v="Normal"/>
    <n v="260.16851311953354"/>
  </r>
  <r>
    <n v="138"/>
    <x v="97"/>
    <x v="1"/>
    <x v="0"/>
    <x v="0"/>
    <x v="0"/>
    <x v="3"/>
    <s v="B260429-0138"/>
    <s v="OP129"/>
    <n v="710"/>
    <n v="798"/>
    <n v="757"/>
    <n v="41"/>
    <n v="8"/>
    <n v="0"/>
    <s v="No Downtime"/>
    <n v="49"/>
    <n v="49"/>
    <n v="74"/>
    <n v="1.76"/>
    <n v="22.63"/>
    <n v="18301.400000000001"/>
    <n v="10.98"/>
    <x v="0"/>
    <n v="20"/>
    <n v="28285.06"/>
    <n v="1.123943661971831"/>
    <n v="5.1378446115288218E-2"/>
    <n v="1.0025062656641603E-2"/>
    <n v="0.94862155388471181"/>
    <n v="0"/>
    <n v="73.469387755102048"/>
    <n v="10.861666666666666"/>
    <n v="9.6638888888888896"/>
    <n v="9.6638888888888896"/>
    <n v="1"/>
    <n v="73.469387755102048"/>
    <n v="1"/>
    <n v="0.94862155388471181"/>
    <n v="0.94862155388471181"/>
    <n v="0.8625979725313494"/>
    <n v="18301.400000000001"/>
    <n v="22.934085213032585"/>
    <n v="9983.66"/>
    <n v="12.510852130325814"/>
    <x v="0"/>
    <s v="Normal"/>
    <n v="183.47268170426068"/>
  </r>
  <r>
    <n v="139"/>
    <x v="15"/>
    <x v="0"/>
    <x v="4"/>
    <x v="12"/>
    <x v="0"/>
    <x v="0"/>
    <s v="B260227-0139"/>
    <s v="OP101"/>
    <n v="962"/>
    <n v="965"/>
    <n v="857"/>
    <n v="108"/>
    <n v="27"/>
    <n v="10"/>
    <s v="Preventive Maintenance"/>
    <n v="42"/>
    <n v="48"/>
    <n v="71.599999999999994"/>
    <n v="2.94"/>
    <n v="34.15"/>
    <n v="18033.5"/>
    <n v="7.25"/>
    <x v="2"/>
    <n v="19"/>
    <n v="28191.57"/>
    <n v="1.003118503118503"/>
    <n v="0.11191709844559586"/>
    <n v="2.7979274611398965E-2"/>
    <n v="0.88808290155440417"/>
    <n v="0.16666666666666666"/>
    <n v="75"/>
    <n v="12.866666666666667"/>
    <n v="11.056666666666667"/>
    <n v="11.223333333333333"/>
    <n v="0.9851499851499852"/>
    <n v="85.714285714285708"/>
    <n v="0.87500000000000011"/>
    <n v="0.88808290155440417"/>
    <n v="0.76553300011849246"/>
    <n v="0.86249817719335253"/>
    <n v="18033.5"/>
    <n v="18.68756476683938"/>
    <n v="10158.07"/>
    <n v="10.526497409326424"/>
    <x v="0"/>
    <s v="Warning"/>
    <n v="504.56424870466327"/>
  </r>
  <r>
    <n v="140"/>
    <x v="98"/>
    <x v="1"/>
    <x v="4"/>
    <x v="12"/>
    <x v="0"/>
    <x v="0"/>
    <s v="B260406-0140"/>
    <s v="OP118"/>
    <n v="886"/>
    <n v="809"/>
    <n v="684"/>
    <n v="125"/>
    <n v="23"/>
    <n v="27"/>
    <s v="Machine Breakdown"/>
    <n v="42"/>
    <n v="45"/>
    <n v="83.4"/>
    <n v="4.07"/>
    <n v="29.15"/>
    <n v="15697.31"/>
    <n v="7.79"/>
    <x v="2"/>
    <n v="62"/>
    <n v="21997.03"/>
    <n v="0.91309255079006768"/>
    <n v="0.15451174289245984"/>
    <n v="2.843016069221261E-2"/>
    <n v="0.84548825710754016"/>
    <n v="0.45"/>
    <n v="80"/>
    <n v="10.112500000000001"/>
    <n v="9.8866666666666667"/>
    <n v="10.336666666666666"/>
    <n v="0.95646565623992263"/>
    <n v="85.714285714285708"/>
    <n v="0.93333333333333335"/>
    <n v="0.84548825710754016"/>
    <n v="0.75476844863234438"/>
    <n v="0.86261079644663341"/>
    <n v="15697.31"/>
    <n v="19.403349814585908"/>
    <n v="6299.7199999999993"/>
    <n v="7.7870457354758953"/>
    <x v="1"/>
    <s v="Warning"/>
    <n v="446.27704573547589"/>
  </r>
  <r>
    <n v="141"/>
    <x v="78"/>
    <x v="0"/>
    <x v="4"/>
    <x v="12"/>
    <x v="1"/>
    <x v="1"/>
    <s v="B260527-0141"/>
    <s v="OP131"/>
    <n v="863"/>
    <n v="771"/>
    <n v="632"/>
    <n v="139"/>
    <n v="35"/>
    <n v="21"/>
    <s v="Machine Breakdown"/>
    <n v="45"/>
    <n v="46"/>
    <n v="89.9"/>
    <n v="3.59"/>
    <n v="30.5"/>
    <n v="15351.36"/>
    <n v="7.3"/>
    <x v="2"/>
    <n v="58"/>
    <n v="22080.9"/>
    <n v="0.89339513325608344"/>
    <n v="0.18028534370946822"/>
    <n v="4.5395590142671853E-2"/>
    <n v="0.81971465629053175"/>
    <n v="0.35"/>
    <n v="78.260869565217391"/>
    <n v="9.8516666666666666"/>
    <n v="10.4375"/>
    <n v="10.7875"/>
    <n v="0.96755504055619934"/>
    <n v="80"/>
    <n v="0.97826086956521741"/>
    <n v="0.81971465629053175"/>
    <n v="0.77587732908752916"/>
    <n v="0.86273619452548711"/>
    <n v="15351.36"/>
    <n v="19.910972762645915"/>
    <n v="6729.5400000000009"/>
    <n v="8.7283268482490275"/>
    <x v="1"/>
    <s v="Warning"/>
    <n v="696.88404669260706"/>
  </r>
  <r>
    <n v="142"/>
    <x v="47"/>
    <x v="0"/>
    <x v="1"/>
    <x v="5"/>
    <x v="1"/>
    <x v="2"/>
    <s v="B260612-0142"/>
    <s v="OP125"/>
    <n v="585"/>
    <n v="554"/>
    <n v="526"/>
    <n v="28"/>
    <n v="8"/>
    <n v="49"/>
    <s v="Machine Breakdown"/>
    <n v="64"/>
    <n v="63"/>
    <n v="66.5"/>
    <n v="2.35"/>
    <n v="20.91"/>
    <n v="17748.86"/>
    <n v="8.34"/>
    <x v="1"/>
    <n v="16"/>
    <n v="26821.63"/>
    <n v="0.94700854700854697"/>
    <n v="5.0541516245487361E-2"/>
    <n v="1.444043321299639E-2"/>
    <n v="0.94945848375451258"/>
    <n v="0.81666666666666665"/>
    <n v="57.142857142857146"/>
    <n v="9.6950000000000003"/>
    <n v="9.5833333333333339"/>
    <n v="10.4"/>
    <n v="0.92147435897435903"/>
    <n v="56.25"/>
    <n v="1.0158730158730158"/>
    <n v="0.94945848375451258"/>
    <n v="0.88878897543157465"/>
    <n v="0.86283731078327286"/>
    <n v="17748.86"/>
    <n v="32.037653429602891"/>
    <n v="9072.77"/>
    <n v="16.376841155234658"/>
    <x v="2"/>
    <s v="Normal"/>
    <n v="256.30122743682313"/>
  </r>
  <r>
    <n v="143"/>
    <x v="47"/>
    <x v="0"/>
    <x v="0"/>
    <x v="1"/>
    <x v="0"/>
    <x v="1"/>
    <s v="B260612-0143"/>
    <s v="OP111"/>
    <n v="761"/>
    <n v="713"/>
    <n v="678"/>
    <n v="35"/>
    <n v="9"/>
    <n v="14"/>
    <s v="Preventive Maintenance"/>
    <n v="45"/>
    <n v="47"/>
    <n v="79.400000000000006"/>
    <n v="1.98"/>
    <n v="20.76"/>
    <n v="15200.98"/>
    <n v="7.34"/>
    <x v="3"/>
    <n v="24"/>
    <n v="23910.38"/>
    <n v="0.93692509855453354"/>
    <n v="4.9088359046283309E-2"/>
    <n v="1.2622720897615708E-2"/>
    <n v="0.95091164095371672"/>
    <n v="0.23333333333333334"/>
    <n v="76.59574468085107"/>
    <n v="9.3086111111111105"/>
    <n v="9.2791666666666668"/>
    <n v="9.5124999999999993"/>
    <n v="0.97547087166009649"/>
    <n v="80"/>
    <n v="0.95744680851063835"/>
    <n v="0.95091164095371672"/>
    <n v="0.88811483675060565"/>
    <n v="0.86280706408787866"/>
    <n v="15200.98"/>
    <n v="21.319747545582047"/>
    <n v="8709.4000000000015"/>
    <n v="12.215147265077141"/>
    <x v="0"/>
    <s v="Normal"/>
    <n v="191.87772791023843"/>
  </r>
  <r>
    <n v="144"/>
    <x v="99"/>
    <x v="0"/>
    <x v="4"/>
    <x v="13"/>
    <x v="0"/>
    <x v="3"/>
    <s v="B260305-0144"/>
    <s v="OP120"/>
    <n v="705"/>
    <n v="584"/>
    <n v="550"/>
    <n v="34"/>
    <n v="7"/>
    <n v="59"/>
    <s v="Power Failure"/>
    <n v="49"/>
    <n v="51"/>
    <n v="66.7"/>
    <n v="2"/>
    <n v="27.14"/>
    <n v="13233.62"/>
    <n v="6.41"/>
    <x v="2"/>
    <n v="26"/>
    <n v="21291.26"/>
    <n v="0.82836879432624111"/>
    <n v="5.8219178082191778E-2"/>
    <n v="1.1986301369863013E-2"/>
    <n v="0.94178082191780821"/>
    <n v="0.98333333333333328"/>
    <n v="70.588235294117652"/>
    <n v="8.2733333333333334"/>
    <n v="8.6125000000000007"/>
    <n v="9.5958333333333332"/>
    <n v="0.89752496743378207"/>
    <n v="73.469387755102048"/>
    <n v="0.96078431372549022"/>
    <n v="0.94178082191780821"/>
    <n v="0.81212388773638289"/>
    <n v="0.86277753343132935"/>
    <n v="13233.62"/>
    <n v="22.660308219178084"/>
    <n v="8057.6399999999976"/>
    <n v="13.797328767123284"/>
    <x v="2"/>
    <s v="Warning"/>
    <n v="158.62215753424658"/>
  </r>
  <r>
    <n v="145"/>
    <x v="100"/>
    <x v="0"/>
    <x v="3"/>
    <x v="11"/>
    <x v="2"/>
    <x v="0"/>
    <s v="B260105-0145"/>
    <s v="OP102"/>
    <n v="978"/>
    <n v="626"/>
    <n v="580"/>
    <n v="46"/>
    <n v="16"/>
    <n v="171"/>
    <s v="Material Shortage"/>
    <n v="42"/>
    <n v="45"/>
    <n v="76.900000000000006"/>
    <n v="1.76"/>
    <n v="29.51"/>
    <n v="11646.71"/>
    <n v="5.61"/>
    <x v="0"/>
    <n v="12"/>
    <n v="18777.37"/>
    <n v="0.64008179959100209"/>
    <n v="7.3482428115015971E-2"/>
    <n v="2.5559105431309903E-2"/>
    <n v="0.92651757188498407"/>
    <n v="2.85"/>
    <n v="80"/>
    <n v="7.8250000000000002"/>
    <n v="8.56"/>
    <n v="11.41"/>
    <n v="0.75021910604732689"/>
    <n v="85.714285714285708"/>
    <n v="0.93333333333333335"/>
    <n v="0.92651757188498407"/>
    <n v="0.64875177221557989"/>
    <n v="0.86283670825106651"/>
    <n v="11646.71"/>
    <n v="18.60496805111821"/>
    <n v="7130.66"/>
    <n v="11.390830670926517"/>
    <x v="2"/>
    <s v="Critical"/>
    <n v="297.67948881789135"/>
  </r>
  <r>
    <n v="146"/>
    <x v="63"/>
    <x v="0"/>
    <x v="4"/>
    <x v="13"/>
    <x v="1"/>
    <x v="1"/>
    <s v="B260611-0146"/>
    <s v="OP118"/>
    <n v="750"/>
    <n v="622"/>
    <n v="587"/>
    <n v="35"/>
    <n v="13"/>
    <n v="37"/>
    <s v="Preventive Maintenance"/>
    <n v="45"/>
    <n v="45"/>
    <n v="73.3"/>
    <n v="1.56"/>
    <n v="26.87"/>
    <n v="12533.6"/>
    <n v="7.09"/>
    <x v="0"/>
    <n v="9"/>
    <n v="20604.34"/>
    <n v="0.82933333333333337"/>
    <n v="5.6270096463022508E-2"/>
    <n v="2.0900321543408359E-2"/>
    <n v="0.9437299035369775"/>
    <n v="0.6166666666666667"/>
    <n v="80"/>
    <n v="7.7750000000000004"/>
    <n v="8.7583333333333329"/>
    <n v="9.375"/>
    <n v="0.93422222222222218"/>
    <n v="80"/>
    <n v="1"/>
    <n v="0.9437299035369775"/>
    <n v="0.88165344765987852"/>
    <n v="0.86308709998911959"/>
    <n v="12533.6"/>
    <n v="20.150482315112541"/>
    <n v="8070.74"/>
    <n v="12.975466237942122"/>
    <x v="2"/>
    <s v="Normal"/>
    <n v="261.95627009646302"/>
  </r>
  <r>
    <n v="147"/>
    <x v="101"/>
    <x v="1"/>
    <x v="4"/>
    <x v="14"/>
    <x v="0"/>
    <x v="1"/>
    <s v="B260223-0147"/>
    <s v="OP108"/>
    <n v="932"/>
    <n v="789"/>
    <n v="723"/>
    <n v="66"/>
    <n v="13"/>
    <n v="39"/>
    <s v="Quality Inspection"/>
    <n v="45"/>
    <n v="44"/>
    <n v="75.599999999999994"/>
    <n v="2.5"/>
    <n v="25.31"/>
    <n v="15768"/>
    <n v="8.33"/>
    <x v="0"/>
    <n v="36"/>
    <n v="25667.18"/>
    <n v="0.84656652360515017"/>
    <n v="8.3650190114068435E-2"/>
    <n v="1.6476552598225603E-2"/>
    <n v="0.91634980988593151"/>
    <n v="0.65"/>
    <n v="81.818181818181813"/>
    <n v="9.6433333333333326"/>
    <n v="11"/>
    <n v="11.65"/>
    <n v="0.94420600858369097"/>
    <n v="80"/>
    <n v="1.0227272727272727"/>
    <n v="0.91634980988593151"/>
    <n v="0.88488715546924712"/>
    <n v="0.86306535953517249"/>
    <n v="15768"/>
    <n v="19.984790874524716"/>
    <n v="9899.18"/>
    <n v="12.546489226869456"/>
    <x v="1"/>
    <s v="Normal"/>
    <n v="259.8022813688213"/>
  </r>
  <r>
    <n v="148"/>
    <x v="102"/>
    <x v="0"/>
    <x v="0"/>
    <x v="3"/>
    <x v="1"/>
    <x v="0"/>
    <s v="B260125-0148"/>
    <s v="OP123"/>
    <n v="944"/>
    <n v="1033"/>
    <n v="998"/>
    <n v="35"/>
    <n v="13"/>
    <n v="16"/>
    <s v="Material Shortage"/>
    <n v="42"/>
    <n v="42"/>
    <n v="75.8"/>
    <n v="2.33"/>
    <n v="39.049999999999997"/>
    <n v="18931.03"/>
    <n v="11.08"/>
    <x v="0"/>
    <n v="23"/>
    <n v="31231.83"/>
    <n v="1.0942796610169492"/>
    <n v="3.3881897386253627E-2"/>
    <n v="1.2584704743465635E-2"/>
    <n v="0.96611810261374642"/>
    <n v="0.26666666666666666"/>
    <n v="85.714285714285708"/>
    <n v="12.051666666666666"/>
    <n v="10.746666666666666"/>
    <n v="11.013333333333334"/>
    <n v="0.97578692493946728"/>
    <n v="85.714285714285708"/>
    <n v="1"/>
    <n v="0.96611810261374642"/>
    <n v="0.94272541247782038"/>
    <n v="0.86303977712493318"/>
    <n v="18931.03"/>
    <n v="18.3262633107454"/>
    <n v="12300.800000000003"/>
    <n v="11.907841239109393"/>
    <x v="2"/>
    <s v="Normal"/>
    <n v="238.2414230396902"/>
  </r>
  <r>
    <n v="149"/>
    <x v="83"/>
    <x v="0"/>
    <x v="0"/>
    <x v="1"/>
    <x v="2"/>
    <x v="4"/>
    <s v="B260116-0149"/>
    <s v="OP129"/>
    <n v="566"/>
    <n v="563"/>
    <n v="528"/>
    <n v="35"/>
    <n v="14"/>
    <n v="0"/>
    <s v="No Downtime"/>
    <n v="57"/>
    <n v="63"/>
    <n v="66.5"/>
    <n v="2.4700000000000002"/>
    <n v="18.989999999999998"/>
    <n v="15770.43"/>
    <n v="7.2"/>
    <x v="2"/>
    <n v="27"/>
    <n v="24324.17"/>
    <n v="0.9946996466431095"/>
    <n v="6.216696269982238E-2"/>
    <n v="2.4866785079928951E-2"/>
    <n v="0.93783303730017764"/>
    <n v="0"/>
    <n v="57.142857142857146"/>
    <n v="9.8524999999999991"/>
    <n v="8.961666666666666"/>
    <n v="8.961666666666666"/>
    <n v="1"/>
    <n v="63.157894736842103"/>
    <n v="0.90476190476190488"/>
    <n v="0.93783303730017764"/>
    <n v="0.84851560517635127"/>
    <n v="0.86294624938390874"/>
    <n v="15770.43"/>
    <n v="28.011420959147426"/>
    <n v="8553.739999999998"/>
    <n v="15.193143872113673"/>
    <x v="2"/>
    <s v="Warning"/>
    <n v="392.15989342806398"/>
  </r>
  <r>
    <n v="150"/>
    <x v="70"/>
    <x v="0"/>
    <x v="4"/>
    <x v="12"/>
    <x v="1"/>
    <x v="1"/>
    <s v="B260528-0150"/>
    <s v="OP107"/>
    <n v="901"/>
    <n v="864"/>
    <n v="755"/>
    <n v="109"/>
    <n v="33"/>
    <n v="0"/>
    <s v="No Downtime"/>
    <n v="45"/>
    <n v="46"/>
    <n v="82.9"/>
    <n v="1.85"/>
    <n v="29.46"/>
    <n v="17000.84"/>
    <n v="9.2799999999999994"/>
    <x v="0"/>
    <n v="27"/>
    <n v="26156.880000000001"/>
    <n v="0.95893451720310763"/>
    <n v="0.12615740740740741"/>
    <n v="3.8194444444444448E-2"/>
    <n v="0.87384259259259256"/>
    <n v="0"/>
    <n v="78.260869565217391"/>
    <n v="11.04"/>
    <n v="11.262499999999999"/>
    <n v="11.262499999999999"/>
    <n v="1"/>
    <n v="80"/>
    <n v="0.97826086956521741"/>
    <n v="0.87384259259259256"/>
    <n v="0.85484601449275366"/>
    <n v="0.86296320666264847"/>
    <n v="17000.84"/>
    <n v="19.676898148148148"/>
    <n v="9156.0400000000009"/>
    <n v="10.59726851851852"/>
    <x v="2"/>
    <s v="Normal"/>
    <n v="649.33763888888882"/>
  </r>
  <r>
    <n v="151"/>
    <x v="44"/>
    <x v="0"/>
    <x v="2"/>
    <x v="4"/>
    <x v="1"/>
    <x v="3"/>
    <s v="B260313-0151"/>
    <s v="OP116"/>
    <n v="660"/>
    <n v="660"/>
    <n v="619"/>
    <n v="41"/>
    <n v="13"/>
    <n v="6"/>
    <s v="Operator Issue"/>
    <n v="49"/>
    <n v="50"/>
    <n v="76"/>
    <n v="1.97"/>
    <n v="18.71"/>
    <n v="14701.56"/>
    <n v="9.24"/>
    <x v="0"/>
    <n v="28"/>
    <n v="23533.77"/>
    <n v="1"/>
    <n v="6.2121212121212119E-2"/>
    <n v="1.9696969696969695E-2"/>
    <n v="0.93787878787878787"/>
    <n v="0.1"/>
    <n v="72"/>
    <n v="9.1666666666666661"/>
    <n v="8.8833333333333329"/>
    <n v="8.9833333333333325"/>
    <n v="0.98886827458256032"/>
    <n v="73.469387755102048"/>
    <n v="0.97999999999999987"/>
    <n v="0.93787878787878787"/>
    <n v="0.90888980716253431"/>
    <n v="0.86297275630049541"/>
    <n v="14701.56"/>
    <n v="22.27509090909091"/>
    <n v="8832.2100000000009"/>
    <n v="13.382136363636365"/>
    <x v="2"/>
    <s v="Normal"/>
    <n v="289.57618181818185"/>
  </r>
  <r>
    <n v="152"/>
    <x v="103"/>
    <x v="1"/>
    <x v="4"/>
    <x v="13"/>
    <x v="2"/>
    <x v="1"/>
    <s v="B260222-0152"/>
    <s v="OP130"/>
    <n v="849"/>
    <n v="700"/>
    <n v="660"/>
    <n v="40"/>
    <n v="10"/>
    <n v="8"/>
    <s v="Preventive Maintenance"/>
    <n v="45"/>
    <n v="49"/>
    <n v="78.400000000000006"/>
    <n v="2.57"/>
    <n v="27.74"/>
    <n v="13991.8"/>
    <n v="7.36"/>
    <x v="1"/>
    <n v="19"/>
    <n v="22470.45"/>
    <n v="0.82449941107184921"/>
    <n v="5.7142857142857141E-2"/>
    <n v="1.4285714285714285E-2"/>
    <n v="0.94285714285714284"/>
    <n v="0.13333333333333333"/>
    <n v="73.469387755102048"/>
    <n v="9.5277777777777786"/>
    <n v="10.479166666666668"/>
    <n v="10.612500000000001"/>
    <n v="0.98743619945033378"/>
    <n v="80"/>
    <n v="0.91836734693877564"/>
    <n v="0.94285714285714284"/>
    <n v="0.85501035345991006"/>
    <n v="0.86291867261278976"/>
    <n v="13991.8"/>
    <n v="19.988285714285713"/>
    <n v="8478.6500000000015"/>
    <n v="12.112357142857144"/>
    <x v="2"/>
    <s v="Normal"/>
    <n v="199.88285714285712"/>
  </r>
  <r>
    <n v="153"/>
    <x v="85"/>
    <x v="1"/>
    <x v="3"/>
    <x v="11"/>
    <x v="1"/>
    <x v="3"/>
    <s v="B260212-0153"/>
    <s v="OP117"/>
    <n v="720"/>
    <n v="656"/>
    <n v="605"/>
    <n v="51"/>
    <n v="19"/>
    <n v="19"/>
    <s v="Operator Issue"/>
    <n v="49"/>
    <n v="52"/>
    <n v="75.2"/>
    <n v="2.88"/>
    <n v="23.38"/>
    <n v="15222.05"/>
    <n v="6.96"/>
    <x v="1"/>
    <n v="34"/>
    <n v="23031.88"/>
    <n v="0.91111111111111109"/>
    <n v="7.774390243902439E-2"/>
    <n v="2.8963414634146343E-2"/>
    <n v="0.9222560975609756"/>
    <n v="0.31666666666666665"/>
    <n v="69.230769230769226"/>
    <n v="9.4755555555555553"/>
    <n v="9.4833333333333343"/>
    <n v="9.8000000000000007"/>
    <n v="0.96768707482993199"/>
    <n v="73.469387755102048"/>
    <n v="0.94230769230769218"/>
    <n v="0.9222560975609756"/>
    <n v="0.84096749921826131"/>
    <n v="0.86292799846084745"/>
    <n v="15222.05"/>
    <n v="23.204344512195121"/>
    <n v="7809.8300000000017"/>
    <n v="11.905228658536588"/>
    <x v="1"/>
    <s v="Warning"/>
    <n v="440.8825457317073"/>
  </r>
  <r>
    <n v="154"/>
    <x v="104"/>
    <x v="1"/>
    <x v="2"/>
    <x v="10"/>
    <x v="2"/>
    <x v="1"/>
    <s v="B260113-0154"/>
    <s v="OP112"/>
    <n v="768"/>
    <n v="692"/>
    <n v="613"/>
    <n v="79"/>
    <n v="29"/>
    <n v="36"/>
    <s v="Setup Time"/>
    <n v="45"/>
    <n v="50"/>
    <n v="61.6"/>
    <n v="2.98"/>
    <n v="24.48"/>
    <n v="14986.93"/>
    <n v="7.83"/>
    <x v="0"/>
    <n v="13"/>
    <n v="21342.68"/>
    <n v="0.90104166666666663"/>
    <n v="0.11416184971098266"/>
    <n v="4.1907514450867052E-2"/>
    <n v="0.88583815028901736"/>
    <n v="0.6"/>
    <n v="72"/>
    <n v="9.6111111111111107"/>
    <n v="9"/>
    <n v="9.6"/>
    <n v="0.9375"/>
    <n v="80"/>
    <n v="0.9"/>
    <n v="0.88583815028901736"/>
    <n v="0.74742593930635837"/>
    <n v="0.86295392585074437"/>
    <n v="14986.93"/>
    <n v="21.657413294797689"/>
    <n v="6355.75"/>
    <n v="9.184609826589595"/>
    <x v="2"/>
    <s v="Warning"/>
    <n v="628.06498554913298"/>
  </r>
  <r>
    <n v="155"/>
    <x v="105"/>
    <x v="1"/>
    <x v="2"/>
    <x v="10"/>
    <x v="1"/>
    <x v="2"/>
    <s v="B260629-0155"/>
    <s v="OP114"/>
    <n v="501"/>
    <n v="449"/>
    <n v="402"/>
    <n v="47"/>
    <n v="16"/>
    <n v="0"/>
    <s v="No Downtime"/>
    <n v="64"/>
    <n v="65"/>
    <n v="60"/>
    <n v="2.39"/>
    <n v="17.010000000000002"/>
    <n v="14057.31"/>
    <n v="9.24"/>
    <x v="1"/>
    <n v="19"/>
    <n v="21122.54"/>
    <n v="0.89620758483033935"/>
    <n v="0.10467706013363029"/>
    <n v="3.5634743875278395E-2"/>
    <n v="0.89532293986636968"/>
    <n v="0"/>
    <n v="55.384615384615387"/>
    <n v="8.1069444444444443"/>
    <n v="8.9066666666666663"/>
    <n v="8.9066666666666663"/>
    <n v="1"/>
    <n v="56.25"/>
    <n v="0.98461538461538467"/>
    <n v="0.89532293986636968"/>
    <n v="0.88154874079150247"/>
    <n v="0.86309048375446107"/>
    <n v="14057.31"/>
    <n v="31.308040089086859"/>
    <n v="7065.2300000000014"/>
    <n v="15.735478841870828"/>
    <x v="0"/>
    <s v="Normal"/>
    <n v="500.92864142538974"/>
  </r>
  <r>
    <n v="156"/>
    <x v="58"/>
    <x v="1"/>
    <x v="1"/>
    <x v="5"/>
    <x v="1"/>
    <x v="0"/>
    <s v="B260517-0156"/>
    <s v="OP110"/>
    <n v="747"/>
    <n v="794"/>
    <n v="762"/>
    <n v="32"/>
    <n v="8"/>
    <n v="33"/>
    <s v="Machine Breakdown"/>
    <n v="42"/>
    <n v="42"/>
    <n v="72"/>
    <n v="2.9"/>
    <n v="31.21"/>
    <n v="15242.53"/>
    <n v="8.01"/>
    <x v="2"/>
    <n v="37"/>
    <n v="24734.39"/>
    <n v="1.0629183400267737"/>
    <n v="4.0302267002518891E-2"/>
    <n v="1.0075566750629723E-2"/>
    <n v="0.95969773299748107"/>
    <n v="0.55000000000000004"/>
    <n v="85.714285714285708"/>
    <n v="9.2633333333333336"/>
    <n v="8.1649999999999991"/>
    <n v="8.7149999999999999"/>
    <n v="0.93689041881812962"/>
    <n v="85.714285714285708"/>
    <n v="1"/>
    <n v="0.95969773299748107"/>
    <n v="0.8991316110068196"/>
    <n v="0.86306863966329295"/>
    <n v="15242.53"/>
    <n v="19.197141057934509"/>
    <n v="9491.8599999999988"/>
    <n v="11.954483627204029"/>
    <x v="1"/>
    <s v="Normal"/>
    <n v="153.57712846347607"/>
  </r>
  <r>
    <n v="157"/>
    <x v="15"/>
    <x v="1"/>
    <x v="3"/>
    <x v="11"/>
    <x v="2"/>
    <x v="1"/>
    <s v="B260227-0157"/>
    <s v="OP119"/>
    <n v="704"/>
    <n v="628"/>
    <n v="572"/>
    <n v="56"/>
    <n v="21"/>
    <n v="49"/>
    <s v="Material Shortage"/>
    <n v="45"/>
    <n v="48"/>
    <n v="72.3"/>
    <n v="1.54"/>
    <n v="28.12"/>
    <n v="13102.07"/>
    <n v="8.65"/>
    <x v="0"/>
    <n v="1"/>
    <n v="20144.189999999999"/>
    <n v="0.89204545454545459"/>
    <n v="8.9171974522292988E-2"/>
    <n v="3.3439490445859872E-2"/>
    <n v="0.91082802547770703"/>
    <n v="0.81666666666666665"/>
    <n v="75"/>
    <n v="8.3733333333333331"/>
    <n v="7.9833333333333343"/>
    <n v="8.8000000000000007"/>
    <n v="0.90719696969696972"/>
    <n v="80"/>
    <n v="0.9375"/>
    <n v="0.91082802547770703"/>
    <n v="0.77465664808917212"/>
    <n v="0.86302591102426029"/>
    <n v="13102.07"/>
    <n v="20.863168789808917"/>
    <n v="7042.119999999999"/>
    <n v="11.21356687898089"/>
    <x v="0"/>
    <s v="Warning"/>
    <n v="438.12654458598723"/>
  </r>
  <r>
    <n v="158"/>
    <x v="26"/>
    <x v="1"/>
    <x v="1"/>
    <x v="5"/>
    <x v="2"/>
    <x v="0"/>
    <s v="B260219-0158"/>
    <s v="OP112"/>
    <n v="781"/>
    <n v="741"/>
    <n v="712"/>
    <n v="29"/>
    <n v="10"/>
    <n v="0"/>
    <s v="No Downtime"/>
    <n v="42"/>
    <n v="42"/>
    <n v="68.7"/>
    <n v="1.86"/>
    <n v="22.24"/>
    <n v="13416.72"/>
    <n v="6.99"/>
    <x v="3"/>
    <n v="9"/>
    <n v="22942.04"/>
    <n v="0.94878361075544171"/>
    <n v="3.9136302294197033E-2"/>
    <n v="1.3495276653171391E-2"/>
    <n v="0.96086369770580293"/>
    <n v="0"/>
    <n v="85.714285714285708"/>
    <n v="8.6449999999999996"/>
    <n v="9.1116666666666664"/>
    <n v="9.1116666666666664"/>
    <n v="1"/>
    <n v="85.714285714285708"/>
    <n v="1"/>
    <n v="0.96086369770580293"/>
    <n v="0.96086369770580293"/>
    <n v="0.86313073814517971"/>
    <n v="13416.72"/>
    <n v="18.106234817813764"/>
    <n v="9525.3200000000015"/>
    <n v="12.854682860998652"/>
    <x v="0"/>
    <s v="Normal"/>
    <n v="181.06234817813765"/>
  </r>
  <r>
    <n v="159"/>
    <x v="12"/>
    <x v="1"/>
    <x v="1"/>
    <x v="6"/>
    <x v="1"/>
    <x v="0"/>
    <s v="B260619-0159"/>
    <s v="OP121"/>
    <n v="832"/>
    <n v="873"/>
    <n v="828"/>
    <n v="45"/>
    <n v="11"/>
    <n v="18"/>
    <s v="Machine Breakdown"/>
    <n v="42"/>
    <n v="44"/>
    <n v="74.599999999999994"/>
    <n v="2.57"/>
    <n v="36.299999999999997"/>
    <n v="16101.77"/>
    <n v="9.5"/>
    <x v="1"/>
    <n v="3"/>
    <n v="26733.35"/>
    <n v="1.0492788461538463"/>
    <n v="5.1546391752577317E-2"/>
    <n v="1.2600229095074456E-2"/>
    <n v="0.94845360824742264"/>
    <n v="0.3"/>
    <n v="81.818181818181813"/>
    <n v="10.67"/>
    <n v="9.4066666666666663"/>
    <n v="9.706666666666667"/>
    <n v="0.96909340659340648"/>
    <n v="85.714285714285708"/>
    <n v="0.95454545454545459"/>
    <n v="0.94845360824742264"/>
    <n v="0.87736104102083479"/>
    <n v="0.86301466574665164"/>
    <n v="16101.77"/>
    <n v="18.444180985108822"/>
    <n v="10631.579999999998"/>
    <n v="12.178213058419242"/>
    <x v="2"/>
    <s v="Normal"/>
    <n v="202.88599083619704"/>
  </r>
  <r>
    <n v="160"/>
    <x v="106"/>
    <x v="1"/>
    <x v="1"/>
    <x v="5"/>
    <x v="2"/>
    <x v="4"/>
    <s v="B260130-0160"/>
    <s v="OP116"/>
    <n v="530"/>
    <n v="573"/>
    <n v="551"/>
    <n v="22"/>
    <n v="9"/>
    <n v="0"/>
    <s v="No Downtime"/>
    <n v="57"/>
    <n v="64"/>
    <n v="67.3"/>
    <n v="2.4"/>
    <n v="22.17"/>
    <n v="16330.1"/>
    <n v="9.3699999999999992"/>
    <x v="0"/>
    <n v="12"/>
    <n v="25951.69"/>
    <n v="1.0811320754716982"/>
    <n v="3.8394415357766144E-2"/>
    <n v="1.5706806282722512E-2"/>
    <n v="0.96160558464223389"/>
    <n v="0"/>
    <n v="56.25"/>
    <n v="10.186666666666667"/>
    <n v="8.3916666666666675"/>
    <n v="8.3916666666666675"/>
    <n v="1"/>
    <n v="63.157894736842103"/>
    <n v="0.890625"/>
    <n v="0.96160558464223389"/>
    <n v="0.8564299738219896"/>
    <n v="0.86299760703645634"/>
    <n v="16330.1"/>
    <n v="28.499301919720768"/>
    <n v="9621.5899999999983"/>
    <n v="16.79160558464223"/>
    <x v="0"/>
    <s v="Normal"/>
    <n v="256.49371727748689"/>
  </r>
  <r>
    <n v="161"/>
    <x v="26"/>
    <x v="1"/>
    <x v="2"/>
    <x v="4"/>
    <x v="2"/>
    <x v="0"/>
    <s v="B260219-0161"/>
    <s v="OP135"/>
    <n v="723"/>
    <n v="622"/>
    <n v="574"/>
    <n v="48"/>
    <n v="14"/>
    <n v="44"/>
    <s v="Machine Breakdown"/>
    <n v="42"/>
    <n v="46"/>
    <n v="69.099999999999994"/>
    <n v="2.5299999999999998"/>
    <n v="25.69"/>
    <n v="11763.9"/>
    <n v="6.26"/>
    <x v="3"/>
    <n v="28"/>
    <n v="17858.71"/>
    <n v="0.86030428769017986"/>
    <n v="7.7170418006430874E-2"/>
    <n v="2.2508038585209004E-2"/>
    <n v="0.92282958199356913"/>
    <n v="0.73333333333333328"/>
    <n v="78.260869565217391"/>
    <n v="7.9477777777777776"/>
    <n v="7.7016666666666671"/>
    <n v="8.4350000000000005"/>
    <n v="0.91306065994862673"/>
    <n v="85.714285714285708"/>
    <n v="0.91304347826086962"/>
    <n v="0.92282958199356913"/>
    <n v="0.76932987522862761"/>
    <n v="0.86300542564742599"/>
    <n v="11763.9"/>
    <n v="18.913022508038583"/>
    <n v="6094.8099999999995"/>
    <n v="9.7987299035369766"/>
    <x v="1"/>
    <s v="Warning"/>
    <n v="264.78231511254018"/>
  </r>
  <r>
    <n v="162"/>
    <x v="11"/>
    <x v="0"/>
    <x v="3"/>
    <x v="7"/>
    <x v="1"/>
    <x v="4"/>
    <s v="B260119-0162"/>
    <s v="OP115"/>
    <n v="753"/>
    <n v="721"/>
    <n v="688"/>
    <n v="33"/>
    <n v="11"/>
    <n v="0"/>
    <s v="No Downtime"/>
    <n v="57"/>
    <n v="58"/>
    <n v="79.400000000000006"/>
    <n v="2.13"/>
    <n v="25.98"/>
    <n v="20031.189999999999"/>
    <n v="9.11"/>
    <x v="0"/>
    <n v="2"/>
    <n v="32460.81"/>
    <n v="0.95750332005312089"/>
    <n v="4.5769764216366159E-2"/>
    <n v="1.5256588072122053E-2"/>
    <n v="0.95423023578363386"/>
    <n v="0"/>
    <n v="62.068965517241381"/>
    <n v="11.616111111111111"/>
    <n v="11.922499999999999"/>
    <n v="11.922499999999999"/>
    <n v="1"/>
    <n v="63.157894736842103"/>
    <n v="0.98275862068965525"/>
    <n v="0.95423023578363386"/>
    <n v="0.93777799033908849"/>
    <n v="0.86311707707819929"/>
    <n v="20031.189999999999"/>
    <n v="27.782510402219138"/>
    <n v="12429.620000000003"/>
    <n v="17.23941747572816"/>
    <x v="2"/>
    <s v="Normal"/>
    <n v="305.60761442441054"/>
  </r>
  <r>
    <n v="163"/>
    <x v="18"/>
    <x v="1"/>
    <x v="4"/>
    <x v="12"/>
    <x v="0"/>
    <x v="1"/>
    <s v="B260128-0163"/>
    <s v="OP129"/>
    <n v="875"/>
    <n v="821"/>
    <n v="714"/>
    <n v="107"/>
    <n v="36"/>
    <n v="17"/>
    <s v="Quality Inspection"/>
    <n v="45"/>
    <n v="50"/>
    <n v="76"/>
    <n v="3.3"/>
    <n v="33.81"/>
    <n v="17587.400000000001"/>
    <n v="7.19"/>
    <x v="0"/>
    <n v="38"/>
    <n v="25099.03"/>
    <n v="0.93828571428571428"/>
    <n v="0.13032886723507917"/>
    <n v="4.38489646772229E-2"/>
    <n v="0.86967113276492081"/>
    <n v="0.28333333333333333"/>
    <n v="72"/>
    <n v="11.402777777777779"/>
    <n v="10.654166666666667"/>
    <n v="10.9375"/>
    <n v="0.97409523809523813"/>
    <n v="80"/>
    <n v="0.9"/>
    <n v="0.86967113276492081"/>
    <n v="0.76242825822168081"/>
    <n v="0.86302798290963023"/>
    <n v="17587.400000000001"/>
    <n v="21.421924482338614"/>
    <n v="7511.6299999999974"/>
    <n v="9.1493666260657704"/>
    <x v="1"/>
    <s v="Warning"/>
    <n v="771.18928136419015"/>
  </r>
  <r>
    <n v="164"/>
    <x v="86"/>
    <x v="0"/>
    <x v="4"/>
    <x v="14"/>
    <x v="1"/>
    <x v="2"/>
    <s v="B260411-0164"/>
    <s v="OP123"/>
    <n v="504"/>
    <n v="425"/>
    <n v="388"/>
    <n v="37"/>
    <n v="14"/>
    <n v="12"/>
    <s v="Machine Breakdown"/>
    <n v="64"/>
    <n v="63"/>
    <n v="73.7"/>
    <n v="1.87"/>
    <n v="17.440000000000001"/>
    <n v="13858.58"/>
    <n v="8.84"/>
    <x v="0"/>
    <n v="16"/>
    <n v="20236.12"/>
    <n v="0.84325396825396826"/>
    <n v="8.7058823529411758E-2"/>
    <n v="3.2941176470588238E-2"/>
    <n v="0.91294117647058826"/>
    <n v="0.2"/>
    <n v="57.142857142857146"/>
    <n v="7.4375"/>
    <n v="8.7600000000000016"/>
    <n v="8.9600000000000009"/>
    <n v="0.97767857142857151"/>
    <n v="56.25"/>
    <n v="1.0158730158730158"/>
    <n v="0.91294117647058826"/>
    <n v="0.90673069227691083"/>
    <n v="0.86314817373960384"/>
    <n v="13858.58"/>
    <n v="32.608423529411766"/>
    <n v="6377.5399999999991"/>
    <n v="15.005976470588234"/>
    <x v="0"/>
    <s v="Normal"/>
    <n v="456.51792941176473"/>
  </r>
  <r>
    <n v="165"/>
    <x v="33"/>
    <x v="0"/>
    <x v="4"/>
    <x v="14"/>
    <x v="0"/>
    <x v="4"/>
    <s v="B260316-0165"/>
    <s v="OP122"/>
    <n v="611"/>
    <n v="525"/>
    <n v="480"/>
    <n v="45"/>
    <n v="14"/>
    <n v="18"/>
    <s v="Preventive Maintenance"/>
    <n v="57"/>
    <n v="62"/>
    <n v="77"/>
    <n v="1.84"/>
    <n v="18.05"/>
    <n v="14313.29"/>
    <n v="6.2"/>
    <x v="0"/>
    <n v="20"/>
    <n v="21711.08"/>
    <n v="0.85924713584288048"/>
    <n v="8.5714285714285715E-2"/>
    <n v="2.6666666666666668E-2"/>
    <n v="0.91428571428571426"/>
    <n v="0.3"/>
    <n v="58.064516129032256"/>
    <n v="9.0416666666666661"/>
    <n v="9.3741666666666656"/>
    <n v="9.6741666666666664"/>
    <n v="0.96898957705228694"/>
    <n v="63.157894736842103"/>
    <n v="0.91935483870967738"/>
    <n v="0.91428571428571426"/>
    <n v="0.81448709149464116"/>
    <n v="0.86309604154039654"/>
    <n v="14313.29"/>
    <n v="27.263409523809525"/>
    <n v="7397.7900000000009"/>
    <n v="14.091028571428573"/>
    <x v="0"/>
    <s v="Warning"/>
    <n v="381.68773333333337"/>
  </r>
  <r>
    <n v="166"/>
    <x v="107"/>
    <x v="1"/>
    <x v="4"/>
    <x v="13"/>
    <x v="0"/>
    <x v="1"/>
    <s v="B260614-0166"/>
    <s v="OP131"/>
    <n v="916"/>
    <n v="810"/>
    <n v="761"/>
    <n v="49"/>
    <n v="19"/>
    <n v="24"/>
    <s v="Machine Breakdown"/>
    <n v="45"/>
    <n v="47"/>
    <n v="75.5"/>
    <n v="2.25"/>
    <n v="26.29"/>
    <n v="16857.3"/>
    <n v="8.49"/>
    <x v="3"/>
    <n v="17"/>
    <n v="27193.68"/>
    <n v="0.88427947598253276"/>
    <n v="6.0493827160493827E-2"/>
    <n v="2.3456790123456792E-2"/>
    <n v="0.93950617283950622"/>
    <n v="0.4"/>
    <n v="76.59574468085107"/>
    <n v="10.574999999999999"/>
    <n v="11.049999999999999"/>
    <n v="11.45"/>
    <n v="0.96506550218340603"/>
    <n v="80"/>
    <n v="0.95744680851063835"/>
    <n v="0.93950617283950622"/>
    <n v="0.86810265621935234"/>
    <n v="0.86315425585182848"/>
    <n v="16857.3"/>
    <n v="20.811481481481479"/>
    <n v="10336.380000000001"/>
    <n v="12.760962962962964"/>
    <x v="2"/>
    <s v="Normal"/>
    <n v="395.41814814814813"/>
  </r>
  <r>
    <n v="167"/>
    <x v="63"/>
    <x v="0"/>
    <x v="2"/>
    <x v="9"/>
    <x v="0"/>
    <x v="4"/>
    <s v="B260611-0167"/>
    <s v="OP103"/>
    <n v="661"/>
    <n v="589"/>
    <n v="567"/>
    <n v="22"/>
    <n v="7"/>
    <n v="12"/>
    <s v="Preventive Maintenance"/>
    <n v="57"/>
    <n v="56"/>
    <n v="78.599999999999994"/>
    <n v="1.3"/>
    <n v="17.78"/>
    <n v="15246.24"/>
    <n v="7.12"/>
    <x v="2"/>
    <n v="35"/>
    <n v="26836.06"/>
    <n v="0.8910741301059002"/>
    <n v="3.7351443123938878E-2"/>
    <n v="1.1884550084889643E-2"/>
    <n v="0.9626485568760611"/>
    <n v="0.2"/>
    <n v="64.285714285714292"/>
    <n v="9.1622222222222227"/>
    <n v="10.265833333333335"/>
    <n v="10.465833333333334"/>
    <n v="0.9808901982641931"/>
    <n v="63.157894736842103"/>
    <n v="1.017857142857143"/>
    <n v="0.9626485568760611"/>
    <n v="0.96111418620241507"/>
    <n v="0.86314832251805451"/>
    <n v="15246.24"/>
    <n v="25.884957555178268"/>
    <n v="11589.820000000002"/>
    <n v="19.677113752122242"/>
    <x v="2"/>
    <s v="Normal"/>
    <n v="181.19470288624788"/>
  </r>
  <r>
    <n v="168"/>
    <x v="41"/>
    <x v="0"/>
    <x v="2"/>
    <x v="4"/>
    <x v="1"/>
    <x v="0"/>
    <s v="B260625-0168"/>
    <s v="OP110"/>
    <n v="967"/>
    <n v="949"/>
    <n v="887"/>
    <n v="62"/>
    <n v="23"/>
    <n v="48"/>
    <s v="Machine Breakdown"/>
    <n v="42"/>
    <n v="42"/>
    <n v="72.7"/>
    <n v="2.76"/>
    <n v="34.799999999999997"/>
    <n v="18360.349999999999"/>
    <n v="7.2"/>
    <x v="1"/>
    <n v="11"/>
    <n v="27708.28"/>
    <n v="0.98138572905894517"/>
    <n v="6.5331928345626969E-2"/>
    <n v="2.4236037934668071E-2"/>
    <n v="0.93466807165437304"/>
    <n v="0.8"/>
    <n v="85.714285714285708"/>
    <n v="11.071666666666667"/>
    <n v="10.481666666666666"/>
    <n v="11.281666666666666"/>
    <n v="0.92908849165312446"/>
    <n v="85.714285714285708"/>
    <n v="1"/>
    <n v="0.93466807165437304"/>
    <n v="0.86838934888969588"/>
    <n v="0.86303071643920171"/>
    <n v="18360.349999999999"/>
    <n v="19.347049525816647"/>
    <n v="9347.93"/>
    <n v="9.8502950474183351"/>
    <x v="2"/>
    <s v="Normal"/>
    <n v="444.98213909378291"/>
  </r>
  <r>
    <n v="169"/>
    <x v="95"/>
    <x v="1"/>
    <x v="4"/>
    <x v="12"/>
    <x v="1"/>
    <x v="0"/>
    <s v="B260514-0169"/>
    <s v="OP125"/>
    <n v="907"/>
    <n v="776"/>
    <n v="680"/>
    <n v="96"/>
    <n v="21"/>
    <n v="30"/>
    <s v="Setup Time"/>
    <n v="42"/>
    <n v="45"/>
    <n v="86"/>
    <n v="2.62"/>
    <n v="24.33"/>
    <n v="13859.02"/>
    <n v="6.69"/>
    <x v="1"/>
    <n v="40"/>
    <n v="22043.71"/>
    <n v="0.85556780595369353"/>
    <n v="0.12371134020618557"/>
    <n v="2.7061855670103094E-2"/>
    <n v="0.87628865979381443"/>
    <n v="0.5"/>
    <n v="80"/>
    <n v="9.6999999999999993"/>
    <n v="10.081666666666667"/>
    <n v="10.581666666666667"/>
    <n v="0.95274846432509053"/>
    <n v="85.714285714285708"/>
    <n v="0.93333333333333335"/>
    <n v="0.87628865979381443"/>
    <n v="0.77922382992911177"/>
    <n v="0.8630242757751988"/>
    <n v="13859.02"/>
    <n v="17.859561855670105"/>
    <n v="8184.6899999999987"/>
    <n v="10.54728092783505"/>
    <x v="1"/>
    <s v="Warning"/>
    <n v="375.05079896907222"/>
  </r>
  <r>
    <n v="170"/>
    <x v="61"/>
    <x v="0"/>
    <x v="1"/>
    <x v="2"/>
    <x v="1"/>
    <x v="4"/>
    <s v="B260131-0170"/>
    <s v="OP131"/>
    <n v="642"/>
    <n v="637"/>
    <n v="607"/>
    <n v="30"/>
    <n v="6"/>
    <n v="36"/>
    <s v="Machine Breakdown"/>
    <n v="57"/>
    <n v="55"/>
    <n v="69.3"/>
    <n v="1.94"/>
    <n v="23.92"/>
    <n v="17009.34"/>
    <n v="7.73"/>
    <x v="2"/>
    <n v="25"/>
    <n v="28088.46"/>
    <n v="0.99221183800623058"/>
    <n v="4.709576138147567E-2"/>
    <n v="9.4191522762951327E-3"/>
    <n v="0.95290423861852436"/>
    <n v="0.6"/>
    <n v="65.454545454545453"/>
    <n v="9.7319444444444443"/>
    <n v="9.5649999999999995"/>
    <n v="10.164999999999999"/>
    <n v="0.94097393015248409"/>
    <n v="63.157894736842103"/>
    <n v="1.0363636363636364"/>
    <n v="0.95290423861852436"/>
    <n v="0.92926379361626366"/>
    <n v="0.86312511867032038"/>
    <n v="17009.34"/>
    <n v="26.70226059654631"/>
    <n v="11079.119999999999"/>
    <n v="17.39265306122449"/>
    <x v="0"/>
    <s v="Normal"/>
    <n v="160.21356357927786"/>
  </r>
  <r>
    <n v="171"/>
    <x v="76"/>
    <x v="0"/>
    <x v="4"/>
    <x v="14"/>
    <x v="0"/>
    <x v="4"/>
    <s v="B260525-0171"/>
    <s v="OP131"/>
    <n v="742"/>
    <n v="670"/>
    <n v="611"/>
    <n v="59"/>
    <n v="24"/>
    <n v="40"/>
    <s v="Machine Breakdown"/>
    <n v="57"/>
    <n v="59"/>
    <n v="65.099999999999994"/>
    <n v="1.85"/>
    <n v="25.47"/>
    <n v="18155.73"/>
    <n v="6.9"/>
    <x v="0"/>
    <n v="26"/>
    <n v="28144.3"/>
    <n v="0.90296495956873313"/>
    <n v="8.8059701492537307E-2"/>
    <n v="3.5820895522388062E-2"/>
    <n v="0.91194029850746272"/>
    <n v="0.66666666666666663"/>
    <n v="61.016949152542374"/>
    <n v="10.980555555555556"/>
    <n v="11.081666666666667"/>
    <n v="11.748333333333333"/>
    <n v="0.94325436232089666"/>
    <n v="63.157894736842103"/>
    <n v="0.96610169491525433"/>
    <n v="0.91194029850746272"/>
    <n v="0.83103262526055843"/>
    <n v="0.86304543351978324"/>
    <n v="18155.73"/>
    <n v="27.09810447761194"/>
    <n v="9988.57"/>
    <n v="14.90831343283582"/>
    <x v="2"/>
    <s v="Warning"/>
    <n v="650.35450746268657"/>
  </r>
  <r>
    <n v="172"/>
    <x v="108"/>
    <x v="1"/>
    <x v="3"/>
    <x v="11"/>
    <x v="0"/>
    <x v="4"/>
    <s v="B260510-0172"/>
    <s v="OP103"/>
    <n v="744"/>
    <n v="758"/>
    <n v="698"/>
    <n v="60"/>
    <n v="20"/>
    <n v="15"/>
    <s v="Machine Breakdown"/>
    <n v="57"/>
    <n v="60"/>
    <n v="77"/>
    <n v="1.26"/>
    <n v="27.12"/>
    <n v="19702.96"/>
    <n v="9.1199999999999992"/>
    <x v="0"/>
    <n v="23"/>
    <n v="32690.38"/>
    <n v="1.0188172043010753"/>
    <n v="7.9155672823219003E-2"/>
    <n v="2.6385224274406333E-2"/>
    <n v="0.920844327176781"/>
    <n v="0.25"/>
    <n v="60"/>
    <n v="12.633333333333333"/>
    <n v="11.53"/>
    <n v="11.78"/>
    <n v="0.9787775891341256"/>
    <n v="63.157894736842103"/>
    <n v="0.95000000000000007"/>
    <n v="0.920844327176781"/>
    <n v="0.85623670099582949"/>
    <n v="0.86308404969379926"/>
    <n v="19702.96"/>
    <n v="25.993350923482847"/>
    <n v="12987.420000000002"/>
    <n v="17.133799472295518"/>
    <x v="0"/>
    <s v="Normal"/>
    <n v="519.86701846965695"/>
  </r>
  <r>
    <n v="173"/>
    <x v="109"/>
    <x v="1"/>
    <x v="2"/>
    <x v="9"/>
    <x v="2"/>
    <x v="1"/>
    <s v="B260408-0173"/>
    <s v="OP107"/>
    <n v="897"/>
    <n v="749"/>
    <n v="706"/>
    <n v="43"/>
    <n v="14"/>
    <n v="22"/>
    <s v="Operator Issue"/>
    <n v="45"/>
    <n v="46"/>
    <n v="68.400000000000006"/>
    <n v="2.3199999999999998"/>
    <n v="22.9"/>
    <n v="15639.26"/>
    <n v="7.91"/>
    <x v="0"/>
    <n v="15"/>
    <n v="24505.8"/>
    <n v="0.83500557413600895"/>
    <n v="5.7409879839786383E-2"/>
    <n v="1.8691588785046728E-2"/>
    <n v="0.9425901201602136"/>
    <n v="0.36666666666666664"/>
    <n v="78.260869565217391"/>
    <n v="9.5705555555555559"/>
    <n v="10.845833333333333"/>
    <n v="11.2125"/>
    <n v="0.9672984020810107"/>
    <n v="80"/>
    <n v="0.97826086956521741"/>
    <n v="0.9425901201602136"/>
    <n v="0.89194491885161975"/>
    <n v="0.86309231943860354"/>
    <n v="15639.26"/>
    <n v="20.880186915887851"/>
    <n v="8866.5399999999991"/>
    <n v="11.837837116154873"/>
    <x v="0"/>
    <s v="Normal"/>
    <n v="292.32261682242989"/>
  </r>
  <r>
    <n v="174"/>
    <x v="24"/>
    <x v="1"/>
    <x v="2"/>
    <x v="10"/>
    <x v="0"/>
    <x v="4"/>
    <s v="B260209-0174"/>
    <s v="OP124"/>
    <n v="676"/>
    <n v="598"/>
    <n v="544"/>
    <n v="54"/>
    <n v="14"/>
    <n v="21"/>
    <s v="Operator Issue"/>
    <n v="57"/>
    <n v="61"/>
    <n v="67.599999999999994"/>
    <n v="2.56"/>
    <n v="20.75"/>
    <n v="16910.29"/>
    <n v="8.8699999999999992"/>
    <x v="2"/>
    <n v="41"/>
    <n v="25396.080000000002"/>
    <n v="0.88461538461538458"/>
    <n v="9.0301003344481601E-2"/>
    <n v="2.3411371237458192E-2"/>
    <n v="0.90969899665551834"/>
    <n v="0.35"/>
    <n v="59.016393442622949"/>
    <n v="10.132777777777777"/>
    <n v="10.353333333333333"/>
    <n v="10.703333333333333"/>
    <n v="0.96729990657116172"/>
    <n v="63.157894736842103"/>
    <n v="0.93442622950819676"/>
    <n v="0.90969899665551834"/>
    <n v="0.82225000008110594"/>
    <n v="0.86305743116845501"/>
    <n v="16910.29"/>
    <n v="28.278076923076924"/>
    <n v="8485.7900000000009"/>
    <n v="14.190284280936456"/>
    <x v="2"/>
    <s v="Warning"/>
    <n v="395.89307692307693"/>
  </r>
  <r>
    <n v="175"/>
    <x v="110"/>
    <x v="0"/>
    <x v="0"/>
    <x v="3"/>
    <x v="1"/>
    <x v="1"/>
    <s v="B260425-0175"/>
    <s v="OP104"/>
    <n v="762"/>
    <n v="711"/>
    <n v="688"/>
    <n v="23"/>
    <n v="8"/>
    <n v="0"/>
    <s v="No Downtime"/>
    <n v="45"/>
    <n v="48"/>
    <n v="73.2"/>
    <n v="2.34"/>
    <n v="26.6"/>
    <n v="14401.72"/>
    <n v="8.74"/>
    <x v="0"/>
    <n v="9"/>
    <n v="24749.71"/>
    <n v="0.93307086614173229"/>
    <n v="3.2348804500703238E-2"/>
    <n v="1.1251758087201125E-2"/>
    <n v="0.96765119549929679"/>
    <n v="0"/>
    <n v="75"/>
    <n v="9.48"/>
    <n v="9.5250000000000004"/>
    <n v="9.5250000000000004"/>
    <n v="1"/>
    <n v="80"/>
    <n v="0.9375"/>
    <n v="0.96765119549929679"/>
    <n v="0.90717299578059074"/>
    <n v="0.86310683483805217"/>
    <n v="14401.72"/>
    <n v="20.255583684950771"/>
    <n v="10347.99"/>
    <n v="14.554135021097046"/>
    <x v="2"/>
    <s v="Normal"/>
    <n v="162.04466947960617"/>
  </r>
  <r>
    <n v="176"/>
    <x v="46"/>
    <x v="0"/>
    <x v="1"/>
    <x v="2"/>
    <x v="0"/>
    <x v="2"/>
    <s v="B260115-0176"/>
    <s v="OP134"/>
    <n v="523"/>
    <n v="479"/>
    <n v="452"/>
    <n v="27"/>
    <n v="11"/>
    <n v="24"/>
    <s v="Quality Inspection"/>
    <n v="64"/>
    <n v="67"/>
    <n v="69.8"/>
    <n v="1.68"/>
    <n v="15.06"/>
    <n v="14669.8"/>
    <n v="8.6199999999999992"/>
    <x v="1"/>
    <n v="28"/>
    <n v="23081.37"/>
    <n v="0.91586998087954108"/>
    <n v="5.6367432150313153E-2"/>
    <n v="2.2964509394572025E-2"/>
    <n v="0.94363256784968685"/>
    <n v="0.4"/>
    <n v="53.731343283582092"/>
    <n v="8.9147222222222222"/>
    <n v="8.8977777777777778"/>
    <n v="9.2977777777777781"/>
    <n v="0.95697896749521982"/>
    <n v="56.25"/>
    <n v="0.95522388059701502"/>
    <n v="0.94363256784968685"/>
    <n v="0.86260204940958229"/>
    <n v="0.86305342130963691"/>
    <n v="14669.8"/>
    <n v="30.625887265135699"/>
    <n v="8411.57"/>
    <n v="17.560688935281835"/>
    <x v="0"/>
    <s v="Normal"/>
    <n v="336.88475991649267"/>
  </r>
  <r>
    <n v="177"/>
    <x v="111"/>
    <x v="0"/>
    <x v="0"/>
    <x v="0"/>
    <x v="0"/>
    <x v="1"/>
    <s v="B260104-0177"/>
    <s v="OP123"/>
    <n v="857"/>
    <n v="878"/>
    <n v="846"/>
    <n v="32"/>
    <n v="8"/>
    <n v="42"/>
    <s v="Machine Breakdown"/>
    <n v="45"/>
    <n v="49"/>
    <n v="70.2"/>
    <n v="1.88"/>
    <n v="38.21"/>
    <n v="18985.439999999999"/>
    <n v="10.34"/>
    <x v="3"/>
    <n v="21"/>
    <n v="29743.06"/>
    <n v="1.0245040840140023"/>
    <n v="3.644646924829157E-2"/>
    <n v="9.1116173120728925E-3"/>
    <n v="0.96355353075170846"/>
    <n v="0.7"/>
    <n v="73.469387755102048"/>
    <n v="11.950555555555555"/>
    <n v="10.012500000000001"/>
    <n v="10.7125"/>
    <n v="0.93465577596266047"/>
    <n v="80"/>
    <n v="0.91836734693877564"/>
    <n v="0.96355353075170846"/>
    <n v="0.82707325068333626"/>
    <n v="0.86305396909106902"/>
    <n v="18985.439999999999"/>
    <n v="21.623507972665145"/>
    <n v="10757.620000000003"/>
    <n v="12.252414578587702"/>
    <x v="0"/>
    <s v="Warning"/>
    <n v="172.98806378132116"/>
  </r>
  <r>
    <n v="178"/>
    <x v="92"/>
    <x v="1"/>
    <x v="1"/>
    <x v="6"/>
    <x v="1"/>
    <x v="0"/>
    <s v="B260627-0178"/>
    <s v="OP122"/>
    <n v="954"/>
    <n v="903"/>
    <n v="859"/>
    <n v="44"/>
    <n v="15"/>
    <n v="47"/>
    <s v="Tool Change"/>
    <n v="42"/>
    <n v="42"/>
    <n v="65.5"/>
    <n v="2.61"/>
    <n v="37.1"/>
    <n v="16411.009999999998"/>
    <n v="8.49"/>
    <x v="3"/>
    <n v="27"/>
    <n v="27097.7"/>
    <n v="0.94654088050314467"/>
    <n v="4.8726467331118496E-2"/>
    <n v="1.6611295681063124E-2"/>
    <n v="0.95127353266888148"/>
    <n v="0.78333333333333333"/>
    <n v="85.714285714285708"/>
    <n v="10.535"/>
    <n v="10.346666666666668"/>
    <n v="11.13"/>
    <n v="0.92961964660077867"/>
    <n v="85.714285714285708"/>
    <n v="1"/>
    <n v="0.95127353266888148"/>
    <n v="0.88432256526031994"/>
    <n v="0.86309768806847831"/>
    <n v="16411.009999999998"/>
    <n v="18.173875968992245"/>
    <n v="10686.690000000002"/>
    <n v="11.834651162790701"/>
    <x v="1"/>
    <s v="Normal"/>
    <n v="272.60813953488366"/>
  </r>
  <r>
    <n v="179"/>
    <x v="112"/>
    <x v="0"/>
    <x v="1"/>
    <x v="6"/>
    <x v="1"/>
    <x v="3"/>
    <s v="B260315-0179"/>
    <s v="OP112"/>
    <n v="863"/>
    <n v="818"/>
    <n v="777"/>
    <n v="41"/>
    <n v="10"/>
    <n v="42"/>
    <s v="Machine Breakdown"/>
    <n v="49"/>
    <n v="52"/>
    <n v="70.599999999999994"/>
    <n v="2.0499999999999998"/>
    <n v="28.21"/>
    <n v="18722.32"/>
    <n v="7.94"/>
    <x v="3"/>
    <n v="27"/>
    <n v="28852.59"/>
    <n v="0.947856315179606"/>
    <n v="5.0122249388753058E-2"/>
    <n v="1.2224938875305624E-2"/>
    <n v="0.94987775061124691"/>
    <n v="0.7"/>
    <n v="69.230769230769226"/>
    <n v="11.815555555555555"/>
    <n v="11.04638888888889"/>
    <n v="11.746388888888889"/>
    <n v="0.94040721734812127"/>
    <n v="73.469387755102048"/>
    <n v="0.94230769230769218"/>
    <n v="0.94987775061124691"/>
    <n v="0.8417369754112991"/>
    <n v="0.86307186704999672"/>
    <n v="18722.32"/>
    <n v="22.887921760391198"/>
    <n v="10130.27"/>
    <n v="12.38419315403423"/>
    <x v="1"/>
    <s v="Warning"/>
    <n v="228.87921760391197"/>
  </r>
  <r>
    <n v="180"/>
    <x v="113"/>
    <x v="1"/>
    <x v="2"/>
    <x v="4"/>
    <x v="1"/>
    <x v="4"/>
    <s v="B260121-0180"/>
    <s v="OP103"/>
    <n v="737"/>
    <n v="687"/>
    <n v="636"/>
    <n v="51"/>
    <n v="20"/>
    <n v="9"/>
    <s v="Setup Time"/>
    <n v="57"/>
    <n v="62"/>
    <n v="75.900000000000006"/>
    <n v="1.71"/>
    <n v="22.13"/>
    <n v="19066.310000000001"/>
    <n v="6.88"/>
    <x v="1"/>
    <n v="15"/>
    <n v="29217.94"/>
    <n v="0.93215739484396198"/>
    <n v="7.4235807860262015E-2"/>
    <n v="2.9112081513828238E-2"/>
    <n v="0.92576419213973804"/>
    <n v="0.15"/>
    <n v="58.064516129032256"/>
    <n v="11.831666666666667"/>
    <n v="11.519166666666667"/>
    <n v="11.669166666666667"/>
    <n v="0.98714561165464543"/>
    <n v="63.157894736842103"/>
    <n v="0.91935483870967738"/>
    <n v="0.92576419213973804"/>
    <n v="0.84016534520599628"/>
    <n v="0.86309785351971502"/>
    <n v="19066.310000000001"/>
    <n v="27.752998544395926"/>
    <n v="10151.629999999997"/>
    <n v="14.776754002911204"/>
    <x v="0"/>
    <s v="Warning"/>
    <n v="555.05997088791855"/>
  </r>
  <r>
    <n v="181"/>
    <x v="114"/>
    <x v="0"/>
    <x v="2"/>
    <x v="10"/>
    <x v="0"/>
    <x v="1"/>
    <s v="B260519-0181"/>
    <s v="OP112"/>
    <n v="914"/>
    <n v="969"/>
    <n v="877"/>
    <n v="92"/>
    <n v="22"/>
    <n v="8"/>
    <s v="Machine Breakdown"/>
    <n v="45"/>
    <n v="46"/>
    <n v="69.8"/>
    <n v="1.88"/>
    <n v="33.549999999999997"/>
    <n v="19544.900000000001"/>
    <n v="9.3800000000000008"/>
    <x v="0"/>
    <n v="19"/>
    <n v="31064.65"/>
    <n v="1.0601750547045952"/>
    <n v="9.4943240454076372E-2"/>
    <n v="2.2703818369453045E-2"/>
    <n v="0.90505675954592368"/>
    <n v="0.13333333333333333"/>
    <n v="78.260869565217391"/>
    <n v="12.381666666666666"/>
    <n v="11.291666666666668"/>
    <n v="11.425000000000001"/>
    <n v="0.98832968636032092"/>
    <n v="80"/>
    <n v="0.97826086956521741"/>
    <n v="0.90505675954592368"/>
    <n v="0.87504893148943486"/>
    <n v="0.86312581999326843"/>
    <n v="19544.900000000001"/>
    <n v="20.170175438596491"/>
    <n v="11519.75"/>
    <n v="11.88828689370485"/>
    <x v="0"/>
    <s v="Normal"/>
    <n v="443.74385964912278"/>
  </r>
  <r>
    <n v="182"/>
    <x v="98"/>
    <x v="1"/>
    <x v="1"/>
    <x v="2"/>
    <x v="1"/>
    <x v="4"/>
    <s v="B260406-0182"/>
    <s v="OP115"/>
    <n v="728"/>
    <n v="699"/>
    <n v="671"/>
    <n v="28"/>
    <n v="10"/>
    <n v="19"/>
    <s v="Power Failure"/>
    <n v="57"/>
    <n v="58"/>
    <n v="79.7"/>
    <n v="2.96"/>
    <n v="22.22"/>
    <n v="20365.61"/>
    <n v="9.6"/>
    <x v="0"/>
    <n v="17"/>
    <n v="31274.47"/>
    <n v="0.9601648351648352"/>
    <n v="4.005722460658083E-2"/>
    <n v="1.4306151645207439E-2"/>
    <n v="0.95994277539341921"/>
    <n v="0.31666666666666665"/>
    <n v="62.068965517241381"/>
    <n v="11.261666666666667"/>
    <n v="11.21"/>
    <n v="11.526666666666667"/>
    <n v="0.97252747252747251"/>
    <n v="63.157894736842103"/>
    <n v="0.98275862068965525"/>
    <n v="0.95994277539341921"/>
    <n v="0.91747467420843198"/>
    <n v="0.86311126185957343"/>
    <n v="20365.61"/>
    <n v="29.135350500715308"/>
    <n v="10908.86"/>
    <n v="15.606380543633763"/>
    <x v="2"/>
    <s v="Normal"/>
    <n v="291.3535050071531"/>
  </r>
  <r>
    <n v="183"/>
    <x v="91"/>
    <x v="1"/>
    <x v="4"/>
    <x v="12"/>
    <x v="2"/>
    <x v="0"/>
    <s v="B260505-0183"/>
    <s v="OP107"/>
    <n v="803"/>
    <n v="580"/>
    <n v="476"/>
    <n v="104"/>
    <n v="35"/>
    <n v="27"/>
    <s v="Quality Inspection"/>
    <n v="42"/>
    <n v="45"/>
    <n v="87.4"/>
    <n v="3.96"/>
    <n v="22.3"/>
    <n v="10452.66"/>
    <n v="5.98"/>
    <x v="2"/>
    <n v="54"/>
    <n v="15483.09"/>
    <n v="0.72229140722291407"/>
    <n v="0.1793103448275862"/>
    <n v="6.0344827586206899E-2"/>
    <n v="0.82068965517241377"/>
    <n v="0.45"/>
    <n v="80"/>
    <n v="7.25"/>
    <n v="8.9183333333333348"/>
    <n v="9.3683333333333341"/>
    <n v="0.95196584237680137"/>
    <n v="85.714285714285708"/>
    <n v="0.93333333333333335"/>
    <n v="0.82068965517241377"/>
    <n v="0.72918395098839128"/>
    <n v="0.86304480292027164"/>
    <n v="10452.66"/>
    <n v="18.021827586206896"/>
    <n v="5030.43"/>
    <n v="8.673155172413793"/>
    <x v="1"/>
    <s v="Warning"/>
    <n v="630.76396551724133"/>
  </r>
  <r>
    <n v="184"/>
    <x v="110"/>
    <x v="0"/>
    <x v="1"/>
    <x v="6"/>
    <x v="0"/>
    <x v="4"/>
    <s v="B260425-0184"/>
    <s v="OP110"/>
    <n v="742"/>
    <n v="697"/>
    <n v="663"/>
    <n v="34"/>
    <n v="8"/>
    <n v="26"/>
    <s v="Preventive Maintenance"/>
    <n v="57"/>
    <n v="59"/>
    <n v="73.099999999999994"/>
    <n v="1.93"/>
    <n v="23.6"/>
    <n v="18632.66"/>
    <n v="8.76"/>
    <x v="0"/>
    <n v="13"/>
    <n v="30397.17"/>
    <n v="0.93935309973045822"/>
    <n v="4.878048780487805E-2"/>
    <n v="1.1477761836441894E-2"/>
    <n v="0.95121951219512191"/>
    <n v="0.43333333333333335"/>
    <n v="61.016949152542374"/>
    <n v="11.423055555555555"/>
    <n v="11.315"/>
    <n v="11.748333333333333"/>
    <n v="0.96311533550858275"/>
    <n v="63.157894736842103"/>
    <n v="0.96610169491525433"/>
    <n v="0.95121951219512191"/>
    <n v="0.88507870642231479"/>
    <n v="0.86320864729228131"/>
    <n v="18632.66"/>
    <n v="26.732654232424679"/>
    <n v="11764.509999999998"/>
    <n v="16.878780487804875"/>
    <x v="2"/>
    <s v="Normal"/>
    <n v="213.86123385939743"/>
  </r>
  <r>
    <n v="185"/>
    <x v="32"/>
    <x v="1"/>
    <x v="1"/>
    <x v="5"/>
    <x v="0"/>
    <x v="0"/>
    <s v="B260403-0185"/>
    <s v="OP116"/>
    <n v="848"/>
    <n v="1007"/>
    <n v="974"/>
    <n v="33"/>
    <n v="12"/>
    <n v="13"/>
    <s v="Machine Breakdown"/>
    <n v="42"/>
    <n v="41"/>
    <n v="76"/>
    <n v="1.94"/>
    <n v="29.88"/>
    <n v="17858.849999999999"/>
    <n v="11.12"/>
    <x v="2"/>
    <n v="22"/>
    <n v="30811.51"/>
    <n v="1.1875"/>
    <n v="3.2770605759682221E-2"/>
    <n v="1.1916583912611719E-2"/>
    <n v="0.96722939424031773"/>
    <n v="0.21666666666666667"/>
    <n v="87.804878048780495"/>
    <n v="11.468611111111111"/>
    <n v="9.6766666666666659"/>
    <n v="9.8933333333333326"/>
    <n v="0.97809973045822096"/>
    <n v="85.714285714285708"/>
    <n v="1.0243902439024393"/>
    <n v="0.96722939424031773"/>
    <n v="0.96912112223181412"/>
    <n v="0.86318184574922974"/>
    <n v="17858.849999999999"/>
    <n v="17.734707050645479"/>
    <n v="12952.66"/>
    <n v="12.862621648460774"/>
    <x v="0"/>
    <s v="Normal"/>
    <n v="212.81648460774574"/>
  </r>
  <r>
    <n v="186"/>
    <x v="99"/>
    <x v="1"/>
    <x v="1"/>
    <x v="6"/>
    <x v="0"/>
    <x v="4"/>
    <s v="B260305-0186"/>
    <s v="OP111"/>
    <n v="527"/>
    <n v="571"/>
    <n v="535"/>
    <n v="36"/>
    <n v="11"/>
    <n v="0"/>
    <s v="No Downtime"/>
    <n v="57"/>
    <n v="62"/>
    <n v="62.1"/>
    <n v="2.2599999999999998"/>
    <n v="16.989999999999998"/>
    <n v="15776.53"/>
    <n v="9.91"/>
    <x v="1"/>
    <n v="23"/>
    <n v="24977.54"/>
    <n v="1.0834914611005693"/>
    <n v="6.3047285464098074E-2"/>
    <n v="1.9264448336252189E-2"/>
    <n v="0.9369527145359019"/>
    <n v="0"/>
    <n v="58.064516129032256"/>
    <n v="9.8338888888888896"/>
    <n v="8.3441666666666663"/>
    <n v="8.3441666666666663"/>
    <n v="1"/>
    <n v="63.157894736842103"/>
    <n v="0.91935483870967738"/>
    <n v="0.9369527145359019"/>
    <n v="0.86139201175074853"/>
    <n v="0.86305185890691971"/>
    <n v="15776.53"/>
    <n v="27.62964973730298"/>
    <n v="9201.01"/>
    <n v="16.11385288966725"/>
    <x v="0"/>
    <s v="Normal"/>
    <n v="303.92614711033281"/>
  </r>
  <r>
    <n v="187"/>
    <x v="76"/>
    <x v="1"/>
    <x v="2"/>
    <x v="9"/>
    <x v="1"/>
    <x v="3"/>
    <s v="B260525-0187"/>
    <s v="OP123"/>
    <n v="866"/>
    <n v="853"/>
    <n v="808"/>
    <n v="45"/>
    <n v="12"/>
    <n v="0"/>
    <s v="No Downtime"/>
    <n v="49"/>
    <n v="50"/>
    <n v="76.2"/>
    <n v="2.88"/>
    <n v="29.09"/>
    <n v="19716.509999999998"/>
    <n v="10.17"/>
    <x v="1"/>
    <n v="28"/>
    <n v="29799.7"/>
    <n v="0.98498845265588919"/>
    <n v="5.2754982415005862E-2"/>
    <n v="1.4067995310668231E-2"/>
    <n v="0.94724501758499413"/>
    <n v="0"/>
    <n v="72"/>
    <n v="11.847222222222221"/>
    <n v="11.787222222222223"/>
    <n v="11.787222222222223"/>
    <n v="1"/>
    <n v="73.469387755102048"/>
    <n v="0.97999999999999987"/>
    <n v="0.94724501758499413"/>
    <n v="0.92830011723329409"/>
    <n v="0.86305389803119037"/>
    <n v="19716.509999999998"/>
    <n v="23.114314185228604"/>
    <n v="10083.190000000002"/>
    <n v="11.820855803048069"/>
    <x v="1"/>
    <s v="Normal"/>
    <n v="277.37177022274324"/>
  </r>
  <r>
    <n v="188"/>
    <x v="42"/>
    <x v="1"/>
    <x v="2"/>
    <x v="4"/>
    <x v="2"/>
    <x v="4"/>
    <s v="B260421-0188"/>
    <s v="OP113"/>
    <n v="625"/>
    <n v="595"/>
    <n v="557"/>
    <n v="38"/>
    <n v="13"/>
    <n v="11"/>
    <s v="Quality Inspection"/>
    <n v="57"/>
    <n v="62"/>
    <n v="73.7"/>
    <n v="1.81"/>
    <n v="21.39"/>
    <n v="16584.8"/>
    <n v="9.0299999999999994"/>
    <x v="0"/>
    <n v="24"/>
    <n v="25850.23"/>
    <n v="0.95199999999999996"/>
    <n v="6.386554621848739E-2"/>
    <n v="2.1848739495798318E-2"/>
    <n v="0.93613445378151261"/>
    <n v="0.18333333333333332"/>
    <n v="58.064516129032256"/>
    <n v="10.247222222222222"/>
    <n v="9.7125000000000004"/>
    <n v="9.8958333333333339"/>
    <n v="0.98147368421052628"/>
    <n v="63.157894736842103"/>
    <n v="0.91935483870967738"/>
    <n v="0.93613445378151261"/>
    <n v="0.84469525616698293"/>
    <n v="0.86297364437903523"/>
    <n v="16584.8"/>
    <n v="27.873613445378151"/>
    <n v="9265.43"/>
    <n v="15.572151260504203"/>
    <x v="0"/>
    <s v="Warning"/>
    <n v="362.35697478991597"/>
  </r>
  <r>
    <n v="189"/>
    <x v="58"/>
    <x v="1"/>
    <x v="1"/>
    <x v="5"/>
    <x v="2"/>
    <x v="0"/>
    <s v="B260517-0189"/>
    <s v="OP119"/>
    <n v="776"/>
    <n v="746"/>
    <n v="720"/>
    <n v="26"/>
    <n v="6"/>
    <n v="11"/>
    <s v="Preventive Maintenance"/>
    <n v="42"/>
    <n v="43"/>
    <n v="72.2"/>
    <n v="1.75"/>
    <n v="28.53"/>
    <n v="13358.5"/>
    <n v="7.4"/>
    <x v="0"/>
    <n v="16"/>
    <n v="22821.46"/>
    <n v="0.96134020618556704"/>
    <n v="3.4852546916890083E-2"/>
    <n v="8.0428954423592495E-3"/>
    <n v="0.9651474530831099"/>
    <n v="0.18333333333333332"/>
    <n v="83.720930232558146"/>
    <n v="8.9105555555555558"/>
    <n v="8.8699999999999992"/>
    <n v="9.0533333333333328"/>
    <n v="0.97974963181148744"/>
    <n v="85.714285714285708"/>
    <n v="0.97674418604651181"/>
    <n v="0.9651474530831099"/>
    <n v="0.92361209757401908"/>
    <n v="0.86299615470934576"/>
    <n v="13358.5"/>
    <n v="17.906836461126005"/>
    <n v="9462.9599999999991"/>
    <n v="12.684932975871313"/>
    <x v="0"/>
    <s v="Normal"/>
    <n v="107.44101876675603"/>
  </r>
  <r>
    <n v="190"/>
    <x v="115"/>
    <x v="1"/>
    <x v="4"/>
    <x v="13"/>
    <x v="1"/>
    <x v="0"/>
    <s v="B260321-0190"/>
    <s v="OP106"/>
    <n v="794"/>
    <n v="646"/>
    <n v="607"/>
    <n v="39"/>
    <n v="8"/>
    <n v="22"/>
    <s v="Tool Change"/>
    <n v="42"/>
    <n v="41"/>
    <n v="77"/>
    <n v="1.38"/>
    <n v="25.53"/>
    <n v="12339.97"/>
    <n v="7.05"/>
    <x v="3"/>
    <n v="22"/>
    <n v="18880.330000000002"/>
    <n v="0.81360201511335017"/>
    <n v="6.037151702786378E-2"/>
    <n v="1.238390092879257E-2"/>
    <n v="0.93962848297213619"/>
    <n v="0.36666666666666664"/>
    <n v="87.804878048780495"/>
    <n v="7.3572222222222221"/>
    <n v="8.8966666666666665"/>
    <n v="9.2633333333333336"/>
    <n v="0.96041741633681177"/>
    <n v="85.714285714285708"/>
    <n v="1.0243902439024393"/>
    <n v="0.93962848297213619"/>
    <n v="0.92444618334556683"/>
    <n v="0.86292141248633136"/>
    <n v="12339.97"/>
    <n v="19.102120743034053"/>
    <n v="6540.3600000000024"/>
    <n v="10.124396284829725"/>
    <x v="0"/>
    <s v="Normal"/>
    <n v="152.81696594427243"/>
  </r>
  <r>
    <n v="191"/>
    <x v="116"/>
    <x v="0"/>
    <x v="2"/>
    <x v="9"/>
    <x v="2"/>
    <x v="4"/>
    <s v="B260428-0191"/>
    <s v="OP120"/>
    <n v="759"/>
    <n v="643"/>
    <n v="605"/>
    <n v="38"/>
    <n v="9"/>
    <n v="17"/>
    <s v="Setup Time"/>
    <n v="57"/>
    <n v="61"/>
    <n v="79.099999999999994"/>
    <n v="2.35"/>
    <n v="19.97"/>
    <n v="17310.14"/>
    <n v="6.57"/>
    <x v="0"/>
    <n v="21"/>
    <n v="27194.89"/>
    <n v="0.84716732542819495"/>
    <n v="5.909797822706065E-2"/>
    <n v="1.3996889580093312E-2"/>
    <n v="0.94090202177293936"/>
    <n v="0.28333333333333333"/>
    <n v="59.016393442622949"/>
    <n v="10.895277777777778"/>
    <n v="11.734166666666667"/>
    <n v="12.0175"/>
    <n v="0.97642327161777964"/>
    <n v="63.157894736842103"/>
    <n v="0.93442622950819676"/>
    <n v="0.94090202177293936"/>
    <n v="0.85847478575680414"/>
    <n v="0.86284545597909779"/>
    <n v="17310.14"/>
    <n v="26.920902021772939"/>
    <n v="9884.75"/>
    <n v="15.372861586314153"/>
    <x v="2"/>
    <s v="Normal"/>
    <n v="242.28811819595646"/>
  </r>
  <r>
    <n v="192"/>
    <x v="117"/>
    <x v="0"/>
    <x v="0"/>
    <x v="0"/>
    <x v="2"/>
    <x v="4"/>
    <s v="B260304-0192"/>
    <s v="OP110"/>
    <n v="615"/>
    <n v="590"/>
    <n v="551"/>
    <n v="39"/>
    <n v="12"/>
    <n v="32"/>
    <s v="Preventive Maintenance"/>
    <n v="57"/>
    <n v="59"/>
    <n v="82.6"/>
    <n v="2.4900000000000002"/>
    <n v="19.09"/>
    <n v="15868.19"/>
    <n v="8.67"/>
    <x v="2"/>
    <n v="47"/>
    <n v="25113.81"/>
    <n v="0.95934959349593496"/>
    <n v="6.6101694915254236E-2"/>
    <n v="2.0338983050847456E-2"/>
    <n v="0.93389830508474581"/>
    <n v="0.53333333333333333"/>
    <n v="61.016949152542374"/>
    <n v="9.6694444444444443"/>
    <n v="9.2041666666666675"/>
    <n v="9.7375000000000007"/>
    <n v="0.9452289259734703"/>
    <n v="63.157894736842103"/>
    <n v="0.96610169491525433"/>
    <n v="0.93389830508474581"/>
    <n v="0.8528240413113698"/>
    <n v="0.86285085853808707"/>
    <n v="15868.19"/>
    <n v="26.895237288135593"/>
    <n v="9245.6200000000008"/>
    <n v="15.670542372881357"/>
    <x v="1"/>
    <s v="Normal"/>
    <n v="322.74284745762714"/>
  </r>
  <r>
    <n v="193"/>
    <x v="118"/>
    <x v="0"/>
    <x v="0"/>
    <x v="0"/>
    <x v="0"/>
    <x v="1"/>
    <s v="B260423-0193"/>
    <s v="OP117"/>
    <n v="700"/>
    <n v="707"/>
    <n v="671"/>
    <n v="36"/>
    <n v="14"/>
    <n v="25"/>
    <s v="Quality Inspection"/>
    <n v="45"/>
    <n v="44"/>
    <n v="76.3"/>
    <n v="2.0099999999999998"/>
    <n v="25.84"/>
    <n v="13893.51"/>
    <n v="8.26"/>
    <x v="0"/>
    <n v="14"/>
    <n v="23297.75"/>
    <n v="1.01"/>
    <n v="5.0919377652050922E-2"/>
    <n v="1.9801980198019802E-2"/>
    <n v="0.9490806223479491"/>
    <n v="0.41666666666666669"/>
    <n v="81.818181818181813"/>
    <n v="8.6411111111111119"/>
    <n v="8.3333333333333339"/>
    <n v="8.75"/>
    <n v="0.95238095238095244"/>
    <n v="80"/>
    <n v="1.0227272727272727"/>
    <n v="0.9490806223479491"/>
    <n v="0.92442917761163867"/>
    <n v="0.86286326796534785"/>
    <n v="13893.51"/>
    <n v="19.65135785007072"/>
    <n v="9404.24"/>
    <n v="13.30161244695898"/>
    <x v="2"/>
    <s v="Normal"/>
    <n v="275.11900990099008"/>
  </r>
  <r>
    <n v="194"/>
    <x v="119"/>
    <x v="1"/>
    <x v="3"/>
    <x v="8"/>
    <x v="1"/>
    <x v="3"/>
    <s v="B260101-0194"/>
    <s v="OP116"/>
    <n v="784"/>
    <n v="736"/>
    <n v="687"/>
    <n v="49"/>
    <n v="13"/>
    <n v="11"/>
    <s v="Material Shortage"/>
    <n v="49"/>
    <n v="51"/>
    <n v="65.7"/>
    <n v="2.1"/>
    <n v="27.17"/>
    <n v="16237.08"/>
    <n v="6.97"/>
    <x v="1"/>
    <n v="14"/>
    <n v="25526.09"/>
    <n v="0.93877551020408168"/>
    <n v="6.6576086956521743E-2"/>
    <n v="1.7663043478260868E-2"/>
    <n v="0.93342391304347827"/>
    <n v="0.18333333333333332"/>
    <n v="70.588235294117652"/>
    <n v="10.426666666666666"/>
    <n v="10.487777777777778"/>
    <n v="10.671111111111111"/>
    <n v="0.98281965847563513"/>
    <n v="73.469387755102048"/>
    <n v="0.96078431372549022"/>
    <n v="0.93342391304347827"/>
    <n v="0.88141139608017127"/>
    <n v="0.86278697811448501"/>
    <n v="16237.08"/>
    <n v="22.061250000000001"/>
    <n v="9289.01"/>
    <n v="12.6209375"/>
    <x v="0"/>
    <s v="Normal"/>
    <n v="286.79624999999999"/>
  </r>
  <r>
    <n v="195"/>
    <x v="3"/>
    <x v="0"/>
    <x v="0"/>
    <x v="1"/>
    <x v="0"/>
    <x v="0"/>
    <s v="B260109-0195"/>
    <s v="OP125"/>
    <n v="970"/>
    <n v="1055"/>
    <n v="990"/>
    <n v="65"/>
    <n v="13"/>
    <n v="10"/>
    <s v="Material Shortage"/>
    <n v="42"/>
    <n v="44"/>
    <n v="77"/>
    <n v="2.21"/>
    <n v="40.9"/>
    <n v="19653.39"/>
    <n v="11.2"/>
    <x v="1"/>
    <n v="21"/>
    <n v="31431.13"/>
    <n v="1.0876288659793814"/>
    <n v="6.1611374407582936E-2"/>
    <n v="1.2322274881516588E-2"/>
    <n v="0.93838862559241709"/>
    <n v="0.16666666666666666"/>
    <n v="81.818181818181813"/>
    <n v="12.894444444444444"/>
    <n v="11.15"/>
    <n v="11.316666666666666"/>
    <n v="0.98527245949926368"/>
    <n v="85.714285714285708"/>
    <n v="0.95454545454545459"/>
    <n v="0.93838862559241709"/>
    <n v="0.88254262959886665"/>
    <n v="0.86276387089616524"/>
    <n v="19653.39"/>
    <n v="18.628805687203791"/>
    <n v="11777.740000000002"/>
    <n v="11.163734597156399"/>
    <x v="2"/>
    <s v="Normal"/>
    <n v="242.17447393364927"/>
  </r>
  <r>
    <n v="196"/>
    <x v="46"/>
    <x v="1"/>
    <x v="2"/>
    <x v="4"/>
    <x v="1"/>
    <x v="1"/>
    <s v="B260115-0196"/>
    <s v="OP105"/>
    <n v="790"/>
    <n v="794"/>
    <n v="741"/>
    <n v="53"/>
    <n v="12"/>
    <n v="48"/>
    <s v="Tool Change"/>
    <n v="45"/>
    <n v="44"/>
    <n v="68.3"/>
    <n v="2.0299999999999998"/>
    <n v="32.44"/>
    <n v="15506.47"/>
    <n v="9.35"/>
    <x v="1"/>
    <n v="37"/>
    <n v="25870.77"/>
    <n v="1.0050632911392405"/>
    <n v="6.6750629722921909E-2"/>
    <n v="1.5113350125944584E-2"/>
    <n v="0.93324937027707811"/>
    <n v="0.8"/>
    <n v="81.818181818181813"/>
    <n v="9.7044444444444444"/>
    <n v="9.0749999999999993"/>
    <n v="9.875"/>
    <n v="0.9189873417721518"/>
    <n v="80"/>
    <n v="1.0227272727272727"/>
    <n v="0.93324937027707811"/>
    <n v="0.87713627522877269"/>
    <n v="0.86273930100957819"/>
    <n v="15506.47"/>
    <n v="19.529559193954658"/>
    <n v="10364.300000000001"/>
    <n v="13.053274559193955"/>
    <x v="1"/>
    <s v="Normal"/>
    <n v="234.3547103274559"/>
  </r>
  <r>
    <n v="197"/>
    <x v="120"/>
    <x v="1"/>
    <x v="0"/>
    <x v="3"/>
    <x v="2"/>
    <x v="4"/>
    <s v="B260620-0197"/>
    <s v="OP133"/>
    <n v="606"/>
    <n v="466"/>
    <n v="445"/>
    <n v="21"/>
    <n v="8"/>
    <n v="15"/>
    <s v="Setup Time"/>
    <n v="57"/>
    <n v="64"/>
    <n v="66.7"/>
    <n v="2.2999999999999998"/>
    <n v="15.68"/>
    <n v="12885.16"/>
    <n v="6.49"/>
    <x v="1"/>
    <n v="8"/>
    <n v="20770.39"/>
    <n v="0.76897689768976896"/>
    <n v="4.5064377682403435E-2"/>
    <n v="1.7167381974248927E-2"/>
    <n v="0.95493562231759654"/>
    <n v="0.25"/>
    <n v="56.25"/>
    <n v="8.2844444444444445"/>
    <n v="9.3450000000000006"/>
    <n v="9.5950000000000006"/>
    <n v="0.97394476289734233"/>
    <n v="63.157894736842103"/>
    <n v="0.890625"/>
    <n v="0.95493562231759654"/>
    <n v="0.82832983204436317"/>
    <n v="0.86272139432522599"/>
    <n v="12885.16"/>
    <n v="27.650557939914162"/>
    <n v="7885.23"/>
    <n v="16.921094420600859"/>
    <x v="0"/>
    <s v="Warning"/>
    <n v="221.20446351931329"/>
  </r>
  <r>
    <n v="198"/>
    <x v="32"/>
    <x v="1"/>
    <x v="1"/>
    <x v="2"/>
    <x v="0"/>
    <x v="0"/>
    <s v="B260403-0198"/>
    <s v="OP119"/>
    <n v="728"/>
    <n v="740"/>
    <n v="703"/>
    <n v="37"/>
    <n v="13"/>
    <n v="34"/>
    <s v="Material Shortage"/>
    <n v="42"/>
    <n v="42"/>
    <n v="72.599999999999994"/>
    <n v="1.98"/>
    <n v="25.32"/>
    <n v="13782.53"/>
    <n v="10.42"/>
    <x v="0"/>
    <n v="13"/>
    <n v="21872.05"/>
    <n v="1.0164835164835164"/>
    <n v="0.05"/>
    <n v="1.7567567567567569E-2"/>
    <n v="0.95"/>
    <n v="0.56666666666666665"/>
    <n v="85.714285714285708"/>
    <n v="8.6333333333333329"/>
    <n v="7.9266666666666676"/>
    <n v="8.4933333333333341"/>
    <n v="0.9332810047095762"/>
    <n v="85.714285714285708"/>
    <n v="1"/>
    <n v="0.95"/>
    <n v="0.88661695447409739"/>
    <n v="0.86276422316990942"/>
    <n v="13782.53"/>
    <n v="18.625040540540542"/>
    <n v="8089.5199999999986"/>
    <n v="10.931783783783782"/>
    <x v="0"/>
    <s v="Normal"/>
    <n v="242.12552702702706"/>
  </r>
  <r>
    <n v="199"/>
    <x v="121"/>
    <x v="0"/>
    <x v="3"/>
    <x v="7"/>
    <x v="0"/>
    <x v="4"/>
    <s v="B260402-0199"/>
    <s v="OP115"/>
    <n v="585"/>
    <n v="574"/>
    <n v="546"/>
    <n v="28"/>
    <n v="9"/>
    <n v="32"/>
    <s v="Setup Time"/>
    <n v="57"/>
    <n v="61"/>
    <n v="63.2"/>
    <n v="2.4500000000000002"/>
    <n v="24.73"/>
    <n v="15406.9"/>
    <n v="9.43"/>
    <x v="1"/>
    <n v="34"/>
    <n v="24480.78"/>
    <n v="0.98119658119658115"/>
    <n v="4.878048780487805E-2"/>
    <n v="1.5679442508710801E-2"/>
    <n v="0.95121951219512191"/>
    <n v="0.53333333333333333"/>
    <n v="59.016393442622949"/>
    <n v="9.7261111111111109"/>
    <n v="8.7291666666666661"/>
    <n v="9.2624999999999993"/>
    <n v="0.94242015294646875"/>
    <n v="63.157894736842103"/>
    <n v="0.93442622950819676"/>
    <n v="0.95121951219512191"/>
    <n v="0.83766493402638942"/>
    <n v="0.86273448160967969"/>
    <n v="15406.9"/>
    <n v="26.841289198606272"/>
    <n v="9073.8799999999992"/>
    <n v="15.808153310104528"/>
    <x v="1"/>
    <s v="Warning"/>
    <n v="241.57160278745644"/>
  </r>
  <r>
    <n v="200"/>
    <x v="46"/>
    <x v="1"/>
    <x v="4"/>
    <x v="13"/>
    <x v="0"/>
    <x v="2"/>
    <s v="B260115-0200"/>
    <s v="OP115"/>
    <n v="641"/>
    <n v="603"/>
    <n v="565"/>
    <n v="38"/>
    <n v="8"/>
    <n v="28"/>
    <s v="Operator Issue"/>
    <n v="64"/>
    <n v="65"/>
    <n v="71.5"/>
    <n v="2.19"/>
    <n v="22.05"/>
    <n v="17684.740000000002"/>
    <n v="9.0399999999999991"/>
    <x v="3"/>
    <n v="43"/>
    <n v="29284.13"/>
    <n v="0.94071762870514819"/>
    <n v="6.3018242122719739E-2"/>
    <n v="1.3266998341625208E-2"/>
    <n v="0.93698175787728022"/>
    <n v="0.46666666666666667"/>
    <n v="55.384615384615387"/>
    <n v="10.887499999999999"/>
    <n v="10.928888888888888"/>
    <n v="11.395555555555555"/>
    <n v="0.9590483619344774"/>
    <n v="56.25"/>
    <n v="0.98461538461538467"/>
    <n v="0.93698175787728022"/>
    <n v="0.88478603820769752"/>
    <n v="0.8627657794218937"/>
    <n v="17684.740000000002"/>
    <n v="29.327927031509123"/>
    <n v="11599.39"/>
    <n v="19.236135986733"/>
    <x v="1"/>
    <s v="Normal"/>
    <n v="234.62341625207299"/>
  </r>
  <r>
    <n v="201"/>
    <x v="28"/>
    <x v="0"/>
    <x v="3"/>
    <x v="7"/>
    <x v="0"/>
    <x v="3"/>
    <s v="B260602-0201"/>
    <s v="OP109"/>
    <n v="792"/>
    <n v="666"/>
    <n v="636"/>
    <n v="30"/>
    <n v="9"/>
    <n v="18"/>
    <s v="Material Shortage"/>
    <n v="49"/>
    <n v="48"/>
    <n v="71.900000000000006"/>
    <n v="2.2200000000000002"/>
    <n v="25.07"/>
    <n v="14855.95"/>
    <n v="8.1"/>
    <x v="0"/>
    <n v="20"/>
    <n v="23546.85"/>
    <n v="0.84090909090909094"/>
    <n v="4.5045045045045043E-2"/>
    <n v="1.3513513513513514E-2"/>
    <n v="0.95495495495495497"/>
    <n v="0.3"/>
    <n v="75"/>
    <n v="8.8800000000000008"/>
    <n v="10.479999999999999"/>
    <n v="10.78"/>
    <n v="0.9721706864564007"/>
    <n v="73.469387755102048"/>
    <n v="1.0208333333333333"/>
    <n v="0.95495495495495497"/>
    <n v="0.94772044772044761"/>
    <n v="0.86273825409841143"/>
    <n v="14855.95"/>
    <n v="22.306231231231234"/>
    <n v="8690.8999999999978"/>
    <n v="13.049399399399396"/>
    <x v="0"/>
    <s v="Normal"/>
    <n v="200.75608108108111"/>
  </r>
  <r>
    <n v="202"/>
    <x v="42"/>
    <x v="1"/>
    <x v="2"/>
    <x v="4"/>
    <x v="0"/>
    <x v="3"/>
    <s v="B260421-0202"/>
    <s v="OP124"/>
    <n v="798"/>
    <n v="795"/>
    <n v="739"/>
    <n v="56"/>
    <n v="18"/>
    <n v="9"/>
    <s v="Quality Inspection"/>
    <n v="49"/>
    <n v="48"/>
    <n v="66.599999999999994"/>
    <n v="2.77"/>
    <n v="27.46"/>
    <n v="16930.650000000001"/>
    <n v="9.43"/>
    <x v="0"/>
    <n v="28"/>
    <n v="28466.98"/>
    <n v="0.99624060150375937"/>
    <n v="7.0440251572327042E-2"/>
    <n v="2.2641509433962263E-2"/>
    <n v="0.92955974842767297"/>
    <n v="0.15"/>
    <n v="75"/>
    <n v="10.6"/>
    <n v="10.711666666666666"/>
    <n v="10.861666666666666"/>
    <n v="0.98618996470768761"/>
    <n v="73.469387755102048"/>
    <n v="1.0208333333333333"/>
    <n v="0.92955974842767297"/>
    <n v="0.93582088081839809"/>
    <n v="0.86263189340551771"/>
    <n v="16930.650000000001"/>
    <n v="21.296415094339626"/>
    <n v="11536.329999999998"/>
    <n v="14.51110691823899"/>
    <x v="2"/>
    <s v="Normal"/>
    <n v="383.33547169811328"/>
  </r>
  <r>
    <n v="203"/>
    <x v="6"/>
    <x v="0"/>
    <x v="0"/>
    <x v="3"/>
    <x v="2"/>
    <x v="2"/>
    <s v="B260122-0203"/>
    <s v="OP119"/>
    <n v="453"/>
    <n v="400"/>
    <n v="379"/>
    <n v="21"/>
    <n v="7"/>
    <n v="7"/>
    <s v="Tool Change"/>
    <n v="64"/>
    <n v="66"/>
    <n v="68.599999999999994"/>
    <n v="1.32"/>
    <n v="16.8"/>
    <n v="12650.37"/>
    <n v="7.46"/>
    <x v="2"/>
    <n v="27"/>
    <n v="19739.689999999999"/>
    <n v="0.88300220750551872"/>
    <n v="5.2499999999999998E-2"/>
    <n v="1.7500000000000002E-2"/>
    <n v="0.94750000000000001"/>
    <n v="0.11666666666666667"/>
    <n v="54.545454545454547"/>
    <n v="7.333333333333333"/>
    <n v="7.9366666666666665"/>
    <n v="8.0533333333333328"/>
    <n v="0.98551324503311266"/>
    <n v="56.25"/>
    <n v="0.96969696969696972"/>
    <n v="0.94750000000000001"/>
    <n v="0.90547762392133269"/>
    <n v="0.86254017788244397"/>
    <n v="12650.37"/>
    <n v="31.625925000000002"/>
    <n v="7089.3199999999979"/>
    <n v="17.723299999999995"/>
    <x v="0"/>
    <s v="Normal"/>
    <n v="221.38147500000002"/>
  </r>
  <r>
    <n v="204"/>
    <x v="122"/>
    <x v="0"/>
    <x v="0"/>
    <x v="1"/>
    <x v="0"/>
    <x v="1"/>
    <s v="B260307-0204"/>
    <s v="OP118"/>
    <n v="707"/>
    <n v="696"/>
    <n v="663"/>
    <n v="33"/>
    <n v="8"/>
    <n v="27"/>
    <s v="Preventive Maintenance"/>
    <n v="45"/>
    <n v="47"/>
    <n v="76"/>
    <n v="1.85"/>
    <n v="28.84"/>
    <n v="15089.48"/>
    <n v="8.74"/>
    <x v="1"/>
    <n v="18"/>
    <n v="23767.31"/>
    <n v="0.98444130127298446"/>
    <n v="4.7413793103448273E-2"/>
    <n v="1.1494252873563218E-2"/>
    <n v="0.95258620689655171"/>
    <n v="0.45"/>
    <n v="76.59574468085107"/>
    <n v="9.086666666666666"/>
    <n v="8.3875000000000011"/>
    <n v="8.8375000000000004"/>
    <n v="0.94908062234794921"/>
    <n v="80"/>
    <n v="0.95744680851063835"/>
    <n v="0.95258620689655171"/>
    <n v="0.86560957348224099"/>
    <n v="0.86248630404801618"/>
    <n v="15089.48"/>
    <n v="21.680287356321838"/>
    <n v="8677.8300000000017"/>
    <n v="12.468146551724141"/>
    <x v="2"/>
    <s v="Normal"/>
    <n v="173.4422988505747"/>
  </r>
  <r>
    <n v="205"/>
    <x v="91"/>
    <x v="0"/>
    <x v="3"/>
    <x v="8"/>
    <x v="1"/>
    <x v="3"/>
    <s v="B260505-0205"/>
    <s v="OP102"/>
    <n v="640"/>
    <n v="553"/>
    <n v="512"/>
    <n v="41"/>
    <n v="12"/>
    <n v="20"/>
    <s v="Material Shortage"/>
    <n v="49"/>
    <n v="48"/>
    <n v="75.8"/>
    <n v="1.86"/>
    <n v="22.52"/>
    <n v="12718.84"/>
    <n v="8.76"/>
    <x v="1"/>
    <n v="13"/>
    <n v="18906.72"/>
    <n v="0.86406249999999996"/>
    <n v="7.4141048824593131E-2"/>
    <n v="2.1699819168173599E-2"/>
    <n v="0.92585895117540684"/>
    <n v="0.33333333333333331"/>
    <n v="75"/>
    <n v="7.3733333333333331"/>
    <n v="8.3777777777777764"/>
    <n v="8.7111111111111104"/>
    <n v="0.96173469387755095"/>
    <n v="73.469387755102048"/>
    <n v="1.0208333333333333"/>
    <n v="0.92585895117540684"/>
    <n v="0.90898131404460503"/>
    <n v="0.86248238034269675"/>
    <n v="12718.84"/>
    <n v="22.999710669077757"/>
    <n v="6187.880000000001"/>
    <n v="11.18965641952984"/>
    <x v="0"/>
    <s v="Normal"/>
    <n v="275.99652802893308"/>
  </r>
  <r>
    <n v="206"/>
    <x v="43"/>
    <x v="1"/>
    <x v="3"/>
    <x v="8"/>
    <x v="0"/>
    <x v="3"/>
    <s v="B260523-0206"/>
    <s v="OP109"/>
    <n v="664"/>
    <n v="682"/>
    <n v="637"/>
    <n v="45"/>
    <n v="13"/>
    <n v="0"/>
    <s v="No Downtime"/>
    <n v="49"/>
    <n v="53"/>
    <n v="70"/>
    <n v="1.66"/>
    <n v="21.87"/>
    <n v="14912.48"/>
    <n v="7.84"/>
    <x v="1"/>
    <n v="17"/>
    <n v="24323.69"/>
    <n v="1.0271084337349397"/>
    <n v="6.5982404692082108E-2"/>
    <n v="1.906158357771261E-2"/>
    <n v="0.93401759530791784"/>
    <n v="0"/>
    <n v="67.924528301886795"/>
    <n v="10.040555555555555"/>
    <n v="9.0377777777777784"/>
    <n v="9.0377777777777784"/>
    <n v="1"/>
    <n v="73.469387755102048"/>
    <n v="0.92452830188679236"/>
    <n v="0.93401759530791784"/>
    <n v="0.86352570132241446"/>
    <n v="0.86242389111791451"/>
    <n v="14912.48"/>
    <n v="21.865806451612901"/>
    <n v="9411.2099999999991"/>
    <n v="13.799428152492668"/>
    <x v="0"/>
    <s v="Normal"/>
    <n v="284.25548387096774"/>
  </r>
  <r>
    <n v="207"/>
    <x v="41"/>
    <x v="0"/>
    <x v="3"/>
    <x v="7"/>
    <x v="1"/>
    <x v="2"/>
    <s v="B260625-0207"/>
    <s v="OP109"/>
    <n v="560"/>
    <n v="548"/>
    <n v="521"/>
    <n v="27"/>
    <n v="11"/>
    <n v="19"/>
    <s v="Setup Time"/>
    <n v="64"/>
    <n v="70"/>
    <n v="77.8"/>
    <n v="2.27"/>
    <n v="21.77"/>
    <n v="17762.919999999998"/>
    <n v="8.3800000000000008"/>
    <x v="1"/>
    <n v="30"/>
    <n v="26999.35"/>
    <n v="0.97857142857142854"/>
    <n v="4.9270072992700732E-2"/>
    <n v="2.0072992700729927E-2"/>
    <n v="0.9507299270072993"/>
    <n v="0.31666666666666665"/>
    <n v="51.428571428571431"/>
    <n v="10.655555555555555"/>
    <n v="9.6388888888888893"/>
    <n v="9.9555555555555557"/>
    <n v="0.9681919642857143"/>
    <n v="56.25"/>
    <n v="0.91428571428571437"/>
    <n v="0.9507299270072993"/>
    <n v="0.84159001191717575"/>
    <n v="0.86242250344763183"/>
    <n v="17762.919999999998"/>
    <n v="32.414087591240872"/>
    <n v="9236.43"/>
    <n v="16.854799270072995"/>
    <x v="1"/>
    <s v="Warning"/>
    <n v="356.55496350364956"/>
  </r>
  <r>
    <n v="208"/>
    <x v="0"/>
    <x v="1"/>
    <x v="3"/>
    <x v="8"/>
    <x v="0"/>
    <x v="0"/>
    <s v="B260613-0208"/>
    <s v="OP118"/>
    <n v="838"/>
    <n v="824"/>
    <n v="771"/>
    <n v="53"/>
    <n v="18"/>
    <n v="23"/>
    <s v="Machine Breakdown"/>
    <n v="42"/>
    <n v="45"/>
    <n v="78.400000000000006"/>
    <n v="2.74"/>
    <n v="26.2"/>
    <n v="15196.16"/>
    <n v="7.61"/>
    <x v="0"/>
    <n v="22"/>
    <n v="24536.68"/>
    <n v="0.98329355608591884"/>
    <n v="6.4320388349514562E-2"/>
    <n v="2.1844660194174758E-2"/>
    <n v="0.93567961165048541"/>
    <n v="0.38333333333333336"/>
    <n v="80"/>
    <n v="10.3"/>
    <n v="9.3933333333333344"/>
    <n v="9.7766666666666673"/>
    <n v="0.96079099897715659"/>
    <n v="85.714285714285708"/>
    <n v="0.93333333333333335"/>
    <n v="0.93567961165048541"/>
    <n v="0.83905971221354603"/>
    <n v="0.86244877392875485"/>
    <n v="15196.16"/>
    <n v="18.441941747572816"/>
    <n v="9340.52"/>
    <n v="11.335582524271846"/>
    <x v="2"/>
    <s v="Warning"/>
    <n v="331.95495145631071"/>
  </r>
  <r>
    <n v="209"/>
    <x v="111"/>
    <x v="1"/>
    <x v="1"/>
    <x v="5"/>
    <x v="1"/>
    <x v="2"/>
    <s v="B260104-0209"/>
    <s v="OP114"/>
    <n v="466"/>
    <n v="480"/>
    <n v="459"/>
    <n v="21"/>
    <n v="8"/>
    <n v="19"/>
    <s v="Preventive Maintenance"/>
    <n v="64"/>
    <n v="68"/>
    <n v="64.2"/>
    <n v="1.34"/>
    <n v="18.899999999999999"/>
    <n v="15664.13"/>
    <n v="9.36"/>
    <x v="1"/>
    <n v="36"/>
    <n v="24070.49"/>
    <n v="1.0300429184549356"/>
    <n v="4.3749999999999997E-2"/>
    <n v="1.6666666666666666E-2"/>
    <n v="0.95625000000000004"/>
    <n v="0.31666666666666665"/>
    <n v="52.941176470588232"/>
    <n v="9.0666666666666664"/>
    <n v="7.9677777777777781"/>
    <n v="8.2844444444444445"/>
    <n v="0.96177575107296143"/>
    <n v="56.25"/>
    <n v="0.94117647058823528"/>
    <n v="0.95625000000000004"/>
    <n v="0.86559817596566535"/>
    <n v="0.86247830557233451"/>
    <n v="15664.13"/>
    <n v="32.633604166666665"/>
    <n v="8406.3600000000024"/>
    <n v="17.513250000000006"/>
    <x v="0"/>
    <s v="Normal"/>
    <n v="261.06883333333332"/>
  </r>
  <r>
    <n v="210"/>
    <x v="13"/>
    <x v="0"/>
    <x v="2"/>
    <x v="4"/>
    <x v="1"/>
    <x v="1"/>
    <s v="B260630-0210"/>
    <s v="OP103"/>
    <n v="805"/>
    <n v="819"/>
    <n v="773"/>
    <n v="46"/>
    <n v="11"/>
    <n v="0"/>
    <s v="No Downtime"/>
    <n v="45"/>
    <n v="47"/>
    <n v="65"/>
    <n v="2.0299999999999998"/>
    <n v="27.17"/>
    <n v="17449.57"/>
    <n v="8.8699999999999992"/>
    <x v="1"/>
    <n v="33"/>
    <n v="27238.65"/>
    <n v="1.017391304347826"/>
    <n v="5.6166056166056168E-2"/>
    <n v="1.3431013431013432E-2"/>
    <n v="0.94383394383394381"/>
    <n v="0"/>
    <n v="76.59574468085107"/>
    <n v="10.692500000000001"/>
    <n v="10.0625"/>
    <n v="10.0625"/>
    <n v="1"/>
    <n v="80"/>
    <n v="0.95744680851063835"/>
    <n v="0.94383394383394381"/>
    <n v="0.90367079728781863"/>
    <n v="0.8624743613619763"/>
    <n v="17449.57"/>
    <n v="21.305946275946276"/>
    <n v="9789.0800000000017"/>
    <n v="11.952478632478634"/>
    <x v="2"/>
    <s v="Normal"/>
    <n v="234.36540903540904"/>
  </r>
  <r>
    <n v="211"/>
    <x v="49"/>
    <x v="0"/>
    <x v="1"/>
    <x v="6"/>
    <x v="1"/>
    <x v="1"/>
    <s v="B260114-0211"/>
    <s v="OP108"/>
    <n v="772"/>
    <n v="788"/>
    <n v="750"/>
    <n v="38"/>
    <n v="11"/>
    <n v="20"/>
    <s v="Machine Breakdown"/>
    <n v="45"/>
    <n v="46"/>
    <n v="73"/>
    <n v="1.47"/>
    <n v="25.88"/>
    <n v="16943.28"/>
    <n v="10.029999999999999"/>
    <x v="2"/>
    <n v="41"/>
    <n v="25657.08"/>
    <n v="1.0207253886010363"/>
    <n v="4.8223350253807105E-2"/>
    <n v="1.3959390862944163E-2"/>
    <n v="0.95177664974619292"/>
    <n v="0.33333333333333331"/>
    <n v="78.260869565217391"/>
    <n v="10.068888888888889"/>
    <n v="9.3166666666666664"/>
    <n v="9.65"/>
    <n v="0.9654576856649395"/>
    <n v="80"/>
    <n v="0.97826086956521741"/>
    <n v="0.95177664974619292"/>
    <n v="0.89892399280489155"/>
    <n v="0.8624222139747284"/>
    <n v="16943.28"/>
    <n v="21.501624365482233"/>
    <n v="8713.8000000000029"/>
    <n v="11.058121827411171"/>
    <x v="0"/>
    <s v="Normal"/>
    <n v="236.51786802030455"/>
  </r>
  <r>
    <n v="212"/>
    <x v="106"/>
    <x v="1"/>
    <x v="4"/>
    <x v="14"/>
    <x v="1"/>
    <x v="3"/>
    <s v="B260130-0212"/>
    <s v="OP133"/>
    <n v="701"/>
    <n v="672"/>
    <n v="620"/>
    <n v="52"/>
    <n v="20"/>
    <n v="0"/>
    <s v="No Downtime"/>
    <n v="49"/>
    <n v="53"/>
    <n v="65.3"/>
    <n v="1.86"/>
    <n v="20.38"/>
    <n v="14641.33"/>
    <n v="7.88"/>
    <x v="1"/>
    <n v="13"/>
    <n v="23484.03"/>
    <n v="0.95863052781740365"/>
    <n v="7.7380952380952384E-2"/>
    <n v="2.976190476190476E-2"/>
    <n v="0.92261904761904767"/>
    <n v="0"/>
    <n v="67.924528301886795"/>
    <n v="9.8933333333333326"/>
    <n v="9.5413888888888891"/>
    <n v="9.5413888888888891"/>
    <n v="1"/>
    <n v="73.469387755102048"/>
    <n v="0.92452830188679236"/>
    <n v="0.92261904761904767"/>
    <n v="0.8529874213836478"/>
    <n v="0.86237595063020356"/>
    <n v="14641.33"/>
    <n v="21.787693452380953"/>
    <n v="8842.6999999999989"/>
    <n v="13.158779761904761"/>
    <x v="0"/>
    <s v="Normal"/>
    <n v="435.75386904761905"/>
  </r>
  <r>
    <n v="213"/>
    <x v="38"/>
    <x v="0"/>
    <x v="0"/>
    <x v="3"/>
    <x v="2"/>
    <x v="0"/>
    <s v="B260610-0213"/>
    <s v="OP117"/>
    <n v="726"/>
    <n v="659"/>
    <n v="636"/>
    <n v="23"/>
    <n v="7"/>
    <n v="6"/>
    <s v="Machine Breakdown"/>
    <n v="42"/>
    <n v="47"/>
    <n v="78.599999999999994"/>
    <n v="1.58"/>
    <n v="20.89"/>
    <n v="12366.72"/>
    <n v="8.2100000000000009"/>
    <x v="3"/>
    <n v="33"/>
    <n v="19801.18"/>
    <n v="0.90771349862258954"/>
    <n v="3.490136570561457E-2"/>
    <n v="1.0622154779969651E-2"/>
    <n v="0.96509863429438547"/>
    <n v="0.1"/>
    <n v="76.59574468085107"/>
    <n v="8.6036111111111104"/>
    <n v="8.370000000000001"/>
    <n v="8.4700000000000006"/>
    <n v="0.98819362455726101"/>
    <n v="85.714285714285708"/>
    <n v="0.89361702127659592"/>
    <n v="0.96509863429438547"/>
    <n v="0.85224641136388346"/>
    <n v="0.86238786500742004"/>
    <n v="12366.72"/>
    <n v="18.765887708649469"/>
    <n v="7434.4600000000009"/>
    <n v="11.281426403641882"/>
    <x v="2"/>
    <s v="Normal"/>
    <n v="131.36121396054628"/>
  </r>
  <r>
    <n v="214"/>
    <x v="123"/>
    <x v="0"/>
    <x v="4"/>
    <x v="14"/>
    <x v="0"/>
    <x v="0"/>
    <s v="B260207-0214"/>
    <s v="OP120"/>
    <n v="889"/>
    <n v="867"/>
    <n v="792"/>
    <n v="75"/>
    <n v="28"/>
    <n v="40"/>
    <s v="Machine Breakdown"/>
    <n v="42"/>
    <n v="44"/>
    <n v="66.099999999999994"/>
    <n v="1.68"/>
    <n v="28.4"/>
    <n v="16191.49"/>
    <n v="10.02"/>
    <x v="0"/>
    <n v="25"/>
    <n v="25038.799999999999"/>
    <n v="0.97525309336332955"/>
    <n v="8.6505190311418678E-2"/>
    <n v="3.2295271049596307E-2"/>
    <n v="0.91349480968858132"/>
    <n v="0.66666666666666663"/>
    <n v="81.818181818181813"/>
    <n v="10.596666666666666"/>
    <n v="9.7050000000000001"/>
    <n v="10.371666666666666"/>
    <n v="0.93572232042423276"/>
    <n v="85.714285714285708"/>
    <n v="0.95454545454545459"/>
    <n v="0.91349480968858132"/>
    <n v="0.81592396106196086"/>
    <n v="0.86240075122551862"/>
    <n v="16191.49"/>
    <n v="18.675305651672435"/>
    <n v="8847.31"/>
    <n v="10.204509803921567"/>
    <x v="0"/>
    <s v="Warning"/>
    <n v="522.90855824682819"/>
  </r>
  <r>
    <n v="215"/>
    <x v="87"/>
    <x v="1"/>
    <x v="0"/>
    <x v="1"/>
    <x v="2"/>
    <x v="0"/>
    <s v="B260405-0215"/>
    <s v="OP131"/>
    <n v="788"/>
    <n v="670"/>
    <n v="628"/>
    <n v="42"/>
    <n v="8"/>
    <n v="10"/>
    <s v="Power Failure"/>
    <n v="42"/>
    <n v="43"/>
    <n v="73.7"/>
    <n v="0.94"/>
    <n v="25.66"/>
    <n v="12823.65"/>
    <n v="8.11"/>
    <x v="1"/>
    <n v="30"/>
    <n v="20515.36"/>
    <n v="0.85025380710659904"/>
    <n v="6.2686567164179099E-2"/>
    <n v="1.1940298507462687E-2"/>
    <n v="0.93731343283582091"/>
    <n v="0.16666666666666666"/>
    <n v="83.720930232558146"/>
    <n v="8.0027777777777782"/>
    <n v="9.0266666666666673"/>
    <n v="9.1933333333333334"/>
    <n v="0.9818709209572154"/>
    <n v="85.714285714285708"/>
    <n v="0.97674418604651181"/>
    <n v="0.93731343283582091"/>
    <n v="0.8989179941397959"/>
    <n v="0.86245988200180801"/>
    <n v="12823.65"/>
    <n v="19.139776119402985"/>
    <n v="7691.7100000000009"/>
    <n v="11.480164179104479"/>
    <x v="2"/>
    <s v="Normal"/>
    <n v="153.11820895522388"/>
  </r>
  <r>
    <n v="216"/>
    <x v="25"/>
    <x v="1"/>
    <x v="3"/>
    <x v="11"/>
    <x v="1"/>
    <x v="4"/>
    <s v="B260308-0216"/>
    <s v="OP132"/>
    <n v="646"/>
    <n v="603"/>
    <n v="555"/>
    <n v="48"/>
    <n v="11"/>
    <n v="32"/>
    <s v="Machine Breakdown"/>
    <n v="57"/>
    <n v="56"/>
    <n v="63.3"/>
    <n v="2.2799999999999998"/>
    <n v="23.36"/>
    <n v="15678.07"/>
    <n v="7.8"/>
    <x v="1"/>
    <n v="9"/>
    <n v="25089.360000000001"/>
    <n v="0.93343653250773995"/>
    <n v="7.9601990049751242E-2"/>
    <n v="1.824212271973466E-2"/>
    <n v="0.92039800995024879"/>
    <n v="0.53333333333333333"/>
    <n v="64.285714285714292"/>
    <n v="9.3800000000000008"/>
    <n v="9.6950000000000003"/>
    <n v="10.228333333333333"/>
    <n v="0.94785725924718922"/>
    <n v="63.157894736842103"/>
    <n v="1.017857142857143"/>
    <n v="0.92039800995024879"/>
    <n v="0.88798461254101024"/>
    <n v="0.86241343854685526"/>
    <n v="15678.07"/>
    <n v="26.00011608623549"/>
    <n v="9411.2900000000009"/>
    <n v="15.607446102819239"/>
    <x v="2"/>
    <s v="Normal"/>
    <n v="286.00127694859037"/>
  </r>
  <r>
    <n v="217"/>
    <x v="0"/>
    <x v="0"/>
    <x v="4"/>
    <x v="13"/>
    <x v="2"/>
    <x v="3"/>
    <s v="B260613-0217"/>
    <s v="OP133"/>
    <n v="785"/>
    <n v="710"/>
    <n v="660"/>
    <n v="50"/>
    <n v="15"/>
    <n v="32"/>
    <s v="Material Shortage"/>
    <n v="49"/>
    <n v="52"/>
    <n v="69.7"/>
    <n v="2.37"/>
    <n v="25.43"/>
    <n v="14937.26"/>
    <n v="6.98"/>
    <x v="1"/>
    <n v="32"/>
    <n v="25629.59"/>
    <n v="0.90445859872611467"/>
    <n v="7.0422535211267609E-2"/>
    <n v="2.1126760563380281E-2"/>
    <n v="0.92957746478873238"/>
    <n v="0.53333333333333333"/>
    <n v="69.230769230769226"/>
    <n v="10.255555555555556"/>
    <n v="10.151388888888889"/>
    <n v="10.684722222222222"/>
    <n v="0.95008449239568438"/>
    <n v="73.469387755102048"/>
    <n v="0.94230769230769218"/>
    <n v="0.92957746478873238"/>
    <n v="0.83222460682763888"/>
    <n v="0.86238082225349533"/>
    <n v="14937.26"/>
    <n v="21.038394366197185"/>
    <n v="10692.33"/>
    <n v="15.059619718309859"/>
    <x v="1"/>
    <s v="Warning"/>
    <n v="315.57591549295779"/>
  </r>
  <r>
    <n v="218"/>
    <x v="124"/>
    <x v="1"/>
    <x v="1"/>
    <x v="6"/>
    <x v="0"/>
    <x v="4"/>
    <s v="B260327-0218"/>
    <s v="OP121"/>
    <n v="662"/>
    <n v="712"/>
    <n v="673"/>
    <n v="39"/>
    <n v="7"/>
    <n v="38"/>
    <s v="Operator Issue"/>
    <n v="57"/>
    <n v="62"/>
    <n v="64"/>
    <n v="3.02"/>
    <n v="31.32"/>
    <n v="20384.52"/>
    <n v="9.77"/>
    <x v="3"/>
    <n v="45"/>
    <n v="31134.82"/>
    <n v="1.0755287009063443"/>
    <n v="5.4775280898876406E-2"/>
    <n v="9.8314606741573031E-3"/>
    <n v="0.9452247191011236"/>
    <n v="0.6333333333333333"/>
    <n v="58.064516129032256"/>
    <n v="12.262222222222222"/>
    <n v="9.8483333333333345"/>
    <n v="10.481666666666667"/>
    <n v="0.93957703927492453"/>
    <n v="63.157894736842103"/>
    <n v="0.91935483870967738"/>
    <n v="0.9452247191011236"/>
    <n v="0.81648955245617472"/>
    <n v="0.86241933593858588"/>
    <n v="20384.52"/>
    <n v="28.629943820224721"/>
    <n v="10750.3"/>
    <n v="15.098735955056179"/>
    <x v="1"/>
    <s v="Warning"/>
    <n v="200.40960674157304"/>
  </r>
  <r>
    <n v="219"/>
    <x v="55"/>
    <x v="1"/>
    <x v="0"/>
    <x v="1"/>
    <x v="0"/>
    <x v="4"/>
    <s v="B260320-0219"/>
    <s v="OP116"/>
    <n v="615"/>
    <n v="626"/>
    <n v="598"/>
    <n v="28"/>
    <n v="8"/>
    <n v="19"/>
    <s v="Material Shortage"/>
    <n v="57"/>
    <n v="56"/>
    <n v="63.5"/>
    <n v="2.4900000000000002"/>
    <n v="22.41"/>
    <n v="18090.150000000001"/>
    <n v="9.7899999999999991"/>
    <x v="1"/>
    <n v="31"/>
    <n v="27962.76"/>
    <n v="1.0178861788617886"/>
    <n v="4.472843450479233E-2"/>
    <n v="1.2779552715654952E-2"/>
    <n v="0.95527156549520764"/>
    <n v="0.31666666666666665"/>
    <n v="64.285714285714292"/>
    <n v="9.7377777777777776"/>
    <n v="9.4208333333333343"/>
    <n v="9.7375000000000007"/>
    <n v="0.96747967479674801"/>
    <n v="63.157894736842103"/>
    <n v="1.017857142857143"/>
    <n v="0.95527156549520764"/>
    <n v="0.9407094989480248"/>
    <n v="0.86247806967705454"/>
    <n v="18090.150000000001"/>
    <n v="28.898003194888179"/>
    <n v="9872.6099999999969"/>
    <n v="15.770942492012775"/>
    <x v="2"/>
    <s v="Normal"/>
    <n v="231.18402555910544"/>
  </r>
  <r>
    <n v="220"/>
    <x v="88"/>
    <x v="0"/>
    <x v="2"/>
    <x v="9"/>
    <x v="2"/>
    <x v="0"/>
    <s v="B260206-0220"/>
    <s v="OP103"/>
    <n v="955"/>
    <n v="794"/>
    <n v="755"/>
    <n v="39"/>
    <n v="15"/>
    <n v="26"/>
    <s v="Material Shortage"/>
    <n v="42"/>
    <n v="42"/>
    <n v="77.900000000000006"/>
    <n v="1.31"/>
    <n v="25"/>
    <n v="15121.83"/>
    <n v="6.05"/>
    <x v="1"/>
    <n v="17"/>
    <n v="24361.279999999999"/>
    <n v="0.83141361256544499"/>
    <n v="4.9118387909319897E-2"/>
    <n v="1.8891687657430732E-2"/>
    <n v="0.95088161209068012"/>
    <n v="0.43333333333333335"/>
    <n v="85.714285714285708"/>
    <n v="9.2633333333333336"/>
    <n v="10.708333333333334"/>
    <n v="11.141666666666667"/>
    <n v="0.96110695587135375"/>
    <n v="85.714285714285708"/>
    <n v="1"/>
    <n v="0.95088161209068012"/>
    <n v="0.91389893159051905"/>
    <n v="0.86237790139373693"/>
    <n v="15121.83"/>
    <n v="19.045125944584381"/>
    <n v="9239.4499999999989"/>
    <n v="11.636586901763224"/>
    <x v="2"/>
    <s v="Normal"/>
    <n v="285.67688916876574"/>
  </r>
  <r>
    <n v="221"/>
    <x v="101"/>
    <x v="1"/>
    <x v="3"/>
    <x v="8"/>
    <x v="0"/>
    <x v="4"/>
    <s v="B260223-0221"/>
    <s v="OP129"/>
    <n v="691"/>
    <n v="591"/>
    <n v="557"/>
    <n v="34"/>
    <n v="12"/>
    <n v="33"/>
    <s v="Machine Breakdown"/>
    <n v="57"/>
    <n v="60"/>
    <n v="71.7"/>
    <n v="1.86"/>
    <n v="20.2"/>
    <n v="15416.29"/>
    <n v="7.89"/>
    <x v="0"/>
    <n v="29"/>
    <n v="25535.37"/>
    <n v="0.85528219971056441"/>
    <n v="5.7529610829103212E-2"/>
    <n v="2.030456852791878E-2"/>
    <n v="0.94247038917089676"/>
    <n v="0.55000000000000004"/>
    <n v="60"/>
    <n v="9.85"/>
    <n v="10.390833333333333"/>
    <n v="10.940833333333334"/>
    <n v="0.9497296062152486"/>
    <n v="63.157894736842103"/>
    <n v="0.95000000000000007"/>
    <n v="0.94247038917089676"/>
    <n v="0.85033742999796746"/>
    <n v="0.86231184879092071"/>
    <n v="15416.29"/>
    <n v="26.085093062605754"/>
    <n v="10119.079999999998"/>
    <n v="17.121962774957694"/>
    <x v="2"/>
    <s v="Normal"/>
    <n v="313.02111675126906"/>
  </r>
  <r>
    <n v="222"/>
    <x v="125"/>
    <x v="0"/>
    <x v="1"/>
    <x v="6"/>
    <x v="0"/>
    <x v="3"/>
    <s v="B260203-0222"/>
    <s v="OP106"/>
    <n v="838"/>
    <n v="807"/>
    <n v="766"/>
    <n v="41"/>
    <n v="9"/>
    <n v="13"/>
    <s v="Preventive Maintenance"/>
    <n v="49"/>
    <n v="52"/>
    <n v="67.599999999999994"/>
    <n v="2.21"/>
    <n v="31.43"/>
    <n v="16856.099999999999"/>
    <n v="9.8699999999999992"/>
    <x v="3"/>
    <n v="32"/>
    <n v="29226.39"/>
    <n v="0.96300715990453456"/>
    <n v="5.0805452292441142E-2"/>
    <n v="1.1152416356877323E-2"/>
    <n v="0.94919454770755884"/>
    <n v="0.21666666666666667"/>
    <n v="69.230769230769226"/>
    <n v="11.656666666666666"/>
    <n v="11.189444444444444"/>
    <n v="11.406111111111111"/>
    <n v="0.98100433490818761"/>
    <n v="73.469387755102048"/>
    <n v="0.94230769230769218"/>
    <n v="0.94919454770755884"/>
    <n v="0.87744296793546628"/>
    <n v="0.86232722031697062"/>
    <n v="16856.099999999999"/>
    <n v="20.887360594795538"/>
    <n v="12370.29"/>
    <n v="15.328736059479555"/>
    <x v="2"/>
    <s v="Normal"/>
    <n v="187.98624535315986"/>
  </r>
  <r>
    <n v="223"/>
    <x v="4"/>
    <x v="1"/>
    <x v="0"/>
    <x v="1"/>
    <x v="0"/>
    <x v="4"/>
    <s v="B260124-0223"/>
    <s v="OP130"/>
    <n v="640"/>
    <n v="547"/>
    <n v="513"/>
    <n v="34"/>
    <n v="10"/>
    <n v="53"/>
    <s v="Preventive Maintenance"/>
    <n v="57"/>
    <n v="62"/>
    <n v="76.900000000000006"/>
    <n v="1.67"/>
    <n v="18.39"/>
    <n v="14774.34"/>
    <n v="7.45"/>
    <x v="0"/>
    <n v="27"/>
    <n v="23977.37"/>
    <n v="0.85468750000000004"/>
    <n v="6.2157221206581355E-2"/>
    <n v="1.8281535648994516E-2"/>
    <n v="0.9378427787934186"/>
    <n v="0.8833333333333333"/>
    <n v="58.064516129032256"/>
    <n v="9.4205555555555556"/>
    <n v="9.25"/>
    <n v="10.133333333333333"/>
    <n v="0.91282894736842113"/>
    <n v="63.157894736842103"/>
    <n v="0.91935483870967738"/>
    <n v="0.9378427787934186"/>
    <n v="0.78705051748540422"/>
    <n v="0.86230779133545576"/>
    <n v="14774.34"/>
    <n v="27.009762340036563"/>
    <n v="9203.0299999999988"/>
    <n v="16.824552102376597"/>
    <x v="1"/>
    <s v="Warning"/>
    <n v="270.09762340036565"/>
  </r>
  <r>
    <n v="224"/>
    <x v="77"/>
    <x v="0"/>
    <x v="2"/>
    <x v="4"/>
    <x v="0"/>
    <x v="1"/>
    <s v="B260604-0224"/>
    <s v="OP107"/>
    <n v="846"/>
    <n v="832"/>
    <n v="784"/>
    <n v="48"/>
    <n v="14"/>
    <n v="34"/>
    <s v="Power Failure"/>
    <n v="45"/>
    <n v="47"/>
    <n v="72.3"/>
    <n v="2.4300000000000002"/>
    <n v="25.48"/>
    <n v="17453.189999999999"/>
    <n v="8.48"/>
    <x v="2"/>
    <n v="5"/>
    <n v="27550.66"/>
    <n v="0.98345153664302598"/>
    <n v="5.7692307692307696E-2"/>
    <n v="1.6826923076923076E-2"/>
    <n v="0.94230769230769229"/>
    <n v="0.56666666666666665"/>
    <n v="76.59574468085107"/>
    <n v="10.862222222222222"/>
    <n v="10.008333333333333"/>
    <n v="10.574999999999999"/>
    <n v="0.946414499605989"/>
    <n v="80"/>
    <n v="0.95744680851063835"/>
    <n v="0.94230769230769229"/>
    <n v="0.85386414551195"/>
    <n v="0.8624046475437569"/>
    <n v="17453.189999999999"/>
    <n v="20.977391826923075"/>
    <n v="10097.470000000001"/>
    <n v="12.136382211538463"/>
    <x v="2"/>
    <s v="Normal"/>
    <n v="293.68348557692303"/>
  </r>
  <r>
    <n v="225"/>
    <x v="126"/>
    <x v="0"/>
    <x v="3"/>
    <x v="11"/>
    <x v="1"/>
    <x v="1"/>
    <s v="B260329-0225"/>
    <s v="OP132"/>
    <n v="738"/>
    <n v="697"/>
    <n v="647"/>
    <n v="50"/>
    <n v="15"/>
    <n v="28"/>
    <s v="Machine Breakdown"/>
    <n v="45"/>
    <n v="49"/>
    <n v="73"/>
    <n v="2.41"/>
    <n v="26.58"/>
    <n v="14832.09"/>
    <n v="9.57"/>
    <x v="3"/>
    <n v="9"/>
    <n v="22829.96"/>
    <n v="0.94444444444444442"/>
    <n v="7.1736011477761832E-2"/>
    <n v="2.1520803443328552E-2"/>
    <n v="0.92826398852223813"/>
    <n v="0.46666666666666667"/>
    <n v="73.469387755102048"/>
    <n v="9.4869444444444451"/>
    <n v="8.7583333333333329"/>
    <n v="9.2249999999999996"/>
    <n v="0.94941282746160793"/>
    <n v="80"/>
    <n v="0.91836734693877564"/>
    <n v="0.92826398852223813"/>
    <n v="0.80936241242481533"/>
    <n v="0.8624156533453442"/>
    <n v="14832.09"/>
    <n v="21.279899569583932"/>
    <n v="7997.869999999999"/>
    <n v="11.474705882352939"/>
    <x v="2"/>
    <s v="Warning"/>
    <n v="319.19849354375901"/>
  </r>
  <r>
    <n v="226"/>
    <x v="119"/>
    <x v="0"/>
    <x v="3"/>
    <x v="7"/>
    <x v="1"/>
    <x v="3"/>
    <s v="B260101-0226"/>
    <s v="OP129"/>
    <n v="720"/>
    <n v="606"/>
    <n v="576"/>
    <n v="30"/>
    <n v="12"/>
    <n v="30"/>
    <s v="Operator Issue"/>
    <n v="49"/>
    <n v="52"/>
    <n v="82.2"/>
    <n v="1.54"/>
    <n v="26.52"/>
    <n v="13510.37"/>
    <n v="7.48"/>
    <x v="1"/>
    <n v="5"/>
    <n v="22350.94"/>
    <n v="0.84166666666666667"/>
    <n v="4.9504950495049507E-2"/>
    <n v="1.9801980198019802E-2"/>
    <n v="0.95049504950495045"/>
    <n v="0.5"/>
    <n v="69.230769230769226"/>
    <n v="8.7533333333333339"/>
    <n v="9.3000000000000007"/>
    <n v="9.8000000000000007"/>
    <n v="0.94897959183673475"/>
    <n v="73.469387755102048"/>
    <n v="0.94230769230769218"/>
    <n v="0.95049504950495045"/>
    <n v="0.8499619192688499"/>
    <n v="0.86248410914008045"/>
    <n v="13510.37"/>
    <n v="22.294339933993399"/>
    <n v="8840.5699999999979"/>
    <n v="14.588399339933989"/>
    <x v="2"/>
    <s v="Warning"/>
    <n v="267.53207920792079"/>
  </r>
  <r>
    <n v="227"/>
    <x v="83"/>
    <x v="1"/>
    <x v="2"/>
    <x v="4"/>
    <x v="0"/>
    <x v="4"/>
    <s v="B260116-0227"/>
    <s v="OP123"/>
    <n v="548"/>
    <n v="568"/>
    <n v="530"/>
    <n v="38"/>
    <n v="11"/>
    <n v="13"/>
    <s v="Quality Inspection"/>
    <n v="57"/>
    <n v="58"/>
    <n v="76.5"/>
    <n v="1.67"/>
    <n v="17.95"/>
    <n v="16415.650000000001"/>
    <n v="10.34"/>
    <x v="0"/>
    <n v="29"/>
    <n v="25107.68"/>
    <n v="1.0364963503649636"/>
    <n v="6.6901408450704219E-2"/>
    <n v="1.936619718309859E-2"/>
    <n v="0.93309859154929575"/>
    <n v="0.21666666666666667"/>
    <n v="62.068965517241381"/>
    <n v="9.1511111111111116"/>
    <n v="8.4599999999999991"/>
    <n v="8.6766666666666659"/>
    <n v="0.97502881290818288"/>
    <n v="63.157894736842103"/>
    <n v="0.98275862068965525"/>
    <n v="0.93309859154929575"/>
    <n v="0.89411183942314854"/>
    <n v="0.86250028767996578"/>
    <n v="16415.650000000001"/>
    <n v="28.900792253521129"/>
    <n v="8692.0299999999988"/>
    <n v="15.302869718309857"/>
    <x v="2"/>
    <s v="Normal"/>
    <n v="317.90871478873242"/>
  </r>
  <r>
    <n v="228"/>
    <x v="127"/>
    <x v="0"/>
    <x v="3"/>
    <x v="8"/>
    <x v="0"/>
    <x v="0"/>
    <s v="B260621-0228"/>
    <s v="OP132"/>
    <n v="943"/>
    <n v="976"/>
    <n v="905"/>
    <n v="71"/>
    <n v="23"/>
    <n v="31"/>
    <s v="Operator Issue"/>
    <n v="42"/>
    <n v="45"/>
    <n v="78"/>
    <n v="1.66"/>
    <n v="34.700000000000003"/>
    <n v="18749.509999999998"/>
    <n v="8.77"/>
    <x v="0"/>
    <n v="34"/>
    <n v="28829.279999999999"/>
    <n v="1.0349946977730646"/>
    <n v="7.274590163934426E-2"/>
    <n v="2.3565573770491802E-2"/>
    <n v="0.92725409836065575"/>
    <n v="0.51666666666666672"/>
    <n v="80"/>
    <n v="12.2"/>
    <n v="10.484999999999999"/>
    <n v="11.001666666666667"/>
    <n v="0.95303741857294344"/>
    <n v="85.714285714285708"/>
    <n v="0.93333333333333335"/>
    <n v="0.92725409836065575"/>
    <n v="0.82479399544530008"/>
    <n v="0.86245939304640418"/>
    <n v="18749.509999999998"/>
    <n v="19.210563524590164"/>
    <n v="10079.77"/>
    <n v="10.327633196721312"/>
    <x v="1"/>
    <s v="Warning"/>
    <n v="441.84296106557377"/>
  </r>
  <r>
    <n v="229"/>
    <x v="128"/>
    <x v="1"/>
    <x v="3"/>
    <x v="11"/>
    <x v="1"/>
    <x v="3"/>
    <s v="B260102-0229"/>
    <s v="OP135"/>
    <n v="807"/>
    <n v="714"/>
    <n v="657"/>
    <n v="57"/>
    <n v="14"/>
    <n v="32"/>
    <s v="Tool Change"/>
    <n v="49"/>
    <n v="54"/>
    <n v="75.900000000000006"/>
    <n v="1.23"/>
    <n v="26.58"/>
    <n v="15915.48"/>
    <n v="7.09"/>
    <x v="3"/>
    <n v="37"/>
    <n v="25211.27"/>
    <n v="0.88475836431226762"/>
    <n v="7.9831932773109238E-2"/>
    <n v="1.9607843137254902E-2"/>
    <n v="0.92016806722689071"/>
    <n v="0.53333333333333333"/>
    <n v="66.666666666666671"/>
    <n v="10.71"/>
    <n v="10.450833333333334"/>
    <n v="10.984166666666667"/>
    <n v="0.95144526211971781"/>
    <n v="73.469387755102048"/>
    <n v="0.90740740740740744"/>
    <n v="0.92016806722689071"/>
    <n v="0.79442570088754216"/>
    <n v="0.86250818242153515"/>
    <n v="15915.48"/>
    <n v="22.290588235294116"/>
    <n v="9295.7900000000009"/>
    <n v="13.019313725490198"/>
    <x v="1"/>
    <s v="Warning"/>
    <n v="312.06823529411764"/>
  </r>
  <r>
    <n v="230"/>
    <x v="127"/>
    <x v="0"/>
    <x v="2"/>
    <x v="9"/>
    <x v="0"/>
    <x v="0"/>
    <s v="B260621-0230"/>
    <s v="OP122"/>
    <n v="725"/>
    <n v="733"/>
    <n v="696"/>
    <n v="37"/>
    <n v="9"/>
    <n v="0"/>
    <s v="No Downtime"/>
    <n v="42"/>
    <n v="45"/>
    <n v="60.8"/>
    <n v="2.6"/>
    <n v="20.86"/>
    <n v="13966.38"/>
    <n v="9.6999999999999993"/>
    <x v="1"/>
    <n v="20"/>
    <n v="21685.91"/>
    <n v="1.0110344827586206"/>
    <n v="5.0477489768076401E-2"/>
    <n v="1.227830832196453E-2"/>
    <n v="0.94952251023192358"/>
    <n v="0"/>
    <n v="80"/>
    <n v="9.1624999999999996"/>
    <n v="8.4583333333333339"/>
    <n v="8.4583333333333339"/>
    <n v="1"/>
    <n v="85.714285714285708"/>
    <n v="0.93333333333333335"/>
    <n v="0.94952251023192358"/>
    <n v="0.88622100954979532"/>
    <n v="0.86259648654803833"/>
    <n v="13966.38"/>
    <n v="19.053724420190996"/>
    <n v="7719.5300000000007"/>
    <n v="10.531418826739428"/>
    <x v="0"/>
    <s v="Normal"/>
    <n v="171.48351978171897"/>
  </r>
  <r>
    <n v="231"/>
    <x v="75"/>
    <x v="0"/>
    <x v="2"/>
    <x v="4"/>
    <x v="1"/>
    <x v="3"/>
    <s v="B260502-0231"/>
    <s v="OP102"/>
    <n v="766"/>
    <n v="698"/>
    <n v="652"/>
    <n v="46"/>
    <n v="18"/>
    <n v="27"/>
    <s v="Operator Issue"/>
    <n v="49"/>
    <n v="49"/>
    <n v="69.3"/>
    <n v="2.06"/>
    <n v="27.91"/>
    <n v="15116.02"/>
    <n v="7.09"/>
    <x v="3"/>
    <n v="27"/>
    <n v="24383.84"/>
    <n v="0.91122715404699739"/>
    <n v="6.5902578796561598E-2"/>
    <n v="2.5787965616045846E-2"/>
    <n v="0.93409742120343842"/>
    <n v="0.45"/>
    <n v="73.469387755102048"/>
    <n v="9.5005555555555556"/>
    <n v="9.9761111111111127"/>
    <n v="10.426111111111112"/>
    <n v="0.95683913251984876"/>
    <n v="73.469387755102048"/>
    <n v="1"/>
    <n v="0.93409742120343842"/>
    <n v="0.89378096619332581"/>
    <n v="0.8625658053493348"/>
    <n v="15116.02"/>
    <n v="21.656189111747853"/>
    <n v="9267.82"/>
    <n v="13.277679083094556"/>
    <x v="1"/>
    <s v="Normal"/>
    <n v="389.81140401146138"/>
  </r>
  <r>
    <n v="232"/>
    <x v="129"/>
    <x v="0"/>
    <x v="4"/>
    <x v="14"/>
    <x v="2"/>
    <x v="4"/>
    <s v="B260216-0232"/>
    <s v="OP110"/>
    <n v="734"/>
    <n v="551"/>
    <n v="498"/>
    <n v="53"/>
    <n v="14"/>
    <n v="61"/>
    <s v="Machine Breakdown"/>
    <n v="57"/>
    <n v="60"/>
    <n v="69.8"/>
    <n v="1.89"/>
    <n v="24.01"/>
    <n v="14454.26"/>
    <n v="5.82"/>
    <x v="3"/>
    <n v="43"/>
    <n v="22634.98"/>
    <n v="0.75068119891008178"/>
    <n v="9.6188747731397461E-2"/>
    <n v="2.5408348457350273E-2"/>
    <n v="0.90381125226860259"/>
    <n v="1.0166666666666666"/>
    <n v="60"/>
    <n v="9.1833333333333336"/>
    <n v="10.605"/>
    <n v="11.621666666666666"/>
    <n v="0.91251971891581818"/>
    <n v="63.157894736842103"/>
    <n v="0.95000000000000007"/>
    <n v="0.90381125226860259"/>
    <n v="0.78350831037944402"/>
    <n v="0.86252521346267164"/>
    <n v="14454.26"/>
    <n v="26.232776769509982"/>
    <n v="8180.7199999999993"/>
    <n v="14.84704174228675"/>
    <x v="2"/>
    <s v="Warning"/>
    <n v="367.25887477313972"/>
  </r>
  <r>
    <n v="233"/>
    <x v="58"/>
    <x v="0"/>
    <x v="1"/>
    <x v="6"/>
    <x v="1"/>
    <x v="4"/>
    <s v="B260517-0233"/>
    <s v="OP110"/>
    <n v="655"/>
    <n v="713"/>
    <n v="645"/>
    <n v="68"/>
    <n v="27"/>
    <n v="39"/>
    <s v="Power Failure"/>
    <n v="57"/>
    <n v="60"/>
    <n v="75.400000000000006"/>
    <n v="4.1100000000000003"/>
    <n v="29.81"/>
    <n v="19059.48"/>
    <n v="8.19"/>
    <x v="2"/>
    <n v="51"/>
    <n v="29476.23"/>
    <n v="1.0885496183206107"/>
    <n v="9.5371669004207571E-2"/>
    <n v="3.7868162692847124E-2"/>
    <n v="0.90462833099579243"/>
    <n v="0.65"/>
    <n v="60"/>
    <n v="11.883333333333333"/>
    <n v="9.7208333333333332"/>
    <n v="10.370833333333334"/>
    <n v="0.93732422659702685"/>
    <n v="63.157894736842103"/>
    <n v="0.95000000000000007"/>
    <n v="0.90462833099579243"/>
    <n v="0.80553354817297096"/>
    <n v="0.86262810005522794"/>
    <n v="19059.48"/>
    <n v="26.731388499298738"/>
    <n v="10416.75"/>
    <n v="14.609747545582048"/>
    <x v="1"/>
    <s v="Warning"/>
    <n v="721.74748948106594"/>
  </r>
  <r>
    <n v="234"/>
    <x v="80"/>
    <x v="0"/>
    <x v="2"/>
    <x v="4"/>
    <x v="1"/>
    <x v="1"/>
    <s v="B260622-0234"/>
    <s v="OP112"/>
    <n v="840"/>
    <n v="772"/>
    <n v="726"/>
    <n v="46"/>
    <n v="11"/>
    <n v="8"/>
    <s v="Machine Breakdown"/>
    <n v="45"/>
    <n v="44"/>
    <n v="76.3"/>
    <n v="2.39"/>
    <n v="23.84"/>
    <n v="15051.05"/>
    <n v="9.4600000000000009"/>
    <x v="3"/>
    <n v="30"/>
    <n v="25921.439999999999"/>
    <n v="0.919047619047619"/>
    <n v="5.9585492227979271E-2"/>
    <n v="1.4248704663212436E-2"/>
    <n v="0.94041450777202074"/>
    <n v="0.13333333333333333"/>
    <n v="81.818181818181813"/>
    <n v="9.4355555555555561"/>
    <n v="10.366666666666667"/>
    <n v="10.5"/>
    <n v="0.98730158730158735"/>
    <n v="80"/>
    <n v="1.0227272727272727"/>
    <n v="0.94041450777202074"/>
    <n v="0.94957438934122884"/>
    <n v="0.86270253884516557"/>
    <n v="15051.05"/>
    <n v="19.496178756476684"/>
    <n v="10870.39"/>
    <n v="14.080816062176165"/>
    <x v="1"/>
    <s v="Normal"/>
    <n v="214.45796632124353"/>
  </r>
  <r>
    <n v="235"/>
    <x v="30"/>
    <x v="0"/>
    <x v="0"/>
    <x v="3"/>
    <x v="2"/>
    <x v="0"/>
    <s v="B260603-0235"/>
    <s v="OP112"/>
    <n v="776"/>
    <n v="708"/>
    <n v="674"/>
    <n v="34"/>
    <n v="9"/>
    <n v="37"/>
    <s v="Setup Time"/>
    <n v="42"/>
    <n v="45"/>
    <n v="70.099999999999994"/>
    <n v="1.1599999999999999"/>
    <n v="22.72"/>
    <n v="13533.54"/>
    <n v="7.72"/>
    <x v="0"/>
    <n v="23"/>
    <n v="20998.68"/>
    <n v="0.91237113402061853"/>
    <n v="4.8022598870056499E-2"/>
    <n v="1.2711864406779662E-2"/>
    <n v="0.95197740112994356"/>
    <n v="0.6166666666666667"/>
    <n v="80"/>
    <n v="8.85"/>
    <n v="8.4366666666666656"/>
    <n v="9.0533333333333328"/>
    <n v="0.93188512518409417"/>
    <n v="85.714285714285708"/>
    <n v="0.93333333333333335"/>
    <n v="0.95197740112994356"/>
    <n v="0.82799134098277904"/>
    <n v="0.86258912911866947"/>
    <n v="13533.54"/>
    <n v="19.115169491525425"/>
    <n v="7465.1399999999994"/>
    <n v="10.543983050847457"/>
    <x v="0"/>
    <s v="Warning"/>
    <n v="172.03652542372882"/>
  </r>
  <r>
    <n v="236"/>
    <x v="130"/>
    <x v="0"/>
    <x v="1"/>
    <x v="5"/>
    <x v="1"/>
    <x v="2"/>
    <s v="B260309-0236"/>
    <s v="OP126"/>
    <n v="495"/>
    <n v="512"/>
    <n v="493"/>
    <n v="19"/>
    <n v="4"/>
    <n v="38"/>
    <s v="Power Failure"/>
    <n v="64"/>
    <n v="67"/>
    <n v="76.2"/>
    <n v="2.34"/>
    <n v="17.239999999999998"/>
    <n v="16400.04"/>
    <n v="7.51"/>
    <x v="1"/>
    <n v="35"/>
    <n v="25871.13"/>
    <n v="1.0343434343434343"/>
    <n v="3.7109375E-2"/>
    <n v="7.8125E-3"/>
    <n v="0.962890625"/>
    <n v="0.6333333333333333"/>
    <n v="53.731343283582092"/>
    <n v="9.5288888888888881"/>
    <n v="8.1666666666666679"/>
    <n v="8.8000000000000007"/>
    <n v="0.92803030303030309"/>
    <n v="56.25"/>
    <n v="0.95522388059701502"/>
    <n v="0.962890625"/>
    <n v="0.85358011080958862"/>
    <n v="0.86263435498551366"/>
    <n v="16400.04"/>
    <n v="32.031328125000002"/>
    <n v="9471.09"/>
    <n v="18.49822265625"/>
    <x v="1"/>
    <s v="Normal"/>
    <n v="128.12531250000001"/>
  </r>
  <r>
    <n v="237"/>
    <x v="119"/>
    <x v="0"/>
    <x v="1"/>
    <x v="2"/>
    <x v="0"/>
    <x v="3"/>
    <s v="B260101-0237"/>
    <s v="OP126"/>
    <n v="621"/>
    <n v="658"/>
    <n v="623"/>
    <n v="35"/>
    <n v="13"/>
    <n v="18"/>
    <s v="Power Failure"/>
    <n v="49"/>
    <n v="53"/>
    <n v="63.4"/>
    <n v="2.02"/>
    <n v="23.59"/>
    <n v="15231.72"/>
    <n v="8.8800000000000008"/>
    <x v="3"/>
    <n v="36"/>
    <n v="23532.83"/>
    <n v="1.0595813204508857"/>
    <n v="5.3191489361702128E-2"/>
    <n v="1.9756838905775075E-2"/>
    <n v="0.94680851063829785"/>
    <n v="0.3"/>
    <n v="67.924528301886795"/>
    <n v="9.6872222222222231"/>
    <n v="8.1524999999999999"/>
    <n v="8.4525000000000006"/>
    <n v="0.96450754214729362"/>
    <n v="73.469387755102048"/>
    <n v="0.92452830188679236"/>
    <n v="0.94680851063829785"/>
    <n v="0.84428289668894962"/>
    <n v="0.86264620609045606"/>
    <n v="15231.72"/>
    <n v="23.148510638297871"/>
    <n v="8301.1100000000024"/>
    <n v="12.615668693009122"/>
    <x v="2"/>
    <s v="Warning"/>
    <n v="300.93063829787235"/>
  </r>
  <r>
    <n v="238"/>
    <x v="63"/>
    <x v="0"/>
    <x v="4"/>
    <x v="12"/>
    <x v="2"/>
    <x v="3"/>
    <s v="B260611-0238"/>
    <s v="OP130"/>
    <n v="768"/>
    <n v="648"/>
    <n v="559"/>
    <n v="89"/>
    <n v="25"/>
    <n v="0"/>
    <s v="No Downtime"/>
    <n v="49"/>
    <n v="53"/>
    <n v="76.599999999999994"/>
    <n v="3.25"/>
    <n v="19.739999999999998"/>
    <n v="13444.03"/>
    <n v="8.85"/>
    <x v="0"/>
    <n v="33"/>
    <n v="21100.23"/>
    <n v="0.84375"/>
    <n v="0.13734567901234568"/>
    <n v="3.8580246913580245E-2"/>
    <n v="0.86265432098765427"/>
    <n v="0"/>
    <n v="67.924528301886795"/>
    <n v="9.5399999999999991"/>
    <n v="10.453333333333333"/>
    <n v="10.453333333333333"/>
    <n v="1"/>
    <n v="73.469387755102048"/>
    <n v="0.92452830188679236"/>
    <n v="0.86265432098765427"/>
    <n v="0.79754833449801987"/>
    <n v="0.862670273337378"/>
    <n v="13444.03"/>
    <n v="20.746959876543212"/>
    <n v="7656.1999999999989"/>
    <n v="11.815123456790122"/>
    <x v="1"/>
    <s v="Warning"/>
    <n v="518.67399691358025"/>
  </r>
  <r>
    <n v="239"/>
    <x v="114"/>
    <x v="1"/>
    <x v="1"/>
    <x v="6"/>
    <x v="2"/>
    <x v="1"/>
    <s v="B260519-0239"/>
    <s v="OP102"/>
    <n v="698"/>
    <n v="575"/>
    <n v="537"/>
    <n v="38"/>
    <n v="14"/>
    <n v="43"/>
    <s v="Power Failure"/>
    <n v="45"/>
    <n v="46"/>
    <n v="67"/>
    <n v="2.92"/>
    <n v="19.47"/>
    <n v="12120.56"/>
    <n v="7.26"/>
    <x v="0"/>
    <n v="13"/>
    <n v="19254.18"/>
    <n v="0.82378223495702008"/>
    <n v="6.6086956521739126E-2"/>
    <n v="2.4347826086956521E-2"/>
    <n v="0.93391304347826087"/>
    <n v="0.71666666666666667"/>
    <n v="78.260869565217391"/>
    <n v="7.3472222222222223"/>
    <n v="8.0083333333333329"/>
    <n v="8.7249999999999996"/>
    <n v="0.91786055396370581"/>
    <n v="80"/>
    <n v="0.97826086956521741"/>
    <n v="0.93391304347826087"/>
    <n v="0.83856711858347632"/>
    <n v="0.86275573519937176"/>
    <n v="12120.56"/>
    <n v="21.079234782608694"/>
    <n v="7133.6200000000008"/>
    <n v="12.406295652173915"/>
    <x v="2"/>
    <s v="Warning"/>
    <n v="295.10928695652171"/>
  </r>
  <r>
    <n v="240"/>
    <x v="14"/>
    <x v="0"/>
    <x v="3"/>
    <x v="11"/>
    <x v="1"/>
    <x v="0"/>
    <s v="B260608-0240"/>
    <s v="OP104"/>
    <n v="877"/>
    <n v="847"/>
    <n v="782"/>
    <n v="65"/>
    <n v="13"/>
    <n v="41"/>
    <s v="Machine Breakdown"/>
    <n v="42"/>
    <n v="45"/>
    <n v="77.099999999999994"/>
    <n v="2.5099999999999998"/>
    <n v="27.94"/>
    <n v="16301.1"/>
    <n v="9.31"/>
    <x v="0"/>
    <n v="15"/>
    <n v="24454.66"/>
    <n v="0.96579247434435578"/>
    <n v="7.6741440377804018E-2"/>
    <n v="1.5348288075560802E-2"/>
    <n v="0.92325855962219594"/>
    <n v="0.68333333333333335"/>
    <n v="80"/>
    <n v="10.5875"/>
    <n v="9.5483333333333338"/>
    <n v="10.231666666666667"/>
    <n v="0.93321387848183746"/>
    <n v="85.714285714285708"/>
    <n v="0.93333333333333335"/>
    <n v="0.92325855962219594"/>
    <n v="0.80415785451547861"/>
    <n v="0.86278752050372909"/>
    <n v="16301.1"/>
    <n v="19.245690672963402"/>
    <n v="8153.5599999999995"/>
    <n v="9.6263990554899639"/>
    <x v="1"/>
    <s v="Warning"/>
    <n v="250.19397874852422"/>
  </r>
  <r>
    <n v="241"/>
    <x v="41"/>
    <x v="0"/>
    <x v="4"/>
    <x v="14"/>
    <x v="1"/>
    <x v="4"/>
    <s v="B260625-0241"/>
    <s v="OP122"/>
    <n v="536"/>
    <n v="375"/>
    <n v="341"/>
    <n v="34"/>
    <n v="11"/>
    <n v="38"/>
    <s v="Quality Inspection"/>
    <n v="57"/>
    <n v="59"/>
    <n v="76.3"/>
    <n v="2.33"/>
    <n v="15.64"/>
    <n v="10296.370000000001"/>
    <n v="5.05"/>
    <x v="0"/>
    <n v="31"/>
    <n v="15299.32"/>
    <n v="0.69962686567164178"/>
    <n v="9.0666666666666673E-2"/>
    <n v="2.9333333333333333E-2"/>
    <n v="0.90933333333333333"/>
    <n v="0.6333333333333333"/>
    <n v="61.016949152542374"/>
    <n v="6.145833333333333"/>
    <n v="7.8533333333333335"/>
    <n v="8.4866666666666664"/>
    <n v="0.92537313432835822"/>
    <n v="63.157894736842103"/>
    <n v="0.96610169491525433"/>
    <n v="0.90933333333333333"/>
    <n v="0.81294814065266885"/>
    <n v="0.86286466480108215"/>
    <n v="10296.370000000001"/>
    <n v="27.456986666666669"/>
    <n v="5002.9499999999989"/>
    <n v="13.341199999999997"/>
    <x v="1"/>
    <s v="Warning"/>
    <n v="302.02685333333335"/>
  </r>
  <r>
    <n v="242"/>
    <x v="22"/>
    <x v="1"/>
    <x v="1"/>
    <x v="6"/>
    <x v="2"/>
    <x v="1"/>
    <s v="B260616-0242"/>
    <s v="OP109"/>
    <n v="785"/>
    <n v="707"/>
    <n v="660"/>
    <n v="47"/>
    <n v="15"/>
    <n v="19"/>
    <s v="Machine Breakdown"/>
    <n v="45"/>
    <n v="46"/>
    <n v="69.599999999999994"/>
    <n v="1.51"/>
    <n v="21.9"/>
    <n v="14147.74"/>
    <n v="7.73"/>
    <x v="1"/>
    <n v="25"/>
    <n v="22672.98"/>
    <n v="0.90063694267515926"/>
    <n v="6.6478076379066484E-2"/>
    <n v="2.1216407355021217E-2"/>
    <n v="0.93352192362093356"/>
    <n v="0.31666666666666665"/>
    <n v="78.260869565217391"/>
    <n v="9.0338888888888889"/>
    <n v="9.4958333333333336"/>
    <n v="9.8125"/>
    <n v="0.96772823779193207"/>
    <n v="80"/>
    <n v="0.97826086956521741"/>
    <n v="0.93352192362093356"/>
    <n v="0.88375649291004199"/>
    <n v="0.86293043097255562"/>
    <n v="14147.74"/>
    <n v="20.010947666195189"/>
    <n v="8525.24"/>
    <n v="12.058330975954737"/>
    <x v="0"/>
    <s v="Normal"/>
    <n v="300.16421499292784"/>
  </r>
  <r>
    <n v="243"/>
    <x v="131"/>
    <x v="0"/>
    <x v="2"/>
    <x v="10"/>
    <x v="2"/>
    <x v="2"/>
    <s v="B260516-0243"/>
    <s v="OP133"/>
    <n v="506"/>
    <n v="397"/>
    <n v="357"/>
    <n v="40"/>
    <n v="13"/>
    <n v="104"/>
    <s v="Operator Issue"/>
    <n v="64"/>
    <n v="72"/>
    <n v="70.900000000000006"/>
    <n v="2.44"/>
    <n v="18.04"/>
    <n v="12062.28"/>
    <n v="7.73"/>
    <x v="1"/>
    <n v="18"/>
    <n v="18055.330000000002"/>
    <n v="0.78458498023715417"/>
    <n v="0.10075566750629723"/>
    <n v="3.2745591939546598E-2"/>
    <n v="0.89924433249370272"/>
    <n v="1.7333333333333334"/>
    <n v="50"/>
    <n v="7.94"/>
    <n v="7.2622222222222215"/>
    <n v="8.9955555555555549"/>
    <n v="0.80731225296442688"/>
    <n v="56.25"/>
    <n v="0.88888888888888884"/>
    <n v="0.89924433249370272"/>
    <n v="0.6453075271386518"/>
    <n v="0.86290295595680699"/>
    <n v="12062.28"/>
    <n v="30.383576826196474"/>
    <n v="5993.0500000000011"/>
    <n v="15.095843828715369"/>
    <x v="2"/>
    <s v="Critical"/>
    <n v="394.98649874055417"/>
  </r>
  <r>
    <n v="244"/>
    <x v="49"/>
    <x v="0"/>
    <x v="3"/>
    <x v="8"/>
    <x v="1"/>
    <x v="0"/>
    <s v="B260114-0244"/>
    <s v="OP116"/>
    <n v="947"/>
    <n v="901"/>
    <n v="850"/>
    <n v="51"/>
    <n v="18"/>
    <n v="24"/>
    <s v="Preventive Maintenance"/>
    <n v="42"/>
    <n v="42"/>
    <n v="72.8"/>
    <n v="1.7"/>
    <n v="36.619999999999997"/>
    <n v="16109.76"/>
    <n v="8.33"/>
    <x v="1"/>
    <n v="39"/>
    <n v="27837.279999999999"/>
    <n v="0.95142555438225973"/>
    <n v="5.6603773584905662E-2"/>
    <n v="1.9977802441731411E-2"/>
    <n v="0.94339622641509435"/>
    <n v="0.4"/>
    <n v="85.714285714285708"/>
    <n v="10.511666666666667"/>
    <n v="10.648333333333333"/>
    <n v="11.048333333333334"/>
    <n v="0.96379544426006936"/>
    <n v="85.714285714285708"/>
    <n v="1"/>
    <n v="0.94339622641509435"/>
    <n v="0.90924098515100882"/>
    <n v="0.86319040038060912"/>
    <n v="16109.76"/>
    <n v="17.879866814650388"/>
    <n v="11727.519999999999"/>
    <n v="13.016115427302996"/>
    <x v="0"/>
    <s v="Normal"/>
    <n v="321.837602663707"/>
  </r>
  <r>
    <n v="245"/>
    <x v="123"/>
    <x v="0"/>
    <x v="2"/>
    <x v="10"/>
    <x v="0"/>
    <x v="3"/>
    <s v="B260207-0245"/>
    <s v="OP130"/>
    <n v="719"/>
    <n v="755"/>
    <n v="686"/>
    <n v="69"/>
    <n v="27"/>
    <n v="24"/>
    <s v="Quality Inspection"/>
    <n v="49"/>
    <n v="49"/>
    <n v="79.400000000000006"/>
    <n v="1.88"/>
    <n v="28.66"/>
    <n v="16885.060000000001"/>
    <n v="9.68"/>
    <x v="0"/>
    <n v="31"/>
    <n v="26803.33"/>
    <n v="1.0500695410292071"/>
    <n v="9.1390728476821198E-2"/>
    <n v="3.5761589403973511E-2"/>
    <n v="0.90860927152317883"/>
    <n v="0.4"/>
    <n v="73.469387755102048"/>
    <n v="10.276388888888889"/>
    <n v="9.386388888888888"/>
    <n v="9.7863888888888884"/>
    <n v="0.95912690528227973"/>
    <n v="73.469387755102048"/>
    <n v="1"/>
    <n v="0.90860927152317883"/>
    <n v="0.87147159870681312"/>
    <n v="0.86312948690869051"/>
    <n v="16885.060000000001"/>
    <n v="22.364317880794705"/>
    <n v="9918.27"/>
    <n v="13.136781456953642"/>
    <x v="2"/>
    <s v="Normal"/>
    <n v="603.83658278145697"/>
  </r>
  <r>
    <n v="246"/>
    <x v="35"/>
    <x v="0"/>
    <x v="1"/>
    <x v="6"/>
    <x v="1"/>
    <x v="2"/>
    <s v="B260228-0246"/>
    <s v="OP131"/>
    <n v="664"/>
    <n v="640"/>
    <n v="595"/>
    <n v="45"/>
    <n v="18"/>
    <n v="38"/>
    <s v="Setup Time"/>
    <n v="64"/>
    <n v="64"/>
    <n v="68.8"/>
    <n v="2.2000000000000002"/>
    <n v="28.22"/>
    <n v="19644.23"/>
    <n v="7.08"/>
    <x v="2"/>
    <n v="25"/>
    <n v="31373.43"/>
    <n v="0.96385542168674698"/>
    <n v="7.03125E-2"/>
    <n v="2.8125000000000001E-2"/>
    <n v="0.9296875"/>
    <n v="0.6333333333333333"/>
    <n v="56.25"/>
    <n v="11.377777777777778"/>
    <n v="11.171111111111111"/>
    <n v="11.804444444444444"/>
    <n v="0.94634789156626509"/>
    <n v="56.25"/>
    <n v="1"/>
    <n v="0.9296875"/>
    <n v="0.87980780544051207"/>
    <n v="0.86311843775399089"/>
    <n v="19644.23"/>
    <n v="30.694109375"/>
    <n v="11729.2"/>
    <n v="18.326875000000001"/>
    <x v="2"/>
    <s v="Normal"/>
    <n v="552.49396875000002"/>
  </r>
  <r>
    <n v="247"/>
    <x v="108"/>
    <x v="0"/>
    <x v="1"/>
    <x v="6"/>
    <x v="0"/>
    <x v="1"/>
    <s v="B260510-0247"/>
    <s v="OP107"/>
    <n v="911"/>
    <n v="917"/>
    <n v="875"/>
    <n v="42"/>
    <n v="14"/>
    <n v="42"/>
    <s v="Quality Inspection"/>
    <n v="45"/>
    <n v="46"/>
    <n v="76.599999999999994"/>
    <n v="2.19"/>
    <n v="29.85"/>
    <n v="18957.27"/>
    <n v="9.19"/>
    <x v="2"/>
    <n v="41"/>
    <n v="30558.41"/>
    <n v="1.0065861690450055"/>
    <n v="4.5801526717557252E-2"/>
    <n v="1.5267175572519083E-2"/>
    <n v="0.95419847328244278"/>
    <n v="0.7"/>
    <n v="78.260869565217391"/>
    <n v="11.717222222222222"/>
    <n v="10.6875"/>
    <n v="11.387499999999999"/>
    <n v="0.93852908891328213"/>
    <n v="80"/>
    <n v="0.97826086956521741"/>
    <n v="0.95419847328244278"/>
    <n v="0.87607469716847197"/>
    <n v="0.86309630331408849"/>
    <n v="18957.27"/>
    <n v="20.673140676117775"/>
    <n v="11601.14"/>
    <n v="12.651188658669573"/>
    <x v="1"/>
    <s v="Normal"/>
    <n v="289.42396946564884"/>
  </r>
  <r>
    <n v="248"/>
    <x v="132"/>
    <x v="1"/>
    <x v="3"/>
    <x v="7"/>
    <x v="1"/>
    <x v="1"/>
    <s v="B260205-0248"/>
    <s v="OP101"/>
    <n v="716"/>
    <n v="595"/>
    <n v="556"/>
    <n v="39"/>
    <n v="13"/>
    <n v="40"/>
    <s v="Material Shortage"/>
    <n v="45"/>
    <n v="48"/>
    <n v="74.7"/>
    <n v="1.93"/>
    <n v="22.15"/>
    <n v="12219.07"/>
    <n v="8.48"/>
    <x v="3"/>
    <n v="68"/>
    <n v="18936.400000000001"/>
    <n v="0.83100558659217882"/>
    <n v="6.5546218487394961E-2"/>
    <n v="2.1848739495798318E-2"/>
    <n v="0.93445378151260505"/>
    <n v="0.66666666666666663"/>
    <n v="75"/>
    <n v="7.9333333333333336"/>
    <n v="8.2833333333333332"/>
    <n v="8.9499999999999993"/>
    <n v="0.92551210428305408"/>
    <n v="80"/>
    <n v="0.9375"/>
    <n v="0.93445378151260505"/>
    <n v="0.81079526782780154"/>
    <n v="0.8630790677312804"/>
    <n v="12219.07"/>
    <n v="20.536252100840336"/>
    <n v="6717.3300000000017"/>
    <n v="11.289630252100844"/>
    <x v="1"/>
    <s v="Warning"/>
    <n v="266.97127731092439"/>
  </r>
  <r>
    <n v="249"/>
    <x v="133"/>
    <x v="1"/>
    <x v="1"/>
    <x v="6"/>
    <x v="0"/>
    <x v="3"/>
    <s v="B260409-0249"/>
    <s v="OP105"/>
    <n v="724"/>
    <n v="686"/>
    <n v="645"/>
    <n v="41"/>
    <n v="11"/>
    <n v="38"/>
    <s v="Preventive Maintenance"/>
    <n v="49"/>
    <n v="52"/>
    <n v="61.9"/>
    <n v="1.85"/>
    <n v="29.31"/>
    <n v="14952.42"/>
    <n v="6.99"/>
    <x v="0"/>
    <n v="16"/>
    <n v="24440.02"/>
    <n v="0.9475138121546961"/>
    <n v="5.9766763848396499E-2"/>
    <n v="1.6034985422740525E-2"/>
    <n v="0.94023323615160348"/>
    <n v="0.6333333333333333"/>
    <n v="69.230769230769226"/>
    <n v="9.9088888888888889"/>
    <n v="9.2211111111111119"/>
    <n v="9.8544444444444448"/>
    <n v="0.93573119855677078"/>
    <n v="73.469387755102048"/>
    <n v="0.94230769230769218"/>
    <n v="0.94023323615160348"/>
    <n v="0.82904755916087502"/>
    <n v="0.86314859406093936"/>
    <n v="14952.42"/>
    <n v="21.796530612244897"/>
    <n v="9487.6"/>
    <n v="13.830320699708455"/>
    <x v="0"/>
    <s v="Warning"/>
    <n v="239.76183673469387"/>
  </r>
  <r>
    <n v="250"/>
    <x v="5"/>
    <x v="0"/>
    <x v="1"/>
    <x v="6"/>
    <x v="1"/>
    <x v="1"/>
    <s v="B260509-0250"/>
    <s v="OP119"/>
    <n v="911"/>
    <n v="842"/>
    <n v="797"/>
    <n v="45"/>
    <n v="9"/>
    <n v="33"/>
    <s v="Operator Issue"/>
    <n v="45"/>
    <n v="49"/>
    <n v="81.7"/>
    <n v="2.4500000000000002"/>
    <n v="34.94"/>
    <n v="18206.82"/>
    <n v="6.99"/>
    <x v="0"/>
    <n v="4"/>
    <n v="28224.86"/>
    <n v="0.92425905598243685"/>
    <n v="5.3444180522565318E-2"/>
    <n v="1.0688836104513063E-2"/>
    <n v="0.94655581947743472"/>
    <n v="0.55000000000000004"/>
    <n v="73.469387755102048"/>
    <n v="11.460555555555555"/>
    <n v="10.837499999999999"/>
    <n v="11.387499999999999"/>
    <n v="0.95170142700329297"/>
    <n v="80"/>
    <n v="0.91836734693877564"/>
    <n v="0.94655581947743472"/>
    <n v="0.82730068543005264"/>
    <n v="0.86319400156413528"/>
    <n v="18206.82"/>
    <n v="21.623301662707838"/>
    <n v="10018.040000000001"/>
    <n v="11.89790973871734"/>
    <x v="1"/>
    <s v="Warning"/>
    <n v="194.60971496437054"/>
  </r>
  <r>
    <n v="251"/>
    <x v="36"/>
    <x v="0"/>
    <x v="3"/>
    <x v="11"/>
    <x v="2"/>
    <x v="0"/>
    <s v="B260508-0251"/>
    <s v="OP127"/>
    <n v="787"/>
    <n v="550"/>
    <n v="502"/>
    <n v="48"/>
    <n v="16"/>
    <n v="114"/>
    <s v="Machine Breakdown"/>
    <n v="42"/>
    <n v="47"/>
    <n v="84.1"/>
    <n v="1.82"/>
    <n v="24.43"/>
    <n v="10415.370000000001"/>
    <n v="6.97"/>
    <x v="0"/>
    <n v="6"/>
    <n v="15875.17"/>
    <n v="0.69885641677255406"/>
    <n v="8.727272727272728E-2"/>
    <n v="2.9090909090909091E-2"/>
    <n v="0.91272727272727272"/>
    <n v="1.9"/>
    <n v="76.59574468085107"/>
    <n v="7.1805555555555554"/>
    <n v="7.2816666666666663"/>
    <n v="9.1816666666666666"/>
    <n v="0.79306589217643852"/>
    <n v="85.714285714285708"/>
    <n v="0.89361702127659592"/>
    <n v="0.91272727272727272"/>
    <n v="0.64684724451249642"/>
    <n v="0.86324185931898079"/>
    <n v="10415.370000000001"/>
    <n v="18.937036363636366"/>
    <n v="5459.7999999999993"/>
    <n v="9.9269090909090902"/>
    <x v="2"/>
    <s v="Critical"/>
    <n v="302.99258181818186"/>
  </r>
  <r>
    <n v="252"/>
    <x v="125"/>
    <x v="1"/>
    <x v="3"/>
    <x v="7"/>
    <x v="0"/>
    <x v="3"/>
    <s v="B260203-0252"/>
    <s v="OP119"/>
    <n v="644"/>
    <n v="662"/>
    <n v="637"/>
    <n v="25"/>
    <n v="9"/>
    <n v="12"/>
    <s v="Preventive Maintenance"/>
    <n v="49"/>
    <n v="48"/>
    <n v="68.900000000000006"/>
    <n v="1.99"/>
    <n v="27.12"/>
    <n v="13971.98"/>
    <n v="7.8"/>
    <x v="2"/>
    <n v="14"/>
    <n v="24314.240000000002"/>
    <n v="1.0279503105590062"/>
    <n v="3.7764350453172203E-2"/>
    <n v="1.3595166163141994E-2"/>
    <n v="0.96223564954682783"/>
    <n v="0.2"/>
    <n v="75"/>
    <n v="8.8266666666666662"/>
    <n v="8.5655555555555569"/>
    <n v="8.7655555555555562"/>
    <n v="0.97718341995183178"/>
    <n v="73.469387755102048"/>
    <n v="1.0208333333333333"/>
    <n v="0.96223564954682783"/>
    <n v="0.95986990454923604"/>
    <n v="0.86353077068721373"/>
    <n v="13971.98"/>
    <n v="21.105709969788521"/>
    <n v="10342.260000000002"/>
    <n v="15.622749244712994"/>
    <x v="0"/>
    <s v="Normal"/>
    <n v="189.95138972809667"/>
  </r>
  <r>
    <n v="253"/>
    <x v="118"/>
    <x v="1"/>
    <x v="4"/>
    <x v="14"/>
    <x v="0"/>
    <x v="1"/>
    <s v="B260423-0253"/>
    <s v="OP121"/>
    <n v="856"/>
    <n v="791"/>
    <n v="718"/>
    <n v="73"/>
    <n v="16"/>
    <n v="38"/>
    <s v="Tool Change"/>
    <n v="45"/>
    <n v="44"/>
    <n v="73.8"/>
    <n v="2.25"/>
    <n v="34.28"/>
    <n v="16229.92"/>
    <n v="8.6300000000000008"/>
    <x v="0"/>
    <n v="1"/>
    <n v="25727.05"/>
    <n v="0.9240654205607477"/>
    <n v="9.2288242730720602E-2"/>
    <n v="2.0227560050568902E-2"/>
    <n v="0.90771175726927944"/>
    <n v="0.6333333333333333"/>
    <n v="81.818181818181813"/>
    <n v="9.6677777777777774"/>
    <n v="10.066666666666666"/>
    <n v="10.7"/>
    <n v="0.94080996884735202"/>
    <n v="80"/>
    <n v="1.0227272727272727"/>
    <n v="0.90771175726927944"/>
    <n v="0.87339300348976967"/>
    <n v="0.8634019750537083"/>
    <n v="16229.92"/>
    <n v="20.518230088495574"/>
    <n v="9497.1299999999992"/>
    <n v="12.006485461441212"/>
    <x v="1"/>
    <s v="Normal"/>
    <n v="328.29168141592919"/>
  </r>
  <r>
    <n v="254"/>
    <x v="78"/>
    <x v="0"/>
    <x v="2"/>
    <x v="9"/>
    <x v="2"/>
    <x v="3"/>
    <s v="B260527-0254"/>
    <s v="OP108"/>
    <n v="865"/>
    <n v="809"/>
    <n v="773"/>
    <n v="36"/>
    <n v="7"/>
    <n v="33"/>
    <s v="Material Shortage"/>
    <n v="49"/>
    <n v="51"/>
    <n v="74.900000000000006"/>
    <n v="1.64"/>
    <n v="31.32"/>
    <n v="17204.57"/>
    <n v="9.6199999999999992"/>
    <x v="0"/>
    <n v="1"/>
    <n v="28532.52"/>
    <n v="0.93526011560693645"/>
    <n v="4.4499381953028432E-2"/>
    <n v="8.65265760197775E-3"/>
    <n v="0.95550061804697162"/>
    <n v="0.55000000000000004"/>
    <n v="70.588235294117652"/>
    <n v="11.460833333333333"/>
    <n v="11.22361111111111"/>
    <n v="11.77361111111111"/>
    <n v="0.95328536038692924"/>
    <n v="73.469387755102048"/>
    <n v="0.96078431372549022"/>
    <n v="0.95550061804697162"/>
    <n v="0.87514456471014135"/>
    <n v="0.86338860018297725"/>
    <n v="17204.57"/>
    <n v="21.266464771322621"/>
    <n v="11327.95"/>
    <n v="14.002410383189122"/>
    <x v="2"/>
    <s v="Normal"/>
    <n v="148.86525339925834"/>
  </r>
  <r>
    <n v="255"/>
    <x v="134"/>
    <x v="1"/>
    <x v="0"/>
    <x v="0"/>
    <x v="0"/>
    <x v="4"/>
    <s v="B260518-0255"/>
    <s v="OP133"/>
    <n v="534"/>
    <n v="552"/>
    <n v="524"/>
    <n v="28"/>
    <n v="6"/>
    <n v="27"/>
    <s v="Operator Issue"/>
    <n v="57"/>
    <n v="58"/>
    <n v="74.900000000000006"/>
    <n v="1.32"/>
    <n v="22.1"/>
    <n v="16077.31"/>
    <n v="10.18"/>
    <x v="0"/>
    <n v="19"/>
    <n v="24546.080000000002"/>
    <n v="1.0337078651685394"/>
    <n v="5.0724637681159424E-2"/>
    <n v="1.0869565217391304E-2"/>
    <n v="0.94927536231884058"/>
    <n v="0.45"/>
    <n v="62.068965517241381"/>
    <n v="8.8933333333333326"/>
    <n v="8.0050000000000008"/>
    <n v="8.4550000000000001"/>
    <n v="0.94677705499704323"/>
    <n v="63.157894736842103"/>
    <n v="0.98275862068965525"/>
    <n v="0.94927536231884058"/>
    <n v="0.88325640550511275"/>
    <n v="0.86337284151739124"/>
    <n v="16077.31"/>
    <n v="29.125561594202896"/>
    <n v="8468.7700000000023"/>
    <n v="15.341974637681163"/>
    <x v="2"/>
    <s v="Normal"/>
    <n v="174.75336956521738"/>
  </r>
  <r>
    <n v="256"/>
    <x v="135"/>
    <x v="1"/>
    <x v="3"/>
    <x v="11"/>
    <x v="1"/>
    <x v="0"/>
    <s v="B260419-0256"/>
    <s v="OP120"/>
    <n v="963"/>
    <n v="956"/>
    <n v="866"/>
    <n v="90"/>
    <n v="28"/>
    <n v="23"/>
    <s v="Preventive Maintenance"/>
    <n v="42"/>
    <n v="43"/>
    <n v="82.5"/>
    <n v="2.57"/>
    <n v="39.130000000000003"/>
    <n v="18391.21"/>
    <n v="8.1"/>
    <x v="3"/>
    <n v="50"/>
    <n v="28248.720000000001"/>
    <n v="0.9927310488058152"/>
    <n v="9.4142259414225937E-2"/>
    <n v="2.9288702928870293E-2"/>
    <n v="0.90585774058577406"/>
    <n v="0.38333333333333336"/>
    <n v="83.720930232558146"/>
    <n v="11.418888888888889"/>
    <n v="10.851666666666667"/>
    <n v="11.234999999999999"/>
    <n v="0.96588043317015282"/>
    <n v="85.714285714285708"/>
    <n v="0.97674418604651181"/>
    <n v="0.90585774058577406"/>
    <n v="0.85460258624269736"/>
    <n v="0.86334615216975674"/>
    <n v="18391.21"/>
    <n v="19.237667364016737"/>
    <n v="9857.510000000002"/>
    <n v="10.311202928870294"/>
    <x v="1"/>
    <s v="Normal"/>
    <n v="538.6546861924686"/>
  </r>
  <r>
    <n v="257"/>
    <x v="136"/>
    <x v="1"/>
    <x v="1"/>
    <x v="6"/>
    <x v="1"/>
    <x v="0"/>
    <s v="B260319-0257"/>
    <s v="OP101"/>
    <n v="798"/>
    <n v="782"/>
    <n v="743"/>
    <n v="39"/>
    <n v="8"/>
    <n v="24"/>
    <s v="Tool Change"/>
    <n v="42"/>
    <n v="44"/>
    <n v="68.8"/>
    <n v="1.39"/>
    <n v="26.51"/>
    <n v="13714.82"/>
    <n v="9.4700000000000006"/>
    <x v="2"/>
    <n v="45"/>
    <n v="23869.55"/>
    <n v="0.97994987468671679"/>
    <n v="4.9872122762148335E-2"/>
    <n v="1.0230179028132993E-2"/>
    <n v="0.95012787723785164"/>
    <n v="0.4"/>
    <n v="81.818181818181813"/>
    <n v="9.5577777777777779"/>
    <n v="8.91"/>
    <n v="9.31"/>
    <n v="0.95703544575725019"/>
    <n v="85.714285714285708"/>
    <n v="0.95454545454545459"/>
    <n v="0.95012787723785164"/>
    <n v="0.86797396304059371"/>
    <n v="0.86335790427449743"/>
    <n v="13714.82"/>
    <n v="17.538132992327366"/>
    <n v="10154.73"/>
    <n v="12.985588235294117"/>
    <x v="0"/>
    <s v="Normal"/>
    <n v="140.30506393861893"/>
  </r>
  <r>
    <n v="258"/>
    <x v="25"/>
    <x v="1"/>
    <x v="0"/>
    <x v="1"/>
    <x v="1"/>
    <x v="4"/>
    <s v="B260308-0258"/>
    <s v="OP117"/>
    <n v="561"/>
    <n v="563"/>
    <n v="531"/>
    <n v="32"/>
    <n v="13"/>
    <n v="32"/>
    <s v="Quality Inspection"/>
    <n v="57"/>
    <n v="58"/>
    <n v="76.5"/>
    <n v="2.21"/>
    <n v="17.61"/>
    <n v="15740.65"/>
    <n v="7.48"/>
    <x v="0"/>
    <n v="24"/>
    <n v="24613.64"/>
    <n v="1.0035650623885919"/>
    <n v="5.6838365896980464E-2"/>
    <n v="2.3090586145648313E-2"/>
    <n v="0.94316163410301956"/>
    <n v="0.53333333333333333"/>
    <n v="62.068965517241381"/>
    <n v="9.0705555555555559"/>
    <n v="8.3491666666666671"/>
    <n v="8.8825000000000003"/>
    <n v="0.93995684398161183"/>
    <n v="63.157894736842103"/>
    <n v="0.98275862068965525"/>
    <n v="0.94316163410301956"/>
    <n v="0.87124621169815175"/>
    <n v="0.86335169154399138"/>
    <n v="15740.65"/>
    <n v="27.958525754884548"/>
    <n v="8872.99"/>
    <n v="15.76019538188277"/>
    <x v="1"/>
    <s v="Normal"/>
    <n v="363.4608348134991"/>
  </r>
  <r>
    <n v="259"/>
    <x v="102"/>
    <x v="0"/>
    <x v="2"/>
    <x v="10"/>
    <x v="2"/>
    <x v="1"/>
    <s v="B260125-0259"/>
    <s v="OP120"/>
    <n v="818"/>
    <n v="708"/>
    <n v="630"/>
    <n v="78"/>
    <n v="16"/>
    <n v="18"/>
    <s v="Operator Issue"/>
    <n v="45"/>
    <n v="46"/>
    <n v="71.400000000000006"/>
    <n v="1.74"/>
    <n v="22.04"/>
    <n v="13971.32"/>
    <n v="8.7899999999999991"/>
    <x v="3"/>
    <n v="21"/>
    <n v="22488.46"/>
    <n v="0.86552567237163813"/>
    <n v="0.11016949152542373"/>
    <n v="2.2598870056497175E-2"/>
    <n v="0.88983050847457623"/>
    <n v="0.3"/>
    <n v="78.260869565217391"/>
    <n v="9.0466666666666669"/>
    <n v="9.9249999999999989"/>
    <n v="10.225"/>
    <n v="0.97066014669926648"/>
    <n v="80"/>
    <n v="0.97826086956521741"/>
    <n v="0.88983050847457623"/>
    <n v="0.8449464246783408"/>
    <n v="0.86334105202895883"/>
    <n v="13971.32"/>
    <n v="19.733502824858757"/>
    <n v="8517.14"/>
    <n v="12.029858757062145"/>
    <x v="0"/>
    <s v="Warning"/>
    <n v="315.73604519774011"/>
  </r>
  <r>
    <n v="260"/>
    <x v="137"/>
    <x v="0"/>
    <x v="1"/>
    <x v="2"/>
    <x v="2"/>
    <x v="0"/>
    <s v="B260515-0260"/>
    <s v="OP109"/>
    <n v="728"/>
    <n v="694"/>
    <n v="660"/>
    <n v="34"/>
    <n v="12"/>
    <n v="15"/>
    <s v="Operator Issue"/>
    <n v="42"/>
    <n v="47"/>
    <n v="65.099999999999994"/>
    <n v="1.61"/>
    <n v="20.71"/>
    <n v="12411.24"/>
    <n v="9.56"/>
    <x v="0"/>
    <n v="25"/>
    <n v="20773.52"/>
    <n v="0.95329670329670335"/>
    <n v="4.8991354466858789E-2"/>
    <n v="1.7291066282420751E-2"/>
    <n v="0.95100864553314124"/>
    <n v="0.25"/>
    <n v="76.59574468085107"/>
    <n v="9.0605555555555561"/>
    <n v="8.2433333333333341"/>
    <n v="8.4933333333333341"/>
    <n v="0.97056514913657776"/>
    <n v="85.714285714285708"/>
    <n v="0.89361702127659592"/>
    <n v="0.95100864553314124"/>
    <n v="0.82482267257544739"/>
    <n v="0.86336587608746163"/>
    <n v="12411.24"/>
    <n v="17.883631123919308"/>
    <n v="8362.2800000000007"/>
    <n v="12.049394812680116"/>
    <x v="0"/>
    <s v="Warning"/>
    <n v="214.6035734870317"/>
  </r>
  <r>
    <n v="261"/>
    <x v="138"/>
    <x v="0"/>
    <x v="3"/>
    <x v="8"/>
    <x v="1"/>
    <x v="1"/>
    <s v="B260202-0261"/>
    <s v="OP108"/>
    <n v="719"/>
    <n v="588"/>
    <n v="555"/>
    <n v="33"/>
    <n v="8"/>
    <n v="24"/>
    <s v="Machine Breakdown"/>
    <n v="45"/>
    <n v="43"/>
    <n v="66.3"/>
    <n v="1.1200000000000001"/>
    <n v="17.48"/>
    <n v="11509.82"/>
    <n v="7.51"/>
    <x v="1"/>
    <n v="11"/>
    <n v="19075.38"/>
    <n v="0.81780250347705141"/>
    <n v="5.6122448979591837E-2"/>
    <n v="1.3605442176870748E-2"/>
    <n v="0.94387755102040816"/>
    <n v="0.4"/>
    <n v="83.720930232558146"/>
    <n v="7.0233333333333334"/>
    <n v="8.5875000000000004"/>
    <n v="8.9875000000000007"/>
    <n v="0.9554937413073713"/>
    <n v="80"/>
    <n v="1.0465116279069768"/>
    <n v="0.94387755102040816"/>
    <n v="0.94381649221450714"/>
    <n v="0.86341796149761296"/>
    <n v="11509.82"/>
    <n v="19.574523809523811"/>
    <n v="7565.5600000000013"/>
    <n v="12.866598639455784"/>
    <x v="0"/>
    <s v="Normal"/>
    <n v="156.59619047619049"/>
  </r>
  <r>
    <n v="262"/>
    <x v="127"/>
    <x v="1"/>
    <x v="0"/>
    <x v="3"/>
    <x v="0"/>
    <x v="1"/>
    <s v="B260621-0262"/>
    <s v="OP118"/>
    <n v="858"/>
    <n v="780"/>
    <n v="749"/>
    <n v="31"/>
    <n v="10"/>
    <n v="37"/>
    <s v="Preventive Maintenance"/>
    <n v="45"/>
    <n v="46"/>
    <n v="80.400000000000006"/>
    <n v="2.38"/>
    <n v="31.82"/>
    <n v="15360.2"/>
    <n v="8.81"/>
    <x v="0"/>
    <n v="29"/>
    <n v="26569.45"/>
    <n v="0.90909090909090906"/>
    <n v="3.9743589743589741E-2"/>
    <n v="1.282051282051282E-2"/>
    <n v="0.96025641025641029"/>
    <n v="0.6166666666666667"/>
    <n v="78.260869565217391"/>
    <n v="9.9666666666666668"/>
    <n v="10.108333333333333"/>
    <n v="10.725"/>
    <n v="0.94250194250194241"/>
    <n v="80"/>
    <n v="0.97826086956521741"/>
    <n v="0.96025641025641029"/>
    <n v="0.88536867257603036"/>
    <n v="0.86330916781599343"/>
    <n v="15360.2"/>
    <n v="19.692564102564102"/>
    <n v="11209.25"/>
    <n v="14.370833333333334"/>
    <x v="1"/>
    <s v="Normal"/>
    <n v="196.92564102564103"/>
  </r>
  <r>
    <n v="263"/>
    <x v="139"/>
    <x v="1"/>
    <x v="4"/>
    <x v="12"/>
    <x v="1"/>
    <x v="3"/>
    <s v="B260224-0263"/>
    <s v="OP107"/>
    <n v="712"/>
    <n v="655"/>
    <n v="555"/>
    <n v="100"/>
    <n v="25"/>
    <n v="44"/>
    <s v="Machine Breakdown"/>
    <n v="49"/>
    <n v="56"/>
    <n v="82.4"/>
    <n v="4.22"/>
    <n v="25.54"/>
    <n v="15233.41"/>
    <n v="7.97"/>
    <x v="2"/>
    <n v="57"/>
    <n v="20825.009999999998"/>
    <n v="0.9199438202247191"/>
    <n v="0.15267175572519084"/>
    <n v="3.8167938931297711E-2"/>
    <n v="0.84732824427480913"/>
    <n v="0.73333333333333328"/>
    <n v="64.285714285714292"/>
    <n v="10.188888888888888"/>
    <n v="8.9577777777777783"/>
    <n v="9.6911111111111108"/>
    <n v="0.92432928227470768"/>
    <n v="73.469387755102048"/>
    <n v="0.875"/>
    <n v="0.84732824427480913"/>
    <n v="0.68530901939641964"/>
    <n v="0.86327927688813422"/>
    <n v="15233.41"/>
    <n v="23.257114503816794"/>
    <n v="5591.5999999999985"/>
    <n v="8.5367938931297687"/>
    <x v="1"/>
    <s v="Critical"/>
    <n v="581.42786259541981"/>
  </r>
  <r>
    <n v="264"/>
    <x v="140"/>
    <x v="0"/>
    <x v="0"/>
    <x v="1"/>
    <x v="2"/>
    <x v="3"/>
    <s v="B260420-0264"/>
    <s v="OP101"/>
    <n v="871"/>
    <n v="827"/>
    <n v="768"/>
    <n v="59"/>
    <n v="21"/>
    <n v="12"/>
    <s v="Preventive Maintenance"/>
    <n v="49"/>
    <n v="49"/>
    <n v="65.900000000000006"/>
    <n v="2.5"/>
    <n v="33.25"/>
    <n v="17896.439999999999"/>
    <n v="7.46"/>
    <x v="0"/>
    <n v="39"/>
    <n v="29786.41"/>
    <n v="0.94948335246842708"/>
    <n v="7.1342200725513907E-2"/>
    <n v="2.539298669891173E-2"/>
    <n v="0.92865779927448611"/>
    <n v="0.2"/>
    <n v="73.469387755102048"/>
    <n v="11.256388888888889"/>
    <n v="11.655277777777778"/>
    <n v="11.855277777777777"/>
    <n v="0.98312987652006845"/>
    <n v="73.469387755102048"/>
    <n v="1"/>
    <n v="0.92865779927448611"/>
    <n v="0.91299122753012407"/>
    <n v="0.86352075620630475"/>
    <n v="17896.439999999999"/>
    <n v="21.640193470374847"/>
    <n v="11889.970000000001"/>
    <n v="14.377230955259977"/>
    <x v="2"/>
    <s v="Normal"/>
    <n v="454.44406287787177"/>
  </r>
  <r>
    <n v="265"/>
    <x v="141"/>
    <x v="0"/>
    <x v="3"/>
    <x v="7"/>
    <x v="1"/>
    <x v="3"/>
    <s v="B260414-0265"/>
    <s v="OP118"/>
    <n v="824"/>
    <n v="757"/>
    <n v="723"/>
    <n v="34"/>
    <n v="8"/>
    <n v="0"/>
    <s v="No Downtime"/>
    <n v="49"/>
    <n v="54"/>
    <n v="71.8"/>
    <n v="1.83"/>
    <n v="30.47"/>
    <n v="17129.240000000002"/>
    <n v="9.1300000000000008"/>
    <x v="0"/>
    <n v="9"/>
    <n v="26693.87"/>
    <n v="0.9186893203883495"/>
    <n v="4.491413474240423E-2"/>
    <n v="1.0568031704095112E-2"/>
    <n v="0.95508586525759576"/>
    <n v="0"/>
    <n v="66.666666666666671"/>
    <n v="11.355"/>
    <n v="11.215555555555556"/>
    <n v="11.215555555555556"/>
    <n v="1"/>
    <n v="73.469387755102048"/>
    <n v="0.90740740740740744"/>
    <n v="0.95508586525759576"/>
    <n v="0.86665198884485539"/>
    <n v="0.8634535408920061"/>
    <n v="17129.240000000002"/>
    <n v="22.627793923381773"/>
    <n v="9564.6299999999974"/>
    <n v="12.634914134742401"/>
    <x v="0"/>
    <s v="Normal"/>
    <n v="181.02235138705419"/>
  </r>
  <r>
    <n v="266"/>
    <x v="142"/>
    <x v="1"/>
    <x v="2"/>
    <x v="9"/>
    <x v="0"/>
    <x v="3"/>
    <s v="B260215-0266"/>
    <s v="OP107"/>
    <n v="659"/>
    <n v="685"/>
    <n v="654"/>
    <n v="31"/>
    <n v="10"/>
    <n v="0"/>
    <s v="No Downtime"/>
    <n v="49"/>
    <n v="50"/>
    <n v="70.400000000000006"/>
    <n v="2.56"/>
    <n v="26.39"/>
    <n v="14197.76"/>
    <n v="10.1"/>
    <x v="2"/>
    <n v="25"/>
    <n v="25418.81"/>
    <n v="1.0394537177541729"/>
    <n v="4.5255474452554748E-2"/>
    <n v="1.4598540145985401E-2"/>
    <n v="0.95474452554744527"/>
    <n v="0"/>
    <n v="72"/>
    <n v="9.5138888888888893"/>
    <n v="8.9697222222222219"/>
    <n v="8.9697222222222219"/>
    <n v="1"/>
    <n v="73.469387755102048"/>
    <n v="0.97999999999999987"/>
    <n v="0.95474452554744527"/>
    <n v="0.93564963503649623"/>
    <n v="0.86344918926213821"/>
    <n v="14197.76"/>
    <n v="20.726656934306568"/>
    <n v="11221.050000000001"/>
    <n v="16.381094890510951"/>
    <x v="0"/>
    <s v="Normal"/>
    <n v="207.26656934306567"/>
  </r>
  <r>
    <n v="267"/>
    <x v="61"/>
    <x v="1"/>
    <x v="1"/>
    <x v="2"/>
    <x v="2"/>
    <x v="3"/>
    <s v="B260131-0267"/>
    <s v="OP103"/>
    <n v="636"/>
    <n v="587"/>
    <n v="553"/>
    <n v="34"/>
    <n v="11"/>
    <n v="0"/>
    <s v="No Downtime"/>
    <n v="49"/>
    <n v="55"/>
    <n v="76.599999999999994"/>
    <n v="1.88"/>
    <n v="20.18"/>
    <n v="12975.05"/>
    <n v="8.08"/>
    <x v="1"/>
    <n v="12"/>
    <n v="20580.66"/>
    <n v="0.92295597484276726"/>
    <n v="5.7921635434412269E-2"/>
    <n v="1.8739352640545145E-2"/>
    <n v="0.94207836456558769"/>
    <n v="0"/>
    <n v="65.454545454545453"/>
    <n v="8.968055555555555"/>
    <n v="8.6566666666666663"/>
    <n v="8.6566666666666663"/>
    <n v="1"/>
    <n v="73.469387755102048"/>
    <n v="0.89090909090909076"/>
    <n v="0.94207836456558769"/>
    <n v="0.83930617934025076"/>
    <n v="0.86335082353220038"/>
    <n v="12975.05"/>
    <n v="22.104003407155023"/>
    <n v="7605.6100000000006"/>
    <n v="12.956746166950598"/>
    <x v="0"/>
    <s v="Warning"/>
    <n v="243.14403747870526"/>
  </r>
  <r>
    <n v="268"/>
    <x v="46"/>
    <x v="1"/>
    <x v="4"/>
    <x v="13"/>
    <x v="1"/>
    <x v="3"/>
    <s v="B260115-0268"/>
    <s v="OP123"/>
    <n v="765"/>
    <n v="654"/>
    <n v="613"/>
    <n v="41"/>
    <n v="11"/>
    <n v="30"/>
    <s v="Operator Issue"/>
    <n v="49"/>
    <n v="49"/>
    <n v="71.900000000000006"/>
    <n v="1.97"/>
    <n v="20.6"/>
    <n v="14141.73"/>
    <n v="7.15"/>
    <x v="3"/>
    <n v="35"/>
    <n v="22941.26"/>
    <n v="0.85490196078431369"/>
    <n v="6.2691131498470942E-2"/>
    <n v="1.6819571865443424E-2"/>
    <n v="0.93730886850152906"/>
    <n v="0.5"/>
    <n v="73.469387755102048"/>
    <n v="8.9016666666666673"/>
    <n v="9.9124999999999996"/>
    <n v="10.4125"/>
    <n v="0.95198079231692678"/>
    <n v="73.469387755102048"/>
    <n v="1"/>
    <n v="0.93730886850152906"/>
    <n v="0.89230003928176782"/>
    <n v="0.86338362659385381"/>
    <n v="14141.73"/>
    <n v="21.623440366972478"/>
    <n v="8799.5299999999988"/>
    <n v="13.454938837920487"/>
    <x v="2"/>
    <s v="Normal"/>
    <n v="237.85784403669726"/>
  </r>
  <r>
    <n v="269"/>
    <x v="8"/>
    <x v="1"/>
    <x v="2"/>
    <x v="4"/>
    <x v="2"/>
    <x v="0"/>
    <s v="B260615-0269"/>
    <s v="OP120"/>
    <n v="778"/>
    <n v="593"/>
    <n v="549"/>
    <n v="44"/>
    <n v="18"/>
    <n v="27"/>
    <s v="Power Failure"/>
    <n v="42"/>
    <n v="47"/>
    <n v="67.5"/>
    <n v="2.02"/>
    <n v="20.88"/>
    <n v="11065.99"/>
    <n v="7.52"/>
    <x v="0"/>
    <n v="34"/>
    <n v="17752.580000000002"/>
    <n v="0.76221079691516713"/>
    <n v="7.4198988195615517E-2"/>
    <n v="3.0354131534569982E-2"/>
    <n v="0.92580101180438445"/>
    <n v="0.45"/>
    <n v="76.59574468085107"/>
    <n v="7.7419444444444441"/>
    <n v="8.6266666666666669"/>
    <n v="9.0766666666666662"/>
    <n v="0.95042232831435924"/>
    <n v="85.714285714285708"/>
    <n v="0.89361702127659592"/>
    <n v="0.92580101180438445"/>
    <n v="0.7862953624294966"/>
    <n v="0.86334412329783228"/>
    <n v="11065.99"/>
    <n v="18.661028667790895"/>
    <n v="6686.590000000002"/>
    <n v="11.275868465430021"/>
    <x v="1"/>
    <s v="Warning"/>
    <n v="335.89851602023612"/>
  </r>
  <r>
    <n v="270"/>
    <x v="1"/>
    <x v="1"/>
    <x v="2"/>
    <x v="9"/>
    <x v="0"/>
    <x v="4"/>
    <s v="B260328-0270"/>
    <s v="OP124"/>
    <n v="631"/>
    <n v="556"/>
    <n v="534"/>
    <n v="22"/>
    <n v="6"/>
    <n v="0"/>
    <s v="No Downtime"/>
    <n v="57"/>
    <n v="55"/>
    <n v="74"/>
    <n v="1.8"/>
    <n v="19.71"/>
    <n v="15518.57"/>
    <n v="9.1300000000000008"/>
    <x v="2"/>
    <n v="42"/>
    <n v="24679.24"/>
    <n v="0.88114104595879561"/>
    <n v="3.9568345323741004E-2"/>
    <n v="1.0791366906474821E-2"/>
    <n v="0.96043165467625902"/>
    <n v="0"/>
    <n v="65.454545454545453"/>
    <n v="8.4944444444444436"/>
    <n v="9.9908333333333328"/>
    <n v="9.9908333333333328"/>
    <n v="1"/>
    <n v="63.157894736842103"/>
    <n v="1.0363636363636364"/>
    <n v="0.96043165467625902"/>
    <n v="0.99535644211903207"/>
    <n v="0.86344952515948536"/>
    <n v="15518.57"/>
    <n v="27.911097122302159"/>
    <n v="9160.6700000000019"/>
    <n v="16.476025179856119"/>
    <x v="2"/>
    <s v="Normal"/>
    <n v="167.46658273381297"/>
  </r>
  <r>
    <n v="271"/>
    <x v="143"/>
    <x v="1"/>
    <x v="4"/>
    <x v="14"/>
    <x v="1"/>
    <x v="4"/>
    <s v="B260601-0271"/>
    <s v="OP128"/>
    <n v="573"/>
    <n v="462"/>
    <n v="423"/>
    <n v="39"/>
    <n v="13"/>
    <n v="47"/>
    <s v="Tool Change"/>
    <n v="57"/>
    <n v="57"/>
    <n v="68.3"/>
    <n v="1.83"/>
    <n v="19.53"/>
    <n v="12899.91"/>
    <n v="7.18"/>
    <x v="1"/>
    <n v="43"/>
    <n v="19457.07"/>
    <n v="0.80628272251308897"/>
    <n v="8.4415584415584416E-2"/>
    <n v="2.813852813852814E-2"/>
    <n v="0.91558441558441561"/>
    <n v="0.78333333333333333"/>
    <n v="63.157894736842103"/>
    <n v="7.3150000000000004"/>
    <n v="8.2891666666666666"/>
    <n v="9.0724999999999998"/>
    <n v="0.91365849177918623"/>
    <n v="63.157894736842103"/>
    <n v="1"/>
    <n v="0.91558441558441561"/>
    <n v="0.83653147623938484"/>
    <n v="0.86326883075269145"/>
    <n v="12899.91"/>
    <n v="27.921883116883116"/>
    <n v="6557.16"/>
    <n v="14.192987012987013"/>
    <x v="2"/>
    <s v="Warning"/>
    <n v="362.98448051948048"/>
  </r>
  <r>
    <n v="272"/>
    <x v="12"/>
    <x v="1"/>
    <x v="4"/>
    <x v="12"/>
    <x v="1"/>
    <x v="4"/>
    <s v="B260619-0272"/>
    <s v="OP128"/>
    <n v="759"/>
    <n v="653"/>
    <n v="549"/>
    <n v="104"/>
    <n v="25"/>
    <n v="53"/>
    <s v="Material Shortage"/>
    <n v="57"/>
    <n v="63"/>
    <n v="84.5"/>
    <n v="3.38"/>
    <n v="22.92"/>
    <n v="18360.150000000001"/>
    <n v="6.86"/>
    <x v="1"/>
    <n v="53"/>
    <n v="24723.61"/>
    <n v="0.86034255599472986"/>
    <n v="0.15926493108728942"/>
    <n v="3.8284839203675342E-2"/>
    <n v="0.84073506891271055"/>
    <n v="0.8833333333333333"/>
    <n v="57.142857142857146"/>
    <n v="11.4275"/>
    <n v="11.134166666666667"/>
    <n v="12.0175"/>
    <n v="0.92649608210248946"/>
    <n v="63.157894736842103"/>
    <n v="0.90476190476190488"/>
    <n v="0.84073506891271055"/>
    <n v="0.70475320005914599"/>
    <n v="0.86330550750785373"/>
    <n v="18360.150000000001"/>
    <n v="28.116615620214397"/>
    <n v="6363.4599999999991"/>
    <n v="9.7449617151607946"/>
    <x v="1"/>
    <s v="Warning"/>
    <n v="702.91539050535994"/>
  </r>
  <r>
    <n v="273"/>
    <x v="144"/>
    <x v="0"/>
    <x v="4"/>
    <x v="13"/>
    <x v="1"/>
    <x v="2"/>
    <s v="B260108-0273"/>
    <s v="OP128"/>
    <n v="615"/>
    <n v="569"/>
    <n v="531"/>
    <n v="38"/>
    <n v="14"/>
    <n v="33"/>
    <s v="Machine Breakdown"/>
    <n v="64"/>
    <n v="69"/>
    <n v="78.2"/>
    <n v="1.99"/>
    <n v="18.68"/>
    <n v="17245.099999999999"/>
    <n v="7.57"/>
    <x v="0"/>
    <n v="26"/>
    <n v="28365.95"/>
    <n v="0.9252032520325203"/>
    <n v="6.6783831282952552E-2"/>
    <n v="2.4604569420035149E-2"/>
    <n v="0.93321616871704749"/>
    <n v="0.55000000000000004"/>
    <n v="52.173913043478258"/>
    <n v="10.905833333333334"/>
    <n v="10.383333333333333"/>
    <n v="10.933333333333334"/>
    <n v="0.94969512195121941"/>
    <n v="56.25"/>
    <n v="0.92753623188405787"/>
    <n v="0.93321616871704749"/>
    <n v="0.82204831829016689"/>
    <n v="0.86352329913896442"/>
    <n v="17245.099999999999"/>
    <n v="30.307732864674865"/>
    <n v="11120.850000000002"/>
    <n v="19.54455184534271"/>
    <x v="1"/>
    <s v="Warning"/>
    <n v="424.30826010544808"/>
  </r>
  <r>
    <n v="274"/>
    <x v="145"/>
    <x v="0"/>
    <x v="1"/>
    <x v="6"/>
    <x v="2"/>
    <x v="0"/>
    <s v="B260404-0274"/>
    <s v="OP133"/>
    <n v="781"/>
    <n v="630"/>
    <n v="595"/>
    <n v="35"/>
    <n v="13"/>
    <n v="40"/>
    <s v="Setup Time"/>
    <n v="42"/>
    <n v="43"/>
    <n v="74.8"/>
    <n v="1.85"/>
    <n v="22.67"/>
    <n v="11501.09"/>
    <n v="7.8"/>
    <x v="0"/>
    <n v="21"/>
    <n v="18951.89"/>
    <n v="0.80665813060179259"/>
    <n v="5.5555555555555552E-2"/>
    <n v="2.0634920634920634E-2"/>
    <n v="0.94444444444444442"/>
    <n v="0.66666666666666663"/>
    <n v="83.720930232558146"/>
    <n v="7.5250000000000004"/>
    <n v="8.4450000000000003"/>
    <n v="9.1116666666666664"/>
    <n v="0.92683372965063116"/>
    <n v="85.714285714285708"/>
    <n v="0.97674418604651181"/>
    <n v="0.94444444444444442"/>
    <n v="0.854986153708722"/>
    <n v="0.86358034863119104"/>
    <n v="11501.09"/>
    <n v="18.255698412698411"/>
    <n v="7450.7999999999993"/>
    <n v="11.826666666666666"/>
    <x v="2"/>
    <s v="Normal"/>
    <n v="237.32407936507934"/>
  </r>
  <r>
    <n v="275"/>
    <x v="88"/>
    <x v="0"/>
    <x v="3"/>
    <x v="8"/>
    <x v="2"/>
    <x v="3"/>
    <s v="B260206-0275"/>
    <s v="OP117"/>
    <n v="648"/>
    <n v="488"/>
    <n v="453"/>
    <n v="35"/>
    <n v="12"/>
    <n v="50"/>
    <s v="Material Shortage"/>
    <n v="49"/>
    <n v="51"/>
    <n v="60.3"/>
    <n v="2.86"/>
    <n v="20.67"/>
    <n v="11337.39"/>
    <n v="6.93"/>
    <x v="1"/>
    <n v="3"/>
    <n v="17381.55"/>
    <n v="0.75308641975308643"/>
    <n v="7.1721311475409832E-2"/>
    <n v="2.4590163934426229E-2"/>
    <n v="0.92827868852459017"/>
    <n v="0.83333333333333337"/>
    <n v="70.588235294117652"/>
    <n v="6.9133333333333331"/>
    <n v="7.9866666666666672"/>
    <n v="8.82"/>
    <n v="0.90551776266061978"/>
    <n v="73.469387755102048"/>
    <n v="0.96078431372549022"/>
    <n v="0.92827868852459017"/>
    <n v="0.80760920032858319"/>
    <n v="0.86359218636524437"/>
    <n v="11337.39"/>
    <n v="23.232356557377049"/>
    <n v="6044.16"/>
    <n v="12.385573770491803"/>
    <x v="2"/>
    <s v="Warning"/>
    <n v="278.7882786885246"/>
  </r>
  <r>
    <n v="276"/>
    <x v="49"/>
    <x v="0"/>
    <x v="4"/>
    <x v="12"/>
    <x v="0"/>
    <x v="4"/>
    <s v="B260114-0276"/>
    <s v="OP124"/>
    <n v="751"/>
    <n v="738"/>
    <n v="633"/>
    <n v="105"/>
    <n v="26"/>
    <n v="16"/>
    <s v="Machine Breakdown"/>
    <n v="57"/>
    <n v="65"/>
    <n v="86.5"/>
    <n v="3.08"/>
    <n v="29.57"/>
    <n v="20146.07"/>
    <n v="8.1"/>
    <x v="1"/>
    <n v="12"/>
    <n v="29370.33"/>
    <n v="0.9826897470039947"/>
    <n v="0.14227642276422764"/>
    <n v="3.5230352303523033E-2"/>
    <n v="0.85772357723577231"/>
    <n v="0.26666666666666666"/>
    <n v="55.384615384615387"/>
    <n v="13.324999999999999"/>
    <n v="11.624166666666666"/>
    <n v="11.890833333333333"/>
    <n v="0.97757376130072182"/>
    <n v="63.157894736842103"/>
    <n v="0.87692307692307703"/>
    <n v="0.85772357723577231"/>
    <n v="0.73528953265564623"/>
    <n v="0.86366940427701877"/>
    <n v="20146.07"/>
    <n v="27.298197831978321"/>
    <n v="9224.260000000002"/>
    <n v="12.498997289972902"/>
    <x v="2"/>
    <s v="Warning"/>
    <n v="709.75314363143639"/>
  </r>
  <r>
    <n v="277"/>
    <x v="3"/>
    <x v="1"/>
    <x v="0"/>
    <x v="1"/>
    <x v="1"/>
    <x v="3"/>
    <s v="B260109-0277"/>
    <s v="OP122"/>
    <n v="836"/>
    <n v="860"/>
    <n v="809"/>
    <n v="51"/>
    <n v="15"/>
    <n v="0"/>
    <s v="No Downtime"/>
    <n v="49"/>
    <n v="52"/>
    <n v="71.8"/>
    <n v="1.41"/>
    <n v="24.39"/>
    <n v="19241.47"/>
    <n v="9.5500000000000007"/>
    <x v="3"/>
    <n v="33"/>
    <n v="30070.76"/>
    <n v="1.0287081339712918"/>
    <n v="5.9302325581395351E-2"/>
    <n v="1.7441860465116279E-2"/>
    <n v="0.94069767441860463"/>
    <n v="0"/>
    <n v="69.230769230769226"/>
    <n v="12.422222222222222"/>
    <n v="11.378888888888889"/>
    <n v="11.378888888888889"/>
    <n v="1"/>
    <n v="73.469387755102048"/>
    <n v="0.94230769230769218"/>
    <n v="0.94069767441860463"/>
    <n v="0.88642665474060811"/>
    <n v="0.86384672454168909"/>
    <n v="19241.47"/>
    <n v="22.373802325581398"/>
    <n v="10829.289999999997"/>
    <n v="12.592197674418601"/>
    <x v="0"/>
    <s v="Normal"/>
    <n v="335.60703488372098"/>
  </r>
  <r>
    <n v="278"/>
    <x v="89"/>
    <x v="0"/>
    <x v="4"/>
    <x v="13"/>
    <x v="1"/>
    <x v="0"/>
    <s v="B260413-0278"/>
    <s v="OP116"/>
    <n v="786"/>
    <n v="713"/>
    <n v="672"/>
    <n v="41"/>
    <n v="16"/>
    <n v="10"/>
    <s v="Material Shortage"/>
    <n v="42"/>
    <n v="43"/>
    <n v="71.599999999999994"/>
    <n v="1.72"/>
    <n v="27.8"/>
    <n v="13055.16"/>
    <n v="7.08"/>
    <x v="3"/>
    <n v="10"/>
    <n v="22077.84"/>
    <n v="0.90712468193384221"/>
    <n v="5.7503506311360447E-2"/>
    <n v="2.244039270687237E-2"/>
    <n v="0.94249649368863953"/>
    <n v="0.16666666666666666"/>
    <n v="83.720930232558146"/>
    <n v="8.5163888888888888"/>
    <n v="9.0033333333333339"/>
    <n v="9.17"/>
    <n v="0.98182479098509634"/>
    <n v="85.714285714285708"/>
    <n v="0.97674418604651181"/>
    <n v="0.94249649368863953"/>
    <n v="0.90384627354980152"/>
    <n v="0.86381549365621346"/>
    <n v="13055.16"/>
    <n v="18.310182328190741"/>
    <n v="9022.68"/>
    <n v="12.654530154277701"/>
    <x v="0"/>
    <s v="Normal"/>
    <n v="292.96291725105186"/>
  </r>
  <r>
    <n v="279"/>
    <x v="78"/>
    <x v="0"/>
    <x v="0"/>
    <x v="3"/>
    <x v="2"/>
    <x v="4"/>
    <s v="B260527-0279"/>
    <s v="OP115"/>
    <n v="752"/>
    <n v="591"/>
    <n v="570"/>
    <n v="21"/>
    <n v="7"/>
    <n v="22"/>
    <s v="Operator Issue"/>
    <n v="57"/>
    <n v="57"/>
    <n v="67.400000000000006"/>
    <n v="2.71"/>
    <n v="17.89"/>
    <n v="16785.63"/>
    <n v="8.07"/>
    <x v="1"/>
    <n v="14"/>
    <n v="26210.799999999999"/>
    <n v="0.78590425531914898"/>
    <n v="3.553299492385787E-2"/>
    <n v="1.1844331641285956E-2"/>
    <n v="0.96446700507614214"/>
    <n v="0.36666666666666664"/>
    <n v="63.157894736842103"/>
    <n v="9.3574999999999999"/>
    <n v="11.54"/>
    <n v="11.906666666666666"/>
    <n v="0.96920492721164608"/>
    <n v="63.157894736842103"/>
    <n v="1"/>
    <n v="0.96446700507614214"/>
    <n v="0.93476617345285662"/>
    <n v="0.8637600493627321"/>
    <n v="16785.63"/>
    <n v="28.402081218274112"/>
    <n v="9425.1699999999983"/>
    <n v="15.947834179357018"/>
    <x v="0"/>
    <s v="Normal"/>
    <n v="198.81456852791879"/>
  </r>
  <r>
    <n v="280"/>
    <x v="15"/>
    <x v="0"/>
    <x v="3"/>
    <x v="7"/>
    <x v="0"/>
    <x v="4"/>
    <s v="B260227-0280"/>
    <s v="OP109"/>
    <n v="630"/>
    <n v="611"/>
    <n v="575"/>
    <n v="36"/>
    <n v="9"/>
    <n v="0"/>
    <s v="No Downtime"/>
    <n v="57"/>
    <n v="57"/>
    <n v="73.7"/>
    <n v="2.0499999999999998"/>
    <n v="22.01"/>
    <n v="16539.650000000001"/>
    <n v="9.17"/>
    <x v="3"/>
    <n v="48"/>
    <n v="25672.880000000001"/>
    <n v="0.96984126984126984"/>
    <n v="5.8919803600654665E-2"/>
    <n v="1.4729950900163666E-2"/>
    <n v="0.94108019639934537"/>
    <n v="0"/>
    <n v="63.157894736842103"/>
    <n v="9.6741666666666664"/>
    <n v="9.9749999999999996"/>
    <n v="9.9749999999999996"/>
    <n v="1"/>
    <n v="63.157894736842103"/>
    <n v="1"/>
    <n v="0.94108019639934537"/>
    <n v="0.94108019639934537"/>
    <n v="0.86366156652765558"/>
    <n v="16539.650000000001"/>
    <n v="27.069803600654666"/>
    <n v="9133.23"/>
    <n v="14.948003273322422"/>
    <x v="1"/>
    <s v="Normal"/>
    <n v="243.62823240589199"/>
  </r>
  <r>
    <n v="281"/>
    <x v="146"/>
    <x v="1"/>
    <x v="1"/>
    <x v="6"/>
    <x v="0"/>
    <x v="3"/>
    <s v="B260204-0281"/>
    <s v="OP128"/>
    <n v="751"/>
    <n v="702"/>
    <n v="661"/>
    <n v="41"/>
    <n v="15"/>
    <n v="19"/>
    <s v="Setup Time"/>
    <n v="49"/>
    <n v="50"/>
    <n v="77.400000000000006"/>
    <n v="1.69"/>
    <n v="20.75"/>
    <n v="15223.34"/>
    <n v="9.75"/>
    <x v="1"/>
    <n v="20"/>
    <n v="24563.75"/>
    <n v="0.93475366178428765"/>
    <n v="5.8404558404558403E-2"/>
    <n v="2.1367521367521368E-2"/>
    <n v="0.94159544159544162"/>
    <n v="0.31666666666666665"/>
    <n v="72"/>
    <n v="9.75"/>
    <n v="9.9052777777777781"/>
    <n v="10.221944444444444"/>
    <n v="0.96902089730699204"/>
    <n v="73.469387755102048"/>
    <n v="0.97999999999999987"/>
    <n v="0.94159544159544162"/>
    <n v="0.89417714652068836"/>
    <n v="0.86355404065283381"/>
    <n v="15223.34"/>
    <n v="21.685669515669517"/>
    <n v="9340.41"/>
    <n v="13.305427350427351"/>
    <x v="0"/>
    <s v="Normal"/>
    <n v="325.28504273504274"/>
  </r>
  <r>
    <n v="282"/>
    <x v="147"/>
    <x v="0"/>
    <x v="2"/>
    <x v="4"/>
    <x v="0"/>
    <x v="4"/>
    <s v="B260524-0282"/>
    <s v="OP122"/>
    <n v="744"/>
    <n v="723"/>
    <n v="671"/>
    <n v="52"/>
    <n v="22"/>
    <n v="44"/>
    <s v="Power Failure"/>
    <n v="57"/>
    <n v="57"/>
    <n v="66.599999999999994"/>
    <n v="3.24"/>
    <n v="25.06"/>
    <n v="19715.689999999999"/>
    <n v="9.89"/>
    <x v="0"/>
    <n v="5"/>
    <n v="31476.39"/>
    <n v="0.97177419354838712"/>
    <n v="7.1922544951590589E-2"/>
    <n v="3.0428769017980636E-2"/>
    <n v="0.92807745504840944"/>
    <n v="0.73333333333333328"/>
    <n v="63.157894736842103"/>
    <n v="11.4475"/>
    <n v="11.046666666666667"/>
    <n v="11.78"/>
    <n v="0.93774759479343528"/>
    <n v="63.157894736842103"/>
    <n v="1"/>
    <n v="0.92807745504840944"/>
    <n v="0.87030240125365854"/>
    <n v="0.86351144940684244"/>
    <n v="19715.689999999999"/>
    <n v="27.269280774550481"/>
    <n v="11760.7"/>
    <n v="16.266528354080222"/>
    <x v="2"/>
    <s v="Normal"/>
    <n v="599.92417704011064"/>
  </r>
  <r>
    <n v="283"/>
    <x v="130"/>
    <x v="1"/>
    <x v="1"/>
    <x v="5"/>
    <x v="0"/>
    <x v="2"/>
    <s v="B260309-0283"/>
    <s v="OP110"/>
    <n v="592"/>
    <n v="682"/>
    <n v="650"/>
    <n v="32"/>
    <n v="9"/>
    <n v="0"/>
    <s v="No Downtime"/>
    <n v="64"/>
    <n v="62"/>
    <n v="74.900000000000006"/>
    <n v="2.38"/>
    <n v="27.92"/>
    <n v="19976.97"/>
    <n v="9.65"/>
    <x v="1"/>
    <n v="12"/>
    <n v="33769.980000000003"/>
    <n v="1.152027027027027"/>
    <n v="4.6920821114369501E-2"/>
    <n v="1.3196480938416423E-2"/>
    <n v="0.95307917888563054"/>
    <n v="0"/>
    <n v="58.064516129032256"/>
    <n v="11.745555555555555"/>
    <n v="10.524444444444445"/>
    <n v="10.524444444444445"/>
    <n v="1"/>
    <n v="56.25"/>
    <n v="1.032258064516129"/>
    <n v="0.95307917888563054"/>
    <n v="0.98382366852710246"/>
    <n v="0.86350199125663796"/>
    <n v="19976.97"/>
    <n v="29.291744868035192"/>
    <n v="13793.010000000002"/>
    <n v="20.224354838709679"/>
    <x v="2"/>
    <s v="Normal"/>
    <n v="263.62570381231671"/>
  </r>
  <r>
    <n v="284"/>
    <x v="81"/>
    <x v="0"/>
    <x v="3"/>
    <x v="8"/>
    <x v="0"/>
    <x v="0"/>
    <s v="B260507-0284"/>
    <s v="OP119"/>
    <n v="812"/>
    <n v="772"/>
    <n v="718"/>
    <n v="54"/>
    <n v="20"/>
    <n v="22"/>
    <s v="Tool Change"/>
    <n v="42"/>
    <n v="44"/>
    <n v="76.099999999999994"/>
    <n v="3.63"/>
    <n v="25.01"/>
    <n v="13846.95"/>
    <n v="8.41"/>
    <x v="0"/>
    <n v="26"/>
    <n v="22739.79"/>
    <n v="0.95073891625615758"/>
    <n v="6.9948186528497408E-2"/>
    <n v="2.5906735751295335E-2"/>
    <n v="0.93005181347150256"/>
    <n v="0.36666666666666664"/>
    <n v="81.818181818181813"/>
    <n v="9.4355555555555561"/>
    <n v="9.1066666666666656"/>
    <n v="9.4733333333333327"/>
    <n v="0.96129486277269527"/>
    <n v="85.714285714285708"/>
    <n v="0.95454545454545459"/>
    <n v="0.93005181347150256"/>
    <n v="0.85341521083883065"/>
    <n v="0.86333417859656769"/>
    <n v="13846.95"/>
    <n v="17.936463730569947"/>
    <n v="8892.84"/>
    <n v="11.519222797927462"/>
    <x v="1"/>
    <s v="Normal"/>
    <n v="358.72927461139898"/>
  </r>
  <r>
    <n v="285"/>
    <x v="29"/>
    <x v="0"/>
    <x v="1"/>
    <x v="2"/>
    <x v="1"/>
    <x v="2"/>
    <s v="B260314-0285"/>
    <s v="OP121"/>
    <n v="489"/>
    <n v="439"/>
    <n v="415"/>
    <n v="24"/>
    <n v="7"/>
    <n v="27"/>
    <s v="Tool Change"/>
    <n v="64"/>
    <n v="67"/>
    <n v="79.3"/>
    <n v="1.99"/>
    <n v="19.72"/>
    <n v="14273.46"/>
    <n v="8.83"/>
    <x v="0"/>
    <n v="5"/>
    <n v="22050.37"/>
    <n v="0.89775051124744376"/>
    <n v="5.4669703872437359E-2"/>
    <n v="1.5945330296127564E-2"/>
    <n v="0.9453302961275627"/>
    <n v="0.45"/>
    <n v="53.731343283582092"/>
    <n v="8.1702777777777786"/>
    <n v="8.2433333333333341"/>
    <n v="8.6933333333333334"/>
    <n v="0.94823619631901845"/>
    <n v="56.25"/>
    <n v="0.95522388059701502"/>
    <n v="0.9453302961275627"/>
    <n v="0.85625925183534946"/>
    <n v="0.86334803190349185"/>
    <n v="14273.46"/>
    <n v="32.513576309794985"/>
    <n v="7776.91"/>
    <n v="17.7150569476082"/>
    <x v="2"/>
    <s v="Normal"/>
    <n v="227.59503416856489"/>
  </r>
  <r>
    <n v="286"/>
    <x v="107"/>
    <x v="1"/>
    <x v="4"/>
    <x v="14"/>
    <x v="1"/>
    <x v="4"/>
    <s v="B260614-0286"/>
    <s v="OP125"/>
    <n v="543"/>
    <n v="524"/>
    <n v="477"/>
    <n v="47"/>
    <n v="12"/>
    <n v="42"/>
    <s v="Setup Time"/>
    <n v="57"/>
    <n v="55"/>
    <n v="73.8"/>
    <n v="1.91"/>
    <n v="22.37"/>
    <n v="13753.94"/>
    <n v="8.51"/>
    <x v="1"/>
    <n v="27"/>
    <n v="22345.32"/>
    <n v="0.96500920810313073"/>
    <n v="8.9694656488549615E-2"/>
    <n v="2.2900763358778626E-2"/>
    <n v="0.91030534351145043"/>
    <n v="0.7"/>
    <n v="65.454545454545453"/>
    <n v="8.0055555555555564"/>
    <n v="7.8975"/>
    <n v="8.5975000000000001"/>
    <n v="0.91858098284384992"/>
    <n v="63.157894736842103"/>
    <n v="1.0363636363636364"/>
    <n v="0.91030534351145043"/>
    <n v="0.86659605629914771"/>
    <n v="0.86335794628120954"/>
    <n v="13753.94"/>
    <n v="26.247977099236643"/>
    <n v="8591.3799999999992"/>
    <n v="16.395763358778623"/>
    <x v="1"/>
    <s v="Normal"/>
    <n v="314.97572519083974"/>
  </r>
  <r>
    <n v="287"/>
    <x v="115"/>
    <x v="0"/>
    <x v="4"/>
    <x v="12"/>
    <x v="0"/>
    <x v="3"/>
    <s v="B260321-0287"/>
    <s v="OP113"/>
    <n v="870"/>
    <n v="751"/>
    <n v="667"/>
    <n v="84"/>
    <n v="29"/>
    <n v="42"/>
    <s v="Quality Inspection"/>
    <n v="49"/>
    <n v="55"/>
    <n v="73.2"/>
    <n v="2.98"/>
    <n v="24.84"/>
    <n v="16778.87"/>
    <n v="7.71"/>
    <x v="0"/>
    <n v="40"/>
    <n v="25250.73"/>
    <n v="0.86321839080459772"/>
    <n v="0.11185086551264981"/>
    <n v="3.8615179760319571E-2"/>
    <n v="0.88814913448735022"/>
    <n v="0.7"/>
    <n v="65.454545454545453"/>
    <n v="11.473611111111111"/>
    <n v="11.141666666666667"/>
    <n v="11.841666666666667"/>
    <n v="0.94088669950738923"/>
    <n v="73.469387755102048"/>
    <n v="0.89090909090909076"/>
    <n v="0.88814913448735022"/>
    <n v="0.74448613969253108"/>
    <n v="0.86335341111311714"/>
    <n v="16778.87"/>
    <n v="22.342037283621835"/>
    <n v="8471.86"/>
    <n v="11.280772303595207"/>
    <x v="1"/>
    <s v="Warning"/>
    <n v="647.91908122503321"/>
  </r>
  <r>
    <n v="288"/>
    <x v="10"/>
    <x v="1"/>
    <x v="3"/>
    <x v="8"/>
    <x v="1"/>
    <x v="3"/>
    <s v="B260503-0288"/>
    <s v="OP116"/>
    <n v="887"/>
    <n v="827"/>
    <n v="775"/>
    <n v="52"/>
    <n v="15"/>
    <n v="0"/>
    <s v="No Downtime"/>
    <n v="49"/>
    <n v="53"/>
    <n v="66"/>
    <n v="2.04"/>
    <n v="30.9"/>
    <n v="17878.419999999998"/>
    <n v="8.51"/>
    <x v="3"/>
    <n v="25"/>
    <n v="28595.25"/>
    <n v="0.93235625704622327"/>
    <n v="6.2877871825876661E-2"/>
    <n v="1.8137847642079808E-2"/>
    <n v="0.93712212817412333"/>
    <n v="0"/>
    <n v="67.924528301886795"/>
    <n v="12.175277777777778"/>
    <n v="12.073055555555555"/>
    <n v="12.073055555555555"/>
    <n v="1"/>
    <n v="73.469387755102048"/>
    <n v="0.92452830188679236"/>
    <n v="0.93712212817412333"/>
    <n v="0.86639592982135927"/>
    <n v="0.86352012537878398"/>
    <n v="17878.419999999998"/>
    <n v="21.618403869407494"/>
    <n v="10716.830000000002"/>
    <n v="12.958681983071344"/>
    <x v="0"/>
    <s v="Normal"/>
    <n v="324.27605804111244"/>
  </r>
  <r>
    <n v="289"/>
    <x v="12"/>
    <x v="1"/>
    <x v="3"/>
    <x v="8"/>
    <x v="2"/>
    <x v="0"/>
    <s v="B260619-0289"/>
    <s v="OP127"/>
    <n v="872"/>
    <n v="756"/>
    <n v="705"/>
    <n v="51"/>
    <n v="10"/>
    <n v="0"/>
    <s v="No Downtime"/>
    <n v="42"/>
    <n v="44"/>
    <n v="67.7"/>
    <n v="2.8"/>
    <n v="30.82"/>
    <n v="14277.04"/>
    <n v="7.48"/>
    <x v="0"/>
    <n v="20"/>
    <n v="22417.78"/>
    <n v="0.8669724770642202"/>
    <n v="6.7460317460317457E-2"/>
    <n v="1.3227513227513227E-2"/>
    <n v="0.93253968253968256"/>
    <n v="0"/>
    <n v="81.818181818181813"/>
    <n v="9.24"/>
    <n v="10.173333333333334"/>
    <n v="10.173333333333334"/>
    <n v="1"/>
    <n v="85.714285714285708"/>
    <n v="0.95454545454545459"/>
    <n v="0.93253968253968256"/>
    <n v="0.89015151515151525"/>
    <n v="0.8635160863276008"/>
    <n v="14277.04"/>
    <n v="18.884973544973548"/>
    <n v="8140.739999999998"/>
    <n v="10.7681746031746"/>
    <x v="0"/>
    <s v="Normal"/>
    <n v="188.84973544973548"/>
  </r>
  <r>
    <n v="290"/>
    <x v="111"/>
    <x v="0"/>
    <x v="1"/>
    <x v="2"/>
    <x v="1"/>
    <x v="2"/>
    <s v="B260104-0290"/>
    <s v="OP132"/>
    <n v="527"/>
    <n v="518"/>
    <n v="494"/>
    <n v="24"/>
    <n v="4"/>
    <n v="35"/>
    <s v="Preventive Maintenance"/>
    <n v="64"/>
    <n v="68"/>
    <n v="68.599999999999994"/>
    <n v="2.29"/>
    <n v="16.5"/>
    <n v="16964.669999999998"/>
    <n v="9.86"/>
    <x v="0"/>
    <n v="13"/>
    <n v="25917.07"/>
    <n v="0.98292220113851991"/>
    <n v="4.633204633204633E-2"/>
    <n v="7.7220077220077222E-3"/>
    <n v="0.95366795366795365"/>
    <n v="0.58333333333333337"/>
    <n v="52.941176470588232"/>
    <n v="9.7844444444444445"/>
    <n v="8.7855555555555558"/>
    <n v="9.3688888888888897"/>
    <n v="0.93773719165085379"/>
    <n v="56.25"/>
    <n v="0.94117647058823528"/>
    <n v="0.95366795366795365"/>
    <n v="0.84168461989647381"/>
    <n v="0.8634786244023912"/>
    <n v="16964.669999999998"/>
    <n v="32.750328185328179"/>
    <n v="8952.4000000000015"/>
    <n v="17.282625482625484"/>
    <x v="2"/>
    <s v="Warning"/>
    <n v="131.00131274131272"/>
  </r>
  <r>
    <n v="291"/>
    <x v="22"/>
    <x v="0"/>
    <x v="1"/>
    <x v="6"/>
    <x v="2"/>
    <x v="4"/>
    <s v="B260616-0291"/>
    <s v="OP106"/>
    <n v="597"/>
    <n v="553"/>
    <n v="519"/>
    <n v="34"/>
    <n v="8"/>
    <n v="35"/>
    <s v="Machine Breakdown"/>
    <n v="57"/>
    <n v="64"/>
    <n v="66.599999999999994"/>
    <n v="1.98"/>
    <n v="19.989999999999998"/>
    <n v="15009.92"/>
    <n v="7.69"/>
    <x v="0"/>
    <n v="31"/>
    <n v="24371.96"/>
    <n v="0.9262981574539364"/>
    <n v="6.148282097649186E-2"/>
    <n v="1.4466546112115732E-2"/>
    <n v="0.93851717902350817"/>
    <n v="0.58333333333333337"/>
    <n v="56.25"/>
    <n v="9.8311111111111114"/>
    <n v="8.8691666666666666"/>
    <n v="9.4525000000000006"/>
    <n v="0.93828793088248252"/>
    <n v="63.157894736842103"/>
    <n v="0.890625"/>
    <n v="0.93851717902350817"/>
    <n v="0.7842837889719847"/>
    <n v="0.86350932018338544"/>
    <n v="15009.92"/>
    <n v="27.142712477396021"/>
    <n v="9362.0399999999991"/>
    <n v="16.929547920433993"/>
    <x v="2"/>
    <s v="Warning"/>
    <n v="217.14169981916817"/>
  </r>
  <r>
    <n v="292"/>
    <x v="42"/>
    <x v="1"/>
    <x v="1"/>
    <x v="6"/>
    <x v="1"/>
    <x v="1"/>
    <s v="B260421-0292"/>
    <s v="OP119"/>
    <n v="698"/>
    <n v="721"/>
    <n v="682"/>
    <n v="39"/>
    <n v="14"/>
    <n v="0"/>
    <s v="No Downtime"/>
    <n v="45"/>
    <n v="47"/>
    <n v="68"/>
    <n v="1.32"/>
    <n v="25.14"/>
    <n v="14453.88"/>
    <n v="7.65"/>
    <x v="2"/>
    <n v="24"/>
    <n v="23751.32"/>
    <n v="1.0329512893982808"/>
    <n v="5.4091539528432729E-2"/>
    <n v="1.9417475728155338E-2"/>
    <n v="0.94590846047156729"/>
    <n v="0"/>
    <n v="76.59574468085107"/>
    <n v="9.4130555555555553"/>
    <n v="8.7249999999999996"/>
    <n v="8.7249999999999996"/>
    <n v="1"/>
    <n v="80"/>
    <n v="0.95744680851063835"/>
    <n v="0.94590846047156729"/>
    <n v="0.90565703662171337"/>
    <n v="0.86362106282261197"/>
    <n v="14453.88"/>
    <n v="20.046990291262134"/>
    <n v="9297.44"/>
    <n v="12.895201109570042"/>
    <x v="0"/>
    <s v="Normal"/>
    <n v="280.65786407766984"/>
  </r>
  <r>
    <n v="293"/>
    <x v="75"/>
    <x v="0"/>
    <x v="1"/>
    <x v="6"/>
    <x v="2"/>
    <x v="3"/>
    <s v="B260502-0293"/>
    <s v="OP128"/>
    <n v="630"/>
    <n v="527"/>
    <n v="491"/>
    <n v="36"/>
    <n v="13"/>
    <n v="0"/>
    <s v="No Downtime"/>
    <n v="49"/>
    <n v="52"/>
    <n v="71.7"/>
    <n v="1.67"/>
    <n v="17.97"/>
    <n v="11904.25"/>
    <n v="7.1"/>
    <x v="1"/>
    <n v="21"/>
    <n v="19151.91"/>
    <n v="0.83650793650793653"/>
    <n v="6.8311195445920306E-2"/>
    <n v="2.4667931688804556E-2"/>
    <n v="0.93168880455407965"/>
    <n v="0"/>
    <n v="69.230769230769226"/>
    <n v="7.612222222222222"/>
    <n v="8.5749999999999993"/>
    <n v="8.5749999999999993"/>
    <n v="1"/>
    <n v="73.469387755102048"/>
    <n v="0.94230769230769218"/>
    <n v="0.93168880455407965"/>
    <n v="0.87793752736826725"/>
    <n v="0.86356168997826288"/>
    <n v="11904.25"/>
    <n v="22.588709677419356"/>
    <n v="7247.66"/>
    <n v="13.752675521821631"/>
    <x v="0"/>
    <s v="Normal"/>
    <n v="293.65322580645164"/>
  </r>
  <r>
    <n v="294"/>
    <x v="148"/>
    <x v="1"/>
    <x v="1"/>
    <x v="5"/>
    <x v="1"/>
    <x v="3"/>
    <s v="B260617-0294"/>
    <s v="OP106"/>
    <n v="867"/>
    <n v="839"/>
    <n v="815"/>
    <n v="24"/>
    <n v="5"/>
    <n v="26"/>
    <s v="Machine Breakdown"/>
    <n v="49"/>
    <n v="50"/>
    <n v="76.3"/>
    <n v="2.02"/>
    <n v="25.52"/>
    <n v="18141.36"/>
    <n v="7.47"/>
    <x v="1"/>
    <n v="1"/>
    <n v="31702.98"/>
    <n v="0.96770472895040371"/>
    <n v="2.8605482717520857E-2"/>
    <n v="5.9594755661501785E-3"/>
    <n v="0.97139451728247916"/>
    <n v="0.43333333333333335"/>
    <n v="72"/>
    <n v="11.652777777777779"/>
    <n v="11.3675"/>
    <n v="11.800833333333333"/>
    <n v="0.96327942941882638"/>
    <n v="73.469387755102048"/>
    <n v="0.97999999999999987"/>
    <n v="0.97139451728247916"/>
    <n v="0.91700986922147376"/>
    <n v="0.86354135640345364"/>
    <n v="18141.36"/>
    <n v="21.622598331346843"/>
    <n v="13561.619999999999"/>
    <n v="16.164028605482716"/>
    <x v="1"/>
    <s v="Normal"/>
    <n v="108.11299165673421"/>
  </r>
  <r>
    <n v="295"/>
    <x v="3"/>
    <x v="0"/>
    <x v="4"/>
    <x v="13"/>
    <x v="0"/>
    <x v="0"/>
    <s v="B260109-0295"/>
    <s v="OP115"/>
    <n v="969"/>
    <n v="844"/>
    <n v="795"/>
    <n v="49"/>
    <n v="17"/>
    <n v="34"/>
    <s v="Machine Breakdown"/>
    <n v="42"/>
    <n v="45"/>
    <n v="74.8"/>
    <n v="1.87"/>
    <n v="35.58"/>
    <n v="15533.69"/>
    <n v="8.69"/>
    <x v="0"/>
    <n v="17"/>
    <n v="24838.43"/>
    <n v="0.87100103199174406"/>
    <n v="5.8056872037914695E-2"/>
    <n v="2.014218009478673E-2"/>
    <n v="0.94194312796208535"/>
    <n v="0.56666666666666665"/>
    <n v="80"/>
    <n v="10.55"/>
    <n v="10.738333333333333"/>
    <n v="11.305"/>
    <n v="0.94987468671679198"/>
    <n v="85.714285714285708"/>
    <n v="0.93333333333333335"/>
    <n v="0.94194312796208535"/>
    <n v="0.83507940467281949"/>
    <n v="0.86346562196603449"/>
    <n v="15533.69"/>
    <n v="18.404845971563983"/>
    <n v="9304.74"/>
    <n v="11.02457345971564"/>
    <x v="2"/>
    <s v="Warning"/>
    <n v="312.88238151658771"/>
  </r>
  <r>
    <n v="296"/>
    <x v="149"/>
    <x v="0"/>
    <x v="2"/>
    <x v="4"/>
    <x v="1"/>
    <x v="0"/>
    <s v="B260606-0296"/>
    <s v="OP108"/>
    <n v="825"/>
    <n v="840"/>
    <n v="783"/>
    <n v="57"/>
    <n v="15"/>
    <n v="30"/>
    <s v="Power Failure"/>
    <n v="42"/>
    <n v="43"/>
    <n v="71.7"/>
    <n v="1.89"/>
    <n v="27.09"/>
    <n v="15426.45"/>
    <n v="8.73"/>
    <x v="1"/>
    <n v="10"/>
    <n v="24673.119999999999"/>
    <n v="1.0181818181818181"/>
    <n v="6.7857142857142852E-2"/>
    <n v="1.7857142857142856E-2"/>
    <n v="0.93214285714285716"/>
    <n v="0.5"/>
    <n v="83.720930232558146"/>
    <n v="10.033333333333333"/>
    <n v="9.125"/>
    <n v="9.625"/>
    <n v="0.94805194805194803"/>
    <n v="85.714285714285708"/>
    <n v="0.97674418604651181"/>
    <n v="0.93214285714285716"/>
    <n v="0.8631682271217157"/>
    <n v="0.86350588610403889"/>
    <n v="15426.45"/>
    <n v="18.364821428571428"/>
    <n v="9246.6699999999983"/>
    <n v="11.007940476190473"/>
    <x v="0"/>
    <s v="Normal"/>
    <n v="275.47232142857143"/>
  </r>
  <r>
    <n v="297"/>
    <x v="75"/>
    <x v="1"/>
    <x v="4"/>
    <x v="12"/>
    <x v="0"/>
    <x v="3"/>
    <s v="B260502-0297"/>
    <s v="OP127"/>
    <n v="804"/>
    <n v="683"/>
    <n v="611"/>
    <n v="72"/>
    <n v="15"/>
    <n v="64"/>
    <s v="Machine Breakdown"/>
    <n v="49"/>
    <n v="55"/>
    <n v="81.599999999999994"/>
    <n v="2.15"/>
    <n v="23.52"/>
    <n v="15825.94"/>
    <n v="6.35"/>
    <x v="3"/>
    <n v="45"/>
    <n v="23889.39"/>
    <n v="0.84950248756218905"/>
    <n v="0.10541727672035139"/>
    <n v="2.1961932650073207E-2"/>
    <n v="0.89458272327964861"/>
    <n v="1.0666666666666667"/>
    <n v="65.454545454545453"/>
    <n v="10.434722222222222"/>
    <n v="9.8766666666666669"/>
    <n v="10.943333333333333"/>
    <n v="0.90252817544928421"/>
    <n v="73.469387755102048"/>
    <n v="0.89090909090909076"/>
    <n v="0.89458272327964861"/>
    <n v="0.71930762797221126"/>
    <n v="0.86350636573327533"/>
    <n v="15825.94"/>
    <n v="23.171215226939971"/>
    <n v="8063.4499999999989"/>
    <n v="11.805929721815518"/>
    <x v="1"/>
    <s v="Warning"/>
    <n v="347.56822840409956"/>
  </r>
  <r>
    <n v="298"/>
    <x v="85"/>
    <x v="1"/>
    <x v="0"/>
    <x v="1"/>
    <x v="1"/>
    <x v="1"/>
    <s v="B260212-0298"/>
    <s v="OP110"/>
    <n v="709"/>
    <n v="698"/>
    <n v="657"/>
    <n v="41"/>
    <n v="16"/>
    <n v="50"/>
    <s v="Setup Time"/>
    <n v="45"/>
    <n v="49"/>
    <n v="62.9"/>
    <n v="2.5299999999999998"/>
    <n v="28.47"/>
    <n v="14041.41"/>
    <n v="9.7799999999999994"/>
    <x v="2"/>
    <n v="30"/>
    <n v="23147.32"/>
    <n v="0.98448519040902682"/>
    <n v="5.8739255014326648E-2"/>
    <n v="2.2922636103151862E-2"/>
    <n v="0.94126074498567336"/>
    <n v="0.83333333333333337"/>
    <n v="73.469387755102048"/>
    <n v="9.5005555555555556"/>
    <n v="8.0291666666666668"/>
    <n v="8.8625000000000007"/>
    <n v="0.9059708509637987"/>
    <n v="80"/>
    <n v="0.91836734693877564"/>
    <n v="0.94126074498567336"/>
    <n v="0.7831421615327967"/>
    <n v="0.86371148484815574"/>
    <n v="14041.41"/>
    <n v="20.116633237822349"/>
    <n v="9105.91"/>
    <n v="13.045716332378223"/>
    <x v="1"/>
    <s v="Warning"/>
    <n v="321.86613180515758"/>
  </r>
  <r>
    <n v="299"/>
    <x v="123"/>
    <x v="1"/>
    <x v="1"/>
    <x v="6"/>
    <x v="0"/>
    <x v="4"/>
    <s v="B260207-0299"/>
    <s v="OP129"/>
    <n v="698"/>
    <n v="738"/>
    <n v="695"/>
    <n v="43"/>
    <n v="17"/>
    <n v="0"/>
    <s v="No Downtime"/>
    <n v="57"/>
    <n v="61"/>
    <n v="70.599999999999994"/>
    <n v="1.64"/>
    <n v="25.66"/>
    <n v="19597.830000000002"/>
    <n v="9.4"/>
    <x v="0"/>
    <n v="30"/>
    <n v="31664.45"/>
    <n v="1.0573065902578798"/>
    <n v="5.8265582655826556E-2"/>
    <n v="2.3035230352303523E-2"/>
    <n v="0.9417344173441734"/>
    <n v="0"/>
    <n v="59.016393442622949"/>
    <n v="12.505000000000001"/>
    <n v="11.051666666666666"/>
    <n v="11.051666666666666"/>
    <n v="1"/>
    <n v="63.157894736842103"/>
    <n v="0.93442622950819676"/>
    <n v="0.9417344173441734"/>
    <n v="0.87998134079701451"/>
    <n v="0.86382625596398976"/>
    <n v="19597.830000000002"/>
    <n v="26.555325203252035"/>
    <n v="12066.619999999999"/>
    <n v="16.350433604336043"/>
    <x v="0"/>
    <s v="Normal"/>
    <n v="451.44052845528461"/>
  </r>
  <r>
    <n v="300"/>
    <x v="47"/>
    <x v="0"/>
    <x v="0"/>
    <x v="3"/>
    <x v="2"/>
    <x v="4"/>
    <s v="B260612-0300"/>
    <s v="OP117"/>
    <n v="581"/>
    <n v="577"/>
    <n v="552"/>
    <n v="25"/>
    <n v="5"/>
    <n v="14"/>
    <s v="Tool Change"/>
    <n v="57"/>
    <n v="62"/>
    <n v="74.099999999999994"/>
    <n v="1.74"/>
    <n v="22.85"/>
    <n v="15769.89"/>
    <n v="9.0299999999999994"/>
    <x v="0"/>
    <n v="21"/>
    <n v="25146.68"/>
    <n v="0.99311531841652323"/>
    <n v="4.3327556325823226E-2"/>
    <n v="8.6655112651646445E-3"/>
    <n v="0.95667244367417681"/>
    <n v="0.23333333333333334"/>
    <n v="58.064516129032256"/>
    <n v="9.9372222222222231"/>
    <n v="8.9658333333333342"/>
    <n v="9.1991666666666667"/>
    <n v="0.97463538363982249"/>
    <n v="63.157894736842103"/>
    <n v="0.91935483870967738"/>
    <n v="0.95667244367417681"/>
    <n v="0.85721271624205775"/>
    <n v="0.86380321019389983"/>
    <n v="15769.89"/>
    <n v="27.330831889081455"/>
    <n v="9376.7900000000009"/>
    <n v="16.250935875216641"/>
    <x v="0"/>
    <s v="Normal"/>
    <n v="136.65415944540729"/>
  </r>
  <r>
    <n v="301"/>
    <x v="93"/>
    <x v="0"/>
    <x v="4"/>
    <x v="13"/>
    <x v="0"/>
    <x v="1"/>
    <s v="B260302-0301"/>
    <s v="OP109"/>
    <n v="873"/>
    <n v="786"/>
    <n v="749"/>
    <n v="37"/>
    <n v="7"/>
    <n v="36"/>
    <s v="Tool Change"/>
    <n v="45"/>
    <n v="48"/>
    <n v="73.7"/>
    <n v="1.87"/>
    <n v="33.03"/>
    <n v="16008.91"/>
    <n v="7.58"/>
    <x v="1"/>
    <n v="24"/>
    <n v="26353.79"/>
    <n v="0.90034364261168387"/>
    <n v="4.7073791348600506E-2"/>
    <n v="8.9058524173027988E-3"/>
    <n v="0.95292620865139954"/>
    <n v="0.6"/>
    <n v="75"/>
    <n v="10.48"/>
    <n v="10.3125"/>
    <n v="10.9125"/>
    <n v="0.94501718213058428"/>
    <n v="80"/>
    <n v="0.9375"/>
    <n v="0.95292620865139954"/>
    <n v="0.84424841294824382"/>
    <n v="0.86381262518525948"/>
    <n v="16008.91"/>
    <n v="20.367569974554709"/>
    <n v="10344.880000000001"/>
    <n v="13.161424936386769"/>
    <x v="2"/>
    <s v="Warning"/>
    <n v="142.57298982188297"/>
  </r>
  <r>
    <n v="302"/>
    <x v="84"/>
    <x v="1"/>
    <x v="4"/>
    <x v="12"/>
    <x v="1"/>
    <x v="3"/>
    <s v="B260513-0302"/>
    <s v="OP129"/>
    <n v="870"/>
    <n v="780"/>
    <n v="691"/>
    <n v="89"/>
    <n v="32"/>
    <n v="31"/>
    <s v="Quality Inspection"/>
    <n v="49"/>
    <n v="50"/>
    <n v="72.8"/>
    <n v="2.0099999999999998"/>
    <n v="32.96"/>
    <n v="18090.39"/>
    <n v="8.24"/>
    <x v="0"/>
    <n v="20"/>
    <n v="25660.68"/>
    <n v="0.89655172413793105"/>
    <n v="0.1141025641025641"/>
    <n v="4.1025641025641026E-2"/>
    <n v="0.88589743589743586"/>
    <n v="0.51666666666666672"/>
    <n v="72"/>
    <n v="10.833333333333334"/>
    <n v="11.324999999999999"/>
    <n v="11.841666666666667"/>
    <n v="0.95636875439831093"/>
    <n v="73.469387755102048"/>
    <n v="0.97999999999999987"/>
    <n v="0.88589743589743586"/>
    <n v="0.83029973474801033"/>
    <n v="0.86384061404396772"/>
    <n v="18090.39"/>
    <n v="23.192807692307692"/>
    <n v="7570.2900000000009"/>
    <n v="9.7055000000000007"/>
    <x v="2"/>
    <s v="Warning"/>
    <n v="742.16984615384615"/>
  </r>
  <r>
    <n v="303"/>
    <x v="78"/>
    <x v="1"/>
    <x v="0"/>
    <x v="0"/>
    <x v="0"/>
    <x v="3"/>
    <s v="B260527-0303"/>
    <s v="OP124"/>
    <n v="775"/>
    <n v="773"/>
    <n v="735"/>
    <n v="38"/>
    <n v="7"/>
    <n v="22"/>
    <s v="Operator Issue"/>
    <n v="49"/>
    <n v="50"/>
    <n v="70.400000000000006"/>
    <n v="1.99"/>
    <n v="27.98"/>
    <n v="16076.82"/>
    <n v="8.77"/>
    <x v="0"/>
    <n v="30"/>
    <n v="27850.19"/>
    <n v="0.99741935483870969"/>
    <n v="4.9159120310478657E-2"/>
    <n v="9.0556274256144882E-3"/>
    <n v="0.95084087968952136"/>
    <n v="0.36666666666666664"/>
    <n v="72"/>
    <n v="10.736111111111111"/>
    <n v="10.181944444444444"/>
    <n v="10.548611111111111"/>
    <n v="0.96524028966425279"/>
    <n v="73.469387755102048"/>
    <n v="0.97999999999999987"/>
    <n v="0.95084087968952136"/>
    <n v="0.89943412761340391"/>
    <n v="0.86388866687963528"/>
    <n v="16076.82"/>
    <n v="20.797956015523933"/>
    <n v="11773.369999999999"/>
    <n v="15.230750323415263"/>
    <x v="0"/>
    <s v="Normal"/>
    <n v="145.58569210866753"/>
  </r>
  <r>
    <n v="304"/>
    <x v="1"/>
    <x v="1"/>
    <x v="1"/>
    <x v="6"/>
    <x v="2"/>
    <x v="0"/>
    <s v="B260328-0304"/>
    <s v="OP109"/>
    <n v="978"/>
    <n v="866"/>
    <n v="810"/>
    <n v="56"/>
    <n v="15"/>
    <n v="24"/>
    <s v="Machine Breakdown"/>
    <n v="42"/>
    <n v="46"/>
    <n v="77.900000000000006"/>
    <n v="2.41"/>
    <n v="35.549999999999997"/>
    <n v="15147.83"/>
    <n v="8.33"/>
    <x v="1"/>
    <n v="31"/>
    <n v="25573.77"/>
    <n v="0.88548057259713697"/>
    <n v="6.4665127020785224E-2"/>
    <n v="1.7321016166281754E-2"/>
    <n v="0.9353348729792148"/>
    <n v="0.4"/>
    <n v="78.260869565217391"/>
    <n v="11.065555555555555"/>
    <n v="11.01"/>
    <n v="11.41"/>
    <n v="0.96494303242769497"/>
    <n v="85.714285714285708"/>
    <n v="0.91304347826086962"/>
    <n v="0.9353348729792148"/>
    <n v="0.82406270617507249"/>
    <n v="0.86383766908805171"/>
    <n v="15147.83"/>
    <n v="17.491720554272518"/>
    <n v="10425.94"/>
    <n v="12.039191685912241"/>
    <x v="1"/>
    <s v="Warning"/>
    <n v="262.37580831408775"/>
  </r>
  <r>
    <n v="305"/>
    <x v="150"/>
    <x v="0"/>
    <x v="0"/>
    <x v="0"/>
    <x v="1"/>
    <x v="1"/>
    <s v="B260123-0305"/>
    <s v="OP120"/>
    <n v="743"/>
    <n v="726"/>
    <n v="679"/>
    <n v="47"/>
    <n v="19"/>
    <n v="54"/>
    <s v="Tool Change"/>
    <n v="45"/>
    <n v="48"/>
    <n v="72.5"/>
    <n v="2.88"/>
    <n v="25.26"/>
    <n v="15471.81"/>
    <n v="9.74"/>
    <x v="2"/>
    <n v="49"/>
    <n v="23172.75"/>
    <n v="0.97711978465679672"/>
    <n v="6.4738292011019286E-2"/>
    <n v="2.6170798898071626E-2"/>
    <n v="0.93526170798898067"/>
    <n v="0.9"/>
    <n v="75"/>
    <n v="9.68"/>
    <n v="8.3874999999999993"/>
    <n v="9.2874999999999996"/>
    <n v="0.90309555854643331"/>
    <n v="80"/>
    <n v="0.9375"/>
    <n v="0.93526170798898067"/>
    <n v="0.79184127615318722"/>
    <n v="0.86389481702327153"/>
    <n v="15471.81"/>
    <n v="21.31103305785124"/>
    <n v="7700.9400000000005"/>
    <n v="10.607355371900827"/>
    <x v="1"/>
    <s v="Warning"/>
    <n v="404.90962809917357"/>
  </r>
  <r>
    <n v="306"/>
    <x v="58"/>
    <x v="1"/>
    <x v="1"/>
    <x v="6"/>
    <x v="0"/>
    <x v="2"/>
    <s v="B260517-0306"/>
    <s v="OP102"/>
    <n v="537"/>
    <n v="598"/>
    <n v="565"/>
    <n v="33"/>
    <n v="7"/>
    <n v="0"/>
    <s v="No Downtime"/>
    <n v="64"/>
    <n v="64"/>
    <n v="71.900000000000006"/>
    <n v="2.29"/>
    <n v="17.86"/>
    <n v="17625.099999999999"/>
    <n v="9.15"/>
    <x v="0"/>
    <n v="9"/>
    <n v="28796.85"/>
    <n v="1.1135940409683427"/>
    <n v="5.5183946488294312E-2"/>
    <n v="1.1705685618729096E-2"/>
    <n v="0.94481605351170572"/>
    <n v="0"/>
    <n v="56.25"/>
    <n v="10.63111111111111"/>
    <n v="9.5466666666666669"/>
    <n v="9.5466666666666669"/>
    <n v="1"/>
    <n v="56.25"/>
    <n v="1"/>
    <n v="0.94481605351170572"/>
    <n v="0.94481605351170572"/>
    <n v="0.86399849118279681"/>
    <n v="17625.099999999999"/>
    <n v="29.473411371237457"/>
    <n v="11171.75"/>
    <n v="18.681856187290968"/>
    <x v="0"/>
    <s v="Normal"/>
    <n v="206.3138795986622"/>
  </r>
  <r>
    <n v="307"/>
    <x v="151"/>
    <x v="1"/>
    <x v="3"/>
    <x v="8"/>
    <x v="1"/>
    <x v="3"/>
    <s v="B260607-0307"/>
    <s v="OP107"/>
    <n v="783"/>
    <n v="709"/>
    <n v="663"/>
    <n v="46"/>
    <n v="14"/>
    <n v="15"/>
    <s v="Setup Time"/>
    <n v="49"/>
    <n v="53"/>
    <n v="73.2"/>
    <n v="1.82"/>
    <n v="29.29"/>
    <n v="15257.97"/>
    <n v="8.17"/>
    <x v="0"/>
    <n v="31"/>
    <n v="24481.88"/>
    <n v="0.90549169859514689"/>
    <n v="6.488011283497884E-2"/>
    <n v="1.9746121297602257E-2"/>
    <n v="0.93511988716502115"/>
    <n v="0.25"/>
    <n v="67.924528301886795"/>
    <n v="10.438055555555556"/>
    <n v="10.407500000000001"/>
    <n v="10.657500000000001"/>
    <n v="0.97654234107436078"/>
    <n v="73.469387755102048"/>
    <n v="0.92452830188679236"/>
    <n v="0.93511988716502115"/>
    <n v="0.84426460426544836"/>
    <n v="0.86388203936387908"/>
    <n v="15257.97"/>
    <n v="21.520409026798305"/>
    <n v="9223.9100000000017"/>
    <n v="13.009746121297605"/>
    <x v="2"/>
    <s v="Warning"/>
    <n v="301.2857263751763"/>
  </r>
  <r>
    <n v="308"/>
    <x v="47"/>
    <x v="0"/>
    <x v="0"/>
    <x v="1"/>
    <x v="1"/>
    <x v="4"/>
    <s v="B260612-0308"/>
    <s v="OP107"/>
    <n v="583"/>
    <n v="580"/>
    <n v="545"/>
    <n v="35"/>
    <n v="7"/>
    <n v="16"/>
    <s v="Tool Change"/>
    <n v="57"/>
    <n v="58"/>
    <n v="75.400000000000006"/>
    <n v="1.64"/>
    <n v="20.98"/>
    <n v="15462.24"/>
    <n v="10.29"/>
    <x v="2"/>
    <n v="18"/>
    <n v="25152.959999999999"/>
    <n v="0.99485420240137223"/>
    <n v="6.0344827586206899E-2"/>
    <n v="1.2068965517241379E-2"/>
    <n v="0.93965517241379315"/>
    <n v="0.26666666666666666"/>
    <n v="62.068965517241381"/>
    <n v="9.344444444444445"/>
    <n v="8.9641666666666655"/>
    <n v="9.230833333333333"/>
    <n v="0.97111131172700182"/>
    <n v="63.157894736842103"/>
    <n v="0.98275862068965525"/>
    <n v="0.93965517241379315"/>
    <n v="0.8967768400356515"/>
    <n v="0.86391034735103434"/>
    <n v="15462.24"/>
    <n v="26.659034482758621"/>
    <n v="9690.7199999999993"/>
    <n v="16.708137931034482"/>
    <x v="0"/>
    <s v="Normal"/>
    <n v="186.61324137931035"/>
  </r>
  <r>
    <n v="309"/>
    <x v="48"/>
    <x v="0"/>
    <x v="1"/>
    <x v="6"/>
    <x v="0"/>
    <x v="2"/>
    <s v="B260111-0309"/>
    <s v="OP101"/>
    <n v="465"/>
    <n v="490"/>
    <n v="464"/>
    <n v="26"/>
    <n v="9"/>
    <n v="24"/>
    <s v="Operator Issue"/>
    <n v="64"/>
    <n v="65"/>
    <n v="77.7"/>
    <n v="1.61"/>
    <n v="18.440000000000001"/>
    <n v="14999.16"/>
    <n v="8.01"/>
    <x v="0"/>
    <n v="7"/>
    <n v="24209.759999999998"/>
    <n v="1.053763440860215"/>
    <n v="5.3061224489795916E-2"/>
    <n v="1.8367346938775512E-2"/>
    <n v="0.94693877551020411"/>
    <n v="0.4"/>
    <n v="55.384615384615387"/>
    <n v="8.8472222222222214"/>
    <n v="7.8666666666666671"/>
    <n v="8.2666666666666675"/>
    <n v="0.95161290322580638"/>
    <n v="56.25"/>
    <n v="0.98461538461538467"/>
    <n v="0.94693877551020411"/>
    <n v="0.88725578568896546"/>
    <n v="0.86386285241940908"/>
    <n v="14999.16"/>
    <n v="30.610530612244897"/>
    <n v="9210.5999999999985"/>
    <n v="18.797142857142855"/>
    <x v="0"/>
    <s v="Normal"/>
    <n v="275.49477551020408"/>
  </r>
  <r>
    <n v="310"/>
    <x v="44"/>
    <x v="1"/>
    <x v="3"/>
    <x v="11"/>
    <x v="1"/>
    <x v="1"/>
    <s v="B260313-0310"/>
    <s v="OP122"/>
    <n v="813"/>
    <n v="792"/>
    <n v="727"/>
    <n v="65"/>
    <n v="14"/>
    <n v="20"/>
    <s v="Material Shortage"/>
    <n v="45"/>
    <n v="45"/>
    <n v="76.3"/>
    <n v="2.0099999999999998"/>
    <n v="32.86"/>
    <n v="15270.18"/>
    <n v="7.04"/>
    <x v="0"/>
    <n v="16"/>
    <n v="25530.18"/>
    <n v="0.97416974169741699"/>
    <n v="8.2070707070707072E-2"/>
    <n v="1.7676767676767676E-2"/>
    <n v="0.91792929292929293"/>
    <n v="0.33333333333333331"/>
    <n v="80"/>
    <n v="9.9"/>
    <n v="9.8291666666666657"/>
    <n v="10.1625"/>
    <n v="0.96719967199671986"/>
    <n v="80"/>
    <n v="1"/>
    <n v="0.91792929292929293"/>
    <n v="0.88782091103739313"/>
    <n v="0.8638289986809583"/>
    <n v="15270.18"/>
    <n v="19.280530303030304"/>
    <n v="10260"/>
    <n v="12.954545454545455"/>
    <x v="2"/>
    <s v="Normal"/>
    <n v="269.92742424242425"/>
  </r>
  <r>
    <n v="311"/>
    <x v="17"/>
    <x v="1"/>
    <x v="1"/>
    <x v="6"/>
    <x v="0"/>
    <x v="2"/>
    <s v="B260628-0311"/>
    <s v="OP105"/>
    <n v="587"/>
    <n v="551"/>
    <n v="520"/>
    <n v="31"/>
    <n v="11"/>
    <n v="0"/>
    <s v="No Downtime"/>
    <n v="64"/>
    <n v="67"/>
    <n v="79.3"/>
    <n v="2.27"/>
    <n v="20.420000000000002"/>
    <n v="17004.53"/>
    <n v="9.66"/>
    <x v="1"/>
    <n v="32"/>
    <n v="26588.2"/>
    <n v="0.93867120954003402"/>
    <n v="5.6261343012704176E-2"/>
    <n v="1.9963702359346643E-2"/>
    <n v="0.94373865698729587"/>
    <n v="0"/>
    <n v="53.731343283582092"/>
    <n v="10.254722222222222"/>
    <n v="10.435555555555556"/>
    <n v="10.435555555555556"/>
    <n v="1"/>
    <n v="56.25"/>
    <n v="0.95522388059701502"/>
    <n v="0.94373865698729587"/>
    <n v="0.90148170219682"/>
    <n v="0.86379422779348503"/>
    <n v="17004.53"/>
    <n v="30.861215970961887"/>
    <n v="9583.6700000000019"/>
    <n v="17.393230490018151"/>
    <x v="1"/>
    <s v="Normal"/>
    <n v="339.47337568058077"/>
  </r>
  <r>
    <n v="312"/>
    <x v="152"/>
    <x v="1"/>
    <x v="4"/>
    <x v="14"/>
    <x v="0"/>
    <x v="4"/>
    <s v="B260106-0312"/>
    <s v="OP120"/>
    <n v="726"/>
    <n v="728"/>
    <n v="671"/>
    <n v="57"/>
    <n v="13"/>
    <n v="26"/>
    <s v="Material Shortage"/>
    <n v="57"/>
    <n v="57"/>
    <n v="78.5"/>
    <n v="1.73"/>
    <n v="29.48"/>
    <n v="20908.689999999999"/>
    <n v="9.1"/>
    <x v="0"/>
    <n v="14"/>
    <n v="30961.9"/>
    <n v="1.002754820936639"/>
    <n v="7.8296703296703296E-2"/>
    <n v="1.7857142857142856E-2"/>
    <n v="0.92170329670329665"/>
    <n v="0.43333333333333335"/>
    <n v="63.157894736842103"/>
    <n v="11.526666666666667"/>
    <n v="11.061666666666666"/>
    <n v="11.494999999999999"/>
    <n v="0.96230245034072781"/>
    <n v="63.157894736842103"/>
    <n v="1"/>
    <n v="0.92170329670329665"/>
    <n v="0.88695734090470923"/>
    <n v="0.86373952899173867"/>
    <n v="20908.689999999999"/>
    <n v="28.720728021978019"/>
    <n v="10053.210000000003"/>
    <n v="13.8093543956044"/>
    <x v="2"/>
    <s v="Normal"/>
    <n v="373.36946428571423"/>
  </r>
  <r>
    <n v="313"/>
    <x v="153"/>
    <x v="0"/>
    <x v="0"/>
    <x v="0"/>
    <x v="0"/>
    <x v="0"/>
    <s v="B260618-0313"/>
    <s v="OP117"/>
    <n v="836"/>
    <n v="953"/>
    <n v="904"/>
    <n v="49"/>
    <n v="9"/>
    <n v="8"/>
    <s v="Operator Issue"/>
    <n v="42"/>
    <n v="40"/>
    <n v="70.599999999999994"/>
    <n v="1.54"/>
    <n v="32.47"/>
    <n v="17947.91"/>
    <n v="11.42"/>
    <x v="0"/>
    <n v="22"/>
    <n v="29525.67"/>
    <n v="1.1399521531100478"/>
    <n v="5.1416579223504719E-2"/>
    <n v="9.4438614900314802E-3"/>
    <n v="0.94858342077649527"/>
    <n v="0.13333333333333333"/>
    <n v="90"/>
    <n v="10.588888888888889"/>
    <n v="9.620000000000001"/>
    <n v="9.7533333333333339"/>
    <n v="0.98632946001367061"/>
    <n v="85.714285714285708"/>
    <n v="1.05"/>
    <n v="0.94858342077649527"/>
    <n v="0.98239656185202118"/>
    <n v="0.8637057821720977"/>
    <n v="17947.91"/>
    <n v="18.833064008394544"/>
    <n v="11577.759999999998"/>
    <n v="12.148751311647427"/>
    <x v="0"/>
    <s v="Normal"/>
    <n v="169.49757607555091"/>
  </r>
  <r>
    <n v="314"/>
    <x v="71"/>
    <x v="1"/>
    <x v="0"/>
    <x v="0"/>
    <x v="1"/>
    <x v="4"/>
    <s v="B260415-0314"/>
    <s v="OP134"/>
    <n v="714"/>
    <n v="631"/>
    <n v="605"/>
    <n v="26"/>
    <n v="10"/>
    <n v="19"/>
    <s v="Setup Time"/>
    <n v="57"/>
    <n v="59"/>
    <n v="70"/>
    <n v="2.46"/>
    <n v="25.71"/>
    <n v="16781.18"/>
    <n v="8.3699999999999992"/>
    <x v="2"/>
    <n v="12"/>
    <n v="28526.3"/>
    <n v="0.88375350140056019"/>
    <n v="4.1204437400950873E-2"/>
    <n v="1.5847860538827259E-2"/>
    <n v="0.95879556259904908"/>
    <n v="0.31666666666666665"/>
    <n v="61.016949152542374"/>
    <n v="10.341388888888888"/>
    <n v="10.988333333333333"/>
    <n v="11.305"/>
    <n v="0.97198879551820727"/>
    <n v="63.157894736842103"/>
    <n v="0.96610169491525433"/>
    <n v="0.95879556259904908"/>
    <n v="0.90034740695278892"/>
    <n v="0.8635330153894486"/>
    <n v="16781.18"/>
    <n v="26.59458003169572"/>
    <n v="11745.119999999999"/>
    <n v="18.613502377179078"/>
    <x v="0"/>
    <s v="Normal"/>
    <n v="265.94580031695722"/>
  </r>
  <r>
    <n v="315"/>
    <x v="154"/>
    <x v="0"/>
    <x v="4"/>
    <x v="13"/>
    <x v="0"/>
    <x v="4"/>
    <s v="B260220-0315"/>
    <s v="OP102"/>
    <n v="642"/>
    <n v="576"/>
    <n v="540"/>
    <n v="36"/>
    <n v="11"/>
    <n v="36"/>
    <s v="Setup Time"/>
    <n v="57"/>
    <n v="61"/>
    <n v="77.7"/>
    <n v="2.89"/>
    <n v="19.27"/>
    <n v="16030.01"/>
    <n v="7.76"/>
    <x v="0"/>
    <n v="45"/>
    <n v="24760.2"/>
    <n v="0.89719626168224298"/>
    <n v="6.25E-2"/>
    <n v="1.9097222222222224E-2"/>
    <n v="0.9375"/>
    <n v="0.6"/>
    <n v="59.016393442622949"/>
    <n v="9.76"/>
    <n v="9.5649999999999995"/>
    <n v="10.164999999999999"/>
    <n v="0.94097393015248409"/>
    <n v="63.157894736842103"/>
    <n v="0.93442622950819676"/>
    <n v="0.9375"/>
    <n v="0.8243163015167766"/>
    <n v="0.8634793500956246"/>
    <n v="16030.01"/>
    <n v="27.829878472222223"/>
    <n v="8730.19"/>
    <n v="15.156579861111112"/>
    <x v="1"/>
    <s v="Warning"/>
    <n v="306.12866319444447"/>
  </r>
  <r>
    <n v="316"/>
    <x v="54"/>
    <x v="0"/>
    <x v="0"/>
    <x v="3"/>
    <x v="0"/>
    <x v="2"/>
    <s v="B260201-0316"/>
    <s v="OP105"/>
    <n v="650"/>
    <n v="584"/>
    <n v="559"/>
    <n v="25"/>
    <n v="6"/>
    <n v="34"/>
    <s v="Material Shortage"/>
    <n v="64"/>
    <n v="67"/>
    <n v="78.900000000000006"/>
    <n v="2.31"/>
    <n v="20.57"/>
    <n v="18651.39"/>
    <n v="7.16"/>
    <x v="1"/>
    <n v="18"/>
    <n v="29346.57"/>
    <n v="0.89846153846153842"/>
    <n v="4.2808219178082189E-2"/>
    <n v="1.0273972602739725E-2"/>
    <n v="0.9571917808219178"/>
    <n v="0.56666666666666665"/>
    <n v="53.731343283582092"/>
    <n v="10.86888888888889"/>
    <n v="10.988888888888889"/>
    <n v="11.555555555555555"/>
    <n v="0.95096153846153852"/>
    <n v="56.25"/>
    <n v="0.95522388059701502"/>
    <n v="0.9571917808219178"/>
    <n v="0.86949499079942771"/>
    <n v="0.86353652242931633"/>
    <n v="18651.39"/>
    <n v="31.937311643835617"/>
    <n v="10695.18"/>
    <n v="18.313664383561644"/>
    <x v="1"/>
    <s v="Normal"/>
    <n v="191.62386986301371"/>
  </r>
  <r>
    <n v="317"/>
    <x v="155"/>
    <x v="1"/>
    <x v="1"/>
    <x v="2"/>
    <x v="2"/>
    <x v="2"/>
    <s v="B260103-0317"/>
    <s v="OP107"/>
    <n v="536"/>
    <n v="508"/>
    <n v="474"/>
    <n v="34"/>
    <n v="13"/>
    <n v="17"/>
    <s v="Tool Change"/>
    <n v="64"/>
    <n v="69"/>
    <n v="72.5"/>
    <n v="1.92"/>
    <n v="16"/>
    <n v="15474.72"/>
    <n v="8.33"/>
    <x v="3"/>
    <n v="22"/>
    <n v="24183.52"/>
    <n v="0.94776119402985071"/>
    <n v="6.6929133858267723E-2"/>
    <n v="2.5590551181102362E-2"/>
    <n v="0.93307086614173229"/>
    <n v="0.28333333333333333"/>
    <n v="52.173913043478258"/>
    <n v="9.7366666666666664"/>
    <n v="9.2455555555555549"/>
    <n v="9.5288888888888881"/>
    <n v="0.97026585820895528"/>
    <n v="56.25"/>
    <n v="0.92753623188405787"/>
    <n v="0.93307086614173229"/>
    <n v="0.83972341306136211"/>
    <n v="0.86352781121824873"/>
    <n v="15474.72"/>
    <n v="30.462047244094485"/>
    <n v="8708.8000000000011"/>
    <n v="17.143307086614175"/>
    <x v="0"/>
    <s v="Warning"/>
    <n v="396.00661417322829"/>
  </r>
  <r>
    <n v="318"/>
    <x v="132"/>
    <x v="0"/>
    <x v="0"/>
    <x v="3"/>
    <x v="0"/>
    <x v="3"/>
    <s v="B260205-0318"/>
    <s v="OP123"/>
    <n v="779"/>
    <n v="803"/>
    <n v="769"/>
    <n v="34"/>
    <n v="11"/>
    <n v="11"/>
    <s v="Power Failure"/>
    <n v="49"/>
    <n v="51"/>
    <n v="68.599999999999994"/>
    <n v="3.19"/>
    <n v="24.48"/>
    <n v="18342.64"/>
    <n v="9.32"/>
    <x v="0"/>
    <n v="8"/>
    <n v="28948.16"/>
    <n v="1.0308087291399231"/>
    <n v="4.2341220423412207E-2"/>
    <n v="1.3698630136986301E-2"/>
    <n v="0.95765877957658785"/>
    <n v="0.18333333333333332"/>
    <n v="70.588235294117652"/>
    <n v="11.375833333333333"/>
    <n v="10.419722222222221"/>
    <n v="10.603055555555555"/>
    <n v="0.98270938670718611"/>
    <n v="73.469387755102048"/>
    <n v="0.96078431372549022"/>
    <n v="0.95765877957658785"/>
    <n v="0.90419437893471744"/>
    <n v="0.86356266392418846"/>
    <n v="18342.64"/>
    <n v="22.842640099626401"/>
    <n v="10605.52"/>
    <n v="13.207372353673724"/>
    <x v="0"/>
    <s v="Normal"/>
    <n v="251.2690410958904"/>
  </r>
  <r>
    <n v="319"/>
    <x v="156"/>
    <x v="0"/>
    <x v="0"/>
    <x v="1"/>
    <x v="0"/>
    <x v="4"/>
    <s v="B260221-0319"/>
    <s v="OP130"/>
    <n v="673"/>
    <n v="707"/>
    <n v="669"/>
    <n v="38"/>
    <n v="15"/>
    <n v="7"/>
    <s v="Material Shortage"/>
    <n v="57"/>
    <n v="57"/>
    <n v="74.099999999999994"/>
    <n v="2.78"/>
    <n v="26.11"/>
    <n v="19364.43"/>
    <n v="8.3000000000000007"/>
    <x v="1"/>
    <n v="33"/>
    <n v="31269.49"/>
    <n v="1.0505200594353641"/>
    <n v="5.3748231966053751E-2"/>
    <n v="2.1216407355021217E-2"/>
    <n v="0.94625176803394628"/>
    <n v="0.11666666666666667"/>
    <n v="63.157894736842103"/>
    <n v="11.194166666666666"/>
    <n v="10.539166666666667"/>
    <n v="10.655833333333334"/>
    <n v="0.98905138030812545"/>
    <n v="63.157894736842103"/>
    <n v="1"/>
    <n v="0.94625176803394628"/>
    <n v="0.93589161729297876"/>
    <n v="0.86350308662945185"/>
    <n v="19364.43"/>
    <n v="27.389575671852899"/>
    <n v="11905.060000000001"/>
    <n v="16.83884016973126"/>
    <x v="1"/>
    <s v="Normal"/>
    <n v="410.84363507779346"/>
  </r>
  <r>
    <n v="320"/>
    <x v="66"/>
    <x v="1"/>
    <x v="3"/>
    <x v="7"/>
    <x v="0"/>
    <x v="2"/>
    <s v="B260326-0320"/>
    <s v="OP124"/>
    <n v="452"/>
    <n v="402"/>
    <n v="384"/>
    <n v="18"/>
    <n v="3"/>
    <n v="28"/>
    <s v="Material Shortage"/>
    <n v="64"/>
    <n v="63"/>
    <n v="64.7"/>
    <n v="1.66"/>
    <n v="15"/>
    <n v="13038.32"/>
    <n v="8.51"/>
    <x v="0"/>
    <n v="5"/>
    <n v="20033.3"/>
    <n v="0.88938053097345138"/>
    <n v="4.4776119402985072E-2"/>
    <n v="7.462686567164179E-3"/>
    <n v="0.95522388059701491"/>
    <n v="0.46666666666666667"/>
    <n v="57.142857142857146"/>
    <n v="7.0350000000000001"/>
    <n v="7.568888888888889"/>
    <n v="8.0355555555555558"/>
    <n v="0.94192477876106195"/>
    <n v="56.25"/>
    <n v="1.0158730158730158"/>
    <n v="0.95522388059701491"/>
    <n v="0.91403077323035054"/>
    <n v="0.86339678922759644"/>
    <n v="13038.32"/>
    <n v="32.433631840796018"/>
    <n v="6994.98"/>
    <n v="17.40044776119403"/>
    <x v="0"/>
    <s v="Normal"/>
    <n v="97.30089552238806"/>
  </r>
  <r>
    <n v="321"/>
    <x v="142"/>
    <x v="0"/>
    <x v="0"/>
    <x v="3"/>
    <x v="2"/>
    <x v="2"/>
    <s v="B260215-0321"/>
    <s v="OP102"/>
    <n v="662"/>
    <n v="576"/>
    <n v="542"/>
    <n v="34"/>
    <n v="14"/>
    <n v="39"/>
    <s v="Machine Breakdown"/>
    <n v="64"/>
    <n v="72"/>
    <n v="75.5"/>
    <n v="2.2799999999999998"/>
    <n v="26.34"/>
    <n v="18666.78"/>
    <n v="6.45"/>
    <x v="0"/>
    <n v="8"/>
    <n v="28901.26"/>
    <n v="0.87009063444108758"/>
    <n v="5.9027777777777776E-2"/>
    <n v="2.4305555555555556E-2"/>
    <n v="0.94097222222222221"/>
    <n v="0.65"/>
    <n v="50"/>
    <n v="11.52"/>
    <n v="11.118888888888888"/>
    <n v="11.768888888888888"/>
    <n v="0.94476963746223563"/>
    <n v="56.25"/>
    <n v="0.88888888888888884"/>
    <n v="0.94097222222222221"/>
    <n v="0.7902239868897093"/>
    <n v="0.86332232748641591"/>
    <n v="18666.78"/>
    <n v="32.407604166666665"/>
    <n v="10234.48"/>
    <n v="17.768194444444443"/>
    <x v="1"/>
    <s v="Warning"/>
    <n v="453.70645833333333"/>
  </r>
  <r>
    <n v="322"/>
    <x v="72"/>
    <x v="0"/>
    <x v="2"/>
    <x v="10"/>
    <x v="1"/>
    <x v="3"/>
    <s v="B260218-0322"/>
    <s v="OP128"/>
    <n v="745"/>
    <n v="709"/>
    <n v="645"/>
    <n v="64"/>
    <n v="13"/>
    <n v="27"/>
    <s v="Material Shortage"/>
    <n v="49"/>
    <n v="50"/>
    <n v="72.099999999999994"/>
    <n v="2.78"/>
    <n v="26.11"/>
    <n v="15577.39"/>
    <n v="9.14"/>
    <x v="1"/>
    <n v="7"/>
    <n v="24937.94"/>
    <n v="0.95167785234899327"/>
    <n v="9.0267983074753172E-2"/>
    <n v="1.8335684062059238E-2"/>
    <n v="0.90973201692524686"/>
    <n v="0.45"/>
    <n v="72"/>
    <n v="9.8472222222222214"/>
    <n v="9.6902777777777782"/>
    <n v="10.140277777777778"/>
    <n v="0.95562251746336124"/>
    <n v="73.469387755102048"/>
    <n v="0.97999999999999987"/>
    <n v="0.90973201692524686"/>
    <n v="0.85197319222650292"/>
    <n v="0.86342998336358334"/>
    <n v="15577.39"/>
    <n v="21.970930888575456"/>
    <n v="9360.5499999999993"/>
    <n v="13.202468265162199"/>
    <x v="2"/>
    <s v="Normal"/>
    <n v="285.62210155148091"/>
  </r>
  <r>
    <n v="323"/>
    <x v="151"/>
    <x v="0"/>
    <x v="3"/>
    <x v="11"/>
    <x v="0"/>
    <x v="2"/>
    <s v="B260607-0323"/>
    <s v="OP133"/>
    <n v="545"/>
    <n v="498"/>
    <n v="456"/>
    <n v="42"/>
    <n v="8"/>
    <n v="26"/>
    <s v="Quality Inspection"/>
    <n v="64"/>
    <n v="68"/>
    <n v="72.099999999999994"/>
    <n v="1.28"/>
    <n v="16.489999999999998"/>
    <n v="16110.79"/>
    <n v="7.77"/>
    <x v="0"/>
    <n v="13"/>
    <n v="24265.02"/>
    <n v="0.91376146788990831"/>
    <n v="8.4337349397590355E-2"/>
    <n v="1.6064257028112448E-2"/>
    <n v="0.91566265060240959"/>
    <n v="0.43333333333333335"/>
    <n v="52.941176470588232"/>
    <n v="9.4066666666666663"/>
    <n v="9.2555555555555546"/>
    <n v="9.6888888888888882"/>
    <n v="0.95527522935779818"/>
    <n v="56.25"/>
    <n v="0.94117647058823528"/>
    <n v="0.91566265060240959"/>
    <n v="0.82325632806455173"/>
    <n v="0.86344688128561442"/>
    <n v="16110.79"/>
    <n v="32.350983935742974"/>
    <n v="8154.23"/>
    <n v="16.373955823293173"/>
    <x v="0"/>
    <s v="Warning"/>
    <n v="258.80787148594379"/>
  </r>
  <r>
    <n v="324"/>
    <x v="78"/>
    <x v="0"/>
    <x v="4"/>
    <x v="13"/>
    <x v="1"/>
    <x v="0"/>
    <s v="B260527-0324"/>
    <s v="OP106"/>
    <n v="871"/>
    <n v="811"/>
    <n v="768"/>
    <n v="43"/>
    <n v="16"/>
    <n v="15"/>
    <s v="Power Failure"/>
    <n v="42"/>
    <n v="44"/>
    <n v="67"/>
    <n v="2.2999999999999998"/>
    <n v="26.8"/>
    <n v="14426.58"/>
    <n v="7.42"/>
    <x v="3"/>
    <n v="39"/>
    <n v="24368.22"/>
    <n v="0.93111366245694605"/>
    <n v="5.3020961775585698E-2"/>
    <n v="1.9728729963008632E-2"/>
    <n v="0.94697903822441432"/>
    <n v="0.25"/>
    <n v="81.818181818181813"/>
    <n v="9.9122222222222227"/>
    <n v="9.9116666666666671"/>
    <n v="10.161666666666667"/>
    <n v="0.97539773659176643"/>
    <n v="85.714285714285708"/>
    <n v="0.95454545454545459"/>
    <n v="0.94697903822441432"/>
    <n v="0.88169570091648974"/>
    <n v="0.86350624694768374"/>
    <n v="14426.58"/>
    <n v="17.788631319358817"/>
    <n v="9941.6400000000012"/>
    <n v="12.258495684340323"/>
    <x v="2"/>
    <s v="Normal"/>
    <n v="284.61810110974108"/>
  </r>
  <r>
    <n v="325"/>
    <x v="6"/>
    <x v="1"/>
    <x v="2"/>
    <x v="9"/>
    <x v="1"/>
    <x v="0"/>
    <s v="B260122-0325"/>
    <s v="OP118"/>
    <n v="836"/>
    <n v="725"/>
    <n v="696"/>
    <n v="29"/>
    <n v="10"/>
    <n v="22"/>
    <s v="Machine Breakdown"/>
    <n v="42"/>
    <n v="41"/>
    <n v="75.7"/>
    <n v="2.33"/>
    <n v="31.35"/>
    <n v="13818.71"/>
    <n v="8.36"/>
    <x v="2"/>
    <n v="27"/>
    <n v="21615.24"/>
    <n v="0.86722488038277512"/>
    <n v="0.04"/>
    <n v="1.3793103448275862E-2"/>
    <n v="0.96"/>
    <n v="0.36666666666666664"/>
    <n v="87.804878048780495"/>
    <n v="8.2569444444444446"/>
    <n v="9.3866666666666667"/>
    <n v="9.7533333333333339"/>
    <n v="0.96240601503759393"/>
    <n v="85.714285714285708"/>
    <n v="1.0243902439024393"/>
    <n v="0.96"/>
    <n v="0.94644415917843405"/>
    <n v="0.86347933947139854"/>
    <n v="13818.71"/>
    <n v="19.060289655172411"/>
    <n v="7796.5300000000025"/>
    <n v="10.753834482758624"/>
    <x v="1"/>
    <s v="Normal"/>
    <n v="190.60289655172411"/>
  </r>
  <r>
    <n v="326"/>
    <x v="62"/>
    <x v="1"/>
    <x v="4"/>
    <x v="13"/>
    <x v="2"/>
    <x v="1"/>
    <s v="B260318-0326"/>
    <s v="OP101"/>
    <n v="921"/>
    <n v="709"/>
    <n v="668"/>
    <n v="41"/>
    <n v="13"/>
    <n v="61"/>
    <s v="Setup Time"/>
    <n v="45"/>
    <n v="46"/>
    <n v="71.400000000000006"/>
    <n v="1.77"/>
    <n v="28.22"/>
    <n v="15082.85"/>
    <n v="6.41"/>
    <x v="0"/>
    <n v="7"/>
    <n v="23865.09"/>
    <n v="0.76981541802388709"/>
    <n v="5.7827926657263752E-2"/>
    <n v="1.8335684062059238E-2"/>
    <n v="0.94217207334273623"/>
    <n v="1.0166666666666666"/>
    <n v="78.260869565217391"/>
    <n v="9.0594444444444449"/>
    <n v="10.495833333333334"/>
    <n v="11.512499999999999"/>
    <n v="0.91169019182048505"/>
    <n v="80"/>
    <n v="0.97826086956521741"/>
    <n v="0.94217207334273623"/>
    <n v="0.84029579831127055"/>
    <n v="0.86335642862738815"/>
    <n v="15082.85"/>
    <n v="21.273413258110015"/>
    <n v="8782.24"/>
    <n v="12.386798307475317"/>
    <x v="0"/>
    <s v="Warning"/>
    <n v="276.55437235543019"/>
  </r>
  <r>
    <n v="327"/>
    <x v="140"/>
    <x v="1"/>
    <x v="3"/>
    <x v="7"/>
    <x v="1"/>
    <x v="4"/>
    <s v="B260420-0327"/>
    <s v="OP124"/>
    <n v="555"/>
    <n v="500"/>
    <n v="479"/>
    <n v="21"/>
    <n v="8"/>
    <n v="57"/>
    <s v="Machine Breakdown"/>
    <n v="57"/>
    <n v="61"/>
    <n v="68.099999999999994"/>
    <n v="1.46"/>
    <n v="20.23"/>
    <n v="12963.35"/>
    <n v="8.82"/>
    <x v="2"/>
    <n v="43"/>
    <n v="21576.17"/>
    <n v="0.90090090090090091"/>
    <n v="4.2000000000000003E-2"/>
    <n v="1.6E-2"/>
    <n v="0.95799999999999996"/>
    <n v="0.95"/>
    <n v="59.016393442622949"/>
    <n v="8.4722222222222214"/>
    <n v="7.8374999999999995"/>
    <n v="8.7874999999999996"/>
    <n v="0.89189189189189189"/>
    <n v="63.157894736842103"/>
    <n v="0.93442622950819676"/>
    <n v="0.95799999999999996"/>
    <n v="0.79840407620735487"/>
    <n v="0.86339064321242698"/>
    <n v="12963.35"/>
    <n v="25.9267"/>
    <n v="8612.8199999999979"/>
    <n v="17.225639999999995"/>
    <x v="2"/>
    <s v="Warning"/>
    <n v="207.4136"/>
  </r>
  <r>
    <n v="328"/>
    <x v="66"/>
    <x v="1"/>
    <x v="1"/>
    <x v="5"/>
    <x v="2"/>
    <x v="0"/>
    <s v="B260326-0328"/>
    <s v="OP125"/>
    <n v="816"/>
    <n v="833"/>
    <n v="795"/>
    <n v="38"/>
    <n v="8"/>
    <n v="0"/>
    <s v="No Downtime"/>
    <n v="42"/>
    <n v="45"/>
    <n v="71"/>
    <n v="2.2999999999999998"/>
    <n v="32.270000000000003"/>
    <n v="14535.5"/>
    <n v="8.02"/>
    <x v="2"/>
    <n v="32"/>
    <n v="25265.83"/>
    <n v="1.0208333333333333"/>
    <n v="4.561824729891957E-2"/>
    <n v="9.6038415366146452E-3"/>
    <n v="0.95438175270108039"/>
    <n v="0"/>
    <n v="80"/>
    <n v="10.4125"/>
    <n v="9.52"/>
    <n v="9.52"/>
    <n v="1"/>
    <n v="85.714285714285708"/>
    <n v="0.93333333333333335"/>
    <n v="0.95438175270108039"/>
    <n v="0.89075630252100835"/>
    <n v="0.86348720571912119"/>
    <n v="14535.5"/>
    <n v="17.449579831932773"/>
    <n v="10730.330000000002"/>
    <n v="12.881548619447781"/>
    <x v="2"/>
    <s v="Normal"/>
    <n v="139.59663865546219"/>
  </r>
  <r>
    <n v="329"/>
    <x v="103"/>
    <x v="0"/>
    <x v="4"/>
    <x v="12"/>
    <x v="1"/>
    <x v="3"/>
    <s v="B260222-0329"/>
    <s v="OP124"/>
    <n v="885"/>
    <n v="663"/>
    <n v="577"/>
    <n v="86"/>
    <n v="30"/>
    <n v="58"/>
    <s v="Machine Breakdown"/>
    <n v="49"/>
    <n v="53"/>
    <n v="75.900000000000006"/>
    <n v="3.73"/>
    <n v="26.09"/>
    <n v="15354.66"/>
    <n v="6.85"/>
    <x v="1"/>
    <n v="28"/>
    <n v="22169.16"/>
    <n v="0.74915254237288131"/>
    <n v="0.1297134238310709"/>
    <n v="4.5248868778280542E-2"/>
    <n v="0.87028657616892913"/>
    <n v="0.96666666666666667"/>
    <n v="67.924528301886795"/>
    <n v="9.7608333333333341"/>
    <n v="11.079166666666666"/>
    <n v="12.045833333333333"/>
    <n v="0.91975095122794881"/>
    <n v="73.469387755102048"/>
    <n v="0.92452830188679236"/>
    <n v="0.87028657616892913"/>
    <n v="0.74003581900645421"/>
    <n v="0.86344662670602312"/>
    <n v="15354.66"/>
    <n v="23.159366515837103"/>
    <n v="6814.5"/>
    <n v="10.278280542986426"/>
    <x v="1"/>
    <s v="Warning"/>
    <n v="694.78099547511306"/>
  </r>
  <r>
    <n v="330"/>
    <x v="157"/>
    <x v="0"/>
    <x v="0"/>
    <x v="3"/>
    <x v="1"/>
    <x v="1"/>
    <s v="B260312-0330"/>
    <s v="OP116"/>
    <n v="949"/>
    <n v="909"/>
    <n v="875"/>
    <n v="34"/>
    <n v="14"/>
    <n v="0"/>
    <s v="No Downtime"/>
    <n v="45"/>
    <n v="46"/>
    <n v="74.099999999999994"/>
    <n v="2.08"/>
    <n v="29.55"/>
    <n v="19288.23"/>
    <n v="8.1300000000000008"/>
    <x v="1"/>
    <n v="17"/>
    <n v="31267.84"/>
    <n v="0.95785036880927288"/>
    <n v="3.7403740374037403E-2"/>
    <n v="1.5401540154015401E-2"/>
    <n v="0.96259625962596262"/>
    <n v="0"/>
    <n v="78.260869565217391"/>
    <n v="11.615"/>
    <n v="11.862500000000001"/>
    <n v="11.862500000000001"/>
    <n v="1"/>
    <n v="80"/>
    <n v="0.97826086956521741"/>
    <n v="0.96259625962596262"/>
    <n v="0.94167025398191995"/>
    <n v="0.86363054743284806"/>
    <n v="19288.23"/>
    <n v="21.219174917491749"/>
    <n v="11979.61"/>
    <n v="13.17888888888889"/>
    <x v="2"/>
    <s v="Normal"/>
    <n v="297.06844884488447"/>
  </r>
  <r>
    <n v="331"/>
    <x v="74"/>
    <x v="0"/>
    <x v="3"/>
    <x v="11"/>
    <x v="1"/>
    <x v="3"/>
    <s v="B260417-0331"/>
    <s v="OP112"/>
    <n v="668"/>
    <n v="591"/>
    <n v="548"/>
    <n v="43"/>
    <n v="13"/>
    <n v="21"/>
    <s v="Material Shortage"/>
    <n v="49"/>
    <n v="51"/>
    <n v="82.8"/>
    <n v="1.88"/>
    <n v="25.37"/>
    <n v="13774.81"/>
    <n v="6.59"/>
    <x v="0"/>
    <n v="32"/>
    <n v="21157.02"/>
    <n v="0.8847305389221557"/>
    <n v="7.2758037225042302E-2"/>
    <n v="2.1996615905245348E-2"/>
    <n v="0.92724196277495774"/>
    <n v="0.35"/>
    <n v="70.588235294117652"/>
    <n v="8.3725000000000005"/>
    <n v="8.7422222222222228"/>
    <n v="9.0922222222222224"/>
    <n v="0.96150556030795553"/>
    <n v="73.469387755102048"/>
    <n v="0.96078431372549022"/>
    <n v="0.92724196277495774"/>
    <n v="0.85658562441157304"/>
    <n v="0.86351407025889426"/>
    <n v="13774.81"/>
    <n v="23.307631133671741"/>
    <n v="7382.2100000000009"/>
    <n v="12.491049069373943"/>
    <x v="2"/>
    <s v="Normal"/>
    <n v="302.99920473773261"/>
  </r>
  <r>
    <n v="332"/>
    <x v="45"/>
    <x v="1"/>
    <x v="1"/>
    <x v="5"/>
    <x v="0"/>
    <x v="4"/>
    <s v="B260325-0332"/>
    <s v="OP130"/>
    <n v="526"/>
    <n v="472"/>
    <n v="460"/>
    <n v="12"/>
    <n v="2"/>
    <n v="10"/>
    <s v="Material Shortage"/>
    <n v="57"/>
    <n v="61"/>
    <n v="75.099999999999994"/>
    <n v="1.68"/>
    <n v="19.32"/>
    <n v="13367.34"/>
    <n v="7.9"/>
    <x v="0"/>
    <n v="5"/>
    <n v="21221.48"/>
    <n v="0.89733840304182511"/>
    <n v="2.5423728813559324E-2"/>
    <n v="4.2372881355932203E-3"/>
    <n v="0.97457627118644063"/>
    <n v="0.16666666666666666"/>
    <n v="59.016393442622949"/>
    <n v="7.9977777777777774"/>
    <n v="8.1616666666666671"/>
    <n v="8.3283333333333331"/>
    <n v="0.9799879927956775"/>
    <n v="63.157894736842103"/>
    <n v="0.93442622950819676"/>
    <n v="0.97457627118644063"/>
    <n v="0.89244530324752236"/>
    <n v="0.86352442668019069"/>
    <n v="13367.34"/>
    <n v="28.320635593220338"/>
    <n v="7854.1399999999994"/>
    <n v="16.640127118644067"/>
    <x v="0"/>
    <s v="Normal"/>
    <n v="56.641271186440676"/>
  </r>
  <r>
    <n v="333"/>
    <x v="117"/>
    <x v="1"/>
    <x v="3"/>
    <x v="7"/>
    <x v="2"/>
    <x v="1"/>
    <s v="B260304-0333"/>
    <s v="OP111"/>
    <n v="689"/>
    <n v="585"/>
    <n v="558"/>
    <n v="27"/>
    <n v="9"/>
    <n v="28"/>
    <s v="Quality Inspection"/>
    <n v="45"/>
    <n v="46"/>
    <n v="71.3"/>
    <n v="1.98"/>
    <n v="24.75"/>
    <n v="11909.12"/>
    <n v="6.25"/>
    <x v="3"/>
    <n v="26"/>
    <n v="19556.8"/>
    <n v="0.84905660377358494"/>
    <n v="4.6153846153846156E-2"/>
    <n v="1.5384615384615385E-2"/>
    <n v="0.9538461538461539"/>
    <n v="0.46666666666666667"/>
    <n v="78.260869565217391"/>
    <n v="7.4749999999999996"/>
    <n v="8.1458333333333339"/>
    <n v="8.6125000000000007"/>
    <n v="0.94581519109821"/>
    <n v="80"/>
    <n v="0.97826086956521741"/>
    <n v="0.9538461538461539"/>
    <n v="0.88254996092441673"/>
    <n v="0.8634811319547907"/>
    <n v="11909.12"/>
    <n v="20.357470085470087"/>
    <n v="7647.6799999999985"/>
    <n v="13.072957264957262"/>
    <x v="2"/>
    <s v="Normal"/>
    <n v="183.21723076923078"/>
  </r>
  <r>
    <n v="334"/>
    <x v="12"/>
    <x v="0"/>
    <x v="1"/>
    <x v="6"/>
    <x v="0"/>
    <x v="0"/>
    <s v="B260619-0334"/>
    <s v="OP101"/>
    <n v="744"/>
    <n v="732"/>
    <n v="685"/>
    <n v="47"/>
    <n v="12"/>
    <n v="29"/>
    <s v="Material Shortage"/>
    <n v="42"/>
    <n v="42"/>
    <n v="76.400000000000006"/>
    <n v="2.33"/>
    <n v="24.12"/>
    <n v="13087.91"/>
    <n v="9.9499999999999993"/>
    <x v="3"/>
    <n v="36"/>
    <n v="22354.61"/>
    <n v="0.9838709677419355"/>
    <n v="6.4207650273224046E-2"/>
    <n v="1.6393442622950821E-2"/>
    <n v="0.93579234972677594"/>
    <n v="0.48333333333333334"/>
    <n v="85.714285714285708"/>
    <n v="8.5399999999999991"/>
    <n v="8.1966666666666672"/>
    <n v="8.68"/>
    <n v="0.94431643625192019"/>
    <n v="85.714285714285708"/>
    <n v="1"/>
    <n v="0.93579234972677594"/>
    <n v="0.88368409676579962"/>
    <n v="0.86345254300581054"/>
    <n v="13087.91"/>
    <n v="17.879658469945355"/>
    <n v="9266.7000000000007"/>
    <n v="12.659426229508197"/>
    <x v="1"/>
    <s v="Normal"/>
    <n v="214.55590163934426"/>
  </r>
  <r>
    <n v="335"/>
    <x v="85"/>
    <x v="0"/>
    <x v="0"/>
    <x v="1"/>
    <x v="1"/>
    <x v="1"/>
    <s v="B260212-0335"/>
    <s v="OP121"/>
    <n v="777"/>
    <n v="789"/>
    <n v="753"/>
    <n v="36"/>
    <n v="8"/>
    <n v="18"/>
    <s v="Power Failure"/>
    <n v="45"/>
    <n v="45"/>
    <n v="74.7"/>
    <n v="2.72"/>
    <n v="25.45"/>
    <n v="15744.5"/>
    <n v="9.4"/>
    <x v="0"/>
    <n v="35"/>
    <n v="26964.53"/>
    <n v="1.0154440154440154"/>
    <n v="4.5627376425855515E-2"/>
    <n v="1.0139416983523447E-2"/>
    <n v="0.95437262357414454"/>
    <n v="0.3"/>
    <n v="80"/>
    <n v="9.8625000000000007"/>
    <n v="9.4124999999999996"/>
    <n v="9.7125000000000004"/>
    <n v="0.96911196911196906"/>
    <n v="80"/>
    <n v="1"/>
    <n v="0.95437262357414454"/>
    <n v="0.92489393249849527"/>
    <n v="0.86342216529746207"/>
    <n v="15744.5"/>
    <n v="19.955006337135615"/>
    <n v="11220.029999999999"/>
    <n v="14.220570342205322"/>
    <x v="1"/>
    <s v="Normal"/>
    <n v="159.64005069708492"/>
  </r>
  <r>
    <n v="336"/>
    <x v="158"/>
    <x v="1"/>
    <x v="2"/>
    <x v="10"/>
    <x v="2"/>
    <x v="0"/>
    <s v="B260416-0336"/>
    <s v="OP135"/>
    <n v="807"/>
    <n v="663"/>
    <n v="599"/>
    <n v="64"/>
    <n v="23"/>
    <n v="37"/>
    <s v="Material Shortage"/>
    <n v="42"/>
    <n v="49"/>
    <n v="72.400000000000006"/>
    <n v="1.91"/>
    <n v="27.23"/>
    <n v="12510.37"/>
    <n v="6.1"/>
    <x v="0"/>
    <n v="25"/>
    <n v="19641.95"/>
    <n v="0.82156133828996281"/>
    <n v="9.6530920060331829E-2"/>
    <n v="3.4690799396681751E-2"/>
    <n v="0.90346907993966818"/>
    <n v="0.6166666666666667"/>
    <n v="73.469387755102048"/>
    <n v="9.024166666666666"/>
    <n v="8.798333333333332"/>
    <n v="9.4149999999999991"/>
    <n v="0.93450168171357761"/>
    <n v="85.714285714285708"/>
    <n v="0.85714285714285732"/>
    <n v="0.90346907993966818"/>
    <n v="0.72368003535414749"/>
    <n v="0.86332972654979145"/>
    <n v="12510.37"/>
    <n v="18.869336349924588"/>
    <n v="7131.58"/>
    <n v="10.756530920060332"/>
    <x v="0"/>
    <s v="Warning"/>
    <n v="433.99473604826551"/>
  </r>
  <r>
    <n v="337"/>
    <x v="110"/>
    <x v="1"/>
    <x v="2"/>
    <x v="9"/>
    <x v="1"/>
    <x v="4"/>
    <s v="B260425-0337"/>
    <s v="OP101"/>
    <n v="579"/>
    <n v="513"/>
    <n v="493"/>
    <n v="20"/>
    <n v="5"/>
    <n v="12"/>
    <s v="Machine Breakdown"/>
    <n v="57"/>
    <n v="58"/>
    <n v="74"/>
    <n v="2.4"/>
    <n v="19.18"/>
    <n v="14488.92"/>
    <n v="9.27"/>
    <x v="1"/>
    <n v="24"/>
    <n v="23191.43"/>
    <n v="0.88601036269430056"/>
    <n v="3.8986354775828458E-2"/>
    <n v="9.7465886939571145E-3"/>
    <n v="0.96101364522417154"/>
    <n v="0.2"/>
    <n v="62.068965517241381"/>
    <n v="8.2650000000000006"/>
    <n v="8.9675000000000011"/>
    <n v="9.1675000000000004"/>
    <n v="0.97818380147259343"/>
    <n v="63.157894736842103"/>
    <n v="0.98275862068965525"/>
    <n v="0.96101364522417154"/>
    <n v="0.92384025694633831"/>
    <n v="0.86354004234978499"/>
    <n v="14488.92"/>
    <n v="28.243508771929825"/>
    <n v="8702.51"/>
    <n v="16.963957115009748"/>
    <x v="2"/>
    <s v="Normal"/>
    <n v="141.21754385964914"/>
  </r>
  <r>
    <n v="338"/>
    <x v="146"/>
    <x v="1"/>
    <x v="4"/>
    <x v="12"/>
    <x v="2"/>
    <x v="0"/>
    <s v="B260204-0338"/>
    <s v="OP127"/>
    <n v="867"/>
    <n v="684"/>
    <n v="580"/>
    <n v="104"/>
    <n v="30"/>
    <n v="46"/>
    <s v="Tool Change"/>
    <n v="42"/>
    <n v="49"/>
    <n v="81.599999999999994"/>
    <n v="3.61"/>
    <n v="22.42"/>
    <n v="12001.03"/>
    <n v="6.18"/>
    <x v="2"/>
    <n v="46"/>
    <n v="18160.810000000001"/>
    <n v="0.78892733564013839"/>
    <n v="0.15204678362573099"/>
    <n v="4.3859649122807015E-2"/>
    <n v="0.84795321637426901"/>
    <n v="0.76666666666666672"/>
    <n v="73.469387755102048"/>
    <n v="9.31"/>
    <n v="9.3483333333333327"/>
    <n v="10.115"/>
    <n v="0.92420497610809016"/>
    <n v="85.714285714285708"/>
    <n v="0.85714285714285732"/>
    <n v="0.84795321637426901"/>
    <n v="0.67172792749710819"/>
    <n v="0.86344909179986573"/>
    <n v="12001.03"/>
    <n v="17.545365497076023"/>
    <n v="6159.7800000000007"/>
    <n v="9.0055263157894743"/>
    <x v="1"/>
    <s v="Critical"/>
    <n v="526.36096491228068"/>
  </r>
  <r>
    <n v="339"/>
    <x v="103"/>
    <x v="0"/>
    <x v="0"/>
    <x v="3"/>
    <x v="1"/>
    <x v="1"/>
    <s v="B260222-0339"/>
    <s v="OP114"/>
    <n v="800"/>
    <n v="731"/>
    <n v="699"/>
    <n v="32"/>
    <n v="7"/>
    <n v="27"/>
    <s v="Machine Breakdown"/>
    <n v="45"/>
    <n v="44"/>
    <n v="75.099999999999994"/>
    <n v="1.84"/>
    <n v="30.13"/>
    <n v="15796.54"/>
    <n v="7.66"/>
    <x v="0"/>
    <n v="11"/>
    <n v="24422.01"/>
    <n v="0.91374999999999995"/>
    <n v="4.3775649794801641E-2"/>
    <n v="9.575923392612859E-3"/>
    <n v="0.95622435020519836"/>
    <n v="0.45"/>
    <n v="81.818181818181813"/>
    <n v="8.9344444444444449"/>
    <n v="9.5500000000000007"/>
    <n v="10"/>
    <n v="0.95500000000000007"/>
    <n v="80"/>
    <n v="1.0227272727272727"/>
    <n v="0.95622435020519836"/>
    <n v="0.93394866931973641"/>
    <n v="0.86373870080938642"/>
    <n v="15796.54"/>
    <n v="21.609493844049251"/>
    <n v="8625.4699999999975"/>
    <n v="11.799548563611488"/>
    <x v="2"/>
    <s v="Normal"/>
    <n v="151.26645690834476"/>
  </r>
  <r>
    <n v="340"/>
    <x v="135"/>
    <x v="1"/>
    <x v="3"/>
    <x v="7"/>
    <x v="0"/>
    <x v="3"/>
    <s v="B260419-0340"/>
    <s v="OP106"/>
    <n v="773"/>
    <n v="768"/>
    <n v="732"/>
    <n v="36"/>
    <n v="7"/>
    <n v="41"/>
    <s v="Material Shortage"/>
    <n v="49"/>
    <n v="50"/>
    <n v="67.400000000000006"/>
    <n v="2.1800000000000002"/>
    <n v="25.07"/>
    <n v="16195.95"/>
    <n v="7.78"/>
    <x v="0"/>
    <n v="38"/>
    <n v="27817.17"/>
    <n v="0.99353169469598968"/>
    <n v="4.6875E-2"/>
    <n v="9.1145833333333339E-3"/>
    <n v="0.953125"/>
    <n v="0.68333333333333335"/>
    <n v="72"/>
    <n v="10.666666666666666"/>
    <n v="9.838055555555556"/>
    <n v="10.52138888888889"/>
    <n v="0.93505293449850835"/>
    <n v="73.469387755102048"/>
    <n v="0.97999999999999987"/>
    <n v="0.953125"/>
    <n v="0.87339788163001286"/>
    <n v="0.86363248300528617"/>
    <n v="16195.95"/>
    <n v="21.088476562500002"/>
    <n v="11621.219999999998"/>
    <n v="15.131796874999997"/>
    <x v="1"/>
    <s v="Normal"/>
    <n v="147.61933593750001"/>
  </r>
  <r>
    <n v="341"/>
    <x v="98"/>
    <x v="1"/>
    <x v="1"/>
    <x v="2"/>
    <x v="2"/>
    <x v="2"/>
    <s v="B260406-0341"/>
    <s v="OP124"/>
    <n v="548"/>
    <n v="580"/>
    <n v="548"/>
    <n v="32"/>
    <n v="9"/>
    <n v="0"/>
    <s v="No Downtime"/>
    <n v="64"/>
    <n v="67"/>
    <n v="74.7"/>
    <n v="1.62"/>
    <n v="18.16"/>
    <n v="18459.52"/>
    <n v="9.4"/>
    <x v="0"/>
    <n v="13"/>
    <n v="28818.27"/>
    <n v="1.0583941605839415"/>
    <n v="5.5172413793103448E-2"/>
    <n v="1.5517241379310345E-2"/>
    <n v="0.94482758620689655"/>
    <n v="0"/>
    <n v="53.731343283582092"/>
    <n v="10.794444444444444"/>
    <n v="9.7422222222222228"/>
    <n v="9.7422222222222228"/>
    <n v="1"/>
    <n v="56.25"/>
    <n v="0.95522388059701502"/>
    <n v="0.94482758620689655"/>
    <n v="0.90252187339166245"/>
    <n v="0.86361768694676366"/>
    <n v="18459.52"/>
    <n v="31.826758620689656"/>
    <n v="10358.75"/>
    <n v="17.859913793103448"/>
    <x v="0"/>
    <s v="Normal"/>
    <n v="286.44082758620692"/>
  </r>
  <r>
    <n v="342"/>
    <x v="17"/>
    <x v="0"/>
    <x v="1"/>
    <x v="2"/>
    <x v="1"/>
    <x v="0"/>
    <s v="B260628-0342"/>
    <s v="OP103"/>
    <n v="905"/>
    <n v="895"/>
    <n v="859"/>
    <n v="36"/>
    <n v="12"/>
    <n v="12"/>
    <s v="Preventive Maintenance"/>
    <n v="42"/>
    <n v="42"/>
    <n v="64.7"/>
    <n v="2.2400000000000002"/>
    <n v="36.96"/>
    <n v="15588.56"/>
    <n v="9.64"/>
    <x v="3"/>
    <n v="34"/>
    <n v="28175.56"/>
    <n v="0.98895027624309395"/>
    <n v="4.0223463687150837E-2"/>
    <n v="1.3407821229050279E-2"/>
    <n v="0.9597765363128492"/>
    <n v="0.2"/>
    <n v="85.714285714285708"/>
    <n v="10.441666666666666"/>
    <n v="10.358333333333334"/>
    <n v="10.558333333333334"/>
    <n v="0.9810576164167325"/>
    <n v="85.714285714285708"/>
    <n v="1"/>
    <n v="0.9597765363128492"/>
    <n v="0.94159608100779135"/>
    <n v="0.86355865176247693"/>
    <n v="15588.56"/>
    <n v="17.417385474860335"/>
    <n v="12587.000000000002"/>
    <n v="14.063687150837991"/>
    <x v="2"/>
    <s v="Normal"/>
    <n v="209.00862569832401"/>
  </r>
  <r>
    <n v="343"/>
    <x v="23"/>
    <x v="0"/>
    <x v="2"/>
    <x v="4"/>
    <x v="2"/>
    <x v="0"/>
    <s v="B260412-0343"/>
    <s v="OP128"/>
    <n v="849"/>
    <n v="753"/>
    <n v="703"/>
    <n v="50"/>
    <n v="16"/>
    <n v="22"/>
    <s v="Setup Time"/>
    <n v="42"/>
    <n v="45"/>
    <n v="63.7"/>
    <n v="2.9"/>
    <n v="30.38"/>
    <n v="13544.38"/>
    <n v="7"/>
    <x v="1"/>
    <n v="9"/>
    <n v="22764.61"/>
    <n v="0.88692579505300351"/>
    <n v="6.6401062416998669E-2"/>
    <n v="2.1248339973439574E-2"/>
    <n v="0.93359893758300128"/>
    <n v="0.36666666666666664"/>
    <n v="80"/>
    <n v="9.4124999999999996"/>
    <n v="9.5383333333333322"/>
    <n v="9.9049999999999994"/>
    <n v="0.96298165909473321"/>
    <n v="85.714285714285708"/>
    <n v="0.93333333333333335"/>
    <n v="0.93359893758300128"/>
    <n v="0.839102743586575"/>
    <n v="0.86344005384569078"/>
    <n v="13544.38"/>
    <n v="17.987224435590967"/>
    <n v="9220.2300000000014"/>
    <n v="12.244661354581675"/>
    <x v="0"/>
    <s v="Warning"/>
    <n v="287.79559096945547"/>
  </r>
  <r>
    <n v="344"/>
    <x v="128"/>
    <x v="0"/>
    <x v="1"/>
    <x v="5"/>
    <x v="0"/>
    <x v="1"/>
    <s v="B260102-0344"/>
    <s v="OP127"/>
    <n v="948"/>
    <n v="1007"/>
    <n v="972"/>
    <n v="35"/>
    <n v="7"/>
    <n v="15"/>
    <s v="Machine Breakdown"/>
    <n v="45"/>
    <n v="44"/>
    <n v="75.8"/>
    <n v="2.42"/>
    <n v="36.270000000000003"/>
    <n v="19902.66"/>
    <n v="10.28"/>
    <x v="1"/>
    <n v="12"/>
    <n v="33391.08"/>
    <n v="1.0622362869198312"/>
    <n v="3.4756703078450843E-2"/>
    <n v="6.9513406156901684E-3"/>
    <n v="0.9652432969215492"/>
    <n v="0.25"/>
    <n v="81.818181818181813"/>
    <n v="12.307777777777778"/>
    <n v="11.6"/>
    <n v="11.85"/>
    <n v="0.97890295358649793"/>
    <n v="80"/>
    <n v="1.0227272727272727"/>
    <n v="0.9652432969215492"/>
    <n v="0.96635404870166597"/>
    <n v="0.86347709693588715"/>
    <n v="19902.66"/>
    <n v="19.764309831181727"/>
    <n v="13488.420000000002"/>
    <n v="13.394657398212514"/>
    <x v="2"/>
    <s v="Normal"/>
    <n v="138.3501688182721"/>
  </r>
  <r>
    <n v="345"/>
    <x v="71"/>
    <x v="1"/>
    <x v="2"/>
    <x v="4"/>
    <x v="2"/>
    <x v="0"/>
    <s v="B260415-0345"/>
    <s v="OP119"/>
    <n v="763"/>
    <n v="621"/>
    <n v="582"/>
    <n v="39"/>
    <n v="12"/>
    <n v="37"/>
    <s v="Tool Change"/>
    <n v="42"/>
    <n v="44"/>
    <n v="70"/>
    <n v="2.79"/>
    <n v="26.8"/>
    <n v="11519.29"/>
    <n v="5.88"/>
    <x v="3"/>
    <n v="22"/>
    <n v="19168.080000000002"/>
    <n v="0.81389252948885982"/>
    <n v="6.280193236714976E-2"/>
    <n v="1.932367149758454E-2"/>
    <n v="0.9371980676328503"/>
    <n v="0.6166666666666667"/>
    <n v="81.818181818181813"/>
    <n v="7.59"/>
    <n v="8.2850000000000001"/>
    <n v="8.9016666666666673"/>
    <n v="0.93072458341134612"/>
    <n v="85.714285714285708"/>
    <n v="0.95454545454545459"/>
    <n v="0.9371980676328503"/>
    <n v="0.83262449556825313"/>
    <n v="0.8633202723142932"/>
    <n v="11519.29"/>
    <n v="18.549581320450887"/>
    <n v="7648.7900000000009"/>
    <n v="12.316892109500806"/>
    <x v="2"/>
    <s v="Warning"/>
    <n v="222.59497584541066"/>
  </r>
  <r>
    <n v="346"/>
    <x v="159"/>
    <x v="1"/>
    <x v="1"/>
    <x v="2"/>
    <x v="1"/>
    <x v="3"/>
    <s v="B260310-0346"/>
    <s v="OP122"/>
    <n v="781"/>
    <n v="774"/>
    <n v="745"/>
    <n v="29"/>
    <n v="8"/>
    <n v="43"/>
    <s v="Material Shortage"/>
    <n v="49"/>
    <n v="47"/>
    <n v="69.2"/>
    <n v="2.37"/>
    <n v="31.45"/>
    <n v="17820.759999999998"/>
    <n v="7.59"/>
    <x v="3"/>
    <n v="31"/>
    <n v="28936.79"/>
    <n v="0.99103713188220233"/>
    <n v="3.7467700258397935E-2"/>
    <n v="1.0335917312661499E-2"/>
    <n v="0.96253229974160204"/>
    <n v="0.71666666666666667"/>
    <n v="76.59574468085107"/>
    <n v="10.105"/>
    <n v="9.9136111111111109"/>
    <n v="10.630277777777778"/>
    <n v="0.93258250803522436"/>
    <n v="73.469387755102048"/>
    <n v="1.0425531914893618"/>
    <n v="0.96253229974160204"/>
    <n v="0.93583826641997536"/>
    <n v="0.86336713609558491"/>
    <n v="17820.759999999998"/>
    <n v="23.024237726098189"/>
    <n v="11116.030000000002"/>
    <n v="14.361795865633079"/>
    <x v="1"/>
    <s v="Normal"/>
    <n v="184.19390180878551"/>
  </r>
  <r>
    <n v="347"/>
    <x v="44"/>
    <x v="0"/>
    <x v="4"/>
    <x v="13"/>
    <x v="1"/>
    <x v="1"/>
    <s v="B260313-0347"/>
    <s v="OP131"/>
    <n v="943"/>
    <n v="781"/>
    <n v="740"/>
    <n v="41"/>
    <n v="12"/>
    <n v="70"/>
    <s v="Setup Time"/>
    <n v="45"/>
    <n v="48"/>
    <n v="72.5"/>
    <n v="2.86"/>
    <n v="31.6"/>
    <n v="16226.82"/>
    <n v="6.19"/>
    <x v="1"/>
    <n v="37"/>
    <n v="26570.53"/>
    <n v="0.82820784729586427"/>
    <n v="5.2496798975672214E-2"/>
    <n v="1.5364916773367477E-2"/>
    <n v="0.94750320102432783"/>
    <n v="1.1666666666666667"/>
    <n v="75"/>
    <n v="10.413333333333334"/>
    <n v="10.620833333333334"/>
    <n v="11.7875"/>
    <n v="0.90102509720749391"/>
    <n v="80"/>
    <n v="0.9375"/>
    <n v="0.94750320102432783"/>
    <n v="0.80036640356939681"/>
    <n v="0.86325632396970664"/>
    <n v="16226.82"/>
    <n v="20.776978233034569"/>
    <n v="10343.709999999999"/>
    <n v="13.244186939820741"/>
    <x v="1"/>
    <s v="Warning"/>
    <n v="249.32373879641483"/>
  </r>
  <r>
    <n v="348"/>
    <x v="75"/>
    <x v="0"/>
    <x v="1"/>
    <x v="2"/>
    <x v="1"/>
    <x v="1"/>
    <s v="B260502-0348"/>
    <s v="OP134"/>
    <n v="938"/>
    <n v="872"/>
    <n v="827"/>
    <n v="45"/>
    <n v="18"/>
    <n v="14"/>
    <s v="Operator Issue"/>
    <n v="45"/>
    <n v="49"/>
    <n v="77.599999999999994"/>
    <n v="2.0099999999999998"/>
    <n v="30.67"/>
    <n v="17325.47"/>
    <n v="7.22"/>
    <x v="2"/>
    <n v="30"/>
    <n v="29292.18"/>
    <n v="0.92963752665245203"/>
    <n v="5.1605504587155966E-2"/>
    <n v="2.0642201834862386E-2"/>
    <n v="0.94839449541284404"/>
    <n v="0.23333333333333334"/>
    <n v="73.469387755102048"/>
    <n v="11.86888888888889"/>
    <n v="11.491666666666667"/>
    <n v="11.725"/>
    <n v="0.98009950248756228"/>
    <n v="80"/>
    <n v="0.91836734693877564"/>
    <n v="0.94839449541284404"/>
    <n v="0.85364171000455513"/>
    <n v="0.86335263318930888"/>
    <n v="17325.47"/>
    <n v="19.868658256880735"/>
    <n v="11966.71"/>
    <n v="13.723291284403668"/>
    <x v="1"/>
    <s v="Normal"/>
    <n v="357.63584862385324"/>
  </r>
  <r>
    <n v="349"/>
    <x v="18"/>
    <x v="1"/>
    <x v="0"/>
    <x v="3"/>
    <x v="2"/>
    <x v="3"/>
    <s v="B260128-0349"/>
    <s v="OP125"/>
    <n v="763"/>
    <n v="645"/>
    <n v="615"/>
    <n v="30"/>
    <n v="12"/>
    <n v="38"/>
    <s v="Setup Time"/>
    <n v="49"/>
    <n v="49"/>
    <n v="76.7"/>
    <n v="2.0099999999999998"/>
    <n v="28.37"/>
    <n v="14361.44"/>
    <n v="7.88"/>
    <x v="1"/>
    <n v="23"/>
    <n v="23674.9"/>
    <n v="0.84534731323722145"/>
    <n v="4.6511627906976744E-2"/>
    <n v="1.8604651162790697E-2"/>
    <n v="0.95348837209302328"/>
    <n v="0.6333333333333333"/>
    <n v="73.469387755102048"/>
    <n v="8.7791666666666668"/>
    <n v="9.7519444444444456"/>
    <n v="10.385277777777778"/>
    <n v="0.93901623558991099"/>
    <n v="73.469387755102048"/>
    <n v="1"/>
    <n v="0.95348837209302328"/>
    <n v="0.89534106184154305"/>
    <n v="0.86336752724327315"/>
    <n v="14361.44"/>
    <n v="22.265798449612404"/>
    <n v="9313.4600000000009"/>
    <n v="14.439472868217056"/>
    <x v="1"/>
    <s v="Normal"/>
    <n v="267.18958139534885"/>
  </r>
  <r>
    <n v="350"/>
    <x v="109"/>
    <x v="1"/>
    <x v="3"/>
    <x v="8"/>
    <x v="0"/>
    <x v="3"/>
    <s v="B260408-0350"/>
    <s v="OP108"/>
    <n v="665"/>
    <n v="622"/>
    <n v="583"/>
    <n v="39"/>
    <n v="14"/>
    <n v="14"/>
    <s v="Setup Time"/>
    <n v="49"/>
    <n v="51"/>
    <n v="75"/>
    <n v="2.37"/>
    <n v="20.75"/>
    <n v="13174.72"/>
    <n v="7.93"/>
    <x v="0"/>
    <n v="18"/>
    <n v="22514.6"/>
    <n v="0.93533834586466169"/>
    <n v="6.2700964630225078E-2"/>
    <n v="2.2508038585209004E-2"/>
    <n v="0.93729903536977488"/>
    <n v="0.23333333333333334"/>
    <n v="70.588235294117652"/>
    <n v="8.8116666666666674"/>
    <n v="8.8180555555555564"/>
    <n v="9.0513888888888889"/>
    <n v="0.97422126745435023"/>
    <n v="73.469387755102048"/>
    <n v="0.96078431372549022"/>
    <n v="0.93729903536977488"/>
    <n v="0.87732737366396896"/>
    <n v="0.86331841275080246"/>
    <n v="13174.72"/>
    <n v="21.181221864951766"/>
    <n v="9339.8799999999992"/>
    <n v="15.015884244372989"/>
    <x v="2"/>
    <s v="Normal"/>
    <n v="296.53710610932472"/>
  </r>
  <r>
    <n v="351"/>
    <x v="160"/>
    <x v="0"/>
    <x v="2"/>
    <x v="9"/>
    <x v="1"/>
    <x v="0"/>
    <s v="B260623-0351"/>
    <s v="OP126"/>
    <n v="724"/>
    <n v="655"/>
    <n v="624"/>
    <n v="31"/>
    <n v="12"/>
    <n v="23"/>
    <s v="Setup Time"/>
    <n v="42"/>
    <n v="45"/>
    <n v="72"/>
    <n v="1.85"/>
    <n v="25.68"/>
    <n v="11839.61"/>
    <n v="9.4700000000000006"/>
    <x v="0"/>
    <n v="17"/>
    <n v="20563.259999999998"/>
    <n v="0.90469613259668513"/>
    <n v="4.732824427480916E-2"/>
    <n v="1.8320610687022901E-2"/>
    <n v="0.95267175572519081"/>
    <n v="0.38333333333333336"/>
    <n v="80"/>
    <n v="8.1875"/>
    <n v="8.0633333333333344"/>
    <n v="8.4466666666666672"/>
    <n v="0.95461720599842148"/>
    <n v="85.714285714285708"/>
    <n v="0.93333333333333335"/>
    <n v="0.95267175572519081"/>
    <n v="0.84880772637172619"/>
    <n v="0.86329686050324372"/>
    <n v="11839.61"/>
    <n v="18.075740458015268"/>
    <n v="8723.6499999999978"/>
    <n v="13.318549618320608"/>
    <x v="0"/>
    <s v="Warning"/>
    <n v="216.90888549618322"/>
  </r>
  <r>
    <n v="352"/>
    <x v="13"/>
    <x v="1"/>
    <x v="3"/>
    <x v="7"/>
    <x v="0"/>
    <x v="2"/>
    <s v="B260630-0352"/>
    <s v="OP104"/>
    <n v="657"/>
    <n v="593"/>
    <n v="558"/>
    <n v="35"/>
    <n v="8"/>
    <n v="26"/>
    <s v="Quality Inspection"/>
    <n v="64"/>
    <n v="69"/>
    <n v="71.5"/>
    <n v="1.91"/>
    <n v="21.68"/>
    <n v="19451.54"/>
    <n v="8.4600000000000009"/>
    <x v="1"/>
    <n v="19"/>
    <n v="29870.92"/>
    <n v="0.9025875190258752"/>
    <n v="5.9021922428330521E-2"/>
    <n v="1.3490725126475547E-2"/>
    <n v="0.94097807757166951"/>
    <n v="0.43333333333333335"/>
    <n v="52.173913043478258"/>
    <n v="11.365833333333333"/>
    <n v="11.246666666666666"/>
    <n v="11.68"/>
    <n v="0.96289954337899542"/>
    <n v="56.25"/>
    <n v="0.92753623188405787"/>
    <n v="0.94097807757166951"/>
    <n v="0.84041030606228906"/>
    <n v="0.86331918582548017"/>
    <n v="19451.54"/>
    <n v="32.801922428330528"/>
    <n v="10419.379999999997"/>
    <n v="17.570623946037095"/>
    <x v="0"/>
    <s v="Warning"/>
    <n v="262.41537942664422"/>
  </r>
  <r>
    <n v="353"/>
    <x v="161"/>
    <x v="1"/>
    <x v="4"/>
    <x v="13"/>
    <x v="1"/>
    <x v="2"/>
    <s v="B260521-0353"/>
    <s v="OP126"/>
    <n v="550"/>
    <n v="457"/>
    <n v="425"/>
    <n v="32"/>
    <n v="6"/>
    <n v="8"/>
    <s v="Setup Time"/>
    <n v="64"/>
    <n v="68"/>
    <n v="71.3"/>
    <n v="1.72"/>
    <n v="18.73"/>
    <n v="14429.88"/>
    <n v="7.57"/>
    <x v="1"/>
    <n v="22"/>
    <n v="22076.720000000001"/>
    <n v="0.83090909090909093"/>
    <n v="7.0021881838074396E-2"/>
    <n v="1.3129102844638949E-2"/>
    <n v="0.92997811816192555"/>
    <n v="0.13333333333333333"/>
    <n v="52.941176470588232"/>
    <n v="8.6322222222222216"/>
    <n v="9.6444444444444457"/>
    <n v="9.7777777777777786"/>
    <n v="0.98636363636363644"/>
    <n v="56.25"/>
    <n v="0.94117647058823528"/>
    <n v="0.92997811816192555"/>
    <n v="0.86333797493534914"/>
    <n v="0.86335453903499138"/>
    <n v="14429.88"/>
    <n v="31.575229759299781"/>
    <n v="7646.840000000002"/>
    <n v="16.732691466083157"/>
    <x v="0"/>
    <s v="Normal"/>
    <n v="189.45137855579867"/>
  </r>
  <r>
    <n v="354"/>
    <x v="123"/>
    <x v="0"/>
    <x v="3"/>
    <x v="11"/>
    <x v="0"/>
    <x v="1"/>
    <s v="B260207-0354"/>
    <s v="OP124"/>
    <n v="732"/>
    <n v="701"/>
    <n v="642"/>
    <n v="59"/>
    <n v="13"/>
    <n v="41"/>
    <s v="Power Failure"/>
    <n v="45"/>
    <n v="49"/>
    <n v="74"/>
    <n v="2.02"/>
    <n v="23.15"/>
    <n v="14629.34"/>
    <n v="8.77"/>
    <x v="2"/>
    <n v="43"/>
    <n v="22641.18"/>
    <n v="0.95765027322404372"/>
    <n v="8.4165477888730383E-2"/>
    <n v="1.8544935805991442E-2"/>
    <n v="0.91583452211126959"/>
    <n v="0.68333333333333335"/>
    <n v="73.469387755102048"/>
    <n v="9.5413888888888891"/>
    <n v="8.4666666666666668"/>
    <n v="9.15"/>
    <n v="0.92531876138433511"/>
    <n v="80"/>
    <n v="0.91836734693877564"/>
    <n v="0.91583452211126959"/>
    <n v="0.77826018272419706"/>
    <n v="0.86335456463638183"/>
    <n v="14629.34"/>
    <n v="20.869243937232525"/>
    <n v="8011.84"/>
    <n v="11.429158345221113"/>
    <x v="1"/>
    <s v="Warning"/>
    <n v="271.30017118402282"/>
  </r>
  <r>
    <n v="355"/>
    <x v="141"/>
    <x v="0"/>
    <x v="0"/>
    <x v="3"/>
    <x v="0"/>
    <x v="4"/>
    <s v="B260414-0355"/>
    <s v="OP112"/>
    <n v="687"/>
    <n v="769"/>
    <n v="741"/>
    <n v="28"/>
    <n v="8"/>
    <n v="0"/>
    <s v="No Downtime"/>
    <n v="57"/>
    <n v="60"/>
    <n v="75"/>
    <n v="2.2200000000000002"/>
    <n v="21.65"/>
    <n v="20188.38"/>
    <n v="10.43"/>
    <x v="2"/>
    <n v="29"/>
    <n v="33523.449999999997"/>
    <n v="1.1193595342066958"/>
    <n v="3.6410923276983094E-2"/>
    <n v="1.0403120936280884E-2"/>
    <n v="0.96358907672301686"/>
    <n v="0"/>
    <n v="60"/>
    <n v="12.816666666666666"/>
    <n v="10.8775"/>
    <n v="10.8775"/>
    <n v="1"/>
    <n v="63.157894736842103"/>
    <n v="0.95000000000000007"/>
    <n v="0.96358907672301686"/>
    <n v="0.91540962288686611"/>
    <n v="0.86348628968578156"/>
    <n v="20188.38"/>
    <n v="26.252769830949287"/>
    <n v="13335.069999999996"/>
    <n v="17.340793237971386"/>
    <x v="1"/>
    <s v="Normal"/>
    <n v="210.0221586475943"/>
  </r>
  <r>
    <n v="356"/>
    <x v="82"/>
    <x v="1"/>
    <x v="4"/>
    <x v="12"/>
    <x v="1"/>
    <x v="1"/>
    <s v="B260531-0356"/>
    <s v="OP112"/>
    <n v="876"/>
    <n v="748"/>
    <n v="663"/>
    <n v="85"/>
    <n v="32"/>
    <n v="29"/>
    <s v="Material Shortage"/>
    <n v="45"/>
    <n v="49"/>
    <n v="81.099999999999994"/>
    <n v="2.89"/>
    <n v="30.19"/>
    <n v="14531.6"/>
    <n v="8.51"/>
    <x v="1"/>
    <n v="38"/>
    <n v="23648.9"/>
    <n v="0.85388127853881279"/>
    <n v="0.11363636363636363"/>
    <n v="4.2780748663101602E-2"/>
    <n v="0.88636363636363635"/>
    <n v="0.48333333333333334"/>
    <n v="73.469387755102048"/>
    <n v="10.181111111111111"/>
    <n v="10.466666666666667"/>
    <n v="10.95"/>
    <n v="0.95585996955859975"/>
    <n v="80"/>
    <n v="0.91836734693877564"/>
    <n v="0.88636363636363635"/>
    <n v="0.77807710880117942"/>
    <n v="0.86340578839399684"/>
    <n v="14531.6"/>
    <n v="19.427272727272729"/>
    <n v="9117.3000000000011"/>
    <n v="12.18890374331551"/>
    <x v="1"/>
    <s v="Warning"/>
    <n v="621.67272727272734"/>
  </r>
  <r>
    <n v="357"/>
    <x v="22"/>
    <x v="0"/>
    <x v="3"/>
    <x v="11"/>
    <x v="2"/>
    <x v="0"/>
    <s v="B260616-0357"/>
    <s v="OP112"/>
    <n v="722"/>
    <n v="575"/>
    <n v="522"/>
    <n v="53"/>
    <n v="14"/>
    <n v="15"/>
    <s v="Machine Breakdown"/>
    <n v="42"/>
    <n v="43"/>
    <n v="68.3"/>
    <n v="3.34"/>
    <n v="20.95"/>
    <n v="11205.83"/>
    <n v="5.73"/>
    <x v="0"/>
    <n v="25"/>
    <n v="17151.21"/>
    <n v="0.79639889196675895"/>
    <n v="9.2173913043478259E-2"/>
    <n v="2.4347826086956521E-2"/>
    <n v="0.90782608695652178"/>
    <n v="0.25"/>
    <n v="83.720930232558146"/>
    <n v="6.8680555555555554"/>
    <n v="8.1733333333333338"/>
    <n v="8.4233333333333338"/>
    <n v="0.97032053818757424"/>
    <n v="85.714285714285708"/>
    <n v="0.97674418604651181"/>
    <n v="0.90782608695652178"/>
    <n v="0.86039666245599122"/>
    <n v="0.86353828634367513"/>
    <n v="11205.83"/>
    <n v="19.488399999999999"/>
    <n v="5945.3799999999992"/>
    <n v="10.339791304347825"/>
    <x v="0"/>
    <s v="Normal"/>
    <n v="272.83759999999995"/>
  </r>
  <r>
    <n v="358"/>
    <x v="84"/>
    <x v="1"/>
    <x v="2"/>
    <x v="10"/>
    <x v="0"/>
    <x v="4"/>
    <s v="B260513-0358"/>
    <s v="OP121"/>
    <n v="653"/>
    <n v="656"/>
    <n v="598"/>
    <n v="58"/>
    <n v="22"/>
    <n v="48"/>
    <s v="Preventive Maintenance"/>
    <n v="57"/>
    <n v="62"/>
    <n v="73.3"/>
    <n v="2.1800000000000002"/>
    <n v="22.14"/>
    <n v="18152.72"/>
    <n v="9.19"/>
    <x v="0"/>
    <n v="31"/>
    <n v="27886.13"/>
    <n v="1.004594180704441"/>
    <n v="8.8414634146341459E-2"/>
    <n v="3.3536585365853661E-2"/>
    <n v="0.91158536585365857"/>
    <n v="0.8"/>
    <n v="58.064516129032256"/>
    <n v="11.297777777777778"/>
    <n v="9.5391666666666666"/>
    <n v="10.339166666666667"/>
    <n v="0.92262432497783498"/>
    <n v="63.157894736842103"/>
    <n v="0.91935483870967738"/>
    <n v="0.91158536585365857"/>
    <n v="0.77322415276343626"/>
    <n v="0.86354317222841492"/>
    <n v="18152.72"/>
    <n v="27.671829268292683"/>
    <n v="9733.41"/>
    <n v="14.837515243902439"/>
    <x v="1"/>
    <s v="Warning"/>
    <n v="608.780243902439"/>
  </r>
  <r>
    <n v="359"/>
    <x v="135"/>
    <x v="0"/>
    <x v="2"/>
    <x v="10"/>
    <x v="0"/>
    <x v="4"/>
    <s v="B260419-0359"/>
    <s v="OP111"/>
    <n v="622"/>
    <n v="589"/>
    <n v="531"/>
    <n v="58"/>
    <n v="18"/>
    <n v="24"/>
    <s v="Machine Breakdown"/>
    <n v="57"/>
    <n v="59"/>
    <n v="69.099999999999994"/>
    <n v="1.71"/>
    <n v="22.78"/>
    <n v="15544.5"/>
    <n v="9.39"/>
    <x v="0"/>
    <n v="40"/>
    <n v="24847.759999999998"/>
    <n v="0.94694533762057875"/>
    <n v="9.8471986417657045E-2"/>
    <n v="3.0560271646859084E-2"/>
    <n v="0.90152801358234291"/>
    <n v="0.4"/>
    <n v="61.016949152542374"/>
    <n v="9.6530555555555555"/>
    <n v="9.4483333333333324"/>
    <n v="9.8483333333333327"/>
    <n v="0.95938399052293111"/>
    <n v="63.157894736842103"/>
    <n v="0.96610169491525433"/>
    <n v="0.90152801358234291"/>
    <n v="0.83559250787481099"/>
    <n v="0.86368385605935727"/>
    <n v="15544.5"/>
    <n v="26.391341256366722"/>
    <n v="9303.2599999999984"/>
    <n v="15.795008488964344"/>
    <x v="0"/>
    <s v="Warning"/>
    <n v="475.04414261460101"/>
  </r>
  <r>
    <n v="360"/>
    <x v="109"/>
    <x v="0"/>
    <x v="2"/>
    <x v="4"/>
    <x v="0"/>
    <x v="0"/>
    <s v="B260408-0360"/>
    <s v="OP108"/>
    <n v="928"/>
    <n v="840"/>
    <n v="794"/>
    <n v="46"/>
    <n v="12"/>
    <n v="13"/>
    <s v="Material Shortage"/>
    <n v="42"/>
    <n v="42"/>
    <n v="74.400000000000006"/>
    <n v="1.85"/>
    <n v="34.75"/>
    <n v="14803.41"/>
    <n v="9.2799999999999994"/>
    <x v="0"/>
    <n v="11"/>
    <n v="25756.080000000002"/>
    <n v="0.90517241379310343"/>
    <n v="5.4761904761904762E-2"/>
    <n v="1.4285714285714285E-2"/>
    <n v="0.94523809523809521"/>
    <n v="0.21666666666666667"/>
    <n v="85.714285714285708"/>
    <n v="9.8000000000000007"/>
    <n v="10.61"/>
    <n v="10.826666666666666"/>
    <n v="0.97998768472906406"/>
    <n v="85.714285714285708"/>
    <n v="1"/>
    <n v="0.94523809523809521"/>
    <n v="0.92632169247009144"/>
    <n v="0.86372768031549574"/>
    <n v="14803.41"/>
    <n v="17.623107142857144"/>
    <n v="10952.670000000002"/>
    <n v="13.038892857142859"/>
    <x v="0"/>
    <s v="Normal"/>
    <n v="211.47728571428573"/>
  </r>
  <r>
    <n v="361"/>
    <x v="55"/>
    <x v="1"/>
    <x v="0"/>
    <x v="0"/>
    <x v="0"/>
    <x v="4"/>
    <s v="B260320-0361"/>
    <s v="OP119"/>
    <n v="661"/>
    <n v="658"/>
    <n v="628"/>
    <n v="30"/>
    <n v="12"/>
    <n v="23"/>
    <s v="Material Shortage"/>
    <n v="57"/>
    <n v="61"/>
    <n v="80.2"/>
    <n v="1.71"/>
    <n v="23.22"/>
    <n v="17571.830000000002"/>
    <n v="9.42"/>
    <x v="3"/>
    <n v="27"/>
    <n v="29161.1"/>
    <n v="0.9954614220877458"/>
    <n v="4.5592705167173252E-2"/>
    <n v="1.82370820668693E-2"/>
    <n v="0.95440729483282671"/>
    <n v="0.38333333333333336"/>
    <n v="59.016393442622949"/>
    <n v="11.149444444444445"/>
    <n v="10.082500000000001"/>
    <n v="10.465833333333334"/>
    <n v="0.96337288000637"/>
    <n v="63.157894736842103"/>
    <n v="0.93442622950819676"/>
    <n v="0.95440729483282671"/>
    <n v="0.85915829420270118"/>
    <n v="0.86362987717150408"/>
    <n v="17571.830000000002"/>
    <n v="26.704908814589668"/>
    <n v="11589.269999999997"/>
    <n v="17.612872340425525"/>
    <x v="2"/>
    <s v="Normal"/>
    <n v="320.458905775076"/>
  </r>
  <r>
    <n v="362"/>
    <x v="88"/>
    <x v="1"/>
    <x v="2"/>
    <x v="9"/>
    <x v="0"/>
    <x v="2"/>
    <s v="B260206-0362"/>
    <s v="OP124"/>
    <n v="631"/>
    <n v="632"/>
    <n v="601"/>
    <n v="31"/>
    <n v="13"/>
    <n v="13"/>
    <s v="Power Failure"/>
    <n v="64"/>
    <n v="65"/>
    <n v="68.599999999999994"/>
    <n v="2.46"/>
    <n v="22.8"/>
    <n v="20588.400000000001"/>
    <n v="7.97"/>
    <x v="1"/>
    <n v="4"/>
    <n v="30477.47"/>
    <n v="1.0015847860538827"/>
    <n v="4.9050632911392403E-2"/>
    <n v="2.0569620253164556E-2"/>
    <n v="0.95094936708860756"/>
    <n v="0.21666666666666667"/>
    <n v="55.384615384615387"/>
    <n v="11.411111111111111"/>
    <n v="11.001111111111111"/>
    <n v="11.217777777777778"/>
    <n v="0.98068541996830427"/>
    <n v="56.25"/>
    <n v="0.98461538461538467"/>
    <n v="0.95094936708860756"/>
    <n v="0.91823476128677839"/>
    <n v="0.86363687495392771"/>
    <n v="20588.400000000001"/>
    <n v="32.576582278481013"/>
    <n v="9889.07"/>
    <n v="15.647262658227847"/>
    <x v="0"/>
    <s v="Normal"/>
    <n v="423.49556962025315"/>
  </r>
  <r>
    <n v="363"/>
    <x v="55"/>
    <x v="1"/>
    <x v="4"/>
    <x v="14"/>
    <x v="1"/>
    <x v="0"/>
    <s v="B260320-0363"/>
    <s v="OP116"/>
    <n v="767"/>
    <n v="672"/>
    <n v="612"/>
    <n v="60"/>
    <n v="18"/>
    <n v="42"/>
    <s v="Tool Change"/>
    <n v="42"/>
    <n v="43"/>
    <n v="62.9"/>
    <n v="1.65"/>
    <n v="26.46"/>
    <n v="13010.95"/>
    <n v="8.33"/>
    <x v="3"/>
    <n v="42"/>
    <n v="19720.64"/>
    <n v="0.87614080834419816"/>
    <n v="8.9285714285714288E-2"/>
    <n v="2.6785714285714284E-2"/>
    <n v="0.9107142857142857"/>
    <n v="0.7"/>
    <n v="83.720930232558146"/>
    <n v="8.0266666666666673"/>
    <n v="8.2483333333333348"/>
    <n v="8.9483333333333341"/>
    <n v="0.92177314211212524"/>
    <n v="85.714285714285708"/>
    <n v="0.97674418604651181"/>
    <n v="0.9107142857142857"/>
    <n v="0.81994936478578595"/>
    <n v="0.86355129832958144"/>
    <n v="13010.95"/>
    <n v="19.361532738095239"/>
    <n v="6709.6899999999987"/>
    <n v="9.9846577380952368"/>
    <x v="2"/>
    <s v="Warning"/>
    <n v="348.50758928571429"/>
  </r>
  <r>
    <n v="364"/>
    <x v="128"/>
    <x v="1"/>
    <x v="2"/>
    <x v="9"/>
    <x v="0"/>
    <x v="2"/>
    <s v="B260102-0364"/>
    <s v="OP134"/>
    <n v="625"/>
    <n v="603"/>
    <n v="574"/>
    <n v="29"/>
    <n v="6"/>
    <n v="0"/>
    <s v="No Downtime"/>
    <n v="64"/>
    <n v="67"/>
    <n v="76.5"/>
    <n v="1.68"/>
    <n v="23.46"/>
    <n v="19707.990000000002"/>
    <n v="8.2899999999999991"/>
    <x v="1"/>
    <n v="30"/>
    <n v="29621.07"/>
    <n v="0.96479999999999999"/>
    <n v="4.809286898839138E-2"/>
    <n v="9.9502487562189053E-3"/>
    <n v="0.95190713101160862"/>
    <n v="0"/>
    <n v="53.731343283582092"/>
    <n v="11.2225"/>
    <n v="11.111111111111111"/>
    <n v="11.111111111111111"/>
    <n v="1"/>
    <n v="56.25"/>
    <n v="0.95522388059701502"/>
    <n v="0.95190713101160862"/>
    <n v="0.90928442365287998"/>
    <n v="0.86361974720484647"/>
    <n v="19707.990000000002"/>
    <n v="32.683233830845772"/>
    <n v="9913.0799999999981"/>
    <n v="16.439601990049749"/>
    <x v="2"/>
    <s v="Normal"/>
    <n v="196.09940298507462"/>
  </r>
  <r>
    <n v="365"/>
    <x v="162"/>
    <x v="1"/>
    <x v="3"/>
    <x v="11"/>
    <x v="2"/>
    <x v="2"/>
    <s v="B260129-0365"/>
    <s v="OP119"/>
    <n v="526"/>
    <n v="506"/>
    <n v="456"/>
    <n v="50"/>
    <n v="20"/>
    <n v="24"/>
    <s v="Material Shortage"/>
    <n v="64"/>
    <n v="72"/>
    <n v="66.599999999999994"/>
    <n v="1.1599999999999999"/>
    <n v="20.64"/>
    <n v="14755.93"/>
    <n v="8.39"/>
    <x v="0"/>
    <n v="23"/>
    <n v="23153.1"/>
    <n v="0.96197718631178708"/>
    <n v="9.8814229249011856E-2"/>
    <n v="3.9525691699604744E-2"/>
    <n v="0.90118577075098816"/>
    <n v="0.4"/>
    <n v="50"/>
    <n v="10.119999999999999"/>
    <n v="8.9511111111111106"/>
    <n v="9.3511111111111109"/>
    <n v="0.9572243346007604"/>
    <n v="56.25"/>
    <n v="0.88888888888888884"/>
    <n v="0.90118577075098816"/>
    <n v="0.76678839978558933"/>
    <n v="0.86354794739911067"/>
    <n v="14755.93"/>
    <n v="29.161916996047431"/>
    <n v="8397.1699999999983"/>
    <n v="16.595197628458493"/>
    <x v="0"/>
    <s v="Warning"/>
    <n v="583.23833992094865"/>
  </r>
  <r>
    <n v="366"/>
    <x v="163"/>
    <x v="0"/>
    <x v="1"/>
    <x v="2"/>
    <x v="0"/>
    <x v="3"/>
    <s v="B260331-0366"/>
    <s v="OP113"/>
    <n v="663"/>
    <n v="659"/>
    <n v="630"/>
    <n v="29"/>
    <n v="8"/>
    <n v="34"/>
    <s v="Setup Time"/>
    <n v="49"/>
    <n v="47"/>
    <n v="72.5"/>
    <n v="1.72"/>
    <n v="23.98"/>
    <n v="14561.37"/>
    <n v="8.0399999999999991"/>
    <x v="2"/>
    <n v="21"/>
    <n v="24164.48"/>
    <n v="0.99396681749622928"/>
    <n v="4.4006069802731411E-2"/>
    <n v="1.2139605462822459E-2"/>
    <n v="0.95599393019726864"/>
    <n v="0.56666666666666665"/>
    <n v="76.59574468085107"/>
    <n v="8.6036111111111104"/>
    <n v="8.4574999999999996"/>
    <n v="9.024166666666666"/>
    <n v="0.93720565149136581"/>
    <n v="73.469387755102048"/>
    <n v="1.0425531914893618"/>
    <n v="0.95599393019726864"/>
    <n v="0.93408899562646386"/>
    <n v="0.86370032463944713"/>
    <n v="14561.37"/>
    <n v="22.096160849772385"/>
    <n v="9603.1099999999988"/>
    <n v="14.572245827010621"/>
    <x v="0"/>
    <s v="Normal"/>
    <n v="176.76928679817908"/>
  </r>
  <r>
    <n v="367"/>
    <x v="118"/>
    <x v="0"/>
    <x v="3"/>
    <x v="7"/>
    <x v="1"/>
    <x v="0"/>
    <s v="B260423-0367"/>
    <s v="OP113"/>
    <n v="776"/>
    <n v="682"/>
    <n v="655"/>
    <n v="27"/>
    <n v="8"/>
    <n v="28"/>
    <s v="Quality Inspection"/>
    <n v="42"/>
    <n v="46"/>
    <n v="74.8"/>
    <n v="1.39"/>
    <n v="25.85"/>
    <n v="12941.49"/>
    <n v="7.27"/>
    <x v="3"/>
    <n v="35"/>
    <n v="21440.11"/>
    <n v="0.87886597938144329"/>
    <n v="3.9589442815249266E-2"/>
    <n v="1.1730205278592375E-2"/>
    <n v="0.96041055718475077"/>
    <n v="0.46666666666666667"/>
    <n v="78.260869565217391"/>
    <n v="8.7144444444444442"/>
    <n v="8.586666666666666"/>
    <n v="9.0533333333333328"/>
    <n v="0.94845360824742264"/>
    <n v="85.714285714285708"/>
    <n v="0.91304347826086962"/>
    <n v="0.96041055718475077"/>
    <n v="0.83169574024246462"/>
    <n v="0.86358930149908897"/>
    <n v="12941.49"/>
    <n v="18.975791788856306"/>
    <n v="8498.6200000000008"/>
    <n v="12.461319648093843"/>
    <x v="1"/>
    <s v="Warning"/>
    <n v="151.80633431085045"/>
  </r>
  <r>
    <n v="368"/>
    <x v="5"/>
    <x v="1"/>
    <x v="3"/>
    <x v="8"/>
    <x v="2"/>
    <x v="1"/>
    <s v="B260509-0368"/>
    <s v="OP109"/>
    <n v="759"/>
    <n v="599"/>
    <n v="561"/>
    <n v="38"/>
    <n v="11"/>
    <n v="46"/>
    <s v="Machine Breakdown"/>
    <n v="45"/>
    <n v="50"/>
    <n v="65.900000000000006"/>
    <n v="2.35"/>
    <n v="20.73"/>
    <n v="12174.81"/>
    <n v="7.29"/>
    <x v="3"/>
    <n v="26"/>
    <n v="19266.09"/>
    <n v="0.7891963109354414"/>
    <n v="6.3439065108514187E-2"/>
    <n v="1.8363939899833055E-2"/>
    <n v="0.93656093489148584"/>
    <n v="0.76666666666666672"/>
    <n v="72"/>
    <n v="8.3194444444444446"/>
    <n v="8.7208333333333332"/>
    <n v="9.4875000000000007"/>
    <n v="0.91919191919191912"/>
    <n v="80"/>
    <n v="0.9"/>
    <n v="0.93656093489148584"/>
    <n v="0.7747913188647747"/>
    <n v="0.86363968627200616"/>
    <n v="12174.81"/>
    <n v="20.325225375626044"/>
    <n v="7091.2800000000007"/>
    <n v="11.838530884808014"/>
    <x v="1"/>
    <s v="Warning"/>
    <n v="223.57747913188649"/>
  </r>
  <r>
    <n v="369"/>
    <x v="44"/>
    <x v="0"/>
    <x v="4"/>
    <x v="12"/>
    <x v="0"/>
    <x v="1"/>
    <s v="B260313-0369"/>
    <s v="OP113"/>
    <n v="922"/>
    <n v="881"/>
    <n v="759"/>
    <n v="122"/>
    <n v="47"/>
    <n v="19"/>
    <s v="Machine Breakdown"/>
    <n v="45"/>
    <n v="50"/>
    <n v="77"/>
    <n v="3.48"/>
    <n v="30.09"/>
    <n v="18494.3"/>
    <n v="9.9700000000000006"/>
    <x v="1"/>
    <n v="51"/>
    <n v="26447.17"/>
    <n v="0.95553145336225598"/>
    <n v="0.13847900113507378"/>
    <n v="5.3348467650397274E-2"/>
    <n v="0.86152099886492617"/>
    <n v="0.31666666666666665"/>
    <n v="72"/>
    <n v="12.236111111111111"/>
    <n v="11.208333333333334"/>
    <n v="11.525"/>
    <n v="0.97252349963846707"/>
    <n v="80"/>
    <n v="0.9"/>
    <n v="0.86152099886492617"/>
    <n v="0.75406447514533126"/>
    <n v="0.8637802691318277"/>
    <n v="18494.3"/>
    <n v="20.99239500567537"/>
    <n v="7952.869999999999"/>
    <n v="9.0270942111237211"/>
    <x v="1"/>
    <s v="Warning"/>
    <n v="986.64256526674239"/>
  </r>
  <r>
    <n v="370"/>
    <x v="83"/>
    <x v="1"/>
    <x v="0"/>
    <x v="1"/>
    <x v="0"/>
    <x v="3"/>
    <s v="B260116-0370"/>
    <s v="OP123"/>
    <n v="834"/>
    <n v="778"/>
    <n v="739"/>
    <n v="39"/>
    <n v="13"/>
    <n v="31"/>
    <s v="Machine Breakdown"/>
    <n v="49"/>
    <n v="52"/>
    <n v="70.2"/>
    <n v="2.4"/>
    <n v="27.54"/>
    <n v="17098.099999999999"/>
    <n v="7.75"/>
    <x v="0"/>
    <n v="32"/>
    <n v="28366.66"/>
    <n v="0.93285371702637887"/>
    <n v="5.0128534704370183E-2"/>
    <n v="1.6709511568123392E-2"/>
    <n v="0.94987146529562982"/>
    <n v="0.51666666666666672"/>
    <n v="69.230769230769226"/>
    <n v="11.237777777777778"/>
    <n v="10.834999999999999"/>
    <n v="11.351666666666667"/>
    <n v="0.9544853912788136"/>
    <n v="73.469387755102048"/>
    <n v="0.94230769230769218"/>
    <n v="0.94987146529562982"/>
    <n v="0.8543323735316668"/>
    <n v="0.86395414519202807"/>
    <n v="17098.099999999999"/>
    <n v="21.976992287917735"/>
    <n v="11268.560000000001"/>
    <n v="14.484010282776351"/>
    <x v="1"/>
    <s v="Normal"/>
    <n v="285.70089974293057"/>
  </r>
  <r>
    <n v="371"/>
    <x v="164"/>
    <x v="0"/>
    <x v="4"/>
    <x v="13"/>
    <x v="1"/>
    <x v="3"/>
    <s v="B260624-0371"/>
    <s v="OP134"/>
    <n v="810"/>
    <n v="639"/>
    <n v="595"/>
    <n v="44"/>
    <n v="17"/>
    <n v="42"/>
    <s v="Machine Breakdown"/>
    <n v="49"/>
    <n v="48"/>
    <n v="67.099999999999994"/>
    <n v="3.22"/>
    <n v="21.71"/>
    <n v="13380.92"/>
    <n v="8.1300000000000008"/>
    <x v="3"/>
    <n v="21"/>
    <n v="22340.68"/>
    <n v="0.78888888888888886"/>
    <n v="6.8857589984350542E-2"/>
    <n v="2.6604068857589983E-2"/>
    <n v="0.93114241001564946"/>
    <n v="0.7"/>
    <n v="75"/>
    <n v="8.52"/>
    <n v="10.325000000000001"/>
    <n v="11.025"/>
    <n v="0.93650793650793662"/>
    <n v="73.469387755102048"/>
    <n v="1.0208333333333333"/>
    <n v="0.93114241001564946"/>
    <n v="0.89018938735292419"/>
    <n v="0.86396941784545733"/>
    <n v="13380.92"/>
    <n v="20.940406885759"/>
    <n v="8959.76"/>
    <n v="14.021533646322379"/>
    <x v="2"/>
    <s v="Normal"/>
    <n v="355.98691705790299"/>
  </r>
  <r>
    <n v="372"/>
    <x v="75"/>
    <x v="0"/>
    <x v="2"/>
    <x v="9"/>
    <x v="0"/>
    <x v="0"/>
    <s v="B260502-0372"/>
    <s v="OP127"/>
    <n v="849"/>
    <n v="831"/>
    <n v="800"/>
    <n v="31"/>
    <n v="9"/>
    <n v="24"/>
    <s v="Tool Change"/>
    <n v="42"/>
    <n v="42"/>
    <n v="67.3"/>
    <n v="2.5299999999999998"/>
    <n v="29.83"/>
    <n v="16208.18"/>
    <n v="9.6"/>
    <x v="0"/>
    <n v="32"/>
    <n v="25253.09"/>
    <n v="0.97879858657243812"/>
    <n v="3.7304452466907341E-2"/>
    <n v="1.0830324909747292E-2"/>
    <n v="0.96269554753309261"/>
    <n v="0.4"/>
    <n v="85.714285714285708"/>
    <n v="9.6950000000000003"/>
    <n v="9.504999999999999"/>
    <n v="9.9049999999999994"/>
    <n v="0.9596163553760727"/>
    <n v="85.714285714285708"/>
    <n v="1"/>
    <n v="0.96269554753309261"/>
    <n v="0.92381839266047905"/>
    <n v="0.86392773267930845"/>
    <n v="16208.18"/>
    <n v="19.504428399518652"/>
    <n v="9044.91"/>
    <n v="10.884368231046931"/>
    <x v="2"/>
    <s v="Normal"/>
    <n v="175.53985559566786"/>
  </r>
  <r>
    <n v="373"/>
    <x v="125"/>
    <x v="1"/>
    <x v="0"/>
    <x v="0"/>
    <x v="0"/>
    <x v="2"/>
    <s v="B260203-0373"/>
    <s v="OP113"/>
    <n v="639"/>
    <n v="645"/>
    <n v="610"/>
    <n v="35"/>
    <n v="8"/>
    <n v="21"/>
    <s v="Tool Change"/>
    <n v="64"/>
    <n v="62"/>
    <n v="74.3"/>
    <n v="1.64"/>
    <n v="19.309999999999999"/>
    <n v="20216.02"/>
    <n v="7.3"/>
    <x v="3"/>
    <n v="9"/>
    <n v="31744.35"/>
    <n v="1.0093896713615023"/>
    <n v="5.4263565891472867E-2"/>
    <n v="1.2403100775193798E-2"/>
    <n v="0.94573643410852715"/>
    <n v="0.35"/>
    <n v="58.064516129032256"/>
    <n v="11.108333333333333"/>
    <n v="11.01"/>
    <n v="11.36"/>
    <n v="0.96919014084507049"/>
    <n v="56.25"/>
    <n v="1.032258064516129"/>
    <n v="0.94573643410852715"/>
    <n v="0.94616611899453751"/>
    <n v="0.86383236538634489"/>
    <n v="20216.02"/>
    <n v="31.342666666666666"/>
    <n v="11528.329999999998"/>
    <n v="17.873379844961239"/>
    <x v="0"/>
    <s v="Normal"/>
    <n v="250.74133333333333"/>
  </r>
  <r>
    <n v="374"/>
    <x v="5"/>
    <x v="1"/>
    <x v="4"/>
    <x v="14"/>
    <x v="0"/>
    <x v="3"/>
    <s v="B260509-0374"/>
    <s v="OP108"/>
    <n v="707"/>
    <n v="636"/>
    <n v="578"/>
    <n v="58"/>
    <n v="11"/>
    <n v="11"/>
    <s v="Preventive Maintenance"/>
    <n v="49"/>
    <n v="54"/>
    <n v="71.5"/>
    <n v="2.36"/>
    <n v="26.73"/>
    <n v="13505.03"/>
    <n v="6.82"/>
    <x v="1"/>
    <n v="19"/>
    <n v="22138.85"/>
    <n v="0.89957567185289955"/>
    <n v="9.1194968553459113E-2"/>
    <n v="1.7295597484276729E-2"/>
    <n v="0.9088050314465409"/>
    <n v="0.18333333333333332"/>
    <n v="66.666666666666671"/>
    <n v="9.5399999999999991"/>
    <n v="9.4397222222222226"/>
    <n v="9.6230555555555561"/>
    <n v="0.98094853217100131"/>
    <n v="73.469387755102048"/>
    <n v="0.90740740740740744"/>
    <n v="0.9088050314465409"/>
    <n v="0.80894550221718797"/>
    <n v="0.86370105158473698"/>
    <n v="13505.03"/>
    <n v="21.23432389937107"/>
    <n v="8633.8199999999979"/>
    <n v="13.575188679245279"/>
    <x v="0"/>
    <s v="Warning"/>
    <n v="233.57756289308176"/>
  </r>
  <r>
    <n v="375"/>
    <x v="87"/>
    <x v="1"/>
    <x v="0"/>
    <x v="0"/>
    <x v="2"/>
    <x v="3"/>
    <s v="B260405-0375"/>
    <s v="OP109"/>
    <n v="829"/>
    <n v="694"/>
    <n v="664"/>
    <n v="30"/>
    <n v="10"/>
    <n v="65"/>
    <s v="Preventive Maintenance"/>
    <n v="49"/>
    <n v="49"/>
    <n v="78.400000000000006"/>
    <n v="1.99"/>
    <n v="31.98"/>
    <n v="15420.55"/>
    <n v="8.02"/>
    <x v="1"/>
    <n v="14"/>
    <n v="25906.69"/>
    <n v="0.8371531966224367"/>
    <n v="4.3227665706051875E-2"/>
    <n v="1.4409221902017291E-2"/>
    <n v="0.95677233429394815"/>
    <n v="1.0833333333333333"/>
    <n v="73.469387755102048"/>
    <n v="9.4461111111111116"/>
    <n v="10.200277777777778"/>
    <n v="11.283611111111112"/>
    <n v="0.90399054676152724"/>
    <n v="73.469387755102048"/>
    <n v="1"/>
    <n v="0.95677233429394815"/>
    <n v="0.8649131456046889"/>
    <n v="0.86378852051343935"/>
    <n v="15420.55"/>
    <n v="22.219812680115272"/>
    <n v="10486.14"/>
    <n v="15.109711815561958"/>
    <x v="2"/>
    <s v="Normal"/>
    <n v="222.19812680115271"/>
  </r>
  <r>
    <n v="376"/>
    <x v="122"/>
    <x v="0"/>
    <x v="1"/>
    <x v="5"/>
    <x v="0"/>
    <x v="0"/>
    <s v="B260307-0376"/>
    <s v="OP126"/>
    <n v="799"/>
    <n v="794"/>
    <n v="762"/>
    <n v="32"/>
    <n v="7"/>
    <n v="19"/>
    <s v="Machine Breakdown"/>
    <n v="42"/>
    <n v="43"/>
    <n v="66.5"/>
    <n v="2.0499999999999998"/>
    <n v="29.49"/>
    <n v="14125.66"/>
    <n v="8.08"/>
    <x v="0"/>
    <n v="33"/>
    <n v="24947.64"/>
    <n v="0.99374217772215268"/>
    <n v="4.0302267002518891E-2"/>
    <n v="8.8161209068010078E-3"/>
    <n v="0.95969773299748107"/>
    <n v="0.31666666666666665"/>
    <n v="83.720930232558146"/>
    <n v="9.4838888888888881"/>
    <n v="9.0050000000000008"/>
    <n v="9.3216666666666672"/>
    <n v="0.9660289647774003"/>
    <n v="85.714285714285708"/>
    <n v="0.97674418604651181"/>
    <n v="0.95969773299748107"/>
    <n v="0.90553543989033813"/>
    <n v="0.86378672111329324"/>
    <n v="14125.66"/>
    <n v="17.790503778337531"/>
    <n v="10821.98"/>
    <n v="13.62969773299748"/>
    <x v="2"/>
    <s v="Normal"/>
    <n v="124.53352644836272"/>
  </r>
  <r>
    <n v="377"/>
    <x v="86"/>
    <x v="0"/>
    <x v="0"/>
    <x v="3"/>
    <x v="0"/>
    <x v="0"/>
    <s v="B260411-0377"/>
    <s v="OP126"/>
    <n v="771"/>
    <n v="763"/>
    <n v="729"/>
    <n v="34"/>
    <n v="7"/>
    <n v="45"/>
    <s v="Machine Breakdown"/>
    <n v="42"/>
    <n v="41"/>
    <n v="73.599999999999994"/>
    <n v="2.88"/>
    <n v="31.06"/>
    <n v="14858.42"/>
    <n v="9.08"/>
    <x v="3"/>
    <n v="37"/>
    <n v="22641.31"/>
    <n v="0.98962386511024647"/>
    <n v="4.456094364351245E-2"/>
    <n v="9.1743119266055051E-3"/>
    <n v="0.95543905635648751"/>
    <n v="0.75"/>
    <n v="87.804878048780495"/>
    <n v="8.6897222222222226"/>
    <n v="8.2449999999999992"/>
    <n v="8.9949999999999992"/>
    <n v="0.9166203446359088"/>
    <n v="85.714285714285708"/>
    <n v="1.0243902439024393"/>
    <n v="0.95543905635648751"/>
    <n v="0.89713523997258127"/>
    <n v="0.86371981611525317"/>
    <n v="14858.42"/>
    <n v="19.473682830930539"/>
    <n v="7782.8900000000012"/>
    <n v="10.200380078636961"/>
    <x v="1"/>
    <s v="Normal"/>
    <n v="136.31577981651378"/>
  </r>
  <r>
    <n v="378"/>
    <x v="18"/>
    <x v="1"/>
    <x v="0"/>
    <x v="3"/>
    <x v="0"/>
    <x v="1"/>
    <s v="B260128-0378"/>
    <s v="OP129"/>
    <n v="763"/>
    <n v="762"/>
    <n v="742"/>
    <n v="20"/>
    <n v="6"/>
    <n v="8"/>
    <s v="Tool Change"/>
    <n v="45"/>
    <n v="45"/>
    <n v="71"/>
    <n v="2.0099999999999998"/>
    <n v="22.92"/>
    <n v="15462.2"/>
    <n v="7.19"/>
    <x v="0"/>
    <n v="25"/>
    <n v="25544.11"/>
    <n v="0.9986893840104849"/>
    <n v="2.6246719160104987E-2"/>
    <n v="7.874015748031496E-3"/>
    <n v="0.97375328083989499"/>
    <n v="0.13333333333333333"/>
    <n v="80"/>
    <n v="9.5250000000000004"/>
    <n v="9.4041666666666668"/>
    <n v="9.5374999999999996"/>
    <n v="0.98602009611183927"/>
    <n v="80"/>
    <n v="1"/>
    <n v="0.97375328083989499"/>
    <n v="0.96014030356297209"/>
    <n v="0.86366617980087546"/>
    <n v="15462.2"/>
    <n v="20.291601049868767"/>
    <n v="10081.91"/>
    <n v="13.230853018372704"/>
    <x v="0"/>
    <s v="Normal"/>
    <n v="121.7496062992126"/>
  </r>
  <r>
    <n v="379"/>
    <x v="133"/>
    <x v="0"/>
    <x v="4"/>
    <x v="12"/>
    <x v="0"/>
    <x v="2"/>
    <s v="B260409-0379"/>
    <s v="OP125"/>
    <n v="625"/>
    <n v="614"/>
    <n v="544"/>
    <n v="70"/>
    <n v="15"/>
    <n v="24"/>
    <s v="Machine Breakdown"/>
    <n v="64"/>
    <n v="73"/>
    <n v="81.599999999999994"/>
    <n v="2.54"/>
    <n v="21.77"/>
    <n v="18306.21"/>
    <n v="8.4499999999999993"/>
    <x v="2"/>
    <n v="36"/>
    <n v="28605.66"/>
    <n v="0.98240000000000005"/>
    <n v="0.11400651465798045"/>
    <n v="2.4429967426710098E-2"/>
    <n v="0.88599348534201949"/>
    <n v="0.4"/>
    <n v="49.315068493150683"/>
    <n v="12.450555555555555"/>
    <n v="10.71111111111111"/>
    <n v="11.111111111111111"/>
    <n v="0.96399999999999997"/>
    <n v="56.25"/>
    <n v="0.87671232876712324"/>
    <n v="0.88599348534201949"/>
    <n v="0.74879800098166072"/>
    <n v="0.86351107670801031"/>
    <n v="18306.21"/>
    <n v="29.814674267100976"/>
    <n v="10299.450000000001"/>
    <n v="16.774348534201955"/>
    <x v="1"/>
    <s v="Warning"/>
    <n v="447.22011400651462"/>
  </r>
  <r>
    <n v="380"/>
    <x v="21"/>
    <x v="1"/>
    <x v="4"/>
    <x v="14"/>
    <x v="0"/>
    <x v="4"/>
    <s v="B260609-0380"/>
    <s v="OP124"/>
    <n v="758"/>
    <n v="615"/>
    <n v="567"/>
    <n v="48"/>
    <n v="10"/>
    <n v="50"/>
    <s v="Operator Issue"/>
    <n v="57"/>
    <n v="62"/>
    <n v="80.599999999999994"/>
    <n v="2.02"/>
    <n v="24.14"/>
    <n v="17879.23"/>
    <n v="8.02"/>
    <x v="0"/>
    <n v="33"/>
    <n v="25968.47"/>
    <n v="0.81134564643799467"/>
    <n v="7.8048780487804878E-2"/>
    <n v="1.6260162601626018E-2"/>
    <n v="0.92195121951219516"/>
    <n v="0.83333333333333337"/>
    <n v="58.064516129032256"/>
    <n v="10.591666666666667"/>
    <n v="11.168333333333333"/>
    <n v="12.001666666666667"/>
    <n v="0.93056519927787806"/>
    <n v="63.157894736842103"/>
    <n v="0.91935483870967738"/>
    <n v="0.92195121951219516"/>
    <n v="0.78874735576873178"/>
    <n v="0.86369579985732814"/>
    <n v="17879.23"/>
    <n v="29.071918699186991"/>
    <n v="8089.2400000000016"/>
    <n v="13.153235772357727"/>
    <x v="1"/>
    <s v="Warning"/>
    <n v="290.71918699186989"/>
  </r>
  <r>
    <n v="381"/>
    <x v="44"/>
    <x v="0"/>
    <x v="0"/>
    <x v="1"/>
    <x v="2"/>
    <x v="0"/>
    <s v="B260313-0381"/>
    <s v="OP125"/>
    <n v="900"/>
    <n v="729"/>
    <n v="685"/>
    <n v="44"/>
    <n v="13"/>
    <n v="33"/>
    <s v="Power Failure"/>
    <n v="42"/>
    <n v="46"/>
    <n v="79.8"/>
    <n v="1.88"/>
    <n v="27.33"/>
    <n v="14006.65"/>
    <n v="6.86"/>
    <x v="1"/>
    <n v="7"/>
    <n v="21817.200000000001"/>
    <n v="0.81"/>
    <n v="6.035665294924554E-2"/>
    <n v="1.7832647462277092E-2"/>
    <n v="0.93964334705075447"/>
    <n v="0.55000000000000004"/>
    <n v="78.260869565217391"/>
    <n v="9.3149999999999995"/>
    <n v="9.9499999999999993"/>
    <n v="10.5"/>
    <n v="0.94761904761904758"/>
    <n v="85.714285714285708"/>
    <n v="0.91304347826086962"/>
    <n v="0.93964334705075447"/>
    <n v="0.81299576549173969"/>
    <n v="0.86381668444456761"/>
    <n v="14006.65"/>
    <n v="19.213511659807956"/>
    <n v="7810.5500000000011"/>
    <n v="10.714060356652951"/>
    <x v="2"/>
    <s v="Warning"/>
    <n v="249.77565157750342"/>
  </r>
  <r>
    <n v="382"/>
    <x v="70"/>
    <x v="0"/>
    <x v="0"/>
    <x v="3"/>
    <x v="0"/>
    <x v="0"/>
    <s v="B260528-0382"/>
    <s v="OP102"/>
    <n v="905"/>
    <n v="852"/>
    <n v="817"/>
    <n v="35"/>
    <n v="9"/>
    <n v="54"/>
    <s v="Machine Breakdown"/>
    <n v="42"/>
    <n v="42"/>
    <n v="77.8"/>
    <n v="1.3"/>
    <n v="29.19"/>
    <n v="16654.419999999998"/>
    <n v="9.61"/>
    <x v="0"/>
    <n v="16"/>
    <n v="26658.23"/>
    <n v="0.94143646408839776"/>
    <n v="4.1079812206572773E-2"/>
    <n v="1.0563380281690141E-2"/>
    <n v="0.95892018779342725"/>
    <n v="0.9"/>
    <n v="85.714285714285708"/>
    <n v="9.94"/>
    <n v="9.6583333333333332"/>
    <n v="10.558333333333334"/>
    <n v="0.91475927387529599"/>
    <n v="85.714285714285708"/>
    <n v="1"/>
    <n v="0.95892018779342725"/>
    <n v="0.87718113469027792"/>
    <n v="0.86389878609069515"/>
    <n v="16654.419999999998"/>
    <n v="19.547441314553989"/>
    <n v="10003.810000000001"/>
    <n v="11.741561032863851"/>
    <x v="2"/>
    <s v="Normal"/>
    <n v="175.92697183098591"/>
  </r>
  <r>
    <n v="383"/>
    <x v="46"/>
    <x v="0"/>
    <x v="0"/>
    <x v="0"/>
    <x v="1"/>
    <x v="3"/>
    <s v="B260115-0383"/>
    <s v="OP102"/>
    <n v="837"/>
    <n v="849"/>
    <n v="818"/>
    <n v="31"/>
    <n v="6"/>
    <n v="0"/>
    <s v="No Downtime"/>
    <n v="49"/>
    <n v="48"/>
    <n v="63.4"/>
    <n v="2.48"/>
    <n v="30.05"/>
    <n v="17892.89"/>
    <n v="7.91"/>
    <x v="1"/>
    <n v="18"/>
    <n v="31546.73"/>
    <n v="1.0143369175627239"/>
    <n v="3.6513545347467612E-2"/>
    <n v="7.0671378091872791E-3"/>
    <n v="0.96348645465253235"/>
    <n v="0"/>
    <n v="75"/>
    <n v="11.32"/>
    <n v="11.3925"/>
    <n v="11.3925"/>
    <n v="1"/>
    <n v="73.469387755102048"/>
    <n v="1.0208333333333333"/>
    <n v="0.96348645465253235"/>
    <n v="0.98355908912446"/>
    <n v="0.86387729361723287"/>
    <n v="17892.89"/>
    <n v="21.075253239104828"/>
    <n v="13653.84"/>
    <n v="16.08226148409894"/>
    <x v="0"/>
    <s v="Normal"/>
    <n v="126.45151943462898"/>
  </r>
  <r>
    <n v="384"/>
    <x v="17"/>
    <x v="1"/>
    <x v="1"/>
    <x v="2"/>
    <x v="1"/>
    <x v="3"/>
    <s v="B260628-0384"/>
    <s v="OP101"/>
    <n v="766"/>
    <n v="701"/>
    <n v="671"/>
    <n v="30"/>
    <n v="12"/>
    <n v="42"/>
    <s v="Preventive Maintenance"/>
    <n v="49"/>
    <n v="48"/>
    <n v="74.7"/>
    <n v="2.44"/>
    <n v="26.43"/>
    <n v="14974.25"/>
    <n v="8.32"/>
    <x v="0"/>
    <n v="26"/>
    <n v="25080.82"/>
    <n v="0.91514360313315923"/>
    <n v="4.2796005706134094E-2"/>
    <n v="1.7118402282453638E-2"/>
    <n v="0.95720399429386593"/>
    <n v="0.7"/>
    <n v="75"/>
    <n v="9.3466666666666658"/>
    <n v="9.7261111111111127"/>
    <n v="10.426111111111112"/>
    <n v="0.9328608728086536"/>
    <n v="73.469387755102048"/>
    <n v="1.0208333333333333"/>
    <n v="0.95720399429386593"/>
    <n v="0.91154103177234069"/>
    <n v="0.8636833198805921"/>
    <n v="14974.25"/>
    <n v="21.361269614835948"/>
    <n v="10106.57"/>
    <n v="14.417360912981454"/>
    <x v="1"/>
    <s v="Normal"/>
    <n v="256.33523537803137"/>
  </r>
  <r>
    <n v="385"/>
    <x v="19"/>
    <x v="1"/>
    <x v="0"/>
    <x v="0"/>
    <x v="0"/>
    <x v="2"/>
    <s v="B260210-0385"/>
    <s v="OP114"/>
    <n v="552"/>
    <n v="586"/>
    <n v="554"/>
    <n v="32"/>
    <n v="12"/>
    <n v="30"/>
    <s v="Quality Inspection"/>
    <n v="64"/>
    <n v="66"/>
    <n v="64.3"/>
    <n v="1.67"/>
    <n v="19.68"/>
    <n v="18485.68"/>
    <n v="8.33"/>
    <x v="0"/>
    <n v="25"/>
    <n v="28078.25"/>
    <n v="1.0615942028985508"/>
    <n v="5.4607508532423209E-2"/>
    <n v="2.0477815699658702E-2"/>
    <n v="0.94539249146757676"/>
    <n v="0.5"/>
    <n v="54.545454545454547"/>
    <n v="10.743333333333334"/>
    <n v="9.3133333333333326"/>
    <n v="9.8133333333333326"/>
    <n v="0.94904891304347827"/>
    <n v="56.25"/>
    <n v="0.96969696969696972"/>
    <n v="0.94539249146757676"/>
    <n v="0.87003511895929175"/>
    <n v="0.8636056287898588"/>
    <n v="18485.68"/>
    <n v="31.545529010238909"/>
    <n v="9592.57"/>
    <n v="16.36957337883959"/>
    <x v="0"/>
    <s v="Normal"/>
    <n v="378.5463481228669"/>
  </r>
  <r>
    <n v="386"/>
    <x v="77"/>
    <x v="1"/>
    <x v="0"/>
    <x v="3"/>
    <x v="0"/>
    <x v="4"/>
    <s v="B260604-0386"/>
    <s v="OP105"/>
    <n v="574"/>
    <n v="563"/>
    <n v="538"/>
    <n v="25"/>
    <n v="8"/>
    <n v="20"/>
    <s v="Tool Change"/>
    <n v="57"/>
    <n v="60"/>
    <n v="75.900000000000006"/>
    <n v="2.11"/>
    <n v="21.22"/>
    <n v="14638.42"/>
    <n v="8.08"/>
    <x v="2"/>
    <n v="26"/>
    <n v="24018.15"/>
    <n v="0.98083623693379796"/>
    <n v="4.4404973357015987E-2"/>
    <n v="1.4209591474245116E-2"/>
    <n v="0.95559502664298401"/>
    <n v="0.33333333333333331"/>
    <n v="60"/>
    <n v="9.3833333333333329"/>
    <n v="8.754999999999999"/>
    <n v="9.0883333333333329"/>
    <n v="0.96332294150009168"/>
    <n v="63.157894736842103"/>
    <n v="0.95000000000000007"/>
    <n v="0.95559502664298401"/>
    <n v="0.87451928135114898"/>
    <n v="0.86359517433429867"/>
    <n v="14638.42"/>
    <n v="26.000746003552397"/>
    <n v="9379.7300000000014"/>
    <n v="16.660266429840146"/>
    <x v="1"/>
    <s v="Normal"/>
    <n v="208.00596802841918"/>
  </r>
  <r>
    <n v="387"/>
    <x v="121"/>
    <x v="1"/>
    <x v="1"/>
    <x v="6"/>
    <x v="0"/>
    <x v="1"/>
    <s v="B260402-0387"/>
    <s v="OP123"/>
    <n v="746"/>
    <n v="790"/>
    <n v="746"/>
    <n v="44"/>
    <n v="17"/>
    <n v="33"/>
    <s v="Quality Inspection"/>
    <n v="45"/>
    <n v="44"/>
    <n v="69.3"/>
    <n v="1.7"/>
    <n v="26.45"/>
    <n v="16123.3"/>
    <n v="10.72"/>
    <x v="0"/>
    <n v="34"/>
    <n v="26452.240000000002"/>
    <n v="1.0589812332439679"/>
    <n v="5.5696202531645568E-2"/>
    <n v="2.1518987341772152E-2"/>
    <n v="0.94430379746835447"/>
    <n v="0.55000000000000004"/>
    <n v="81.818181818181813"/>
    <n v="9.655555555555555"/>
    <n v="8.7749999999999986"/>
    <n v="9.3249999999999993"/>
    <n v="0.94101876675603213"/>
    <n v="80"/>
    <n v="1.0227272727272727"/>
    <n v="0.94430379746835447"/>
    <n v="0.90880322209436126"/>
    <n v="0.86357738262905959"/>
    <n v="16123.3"/>
    <n v="20.409240506329112"/>
    <n v="10328.940000000002"/>
    <n v="13.074607594936712"/>
    <x v="2"/>
    <s v="Normal"/>
    <n v="346.95708860759493"/>
  </r>
  <r>
    <n v="388"/>
    <x v="52"/>
    <x v="0"/>
    <x v="3"/>
    <x v="11"/>
    <x v="1"/>
    <x v="1"/>
    <s v="B260225-0388"/>
    <s v="OP134"/>
    <n v="854"/>
    <n v="784"/>
    <n v="729"/>
    <n v="55"/>
    <n v="23"/>
    <n v="32"/>
    <s v="Setup Time"/>
    <n v="45"/>
    <n v="43"/>
    <n v="70.2"/>
    <n v="1.44"/>
    <n v="30.48"/>
    <n v="16201.03"/>
    <n v="9.6199999999999992"/>
    <x v="0"/>
    <n v="17"/>
    <n v="24772.42"/>
    <n v="0.91803278688524592"/>
    <n v="7.0153061224489791E-2"/>
    <n v="2.9336734693877552E-2"/>
    <n v="0.92984693877551017"/>
    <n v="0.53333333333333333"/>
    <n v="83.720930232558146"/>
    <n v="9.3644444444444446"/>
    <n v="10.141666666666667"/>
    <n v="10.675000000000001"/>
    <n v="0.95003903200624518"/>
    <n v="80"/>
    <n v="1.0465116279069768"/>
    <n v="0.92984693877551017"/>
    <n v="0.92447883379701212"/>
    <n v="0.86350360475064969"/>
    <n v="16201.03"/>
    <n v="20.664579081632652"/>
    <n v="8571.3899999999976"/>
    <n v="10.932895408163262"/>
    <x v="0"/>
    <s v="Normal"/>
    <n v="475.28531887755099"/>
  </r>
  <r>
    <n v="389"/>
    <x v="115"/>
    <x v="0"/>
    <x v="1"/>
    <x v="5"/>
    <x v="1"/>
    <x v="0"/>
    <s v="B260321-0389"/>
    <s v="OP119"/>
    <n v="802"/>
    <n v="674"/>
    <n v="651"/>
    <n v="23"/>
    <n v="9"/>
    <n v="12"/>
    <s v="Machine Breakdown"/>
    <n v="42"/>
    <n v="44"/>
    <n v="75.599999999999994"/>
    <n v="2.79"/>
    <n v="27.99"/>
    <n v="12451.43"/>
    <n v="7.06"/>
    <x v="0"/>
    <n v="14"/>
    <n v="20718.3"/>
    <n v="0.84039900249376553"/>
    <n v="3.4124629080118693E-2"/>
    <n v="1.3353115727002967E-2"/>
    <n v="0.96587537091988129"/>
    <n v="0.2"/>
    <n v="81.818181818181813"/>
    <n v="8.2377777777777776"/>
    <n v="9.1566666666666681"/>
    <n v="9.3566666666666674"/>
    <n v="0.97862486640541513"/>
    <n v="85.714285714285708"/>
    <n v="0.95454545454545459"/>
    <n v="0.96587537091988129"/>
    <n v="0.90226467147480649"/>
    <n v="0.86340397202344976"/>
    <n v="12451.43"/>
    <n v="18.473931750741841"/>
    <n v="8266.869999999999"/>
    <n v="12.265385756676556"/>
    <x v="2"/>
    <s v="Normal"/>
    <n v="166.26538575667655"/>
  </r>
  <r>
    <n v="390"/>
    <x v="14"/>
    <x v="0"/>
    <x v="1"/>
    <x v="2"/>
    <x v="1"/>
    <x v="4"/>
    <s v="B260608-0390"/>
    <s v="OP121"/>
    <n v="615"/>
    <n v="602"/>
    <n v="572"/>
    <n v="30"/>
    <n v="11"/>
    <n v="5"/>
    <s v="Setup Time"/>
    <n v="57"/>
    <n v="63"/>
    <n v="85.3"/>
    <n v="2.38"/>
    <n v="22.62"/>
    <n v="15868.75"/>
    <n v="7.39"/>
    <x v="1"/>
    <n v="21"/>
    <n v="26422.720000000001"/>
    <n v="0.9788617886178862"/>
    <n v="4.9833887043189369E-2"/>
    <n v="1.8272425249169437E-2"/>
    <n v="0.95016611295681064"/>
    <n v="8.3333333333333329E-2"/>
    <n v="57.142857142857146"/>
    <n v="10.535"/>
    <n v="9.6541666666666668"/>
    <n v="9.7375000000000007"/>
    <n v="0.99144201968335466"/>
    <n v="63.157894736842103"/>
    <n v="0.90476190476190488"/>
    <n v="0.95016611295681064"/>
    <n v="0.85231702815367039"/>
    <n v="0.86334037022402021"/>
    <n v="15868.75"/>
    <n v="26.360049833887043"/>
    <n v="10553.970000000001"/>
    <n v="17.53151162790698"/>
    <x v="2"/>
    <s v="Normal"/>
    <n v="289.96054817275746"/>
  </r>
  <r>
    <n v="391"/>
    <x v="11"/>
    <x v="0"/>
    <x v="1"/>
    <x v="2"/>
    <x v="1"/>
    <x v="3"/>
    <s v="B260119-0391"/>
    <s v="OP130"/>
    <n v="893"/>
    <n v="988"/>
    <n v="947"/>
    <n v="41"/>
    <n v="17"/>
    <n v="22"/>
    <s v="Quality Inspection"/>
    <n v="49"/>
    <n v="53"/>
    <n v="68"/>
    <n v="2.1800000000000002"/>
    <n v="35.299999999999997"/>
    <n v="21673.97"/>
    <n v="8.98"/>
    <x v="0"/>
    <n v="19"/>
    <n v="35242.69"/>
    <n v="1.1063829787234043"/>
    <n v="4.1497975708502027E-2"/>
    <n v="1.7206477732793522E-2"/>
    <n v="0.958502024291498"/>
    <n v="0.36666666666666664"/>
    <n v="67.924528301886795"/>
    <n v="14.545555555555556"/>
    <n v="11.788055555555555"/>
    <n v="12.154722222222222"/>
    <n v="0.96983339808487778"/>
    <n v="73.469387755102048"/>
    <n v="0.92452830188679236"/>
    <n v="0.958502024291498"/>
    <n v="0.85942974507930225"/>
    <n v="0.86335844127659467"/>
    <n v="21673.97"/>
    <n v="21.937216599190286"/>
    <n v="13568.720000000001"/>
    <n v="13.733522267206478"/>
    <x v="0"/>
    <s v="Normal"/>
    <n v="372.93268218623484"/>
  </r>
  <r>
    <n v="392"/>
    <x v="68"/>
    <x v="0"/>
    <x v="3"/>
    <x v="7"/>
    <x v="1"/>
    <x v="2"/>
    <s v="B260501-0392"/>
    <s v="OP125"/>
    <n v="465"/>
    <n v="491"/>
    <n v="464"/>
    <n v="27"/>
    <n v="7"/>
    <n v="12"/>
    <s v="Tool Change"/>
    <n v="64"/>
    <n v="62"/>
    <n v="80.3"/>
    <n v="1.23"/>
    <n v="18.27"/>
    <n v="14434.24"/>
    <n v="9.01"/>
    <x v="0"/>
    <n v="34"/>
    <n v="24435.21"/>
    <n v="1.0559139784946237"/>
    <n v="5.4989816700610997E-2"/>
    <n v="1.4256619144602852E-2"/>
    <n v="0.94501018329938902"/>
    <n v="0.2"/>
    <n v="58.064516129032256"/>
    <n v="8.4561111111111114"/>
    <n v="8.0666666666666682"/>
    <n v="8.2666666666666675"/>
    <n v="0.97580645161290336"/>
    <n v="56.25"/>
    <n v="1.032258064516129"/>
    <n v="0.94501018329938902"/>
    <n v="0.95189371220999874"/>
    <n v="0.86336489233767399"/>
    <n v="14434.24"/>
    <n v="29.397637474541749"/>
    <n v="10000.969999999999"/>
    <n v="20.368574338085537"/>
    <x v="2"/>
    <s v="Normal"/>
    <n v="205.78346232179226"/>
  </r>
  <r>
    <n v="393"/>
    <x v="165"/>
    <x v="0"/>
    <x v="4"/>
    <x v="14"/>
    <x v="2"/>
    <x v="0"/>
    <s v="B260418-0393"/>
    <s v="OP128"/>
    <n v="895"/>
    <n v="724"/>
    <n v="651"/>
    <n v="73"/>
    <n v="23"/>
    <n v="34"/>
    <s v="Setup Time"/>
    <n v="42"/>
    <n v="44"/>
    <n v="70.099999999999994"/>
    <n v="2.6"/>
    <n v="29.97"/>
    <n v="14026.91"/>
    <n v="6.35"/>
    <x v="3"/>
    <n v="21"/>
    <n v="20930.11"/>
    <n v="0.80893854748603355"/>
    <n v="0.10082872928176796"/>
    <n v="3.1767955801104975E-2"/>
    <n v="0.899171270718232"/>
    <n v="0.56666666666666665"/>
    <n v="81.818181818181813"/>
    <n v="8.8488888888888884"/>
    <n v="9.875"/>
    <n v="10.441666666666666"/>
    <n v="0.94573024740622513"/>
    <n v="85.714285714285708"/>
    <n v="0.95454545454545459"/>
    <n v="0.899171270718232"/>
    <n v="0.8117201288479724"/>
    <n v="0.86321928572604167"/>
    <n v="14026.91"/>
    <n v="19.374185082872927"/>
    <n v="6903.2000000000007"/>
    <n v="9.5348066298342555"/>
    <x v="2"/>
    <s v="Warning"/>
    <n v="445.60625690607731"/>
  </r>
  <r>
    <n v="394"/>
    <x v="123"/>
    <x v="1"/>
    <x v="4"/>
    <x v="14"/>
    <x v="0"/>
    <x v="3"/>
    <s v="B260207-0394"/>
    <s v="OP110"/>
    <n v="875"/>
    <n v="863"/>
    <n v="785"/>
    <n v="78"/>
    <n v="16"/>
    <n v="56"/>
    <s v="Power Failure"/>
    <n v="49"/>
    <n v="51"/>
    <n v="77.5"/>
    <n v="2.14"/>
    <n v="33.340000000000003"/>
    <n v="18068.849999999999"/>
    <n v="7.81"/>
    <x v="2"/>
    <n v="21"/>
    <n v="29687.13"/>
    <n v="0.98628571428571432"/>
    <n v="9.0382387022016217E-2"/>
    <n v="1.8539976825028968E-2"/>
    <n v="0.90961761297798382"/>
    <n v="0.93333333333333335"/>
    <n v="70.588235294117652"/>
    <n v="12.225833333333334"/>
    <n v="10.976388888888888"/>
    <n v="11.909722222222221"/>
    <n v="0.92163265306122444"/>
    <n v="73.469387755102048"/>
    <n v="0.96078431372549022"/>
    <n v="0.90961761297798382"/>
    <n v="0.80545747847226956"/>
    <n v="0.86330412782962995"/>
    <n v="18068.849999999999"/>
    <n v="20.937253765932791"/>
    <n v="11618.280000000002"/>
    <n v="13.4626651216686"/>
    <x v="1"/>
    <s v="Warning"/>
    <n v="334.99606025492466"/>
  </r>
  <r>
    <n v="395"/>
    <x v="53"/>
    <x v="0"/>
    <x v="2"/>
    <x v="10"/>
    <x v="0"/>
    <x v="0"/>
    <s v="B260520-0395"/>
    <s v="OP113"/>
    <n v="727"/>
    <n v="579"/>
    <n v="521"/>
    <n v="58"/>
    <n v="16"/>
    <n v="35"/>
    <s v="Operator Issue"/>
    <n v="42"/>
    <n v="43"/>
    <n v="72.099999999999994"/>
    <n v="1.78"/>
    <n v="25.24"/>
    <n v="11259.52"/>
    <n v="6.94"/>
    <x v="0"/>
    <n v="17"/>
    <n v="16724.77"/>
    <n v="0.796423658872077"/>
    <n v="0.1001727115716753"/>
    <n v="2.7633851468048358E-2"/>
    <n v="0.89982728842832471"/>
    <n v="0.58333333333333337"/>
    <n v="83.720930232558146"/>
    <n v="6.9158333333333335"/>
    <n v="7.8983333333333343"/>
    <n v="8.4816666666666674"/>
    <n v="0.93122420907840442"/>
    <n v="85.714285714285708"/>
    <n v="0.97674418604651181"/>
    <n v="0.89982728842832471"/>
    <n v="0.81845395602095239"/>
    <n v="0.86339958434672115"/>
    <n v="11259.52"/>
    <n v="19.446493955094994"/>
    <n v="5465.25"/>
    <n v="9.4391191709844566"/>
    <x v="0"/>
    <s v="Warning"/>
    <n v="311.1439032815199"/>
  </r>
  <r>
    <n v="396"/>
    <x v="166"/>
    <x v="1"/>
    <x v="1"/>
    <x v="2"/>
    <x v="2"/>
    <x v="1"/>
    <s v="B260211-0396"/>
    <s v="OP128"/>
    <n v="825"/>
    <n v="711"/>
    <n v="680"/>
    <n v="31"/>
    <n v="13"/>
    <n v="53"/>
    <s v="Machine Breakdown"/>
    <n v="45"/>
    <n v="45"/>
    <n v="73.099999999999994"/>
    <n v="1.89"/>
    <n v="24.31"/>
    <n v="14792.08"/>
    <n v="7.75"/>
    <x v="3"/>
    <n v="29"/>
    <n v="23804.799999999999"/>
    <n v="0.86181818181818182"/>
    <n v="4.360056258790436E-2"/>
    <n v="1.8284106891701828E-2"/>
    <n v="0.95639943741209565"/>
    <n v="0.8833333333333333"/>
    <n v="80"/>
    <n v="8.8874999999999993"/>
    <n v="9.4291666666666671"/>
    <n v="10.3125"/>
    <n v="0.91434343434343435"/>
    <n v="80"/>
    <n v="1"/>
    <n v="0.95639943741209565"/>
    <n v="0.87447754620750406"/>
    <n v="0.8634738746414744"/>
    <n v="14792.08"/>
    <n v="20.804613220815753"/>
    <n v="9012.7199999999993"/>
    <n v="12.676118143459915"/>
    <x v="1"/>
    <s v="Normal"/>
    <n v="270.45997187060482"/>
  </r>
  <r>
    <n v="397"/>
    <x v="3"/>
    <x v="1"/>
    <x v="1"/>
    <x v="5"/>
    <x v="0"/>
    <x v="3"/>
    <s v="B260109-0397"/>
    <s v="OP125"/>
    <n v="678"/>
    <n v="623"/>
    <n v="607"/>
    <n v="16"/>
    <n v="4"/>
    <n v="21"/>
    <s v="Setup Time"/>
    <n v="49"/>
    <n v="53"/>
    <n v="76.8"/>
    <n v="1.82"/>
    <n v="20.23"/>
    <n v="14330.35"/>
    <n v="7.42"/>
    <x v="1"/>
    <n v="17"/>
    <n v="23474.46"/>
    <n v="0.91887905604719766"/>
    <n v="2.5682182985553772E-2"/>
    <n v="6.420545746388443E-3"/>
    <n v="0.9743178170144462"/>
    <n v="0.35"/>
    <n v="67.924528301886795"/>
    <n v="9.1719444444444438"/>
    <n v="8.8783333333333339"/>
    <n v="9.2283333333333335"/>
    <n v="0.96207332490518338"/>
    <n v="73.469387755102048"/>
    <n v="0.92452830188679236"/>
    <n v="0.9743178170144462"/>
    <n v="0.86662063971213132"/>
    <n v="0.86345565664219304"/>
    <n v="14330.35"/>
    <n v="23.002166934189407"/>
    <n v="9144.1099999999988"/>
    <n v="14.677544141252005"/>
    <x v="0"/>
    <s v="Normal"/>
    <n v="92.00866773675763"/>
  </r>
  <r>
    <n v="398"/>
    <x v="74"/>
    <x v="0"/>
    <x v="0"/>
    <x v="1"/>
    <x v="0"/>
    <x v="0"/>
    <s v="B260417-0398"/>
    <s v="OP124"/>
    <n v="882"/>
    <n v="768"/>
    <n v="721"/>
    <n v="47"/>
    <n v="17"/>
    <n v="70"/>
    <s v="Material Shortage"/>
    <n v="42"/>
    <n v="46"/>
    <n v="74.5"/>
    <n v="2.68"/>
    <n v="30.08"/>
    <n v="14440.34"/>
    <n v="9.08"/>
    <x v="0"/>
    <n v="5"/>
    <n v="23631.5"/>
    <n v="0.87074829931972786"/>
    <n v="6.1197916666666664E-2"/>
    <n v="2.2135416666666668E-2"/>
    <n v="0.93880208333333337"/>
    <n v="1.1666666666666667"/>
    <n v="78.260869565217391"/>
    <n v="9.8133333333333326"/>
    <n v="9.1233333333333331"/>
    <n v="10.29"/>
    <n v="0.88662131519274379"/>
    <n v="85.714285714285708"/>
    <n v="0.91304347826086962"/>
    <n v="0.93880208333333337"/>
    <n v="0.75998263888888906"/>
    <n v="0.86345040791405059"/>
    <n v="14440.34"/>
    <n v="18.802526041666667"/>
    <n v="9191.16"/>
    <n v="11.967656249999999"/>
    <x v="1"/>
    <s v="Warning"/>
    <n v="319.64294270833335"/>
  </r>
  <r>
    <n v="399"/>
    <x v="84"/>
    <x v="0"/>
    <x v="1"/>
    <x v="5"/>
    <x v="0"/>
    <x v="1"/>
    <s v="B260513-0399"/>
    <s v="OP133"/>
    <n v="740"/>
    <n v="807"/>
    <n v="785"/>
    <n v="22"/>
    <n v="6"/>
    <n v="0"/>
    <s v="No Downtime"/>
    <n v="45"/>
    <n v="47"/>
    <n v="78.3"/>
    <n v="2.3199999999999998"/>
    <n v="29.19"/>
    <n v="15606.12"/>
    <n v="10.4"/>
    <x v="2"/>
    <n v="28"/>
    <n v="26780.61"/>
    <n v="1.0905405405405406"/>
    <n v="2.7261462205700124E-2"/>
    <n v="7.4349442379182153E-3"/>
    <n v="0.97273853779429986"/>
    <n v="0"/>
    <n v="76.59574468085107"/>
    <n v="10.535833333333333"/>
    <n v="9.25"/>
    <n v="9.25"/>
    <n v="1"/>
    <n v="80"/>
    <n v="0.95744680851063835"/>
    <n v="0.97273853779429986"/>
    <n v="0.93134540852645731"/>
    <n v="0.86362228128452423"/>
    <n v="15606.12"/>
    <n v="19.33843866171004"/>
    <n v="11174.49"/>
    <n v="13.846951672862453"/>
    <x v="1"/>
    <s v="Normal"/>
    <n v="116.03063197026023"/>
  </r>
  <r>
    <n v="400"/>
    <x v="109"/>
    <x v="0"/>
    <x v="3"/>
    <x v="7"/>
    <x v="1"/>
    <x v="1"/>
    <s v="B260408-0400"/>
    <s v="OP112"/>
    <n v="802"/>
    <n v="777"/>
    <n v="746"/>
    <n v="31"/>
    <n v="6"/>
    <n v="22"/>
    <s v="Operator Issue"/>
    <n v="45"/>
    <n v="48"/>
    <n v="73.7"/>
    <n v="1.64"/>
    <n v="23.49"/>
    <n v="15017.02"/>
    <n v="10.119999999999999"/>
    <x v="2"/>
    <n v="21"/>
    <n v="25500.49"/>
    <n v="0.96882793017456359"/>
    <n v="3.9897039897039896E-2"/>
    <n v="7.7220077220077222E-3"/>
    <n v="0.96010296010296015"/>
    <n v="0.36666666666666664"/>
    <n v="75"/>
    <n v="10.36"/>
    <n v="9.6583333333333332"/>
    <n v="10.025"/>
    <n v="0.96342477140482119"/>
    <n v="80"/>
    <n v="0.9375"/>
    <n v="0.96010296010296015"/>
    <n v="0.86717528893339368"/>
    <n v="0.86350959721257425"/>
    <n v="15017.02"/>
    <n v="19.326924066924068"/>
    <n v="10483.470000000001"/>
    <n v="13.492239382239383"/>
    <x v="0"/>
    <s v="Normal"/>
    <n v="115.96154440154442"/>
  </r>
  <r>
    <n v="401"/>
    <x v="28"/>
    <x v="0"/>
    <x v="0"/>
    <x v="3"/>
    <x v="0"/>
    <x v="2"/>
    <s v="B260602-0401"/>
    <s v="OP106"/>
    <n v="469"/>
    <n v="465"/>
    <n v="444"/>
    <n v="21"/>
    <n v="6"/>
    <n v="43"/>
    <s v="Material Shortage"/>
    <n v="64"/>
    <n v="66"/>
    <n v="72.3"/>
    <n v="2.21"/>
    <n v="17.98"/>
    <n v="14948.73"/>
    <n v="7.73"/>
    <x v="0"/>
    <n v="9"/>
    <n v="22642.880000000001"/>
    <n v="0.99147121535181237"/>
    <n v="4.5161290322580643E-2"/>
    <n v="1.2903225806451613E-2"/>
    <n v="0.95483870967741935"/>
    <n v="0.71666666666666667"/>
    <n v="54.545454545454547"/>
    <n v="8.5250000000000004"/>
    <n v="7.6211111111111105"/>
    <n v="8.3377777777777773"/>
    <n v="0.91404584221748397"/>
    <n v="56.25"/>
    <n v="0.96969696969696972"/>
    <n v="0.95483870967741935"/>
    <n v="0.84631888733959026"/>
    <n v="0.86350348772637286"/>
    <n v="14948.73"/>
    <n v="32.147806451612901"/>
    <n v="7694.1500000000015"/>
    <n v="16.54655913978495"/>
    <x v="2"/>
    <s v="Warning"/>
    <n v="192.88683870967742"/>
  </r>
  <r>
    <n v="402"/>
    <x v="167"/>
    <x v="0"/>
    <x v="0"/>
    <x v="1"/>
    <x v="2"/>
    <x v="4"/>
    <s v="B260526-0402"/>
    <s v="OP135"/>
    <n v="521"/>
    <n v="373"/>
    <n v="352"/>
    <n v="21"/>
    <n v="8"/>
    <n v="19"/>
    <s v="Machine Breakdown"/>
    <n v="57"/>
    <n v="57"/>
    <n v="77.900000000000006"/>
    <n v="2.15"/>
    <n v="15"/>
    <n v="10045.219999999999"/>
    <n v="5.67"/>
    <x v="3"/>
    <n v="22"/>
    <n v="16619.32"/>
    <n v="0.71593090211132437"/>
    <n v="5.6300268096514748E-2"/>
    <n v="2.1447721179624665E-2"/>
    <n v="0.94369973190348522"/>
    <n v="0.31666666666666665"/>
    <n v="63.157894736842103"/>
    <n v="5.9058333333333337"/>
    <n v="7.932500000000001"/>
    <n v="8.2491666666666674"/>
    <n v="0.96161228406909793"/>
    <n v="63.157894736842103"/>
    <n v="1"/>
    <n v="0.94369973190348522"/>
    <n v="0.90747325467110573"/>
    <n v="0.86353217654170988"/>
    <n v="10045.219999999999"/>
    <n v="26.930884718498657"/>
    <n v="6574.1"/>
    <n v="17.624932975871314"/>
    <x v="2"/>
    <s v="Normal"/>
    <n v="215.44707774798925"/>
  </r>
  <r>
    <n v="403"/>
    <x v="159"/>
    <x v="1"/>
    <x v="1"/>
    <x v="5"/>
    <x v="2"/>
    <x v="3"/>
    <s v="B260310-0403"/>
    <s v="OP119"/>
    <n v="859"/>
    <n v="837"/>
    <n v="803"/>
    <n v="34"/>
    <n v="11"/>
    <n v="20"/>
    <s v="Material Shortage"/>
    <n v="49"/>
    <n v="50"/>
    <n v="78.7"/>
    <n v="2.31"/>
    <n v="32.72"/>
    <n v="19063.87"/>
    <n v="10.08"/>
    <x v="0"/>
    <n v="9"/>
    <n v="31214.95"/>
    <n v="0.97438882421420259"/>
    <n v="4.0621266427718038E-2"/>
    <n v="1.3142174432497013E-2"/>
    <n v="0.95937873357228198"/>
    <n v="0.33333333333333331"/>
    <n v="72"/>
    <n v="11.625"/>
    <n v="11.358611111111111"/>
    <n v="11.691944444444445"/>
    <n v="0.9714903423534722"/>
    <n v="73.469387755102048"/>
    <n v="0.97999999999999987"/>
    <n v="0.95937873357228198"/>
    <n v="0.9133866308382812"/>
    <n v="0.86345869647794837"/>
    <n v="19063.87"/>
    <n v="22.776427718040619"/>
    <n v="12151.080000000002"/>
    <n v="14.517419354838712"/>
    <x v="2"/>
    <s v="Normal"/>
    <n v="250.54070489844682"/>
  </r>
  <r>
    <n v="404"/>
    <x v="135"/>
    <x v="1"/>
    <x v="4"/>
    <x v="12"/>
    <x v="0"/>
    <x v="3"/>
    <s v="B260419-0404"/>
    <s v="OP113"/>
    <n v="800"/>
    <n v="673"/>
    <n v="583"/>
    <n v="90"/>
    <n v="25"/>
    <n v="43"/>
    <s v="Setup Time"/>
    <n v="49"/>
    <n v="51"/>
    <n v="73.599999999999994"/>
    <n v="3.86"/>
    <n v="22.74"/>
    <n v="14680.54"/>
    <n v="6.57"/>
    <x v="1"/>
    <n v="42"/>
    <n v="21775.41"/>
    <n v="0.84125000000000005"/>
    <n v="0.1337295690936107"/>
    <n v="3.7147102526002972E-2"/>
    <n v="0.86627043090638933"/>
    <n v="0.71666666666666667"/>
    <n v="70.588235294117652"/>
    <n v="9.5341666666666658"/>
    <n v="10.172222222222222"/>
    <n v="10.888888888888889"/>
    <n v="0.9341836734693878"/>
    <n v="73.469387755102048"/>
    <n v="0.96078431372549022"/>
    <n v="0.86627043090638933"/>
    <n v="0.77752017597529355"/>
    <n v="0.86337506509711004"/>
    <n v="14680.54"/>
    <n v="21.813580980683508"/>
    <n v="7094.869999999999"/>
    <n v="10.542154531946506"/>
    <x v="1"/>
    <s v="Warning"/>
    <n v="545.33952451708774"/>
  </r>
  <r>
    <n v="405"/>
    <x v="98"/>
    <x v="1"/>
    <x v="3"/>
    <x v="7"/>
    <x v="0"/>
    <x v="3"/>
    <s v="B260406-0405"/>
    <s v="OP101"/>
    <n v="788"/>
    <n v="727"/>
    <n v="692"/>
    <n v="35"/>
    <n v="14"/>
    <n v="15"/>
    <s v="Machine Breakdown"/>
    <n v="49"/>
    <n v="47"/>
    <n v="75.400000000000006"/>
    <n v="2.17"/>
    <n v="28.91"/>
    <n v="16135.93"/>
    <n v="8.61"/>
    <x v="1"/>
    <n v="14"/>
    <n v="26193.77"/>
    <n v="0.92258883248730961"/>
    <n v="4.8143053645116916E-2"/>
    <n v="1.9257221458046769E-2"/>
    <n v="0.95185694635488305"/>
    <n v="0.25"/>
    <n v="76.59574468085107"/>
    <n v="9.4913888888888884"/>
    <n v="10.475555555555555"/>
    <n v="10.725555555555555"/>
    <n v="0.97669118408784839"/>
    <n v="73.469387755102048"/>
    <n v="1.0425531914893618"/>
    <n v="0.95185694635488305"/>
    <n v="0.96923072580557701"/>
    <n v="0.86351911692449546"/>
    <n v="16135.93"/>
    <n v="22.195226960110041"/>
    <n v="10057.84"/>
    <n v="13.834718019257222"/>
    <x v="2"/>
    <s v="Normal"/>
    <n v="310.73317744154059"/>
  </r>
  <r>
    <n v="406"/>
    <x v="79"/>
    <x v="0"/>
    <x v="3"/>
    <x v="8"/>
    <x v="2"/>
    <x v="4"/>
    <s v="B260323-0406"/>
    <s v="OP118"/>
    <n v="627"/>
    <n v="523"/>
    <n v="482"/>
    <n v="41"/>
    <n v="13"/>
    <n v="8"/>
    <s v="Preventive Maintenance"/>
    <n v="57"/>
    <n v="58"/>
    <n v="72.900000000000006"/>
    <n v="2.1"/>
    <n v="15.1"/>
    <n v="13745.74"/>
    <n v="8.67"/>
    <x v="0"/>
    <n v="39"/>
    <n v="22216.52"/>
    <n v="0.8341307814992025"/>
    <n v="7.8393881453154873E-2"/>
    <n v="2.4856596558317401E-2"/>
    <n v="0.92160611854684515"/>
    <n v="0.13333333333333333"/>
    <n v="62.068965517241381"/>
    <n v="8.426111111111112"/>
    <n v="9.7941666666666674"/>
    <n v="9.9275000000000002"/>
    <n v="0.98656929404851845"/>
    <n v="63.157894736842103"/>
    <n v="0.98275862068965525"/>
    <n v="0.92160611854684515"/>
    <n v="0.8935519478040812"/>
    <n v="0.86334145035494736"/>
    <n v="13745.74"/>
    <n v="26.28248565965583"/>
    <n v="8470.7800000000007"/>
    <n v="16.196520076481836"/>
    <x v="2"/>
    <s v="Normal"/>
    <n v="341.67231357552578"/>
  </r>
  <r>
    <n v="407"/>
    <x v="131"/>
    <x v="0"/>
    <x v="4"/>
    <x v="12"/>
    <x v="0"/>
    <x v="3"/>
    <s v="B260516-0407"/>
    <s v="OP127"/>
    <n v="774"/>
    <n v="669"/>
    <n v="549"/>
    <n v="120"/>
    <n v="45"/>
    <n v="22"/>
    <s v="Tool Change"/>
    <n v="49"/>
    <n v="49"/>
    <n v="100"/>
    <n v="3.1"/>
    <n v="21.58"/>
    <n v="15356.27"/>
    <n v="8.2899999999999991"/>
    <x v="1"/>
    <n v="46"/>
    <n v="20346.310000000001"/>
    <n v="0.86434108527131781"/>
    <n v="0.17937219730941703"/>
    <n v="6.726457399103139E-2"/>
    <n v="0.820627802690583"/>
    <n v="0.36666666666666664"/>
    <n v="73.469387755102048"/>
    <n v="9.105833333333333"/>
    <n v="10.168333333333333"/>
    <n v="10.535"/>
    <n v="0.96519538047777242"/>
    <n v="73.469387755102048"/>
    <n v="1"/>
    <n v="0.820627802690583"/>
    <n v="0.79206616424857557"/>
    <n v="0.8632905909316323"/>
    <n v="15356.27"/>
    <n v="22.95406576980568"/>
    <n v="4990.0400000000009"/>
    <n v="7.4589536621823633"/>
    <x v="1"/>
    <s v="Warning"/>
    <n v="1032.9329596412556"/>
  </r>
  <r>
    <n v="408"/>
    <x v="87"/>
    <x v="0"/>
    <x v="0"/>
    <x v="1"/>
    <x v="2"/>
    <x v="0"/>
    <s v="B260405-0408"/>
    <s v="OP104"/>
    <n v="875"/>
    <n v="768"/>
    <n v="721"/>
    <n v="47"/>
    <n v="10"/>
    <n v="11"/>
    <s v="Operator Issue"/>
    <n v="42"/>
    <n v="43"/>
    <n v="73.3"/>
    <n v="2.29"/>
    <n v="30.83"/>
    <n v="14869.18"/>
    <n v="9.1199999999999992"/>
    <x v="1"/>
    <n v="24"/>
    <n v="22998.33"/>
    <n v="0.87771428571428567"/>
    <n v="6.1197916666666664E-2"/>
    <n v="1.3020833333333334E-2"/>
    <n v="0.93880208333333337"/>
    <n v="0.18333333333333332"/>
    <n v="83.720930232558146"/>
    <n v="9.1733333333333338"/>
    <n v="10.025"/>
    <n v="10.208333333333334"/>
    <n v="0.98204081632653062"/>
    <n v="85.714285714285708"/>
    <n v="0.97674418604651181"/>
    <n v="0.93880208333333337"/>
    <n v="0.90050145348837229"/>
    <n v="0.86341069957696648"/>
    <n v="14869.18"/>
    <n v="19.360911458333334"/>
    <n v="8129.1500000000015"/>
    <n v="10.584830729166669"/>
    <x v="2"/>
    <s v="Normal"/>
    <n v="193.60911458333334"/>
  </r>
  <r>
    <n v="409"/>
    <x v="54"/>
    <x v="0"/>
    <x v="2"/>
    <x v="10"/>
    <x v="1"/>
    <x v="2"/>
    <s v="B260201-0409"/>
    <s v="OP121"/>
    <n v="647"/>
    <n v="646"/>
    <n v="585"/>
    <n v="61"/>
    <n v="25"/>
    <n v="37"/>
    <s v="Machine Breakdown"/>
    <n v="64"/>
    <n v="69"/>
    <n v="66.7"/>
    <n v="2.12"/>
    <n v="19.91"/>
    <n v="19343.84"/>
    <n v="9.89"/>
    <x v="0"/>
    <n v="25"/>
    <n v="29698.2"/>
    <n v="0.99845440494590421"/>
    <n v="9.4427244582043338E-2"/>
    <n v="3.8699690402476783E-2"/>
    <n v="0.90557275541795668"/>
    <n v="0.6166666666666667"/>
    <n v="52.173913043478258"/>
    <n v="12.381666666666666"/>
    <n v="10.885555555555555"/>
    <n v="11.502222222222223"/>
    <n v="0.94638717156105101"/>
    <n v="56.25"/>
    <n v="0.92753623188405787"/>
    <n v="0.90557275541795668"/>
    <n v="0.79491936337878011"/>
    <n v="0.86334804627644024"/>
    <n v="19343.84"/>
    <n v="29.944024767801857"/>
    <n v="10354.36"/>
    <n v="16.028421052631579"/>
    <x v="2"/>
    <s v="Warning"/>
    <n v="748.60061919504642"/>
  </r>
  <r>
    <n v="410"/>
    <x v="101"/>
    <x v="1"/>
    <x v="4"/>
    <x v="12"/>
    <x v="1"/>
    <x v="0"/>
    <s v="B260223-0410"/>
    <s v="OP133"/>
    <n v="774"/>
    <n v="701"/>
    <n v="607"/>
    <n v="94"/>
    <n v="30"/>
    <n v="41"/>
    <s v="Preventive Maintenance"/>
    <n v="42"/>
    <n v="43"/>
    <n v="75.599999999999994"/>
    <n v="3.4"/>
    <n v="22.75"/>
    <n v="12357.18"/>
    <n v="6.85"/>
    <x v="0"/>
    <n v="27"/>
    <n v="19378.37"/>
    <n v="0.90568475452196384"/>
    <n v="0.1340941512125535"/>
    <n v="4.2796005706134094E-2"/>
    <n v="0.86590584878744647"/>
    <n v="0.68333333333333335"/>
    <n v="83.720930232558146"/>
    <n v="8.3730555555555561"/>
    <n v="8.3466666666666658"/>
    <n v="9.0299999999999994"/>
    <n v="0.92432631967515688"/>
    <n v="85.714285714285708"/>
    <n v="0.97674418604651181"/>
    <n v="0.86590584878744647"/>
    <n v="0.78176608810664006"/>
    <n v="0.86346383084987122"/>
    <n v="12357.18"/>
    <n v="17.627931526390871"/>
    <n v="7021.1899999999987"/>
    <n v="10.015962910128387"/>
    <x v="1"/>
    <s v="Warning"/>
    <n v="528.83794579172616"/>
  </r>
  <r>
    <n v="411"/>
    <x v="159"/>
    <x v="0"/>
    <x v="1"/>
    <x v="6"/>
    <x v="1"/>
    <x v="3"/>
    <s v="B260310-0411"/>
    <s v="OP108"/>
    <n v="663"/>
    <n v="601"/>
    <n v="563"/>
    <n v="38"/>
    <n v="9"/>
    <n v="37"/>
    <s v="Power Failure"/>
    <n v="49"/>
    <n v="49"/>
    <n v="73.7"/>
    <n v="2.4900000000000002"/>
    <n v="19.86"/>
    <n v="12866.47"/>
    <n v="8.34"/>
    <x v="1"/>
    <n v="26"/>
    <n v="20892.330000000002"/>
    <n v="0.90648567119155354"/>
    <n v="6.3227953410981697E-2"/>
    <n v="1.4975041597337771E-2"/>
    <n v="0.93677204658901825"/>
    <n v="0.6166666666666667"/>
    <n v="73.469387755102048"/>
    <n v="8.1802777777777784"/>
    <n v="8.4074999999999989"/>
    <n v="9.024166666666666"/>
    <n v="0.93166497368178036"/>
    <n v="73.469387755102048"/>
    <n v="1"/>
    <n v="0.93677204658901825"/>
    <n v="0.87275770413118525"/>
    <n v="0.8636023016002834"/>
    <n v="12866.47"/>
    <n v="21.408435940099832"/>
    <n v="8025.8600000000024"/>
    <n v="13.35417637271215"/>
    <x v="1"/>
    <s v="Normal"/>
    <n v="192.67592346089847"/>
  </r>
  <r>
    <n v="412"/>
    <x v="104"/>
    <x v="0"/>
    <x v="0"/>
    <x v="3"/>
    <x v="0"/>
    <x v="2"/>
    <s v="B260113-0412"/>
    <s v="OP118"/>
    <n v="511"/>
    <n v="482"/>
    <n v="459"/>
    <n v="23"/>
    <n v="9"/>
    <n v="29"/>
    <s v="Preventive Maintenance"/>
    <n v="64"/>
    <n v="68"/>
    <n v="70.2"/>
    <n v="2.17"/>
    <n v="16.43"/>
    <n v="15454.32"/>
    <n v="7.87"/>
    <x v="0"/>
    <n v="27"/>
    <n v="24005.93"/>
    <n v="0.94324853228962813"/>
    <n v="4.7717842323651449E-2"/>
    <n v="1.8672199170124481E-2"/>
    <n v="0.9522821576763485"/>
    <n v="0.48333333333333334"/>
    <n v="52.941176470588232"/>
    <n v="9.1044444444444448"/>
    <n v="8.6011111111111127"/>
    <n v="9.0844444444444452"/>
    <n v="0.94679549902152649"/>
    <n v="56.25"/>
    <n v="0.94117647058823528"/>
    <n v="0.9522821576763485"/>
    <n v="0.84858019829315234"/>
    <n v="0.86358675762315118"/>
    <n v="15454.32"/>
    <n v="32.062904564315353"/>
    <n v="8551.61"/>
    <n v="17.741929460580913"/>
    <x v="1"/>
    <s v="Warning"/>
    <n v="288.5661410788382"/>
  </r>
  <r>
    <n v="413"/>
    <x v="119"/>
    <x v="0"/>
    <x v="3"/>
    <x v="11"/>
    <x v="2"/>
    <x v="4"/>
    <s v="B260101-0413"/>
    <s v="OP120"/>
    <n v="738"/>
    <n v="596"/>
    <n v="541"/>
    <n v="55"/>
    <n v="22"/>
    <n v="113"/>
    <s v="Material Shortage"/>
    <n v="57"/>
    <n v="60"/>
    <n v="70.3"/>
    <n v="2.02"/>
    <n v="25.4"/>
    <n v="15425.74"/>
    <n v="6.75"/>
    <x v="1"/>
    <n v="24"/>
    <n v="24140.92"/>
    <n v="0.80758807588075876"/>
    <n v="9.2281879194630878E-2"/>
    <n v="3.6912751677852351E-2"/>
    <n v="0.90771812080536918"/>
    <n v="1.8833333333333333"/>
    <n v="60"/>
    <n v="9.9333333333333336"/>
    <n v="9.8016666666666676"/>
    <n v="11.685"/>
    <n v="0.8388247040365141"/>
    <n v="63.157894736842103"/>
    <n v="0.95000000000000007"/>
    <n v="0.90771812080536918"/>
    <n v="0.72334556483148738"/>
    <n v="0.86361227898255599"/>
    <n v="15425.74"/>
    <n v="25.882114093959732"/>
    <n v="8715.1799999999985"/>
    <n v="14.622785234899327"/>
    <x v="2"/>
    <s v="Warning"/>
    <n v="569.40651006711414"/>
  </r>
  <r>
    <n v="414"/>
    <x v="99"/>
    <x v="1"/>
    <x v="0"/>
    <x v="3"/>
    <x v="2"/>
    <x v="4"/>
    <s v="B260305-0414"/>
    <s v="OP119"/>
    <n v="733"/>
    <n v="644"/>
    <n v="619"/>
    <n v="25"/>
    <n v="7"/>
    <n v="0"/>
    <s v="No Downtime"/>
    <n v="57"/>
    <n v="63"/>
    <n v="79.3"/>
    <n v="2.5099999999999998"/>
    <n v="20.97"/>
    <n v="18057.28"/>
    <n v="7.06"/>
    <x v="1"/>
    <n v="25"/>
    <n v="29033.94"/>
    <n v="0.87858117326057295"/>
    <n v="3.8819875776397512E-2"/>
    <n v="1.0869565217391304E-2"/>
    <n v="0.96118012422360244"/>
    <n v="0"/>
    <n v="57.142857142857146"/>
    <n v="11.27"/>
    <n v="11.605833333333333"/>
    <n v="11.605833333333333"/>
    <n v="1"/>
    <n v="63.157894736842103"/>
    <n v="0.90476190476190488"/>
    <n v="0.96118012422360244"/>
    <n v="0.86963916001183084"/>
    <n v="0.86385123420257481"/>
    <n v="18057.28"/>
    <n v="28.03925465838509"/>
    <n v="10976.66"/>
    <n v="17.044503105590064"/>
    <x v="2"/>
    <s v="Normal"/>
    <n v="196.27478260869563"/>
  </r>
  <r>
    <n v="415"/>
    <x v="136"/>
    <x v="1"/>
    <x v="2"/>
    <x v="9"/>
    <x v="2"/>
    <x v="2"/>
    <s v="B260319-0415"/>
    <s v="OP131"/>
    <n v="478"/>
    <n v="417"/>
    <n v="382"/>
    <n v="35"/>
    <n v="12"/>
    <n v="18"/>
    <s v="Machine Breakdown"/>
    <n v="64"/>
    <n v="67"/>
    <n v="87.7"/>
    <n v="1.98"/>
    <n v="15"/>
    <n v="12289.87"/>
    <n v="8.93"/>
    <x v="0"/>
    <n v="6"/>
    <n v="19396.72"/>
    <n v="0.87238493723849375"/>
    <n v="8.3932853717026384E-2"/>
    <n v="2.8776978417266189E-2"/>
    <n v="0.91606714628297359"/>
    <n v="0.3"/>
    <n v="53.731343283582092"/>
    <n v="7.7608333333333333"/>
    <n v="8.1977777777777767"/>
    <n v="8.4977777777777774"/>
    <n v="0.9646966527196652"/>
    <n v="56.25"/>
    <n v="0.95522388059701502"/>
    <n v="0.91606714628297359"/>
    <n v="0.84415704805792535"/>
    <n v="0.86384135719607436"/>
    <n v="12289.87"/>
    <n v="29.472110311750601"/>
    <n v="7106.85"/>
    <n v="17.042805755395683"/>
    <x v="0"/>
    <s v="Warning"/>
    <n v="353.66532374100723"/>
  </r>
  <r>
    <n v="416"/>
    <x v="157"/>
    <x v="1"/>
    <x v="2"/>
    <x v="4"/>
    <x v="0"/>
    <x v="1"/>
    <s v="B260312-0416"/>
    <s v="OP122"/>
    <n v="880"/>
    <n v="852"/>
    <n v="803"/>
    <n v="49"/>
    <n v="18"/>
    <n v="34"/>
    <s v="Machine Breakdown"/>
    <n v="45"/>
    <n v="47"/>
    <n v="69.2"/>
    <n v="1.28"/>
    <n v="32.4"/>
    <n v="17145.32"/>
    <n v="7.32"/>
    <x v="0"/>
    <n v="26"/>
    <n v="28825.439999999999"/>
    <n v="0.96818181818181814"/>
    <n v="5.7511737089201875E-2"/>
    <n v="2.1126760563380281E-2"/>
    <n v="0.94248826291079812"/>
    <n v="0.56666666666666665"/>
    <n v="76.59574468085107"/>
    <n v="11.123333333333333"/>
    <n v="10.433333333333334"/>
    <n v="11"/>
    <n v="0.94848484848484849"/>
    <n v="80"/>
    <n v="0.95744680851063835"/>
    <n v="0.94248826291079812"/>
    <n v="0.85589601438417739"/>
    <n v="0.86387500558776342"/>
    <n v="17145.32"/>
    <n v="20.123615023474176"/>
    <n v="11680.119999999999"/>
    <n v="13.709061032863849"/>
    <x v="2"/>
    <s v="Normal"/>
    <n v="362.22507042253517"/>
  </r>
  <r>
    <n v="417"/>
    <x v="123"/>
    <x v="1"/>
    <x v="3"/>
    <x v="11"/>
    <x v="2"/>
    <x v="4"/>
    <s v="B260207-0417"/>
    <s v="OP111"/>
    <n v="597"/>
    <n v="518"/>
    <n v="472"/>
    <n v="46"/>
    <n v="9"/>
    <n v="31"/>
    <s v="Machine Breakdown"/>
    <n v="57"/>
    <n v="63"/>
    <n v="76.099999999999994"/>
    <n v="2.5299999999999998"/>
    <n v="17.61"/>
    <n v="14732.63"/>
    <n v="7.68"/>
    <x v="2"/>
    <n v="33"/>
    <n v="21791.14"/>
    <n v="0.86767169179229475"/>
    <n v="8.8803088803088806E-2"/>
    <n v="1.7374517374517374E-2"/>
    <n v="0.91119691119691115"/>
    <n v="0.51666666666666672"/>
    <n v="57.142857142857146"/>
    <n v="9.0649999999999995"/>
    <n v="8.9358333333333331"/>
    <n v="9.4525000000000006"/>
    <n v="0.94534073878162739"/>
    <n v="63.157894736842103"/>
    <n v="0.90476190476190488"/>
    <n v="0.91119691119691115"/>
    <n v="0.77935426966295607"/>
    <n v="0.86388866824393407"/>
    <n v="14732.63"/>
    <n v="28.441370656370655"/>
    <n v="7058.51"/>
    <n v="13.626467181467182"/>
    <x v="1"/>
    <s v="Warning"/>
    <n v="255.97233590733589"/>
  </r>
  <r>
    <n v="418"/>
    <x v="150"/>
    <x v="1"/>
    <x v="3"/>
    <x v="11"/>
    <x v="0"/>
    <x v="4"/>
    <s v="B260123-0418"/>
    <s v="OP106"/>
    <n v="594"/>
    <n v="563"/>
    <n v="524"/>
    <n v="39"/>
    <n v="10"/>
    <n v="8"/>
    <s v="Preventive Maintenance"/>
    <n v="57"/>
    <n v="58"/>
    <n v="74.2"/>
    <n v="2.0699999999999998"/>
    <n v="18.5"/>
    <n v="15814.92"/>
    <n v="7.83"/>
    <x v="1"/>
    <n v="24"/>
    <n v="24369.13"/>
    <n v="0.94781144781144777"/>
    <n v="6.9271758436944941E-2"/>
    <n v="1.7761989342806393E-2"/>
    <n v="0.93072824156305511"/>
    <n v="0.13333333333333333"/>
    <n v="62.068965517241381"/>
    <n v="9.0705555555555559"/>
    <n v="9.2716666666666665"/>
    <n v="9.4049999999999994"/>
    <n v="0.9858231437178806"/>
    <n v="63.157894736842103"/>
    <n v="0.98275862068965525"/>
    <n v="0.93072824156305511"/>
    <n v="0.90171389895772835"/>
    <n v="0.86403366721234043"/>
    <n v="15814.92"/>
    <n v="28.09044404973357"/>
    <n v="8554.2100000000009"/>
    <n v="15.193978685612791"/>
    <x v="2"/>
    <s v="Normal"/>
    <n v="280.90444049733571"/>
  </r>
  <r>
    <n v="419"/>
    <x v="156"/>
    <x v="1"/>
    <x v="3"/>
    <x v="7"/>
    <x v="1"/>
    <x v="3"/>
    <s v="B260221-0419"/>
    <s v="OP106"/>
    <n v="772"/>
    <n v="727"/>
    <n v="689"/>
    <n v="38"/>
    <n v="13"/>
    <n v="6"/>
    <s v="Material Shortage"/>
    <n v="49"/>
    <n v="53"/>
    <n v="73.099999999999994"/>
    <n v="1.69"/>
    <n v="25.1"/>
    <n v="15841.43"/>
    <n v="8.06"/>
    <x v="0"/>
    <n v="13"/>
    <n v="26274.54"/>
    <n v="0.94170984455958551"/>
    <n v="5.2269601100412656E-2"/>
    <n v="1.7881705639614855E-2"/>
    <n v="0.94773039889958732"/>
    <n v="0.1"/>
    <n v="67.924528301886795"/>
    <n v="10.703055555555556"/>
    <n v="10.407777777777778"/>
    <n v="10.507777777777777"/>
    <n v="0.99048323992809562"/>
    <n v="73.469387755102048"/>
    <n v="0.92452830188679236"/>
    <n v="0.94773039889958732"/>
    <n v="0.8678649571309448"/>
    <n v="0.86396892454611118"/>
    <n v="15841.43"/>
    <n v="21.790137551581843"/>
    <n v="10433.11"/>
    <n v="14.350907840440167"/>
    <x v="0"/>
    <s v="Normal"/>
    <n v="283.27178817056398"/>
  </r>
  <r>
    <n v="420"/>
    <x v="165"/>
    <x v="0"/>
    <x v="3"/>
    <x v="11"/>
    <x v="2"/>
    <x v="1"/>
    <s v="B260418-0420"/>
    <s v="OP133"/>
    <n v="871"/>
    <n v="714"/>
    <n v="662"/>
    <n v="52"/>
    <n v="19"/>
    <n v="0"/>
    <s v="No Downtime"/>
    <n v="45"/>
    <n v="49"/>
    <n v="68"/>
    <n v="2.39"/>
    <n v="28.11"/>
    <n v="13854.24"/>
    <n v="6.05"/>
    <x v="3"/>
    <n v="27"/>
    <n v="23378.36"/>
    <n v="0.81974741676234208"/>
    <n v="7.2829131652661069E-2"/>
    <n v="2.661064425770308E-2"/>
    <n v="0.92717086834733897"/>
    <n v="0"/>
    <n v="73.469387755102048"/>
    <n v="9.7183333333333337"/>
    <n v="10.887499999999999"/>
    <n v="10.887499999999999"/>
    <n v="1"/>
    <n v="80"/>
    <n v="0.91836734693877564"/>
    <n v="0.92717086834733897"/>
    <n v="0.85148345052306651"/>
    <n v="0.86396221881016488"/>
    <n v="13854.24"/>
    <n v="19.403697478991596"/>
    <n v="9524.1200000000008"/>
    <n v="13.339103641456584"/>
    <x v="2"/>
    <s v="Normal"/>
    <n v="368.67025210084034"/>
  </r>
  <r>
    <n v="421"/>
    <x v="124"/>
    <x v="0"/>
    <x v="4"/>
    <x v="12"/>
    <x v="1"/>
    <x v="3"/>
    <s v="B260327-0421"/>
    <s v="OP104"/>
    <n v="682"/>
    <n v="591"/>
    <n v="515"/>
    <n v="76"/>
    <n v="27"/>
    <n v="0"/>
    <s v="No Downtime"/>
    <n v="49"/>
    <n v="53"/>
    <n v="73.2"/>
    <n v="3.44"/>
    <n v="23.74"/>
    <n v="13194.95"/>
    <n v="6.81"/>
    <x v="0"/>
    <n v="21"/>
    <n v="19162.580000000002"/>
    <n v="0.86656891495601174"/>
    <n v="0.12859560067681894"/>
    <n v="4.5685279187817257E-2"/>
    <n v="0.87140439932318103"/>
    <n v="0"/>
    <n v="67.924528301886795"/>
    <n v="8.7008333333333336"/>
    <n v="9.2827777777777776"/>
    <n v="9.2827777777777776"/>
    <n v="1"/>
    <n v="73.469387755102048"/>
    <n v="0.92452830188679236"/>
    <n v="0.87140439932318103"/>
    <n v="0.80563802956294084"/>
    <n v="0.86398373392790118"/>
    <n v="13194.95"/>
    <n v="22.326480541455162"/>
    <n v="5967.630000000001"/>
    <n v="10.097512690355332"/>
    <x v="2"/>
    <s v="Warning"/>
    <n v="602.81497461928939"/>
  </r>
  <r>
    <n v="422"/>
    <x v="61"/>
    <x v="0"/>
    <x v="3"/>
    <x v="8"/>
    <x v="0"/>
    <x v="0"/>
    <s v="B260131-0422"/>
    <s v="OP133"/>
    <n v="947"/>
    <n v="850"/>
    <n v="797"/>
    <n v="53"/>
    <n v="17"/>
    <n v="43"/>
    <s v="Tool Change"/>
    <n v="42"/>
    <n v="41"/>
    <n v="72.900000000000006"/>
    <n v="2.96"/>
    <n v="31.29"/>
    <n v="15013.97"/>
    <n v="6.9"/>
    <x v="0"/>
    <n v="43"/>
    <n v="24955.69"/>
    <n v="0.89757127771911294"/>
    <n v="6.235294117647059E-2"/>
    <n v="0.02"/>
    <n v="0.93764705882352939"/>
    <n v="0.71666666666666667"/>
    <n v="87.804878048780495"/>
    <n v="9.6805555555555554"/>
    <n v="10.331666666666667"/>
    <n v="11.048333333333334"/>
    <n v="0.93513350429929099"/>
    <n v="85.714285714285708"/>
    <n v="1.0243902439024393"/>
    <n v="0.93764705882352939"/>
    <n v="0.89821115991146261"/>
    <n v="0.86408450371091494"/>
    <n v="15013.97"/>
    <n v="17.663494117647058"/>
    <n v="9941.7199999999993"/>
    <n v="11.696141176470588"/>
    <x v="1"/>
    <s v="Normal"/>
    <n v="300.27940000000001"/>
  </r>
  <r>
    <n v="423"/>
    <x v="153"/>
    <x v="0"/>
    <x v="3"/>
    <x v="11"/>
    <x v="1"/>
    <x v="4"/>
    <s v="B260618-0423"/>
    <s v="OP131"/>
    <n v="642"/>
    <n v="562"/>
    <n v="521"/>
    <n v="41"/>
    <n v="8"/>
    <n v="0"/>
    <s v="No Downtime"/>
    <n v="57"/>
    <n v="60"/>
    <n v="76.900000000000006"/>
    <n v="2.4700000000000002"/>
    <n v="19.079999999999998"/>
    <n v="14548.14"/>
    <n v="7.18"/>
    <x v="1"/>
    <n v="8"/>
    <n v="24531.439999999999"/>
    <n v="0.87538940809968846"/>
    <n v="7.2953736654804271E-2"/>
    <n v="1.4234875444839857E-2"/>
    <n v="0.92704626334519569"/>
    <n v="0"/>
    <n v="60"/>
    <n v="9.3666666666666671"/>
    <n v="10.164999999999999"/>
    <n v="10.164999999999999"/>
    <n v="1"/>
    <n v="63.157894736842103"/>
    <n v="0.95000000000000007"/>
    <n v="0.92704626334519569"/>
    <n v="0.88069395017793595"/>
    <n v="0.86402546105312861"/>
    <n v="14548.14"/>
    <n v="25.886370106761564"/>
    <n v="9983.2999999999993"/>
    <n v="17.763879003558717"/>
    <x v="2"/>
    <s v="Normal"/>
    <n v="207.09096085409251"/>
  </r>
  <r>
    <n v="424"/>
    <x v="14"/>
    <x v="1"/>
    <x v="0"/>
    <x v="1"/>
    <x v="2"/>
    <x v="3"/>
    <s v="B260608-0424"/>
    <s v="OP130"/>
    <n v="761"/>
    <n v="632"/>
    <n v="592"/>
    <n v="40"/>
    <n v="9"/>
    <n v="32"/>
    <s v="Setup Time"/>
    <n v="49"/>
    <n v="50"/>
    <n v="77"/>
    <n v="1.76"/>
    <n v="20.9"/>
    <n v="14009.36"/>
    <n v="7.24"/>
    <x v="2"/>
    <n v="31"/>
    <n v="22010.14"/>
    <n v="0.83048620236530879"/>
    <n v="6.3291139240506333E-2"/>
    <n v="1.4240506329113924E-2"/>
    <n v="0.93670886075949367"/>
    <n v="0.53333333333333333"/>
    <n v="72"/>
    <n v="8.7777777777777786"/>
    <n v="9.8247222222222224"/>
    <n v="10.358055555555556"/>
    <n v="0.94851028453431308"/>
    <n v="73.469387755102048"/>
    <n v="0.97999999999999987"/>
    <n v="0.93670886075949367"/>
    <n v="0.87070842828390349"/>
    <n v="0.86399657285707154"/>
    <n v="14009.36"/>
    <n v="22.166708860759496"/>
    <n v="8000.7799999999988"/>
    <n v="12.659462025316454"/>
    <x v="1"/>
    <s v="Normal"/>
    <n v="199.50037974683545"/>
  </r>
  <r>
    <n v="425"/>
    <x v="153"/>
    <x v="1"/>
    <x v="1"/>
    <x v="5"/>
    <x v="2"/>
    <x v="4"/>
    <s v="B260618-0425"/>
    <s v="OP125"/>
    <n v="640"/>
    <n v="568"/>
    <n v="543"/>
    <n v="25"/>
    <n v="9"/>
    <n v="43"/>
    <s v="Tool Change"/>
    <n v="57"/>
    <n v="62"/>
    <n v="79.7"/>
    <n v="1.53"/>
    <n v="17.96"/>
    <n v="16056.51"/>
    <n v="7.07"/>
    <x v="3"/>
    <n v="31"/>
    <n v="24977.15"/>
    <n v="0.88749999999999996"/>
    <n v="4.401408450704225E-2"/>
    <n v="1.5845070422535211E-2"/>
    <n v="0.95598591549295775"/>
    <n v="0.71666666666666667"/>
    <n v="58.064516129032256"/>
    <n v="9.7822222222222219"/>
    <n v="9.4166666666666661"/>
    <n v="10.133333333333333"/>
    <n v="0.92927631578947367"/>
    <n v="63.157894736842103"/>
    <n v="0.91935483870967738"/>
    <n v="0.95598591549295775"/>
    <n v="0.81673191873012263"/>
    <n v="0.86398492033028906"/>
    <n v="16056.51"/>
    <n v="28.26850352112676"/>
    <n v="8920.6400000000012"/>
    <n v="15.705352112676058"/>
    <x v="1"/>
    <s v="Warning"/>
    <n v="254.41653169014086"/>
  </r>
  <r>
    <n v="426"/>
    <x v="160"/>
    <x v="1"/>
    <x v="4"/>
    <x v="14"/>
    <x v="2"/>
    <x v="1"/>
    <s v="B260623-0426"/>
    <s v="OP116"/>
    <n v="733"/>
    <n v="671"/>
    <n v="614"/>
    <n v="57"/>
    <n v="22"/>
    <n v="40"/>
    <s v="Quality Inspection"/>
    <n v="45"/>
    <n v="47"/>
    <n v="78.3"/>
    <n v="2.37"/>
    <n v="22.05"/>
    <n v="13931.35"/>
    <n v="9.1300000000000008"/>
    <x v="3"/>
    <n v="15"/>
    <n v="21259.4"/>
    <n v="0.91541609822646652"/>
    <n v="8.4947839046199708E-2"/>
    <n v="3.2786885245901641E-2"/>
    <n v="0.91505216095380026"/>
    <n v="0.66666666666666663"/>
    <n v="76.59574468085107"/>
    <n v="8.7602777777777785"/>
    <n v="8.4958333333333336"/>
    <n v="9.1624999999999996"/>
    <n v="0.92723965438835843"/>
    <n v="80"/>
    <n v="0.95744680851063835"/>
    <n v="0.91505216095380026"/>
    <n v="0.81236743034373415"/>
    <n v="0.86406709946350657"/>
    <n v="13931.35"/>
    <n v="20.762071535022354"/>
    <n v="7328.0500000000011"/>
    <n v="10.92108792846498"/>
    <x v="1"/>
    <s v="Warning"/>
    <n v="456.76557377049181"/>
  </r>
  <r>
    <n v="427"/>
    <x v="17"/>
    <x v="1"/>
    <x v="1"/>
    <x v="5"/>
    <x v="2"/>
    <x v="4"/>
    <s v="B260628-0427"/>
    <s v="OP113"/>
    <n v="570"/>
    <n v="516"/>
    <n v="493"/>
    <n v="23"/>
    <n v="8"/>
    <n v="24"/>
    <s v="Machine Breakdown"/>
    <n v="57"/>
    <n v="58"/>
    <n v="63.6"/>
    <n v="2.25"/>
    <n v="17.43"/>
    <n v="14859.7"/>
    <n v="7.59"/>
    <x v="0"/>
    <n v="14"/>
    <n v="22741.38"/>
    <n v="0.90526315789473688"/>
    <n v="4.4573643410852716E-2"/>
    <n v="1.5503875968992248E-2"/>
    <n v="0.95542635658914732"/>
    <n v="0.4"/>
    <n v="62.068965517241381"/>
    <n v="8.3133333333333326"/>
    <n v="8.625"/>
    <n v="9.0250000000000004"/>
    <n v="0.95567867036011078"/>
    <n v="63.157894736842103"/>
    <n v="0.98275862068965525"/>
    <n v="0.95542635658914732"/>
    <n v="0.89733782129742967"/>
    <n v="0.86415716857347147"/>
    <n v="14859.7"/>
    <n v="28.797868217054265"/>
    <n v="7881.68"/>
    <n v="15.274573643410854"/>
    <x v="0"/>
    <s v="Normal"/>
    <n v="230.38294573643412"/>
  </r>
  <r>
    <n v="428"/>
    <x v="11"/>
    <x v="1"/>
    <x v="3"/>
    <x v="11"/>
    <x v="1"/>
    <x v="2"/>
    <s v="B260119-0428"/>
    <s v="OP134"/>
    <n v="577"/>
    <n v="542"/>
    <n v="498"/>
    <n v="44"/>
    <n v="15"/>
    <n v="37"/>
    <s v="Material Shortage"/>
    <n v="64"/>
    <n v="70"/>
    <n v="77.400000000000006"/>
    <n v="1.46"/>
    <n v="23.47"/>
    <n v="16050.33"/>
    <n v="8.3699999999999992"/>
    <x v="0"/>
    <n v="38"/>
    <n v="25894"/>
    <n v="0.93934142114384744"/>
    <n v="8.1180811808118078E-2"/>
    <n v="2.7675276752767528E-2"/>
    <n v="0.91881918819188191"/>
    <n v="0.6166666666666667"/>
    <n v="51.428571428571431"/>
    <n v="10.53888888888889"/>
    <n v="9.6411111111111101"/>
    <n v="10.257777777777777"/>
    <n v="0.9398830155979202"/>
    <n v="56.25"/>
    <n v="0.91428571428571437"/>
    <n v="0.91881918819188191"/>
    <n v="0.78956118801098873"/>
    <n v="0.86409926167517481"/>
    <n v="16050.33"/>
    <n v="29.613154981549815"/>
    <n v="9843.67"/>
    <n v="18.161752767527677"/>
    <x v="1"/>
    <s v="Warning"/>
    <n v="444.19732472324722"/>
  </r>
  <r>
    <n v="429"/>
    <x v="49"/>
    <x v="1"/>
    <x v="0"/>
    <x v="3"/>
    <x v="2"/>
    <x v="3"/>
    <s v="B260114-0429"/>
    <s v="OP117"/>
    <n v="819"/>
    <n v="669"/>
    <n v="625"/>
    <n v="44"/>
    <n v="9"/>
    <n v="44"/>
    <s v="Setup Time"/>
    <n v="49"/>
    <n v="49"/>
    <n v="71.5"/>
    <n v="2.86"/>
    <n v="25.98"/>
    <n v="14299.51"/>
    <n v="5.96"/>
    <x v="3"/>
    <n v="46"/>
    <n v="23409.26"/>
    <n v="0.81684981684981683"/>
    <n v="6.5769805680119586E-2"/>
    <n v="1.3452914798206279E-2"/>
    <n v="0.93423019431988041"/>
    <n v="0.73333333333333328"/>
    <n v="73.469387755102048"/>
    <n v="9.105833333333333"/>
    <n v="10.414166666666668"/>
    <n v="11.147500000000001"/>
    <n v="0.93421544441952609"/>
    <n v="73.469387755102048"/>
    <n v="1"/>
    <n v="0.93423019431988041"/>
    <n v="0.87277227617668729"/>
    <n v="0.86422957299276948"/>
    <n v="14299.51"/>
    <n v="21.374454409566518"/>
    <n v="9109.7499999999982"/>
    <n v="13.616965620328846"/>
    <x v="1"/>
    <s v="Normal"/>
    <n v="192.37008968609865"/>
  </r>
  <r>
    <n v="430"/>
    <x v="124"/>
    <x v="0"/>
    <x v="3"/>
    <x v="8"/>
    <x v="1"/>
    <x v="1"/>
    <s v="B260327-0430"/>
    <s v="OP104"/>
    <n v="800"/>
    <n v="695"/>
    <n v="656"/>
    <n v="39"/>
    <n v="11"/>
    <n v="29"/>
    <s v="Preventive Maintenance"/>
    <n v="45"/>
    <n v="48"/>
    <n v="73.599999999999994"/>
    <n v="1.7"/>
    <n v="28.23"/>
    <n v="14910.04"/>
    <n v="7.63"/>
    <x v="0"/>
    <n v="18"/>
    <n v="23267.66"/>
    <n v="0.86875000000000002"/>
    <n v="5.6115107913669061E-2"/>
    <n v="1.5827338129496403E-2"/>
    <n v="0.94388489208633097"/>
    <n v="0.48333333333333334"/>
    <n v="75"/>
    <n v="9.2666666666666675"/>
    <n v="9.5166666666666675"/>
    <n v="10"/>
    <n v="0.95166666666666677"/>
    <n v="80"/>
    <n v="0.9375"/>
    <n v="0.94388489208633097"/>
    <n v="0.84212230215827355"/>
    <n v="0.8642146120414842"/>
    <n v="14910.04"/>
    <n v="21.453294964028778"/>
    <n v="8357.619999999999"/>
    <n v="12.02535251798561"/>
    <x v="2"/>
    <s v="Warning"/>
    <n v="235.98624460431657"/>
  </r>
  <r>
    <n v="431"/>
    <x v="168"/>
    <x v="0"/>
    <x v="1"/>
    <x v="6"/>
    <x v="0"/>
    <x v="3"/>
    <s v="B260127-0431"/>
    <s v="OP131"/>
    <n v="775"/>
    <n v="854"/>
    <n v="804"/>
    <n v="50"/>
    <n v="9"/>
    <n v="13"/>
    <s v="Setup Time"/>
    <n v="49"/>
    <n v="47"/>
    <n v="68.8"/>
    <n v="1.73"/>
    <n v="29.92"/>
    <n v="18511.2"/>
    <n v="8.39"/>
    <x v="3"/>
    <n v="30"/>
    <n v="30642.82"/>
    <n v="1.1019354838709678"/>
    <n v="5.8548009367681501E-2"/>
    <n v="1.0538641686182669E-2"/>
    <n v="0.94145199063231855"/>
    <n v="0.21666666666666667"/>
    <n v="76.59574468085107"/>
    <n v="11.149444444444445"/>
    <n v="10.331944444444444"/>
    <n v="10.548611111111111"/>
    <n v="0.97946017116524031"/>
    <n v="73.469387755102048"/>
    <n v="1.0425531914893618"/>
    <n v="0.94145199063231855"/>
    <n v="0.96135365247959059"/>
    <n v="0.86425337047987583"/>
    <n v="18511.2"/>
    <n v="21.675878220140515"/>
    <n v="12131.619999999999"/>
    <n v="14.205644028103043"/>
    <x v="0"/>
    <s v="Normal"/>
    <n v="195.08290398126462"/>
  </r>
  <r>
    <n v="432"/>
    <x v="106"/>
    <x v="1"/>
    <x v="0"/>
    <x v="0"/>
    <x v="2"/>
    <x v="3"/>
    <s v="B260130-0432"/>
    <s v="OP113"/>
    <n v="795"/>
    <n v="690"/>
    <n v="650"/>
    <n v="40"/>
    <n v="13"/>
    <n v="31"/>
    <s v="Tool Change"/>
    <n v="49"/>
    <n v="50"/>
    <n v="71.8"/>
    <n v="1.1100000000000001"/>
    <n v="29.31"/>
    <n v="15580.44"/>
    <n v="8.58"/>
    <x v="0"/>
    <n v="16"/>
    <n v="24146.79"/>
    <n v="0.86792452830188682"/>
    <n v="5.7971014492753624E-2"/>
    <n v="1.8840579710144929E-2"/>
    <n v="0.94202898550724634"/>
    <n v="0.51666666666666672"/>
    <n v="72"/>
    <n v="9.5833333333333339"/>
    <n v="10.304166666666665"/>
    <n v="10.820833333333333"/>
    <n v="0.95225259915286864"/>
    <n v="73.469387755102048"/>
    <n v="0.97999999999999987"/>
    <n v="0.94202898550724634"/>
    <n v="0.87910855892808293"/>
    <n v="0.86408271972064965"/>
    <n v="15580.44"/>
    <n v="22.580347826086957"/>
    <n v="8566.35"/>
    <n v="12.415000000000001"/>
    <x v="0"/>
    <s v="Normal"/>
    <n v="293.54452173913046"/>
  </r>
  <r>
    <n v="433"/>
    <x v="129"/>
    <x v="1"/>
    <x v="0"/>
    <x v="1"/>
    <x v="0"/>
    <x v="1"/>
    <s v="B260216-0433"/>
    <s v="OP116"/>
    <n v="829"/>
    <n v="780"/>
    <n v="732"/>
    <n v="48"/>
    <n v="19"/>
    <n v="35"/>
    <s v="Preventive Maintenance"/>
    <n v="45"/>
    <n v="44"/>
    <n v="70.7"/>
    <n v="1.84"/>
    <n v="27.99"/>
    <n v="15734.67"/>
    <n v="8.49"/>
    <x v="3"/>
    <n v="9"/>
    <n v="25226.79"/>
    <n v="0.94089264173703258"/>
    <n v="6.1538461538461542E-2"/>
    <n v="2.4358974358974359E-2"/>
    <n v="0.93846153846153846"/>
    <n v="0.58333333333333337"/>
    <n v="81.818181818181813"/>
    <n v="9.5333333333333332"/>
    <n v="9.7791666666666668"/>
    <n v="10.362500000000001"/>
    <n v="0.94370727784479291"/>
    <n v="80"/>
    <n v="1.0227272727272727"/>
    <n v="0.93846153846153846"/>
    <n v="0.90576100618320154"/>
    <n v="0.8640562657783829"/>
    <n v="15734.67"/>
    <n v="20.172653846153846"/>
    <n v="9492.1200000000008"/>
    <n v="12.169384615384617"/>
    <x v="0"/>
    <s v="Normal"/>
    <n v="383.28042307692306"/>
  </r>
  <r>
    <n v="434"/>
    <x v="159"/>
    <x v="1"/>
    <x v="2"/>
    <x v="9"/>
    <x v="0"/>
    <x v="3"/>
    <s v="B260310-0434"/>
    <s v="OP127"/>
    <n v="868"/>
    <n v="835"/>
    <n v="800"/>
    <n v="35"/>
    <n v="13"/>
    <n v="23"/>
    <s v="Setup Time"/>
    <n v="49"/>
    <n v="49"/>
    <n v="71.8"/>
    <n v="1.74"/>
    <n v="26.63"/>
    <n v="18807.22"/>
    <n v="8.99"/>
    <x v="0"/>
    <n v="2"/>
    <n v="29696.37"/>
    <n v="0.96198156682027647"/>
    <n v="4.1916167664670656E-2"/>
    <n v="1.5568862275449102E-2"/>
    <n v="0.95808383233532934"/>
    <n v="0.38333333333333336"/>
    <n v="73.469387755102048"/>
    <n v="11.365277777777777"/>
    <n v="11.431111111111111"/>
    <n v="11.814444444444444"/>
    <n v="0.96755384181322301"/>
    <n v="73.469387755102048"/>
    <n v="1"/>
    <n v="0.95808383233532934"/>
    <n v="0.92699769275518373"/>
    <n v="0.86398271244433567"/>
    <n v="18807.22"/>
    <n v="22.523616766467068"/>
    <n v="10889.149999999998"/>
    <n v="13.040898203592812"/>
    <x v="0"/>
    <s v="Normal"/>
    <n v="292.80701796407186"/>
  </r>
  <r>
    <n v="435"/>
    <x v="36"/>
    <x v="0"/>
    <x v="4"/>
    <x v="13"/>
    <x v="1"/>
    <x v="3"/>
    <s v="B260508-0435"/>
    <s v="OP106"/>
    <n v="650"/>
    <n v="592"/>
    <n v="565"/>
    <n v="27"/>
    <n v="7"/>
    <n v="9"/>
    <s v="Setup Time"/>
    <n v="49"/>
    <n v="50"/>
    <n v="72.900000000000006"/>
    <n v="2.2599999999999998"/>
    <n v="21.18"/>
    <n v="12283.18"/>
    <n v="8.39"/>
    <x v="3"/>
    <n v="13"/>
    <n v="22014.52"/>
    <n v="0.91076923076923078"/>
    <n v="4.5608108108108107E-2"/>
    <n v="1.1824324324324325E-2"/>
    <n v="0.95439189189189189"/>
    <n v="0.15"/>
    <n v="72"/>
    <n v="8.2222222222222214"/>
    <n v="8.6972222222222211"/>
    <n v="8.8472222222222214"/>
    <n v="0.98304552590266869"/>
    <n v="73.469387755102048"/>
    <n v="0.97999999999999987"/>
    <n v="0.95439189189189189"/>
    <n v="0.91944646569646549"/>
    <n v="0.8638713785568608"/>
    <n v="12283.18"/>
    <n v="20.748614864864866"/>
    <n v="9731.34"/>
    <n v="16.438074324324326"/>
    <x v="0"/>
    <s v="Normal"/>
    <n v="145.24030405405406"/>
  </r>
  <r>
    <n v="436"/>
    <x v="130"/>
    <x v="0"/>
    <x v="0"/>
    <x v="1"/>
    <x v="1"/>
    <x v="4"/>
    <s v="B260309-0436"/>
    <s v="OP128"/>
    <n v="720"/>
    <n v="708"/>
    <n v="665"/>
    <n v="43"/>
    <n v="17"/>
    <n v="24"/>
    <s v="Machine Breakdown"/>
    <n v="57"/>
    <n v="58"/>
    <n v="70.599999999999994"/>
    <n v="1.41"/>
    <n v="25.48"/>
    <n v="19629.580000000002"/>
    <n v="8.76"/>
    <x v="0"/>
    <n v="35"/>
    <n v="30372.12"/>
    <n v="0.98333333333333328"/>
    <n v="6.0734463276836161E-2"/>
    <n v="2.4011299435028249E-2"/>
    <n v="0.93926553672316382"/>
    <n v="0.4"/>
    <n v="62.068965517241381"/>
    <n v="11.406666666666666"/>
    <n v="11"/>
    <n v="11.4"/>
    <n v="0.96491228070175439"/>
    <n v="63.157894736842103"/>
    <n v="0.98275862068965525"/>
    <n v="0.93926553672316382"/>
    <n v="0.89068283654782787"/>
    <n v="0.86377301557077291"/>
    <n v="19629.580000000002"/>
    <n v="27.725395480225991"/>
    <n v="10742.539999999997"/>
    <n v="15.173079096045194"/>
    <x v="0"/>
    <s v="Normal"/>
    <n v="471.33172316384184"/>
  </r>
  <r>
    <n v="437"/>
    <x v="93"/>
    <x v="0"/>
    <x v="0"/>
    <x v="1"/>
    <x v="2"/>
    <x v="2"/>
    <s v="B260302-0437"/>
    <s v="OP106"/>
    <n v="513"/>
    <n v="455"/>
    <n v="427"/>
    <n v="28"/>
    <n v="7"/>
    <n v="41"/>
    <s v="Machine Breakdown"/>
    <n v="64"/>
    <n v="66"/>
    <n v="75.8"/>
    <n v="1.63"/>
    <n v="19.45"/>
    <n v="14693.34"/>
    <n v="7.68"/>
    <x v="0"/>
    <n v="19"/>
    <n v="21549.7"/>
    <n v="0.88693957115009747"/>
    <n v="6.1538461538461542E-2"/>
    <n v="1.5384615384615385E-2"/>
    <n v="0.93846153846153846"/>
    <n v="0.68333333333333335"/>
    <n v="54.545454545454547"/>
    <n v="8.3416666666666668"/>
    <n v="8.4366666666666656"/>
    <n v="9.1199999999999992"/>
    <n v="0.92507309941520466"/>
    <n v="56.25"/>
    <n v="0.96969696969696972"/>
    <n v="0.93846153846153846"/>
    <n v="0.84183808394334703"/>
    <n v="0.86372530312223228"/>
    <n v="14693.34"/>
    <n v="32.293054945054948"/>
    <n v="6856.3600000000006"/>
    <n v="15.068923076923078"/>
    <x v="2"/>
    <s v="Warning"/>
    <n v="226.05138461538462"/>
  </r>
  <r>
    <n v="438"/>
    <x v="67"/>
    <x v="1"/>
    <x v="1"/>
    <x v="6"/>
    <x v="2"/>
    <x v="0"/>
    <s v="B260110-0438"/>
    <s v="OP104"/>
    <n v="760"/>
    <n v="665"/>
    <n v="619"/>
    <n v="46"/>
    <n v="10"/>
    <n v="11"/>
    <s v="Machine Breakdown"/>
    <n v="42"/>
    <n v="43"/>
    <n v="72.400000000000006"/>
    <n v="1.71"/>
    <n v="24.52"/>
    <n v="12476.63"/>
    <n v="6.44"/>
    <x v="0"/>
    <n v="7"/>
    <n v="19259.52"/>
    <n v="0.875"/>
    <n v="6.9172932330827067E-2"/>
    <n v="1.5037593984962405E-2"/>
    <n v="0.93082706766917289"/>
    <n v="0.18333333333333332"/>
    <n v="83.720930232558146"/>
    <n v="7.9430555555555555"/>
    <n v="8.6833333333333336"/>
    <n v="8.8666666666666671"/>
    <n v="0.97932330827067671"/>
    <n v="85.714285714285708"/>
    <n v="0.97674418604651181"/>
    <n v="0.93082706766917289"/>
    <n v="0.89038109349260552"/>
    <n v="0.86376417917761217"/>
    <n v="12476.63"/>
    <n v="18.761849624060151"/>
    <n v="6782.8900000000012"/>
    <n v="10.199834586466167"/>
    <x v="0"/>
    <s v="Normal"/>
    <n v="187.6184962406015"/>
  </r>
  <r>
    <n v="439"/>
    <x v="41"/>
    <x v="1"/>
    <x v="2"/>
    <x v="10"/>
    <x v="0"/>
    <x v="1"/>
    <s v="B260625-0439"/>
    <s v="OP104"/>
    <n v="812"/>
    <n v="838"/>
    <n v="743"/>
    <n v="95"/>
    <n v="36"/>
    <n v="40"/>
    <s v="Tool Change"/>
    <n v="45"/>
    <n v="45"/>
    <n v="76.8"/>
    <n v="2.39"/>
    <n v="32.4"/>
    <n v="17027.43"/>
    <n v="8.39"/>
    <x v="0"/>
    <n v="47"/>
    <n v="26171.9"/>
    <n v="1.0320197044334976"/>
    <n v="0.11336515513126491"/>
    <n v="4.2959427207637228E-2"/>
    <n v="0.88663484486873512"/>
    <n v="0.66666666666666663"/>
    <n v="80"/>
    <n v="10.475"/>
    <n v="9.4833333333333343"/>
    <n v="10.15"/>
    <n v="0.93431855500821026"/>
    <n v="80"/>
    <n v="1"/>
    <n v="0.88663484486873512"/>
    <n v="0.82839938707768523"/>
    <n v="0.86371681812011214"/>
    <n v="17027.43"/>
    <n v="20.319128878281624"/>
    <n v="9144.4700000000012"/>
    <n v="10.912255369928403"/>
    <x v="1"/>
    <s v="Warning"/>
    <n v="731.48863961813845"/>
  </r>
  <r>
    <n v="440"/>
    <x v="32"/>
    <x v="1"/>
    <x v="1"/>
    <x v="6"/>
    <x v="0"/>
    <x v="2"/>
    <s v="B260403-0440"/>
    <s v="OP119"/>
    <n v="609"/>
    <n v="608"/>
    <n v="572"/>
    <n v="36"/>
    <n v="13"/>
    <n v="12"/>
    <s v="Machine Breakdown"/>
    <n v="64"/>
    <n v="67"/>
    <n v="74.7"/>
    <n v="2.2599999999999998"/>
    <n v="23.69"/>
    <n v="19329.39"/>
    <n v="10.28"/>
    <x v="1"/>
    <n v="23"/>
    <n v="29891.57"/>
    <n v="0.99835796387520526"/>
    <n v="5.921052631578947E-2"/>
    <n v="2.1381578947368422E-2"/>
    <n v="0.94078947368421051"/>
    <n v="0.2"/>
    <n v="53.731343283582092"/>
    <n v="11.315555555555555"/>
    <n v="10.626666666666667"/>
    <n v="10.826666666666666"/>
    <n v="0.98152709359605916"/>
    <n v="56.25"/>
    <n v="0.95522388059701502"/>
    <n v="0.94078947368421051"/>
    <n v="0.88206362535262506"/>
    <n v="0.86377977254264782"/>
    <n v="19329.39"/>
    <n v="31.791759868421053"/>
    <n v="10562.18"/>
    <n v="17.372006578947367"/>
    <x v="2"/>
    <s v="Normal"/>
    <n v="413.29287828947372"/>
  </r>
  <r>
    <n v="441"/>
    <x v="153"/>
    <x v="0"/>
    <x v="1"/>
    <x v="6"/>
    <x v="0"/>
    <x v="0"/>
    <s v="B260618-0441"/>
    <s v="OP115"/>
    <n v="977"/>
    <n v="1172"/>
    <n v="1105"/>
    <n v="67"/>
    <n v="20"/>
    <n v="0"/>
    <s v="No Downtime"/>
    <n v="42"/>
    <n v="43"/>
    <n v="79.099999999999994"/>
    <n v="2.2599999999999998"/>
    <n v="37.64"/>
    <n v="21877.77"/>
    <n v="12.24"/>
    <x v="0"/>
    <n v="10"/>
    <n v="35994.370000000003"/>
    <n v="1.1995905834186285"/>
    <n v="5.7167235494880543E-2"/>
    <n v="1.7064846416382253E-2"/>
    <n v="0.94283276450511944"/>
    <n v="0"/>
    <n v="83.720930232558146"/>
    <n v="13.998888888888889"/>
    <n v="11.398333333333333"/>
    <n v="11.398333333333333"/>
    <n v="1"/>
    <n v="85.714285714285708"/>
    <n v="0.97674418604651181"/>
    <n v="0.94283276450511944"/>
    <n v="0.92090642114453547"/>
    <n v="0.86374712280548704"/>
    <n v="21877.77"/>
    <n v="18.667039249146757"/>
    <n v="14116.600000000002"/>
    <n v="12.044880546075087"/>
    <x v="2"/>
    <s v="Normal"/>
    <n v="373.34078498293513"/>
  </r>
  <r>
    <n v="442"/>
    <x v="32"/>
    <x v="0"/>
    <x v="1"/>
    <x v="2"/>
    <x v="1"/>
    <x v="0"/>
    <s v="B260403-0442"/>
    <s v="OP116"/>
    <n v="947"/>
    <n v="945"/>
    <n v="901"/>
    <n v="44"/>
    <n v="13"/>
    <n v="31"/>
    <s v="Material Shortage"/>
    <n v="42"/>
    <n v="43"/>
    <n v="78.3"/>
    <n v="1.72"/>
    <n v="33.4"/>
    <n v="18168.060000000001"/>
    <n v="7.6"/>
    <x v="0"/>
    <n v="8"/>
    <n v="29310.23"/>
    <n v="0.99788806758183735"/>
    <n v="4.656084656084656E-2"/>
    <n v="1.3756613756613757E-2"/>
    <n v="0.95343915343915342"/>
    <n v="0.51666666666666672"/>
    <n v="83.720930232558146"/>
    <n v="11.2875"/>
    <n v="10.531666666666666"/>
    <n v="11.048333333333334"/>
    <n v="0.9532357821692562"/>
    <n v="85.714285714285708"/>
    <n v="0.97674418604651181"/>
    <n v="0.95343915343915342"/>
    <n v="0.88771621677984491"/>
    <n v="0.86364487003564971"/>
    <n v="18168.060000000001"/>
    <n v="19.225460317460318"/>
    <n v="11142.169999999998"/>
    <n v="11.790656084656083"/>
    <x v="2"/>
    <s v="Normal"/>
    <n v="249.93098412698413"/>
  </r>
  <r>
    <n v="443"/>
    <x v="71"/>
    <x v="0"/>
    <x v="2"/>
    <x v="10"/>
    <x v="2"/>
    <x v="3"/>
    <s v="B260415-0443"/>
    <s v="OP108"/>
    <n v="661"/>
    <n v="573"/>
    <n v="511"/>
    <n v="62"/>
    <n v="22"/>
    <n v="25"/>
    <s v="Setup Time"/>
    <n v="49"/>
    <n v="52"/>
    <n v="77"/>
    <n v="2.38"/>
    <n v="20.52"/>
    <n v="13164.89"/>
    <n v="8.6300000000000008"/>
    <x v="0"/>
    <n v="17"/>
    <n v="19029.95"/>
    <n v="0.86686838124054466"/>
    <n v="0.10820244328097731"/>
    <n v="3.8394415357766144E-2"/>
    <n v="0.89179755671902272"/>
    <n v="0.41666666666666669"/>
    <n v="69.230769230769226"/>
    <n v="8.2766666666666673"/>
    <n v="8.5802777777777788"/>
    <n v="8.9969444444444449"/>
    <n v="0.95368798048720249"/>
    <n v="73.469387755102048"/>
    <n v="0.94230769230769218"/>
    <n v="0.89179755671902272"/>
    <n v="0.80142949870516378"/>
    <n v="0.86360173142141305"/>
    <n v="13164.89"/>
    <n v="22.975375218150088"/>
    <n v="5865.0600000000013"/>
    <n v="10.235706806282725"/>
    <x v="2"/>
    <s v="Warning"/>
    <n v="505.45825479930193"/>
  </r>
  <r>
    <n v="444"/>
    <x v="11"/>
    <x v="0"/>
    <x v="2"/>
    <x v="9"/>
    <x v="2"/>
    <x v="2"/>
    <s v="B260119-0444"/>
    <s v="OP123"/>
    <n v="482"/>
    <n v="412"/>
    <n v="386"/>
    <n v="26"/>
    <n v="9"/>
    <n v="0"/>
    <s v="No Downtime"/>
    <n v="64"/>
    <n v="64"/>
    <n v="80.5"/>
    <n v="1.48"/>
    <n v="16.86"/>
    <n v="13137.92"/>
    <n v="7.16"/>
    <x v="1"/>
    <n v="34"/>
    <n v="19962.259999999998"/>
    <n v="0.85477178423236511"/>
    <n v="6.3106796116504854E-2"/>
    <n v="2.1844660194174758E-2"/>
    <n v="0.93689320388349517"/>
    <n v="0"/>
    <n v="56.25"/>
    <n v="7.3244444444444445"/>
    <n v="8.568888888888889"/>
    <n v="8.568888888888889"/>
    <n v="1"/>
    <n v="56.25"/>
    <n v="1"/>
    <n v="0.93689320388349517"/>
    <n v="0.93689320388349517"/>
    <n v="0.86371335122880299"/>
    <n v="13137.92"/>
    <n v="31.888155339805824"/>
    <n v="6824.3399999999983"/>
    <n v="16.563932038834949"/>
    <x v="2"/>
    <s v="Normal"/>
    <n v="286.99339805825241"/>
  </r>
  <r>
    <n v="445"/>
    <x v="59"/>
    <x v="1"/>
    <x v="4"/>
    <x v="13"/>
    <x v="1"/>
    <x v="1"/>
    <s v="B260426-0445"/>
    <s v="OP133"/>
    <n v="722"/>
    <n v="592"/>
    <n v="557"/>
    <n v="35"/>
    <n v="8"/>
    <n v="29"/>
    <s v="Preventive Maintenance"/>
    <n v="45"/>
    <n v="46"/>
    <n v="74.8"/>
    <n v="2.0099999999999998"/>
    <n v="21.44"/>
    <n v="12161.74"/>
    <n v="7.32"/>
    <x v="1"/>
    <n v="40"/>
    <n v="19995.68"/>
    <n v="0.81994459833795019"/>
    <n v="5.9121621621621621E-2"/>
    <n v="1.3513513513513514E-2"/>
    <n v="0.9408783783783784"/>
    <n v="0.48333333333333334"/>
    <n v="78.260869565217391"/>
    <n v="7.5644444444444447"/>
    <n v="8.5416666666666679"/>
    <n v="9.0250000000000004"/>
    <n v="0.94644506001846729"/>
    <n v="80"/>
    <n v="0.97826086956521741"/>
    <n v="0.9408783783783784"/>
    <n v="0.87113122170104595"/>
    <n v="0.86358173278877648"/>
    <n v="12161.74"/>
    <n v="20.543479729729729"/>
    <n v="7833.9400000000005"/>
    <n v="13.233006756756758"/>
    <x v="1"/>
    <s v="Normal"/>
    <n v="164.34783783783783"/>
  </r>
  <r>
    <n v="446"/>
    <x v="112"/>
    <x v="1"/>
    <x v="1"/>
    <x v="2"/>
    <x v="1"/>
    <x v="2"/>
    <s v="B260315-0446"/>
    <s v="OP103"/>
    <n v="658"/>
    <n v="652"/>
    <n v="620"/>
    <n v="32"/>
    <n v="7"/>
    <n v="40"/>
    <s v="Power Failure"/>
    <n v="64"/>
    <n v="64"/>
    <n v="75.2"/>
    <n v="1.79"/>
    <n v="22.87"/>
    <n v="19541.689999999999"/>
    <n v="7.69"/>
    <x v="3"/>
    <n v="14"/>
    <n v="31774.639999999999"/>
    <n v="0.99088145896656532"/>
    <n v="4.9079754601226995E-2"/>
    <n v="1.0736196319018405E-2"/>
    <n v="0.95092024539877296"/>
    <n v="0.66666666666666663"/>
    <n v="56.25"/>
    <n v="11.591111111111111"/>
    <n v="11.031111111111112"/>
    <n v="11.697777777777778"/>
    <n v="0.94300911854103353"/>
    <n v="56.25"/>
    <n v="1"/>
    <n v="0.95092024539877296"/>
    <n v="0.89672646241632015"/>
    <n v="0.86356813010605171"/>
    <n v="19541.689999999999"/>
    <n v="29.971917177914108"/>
    <n v="12232.95"/>
    <n v="18.762193251533745"/>
    <x v="2"/>
    <s v="Normal"/>
    <n v="209.80342024539874"/>
  </r>
  <r>
    <n v="447"/>
    <x v="16"/>
    <x v="0"/>
    <x v="3"/>
    <x v="11"/>
    <x v="0"/>
    <x v="0"/>
    <s v="B260605-0447"/>
    <s v="OP133"/>
    <n v="806"/>
    <n v="731"/>
    <n v="656"/>
    <n v="75"/>
    <n v="28"/>
    <n v="12"/>
    <s v="Operator Issue"/>
    <n v="42"/>
    <n v="40"/>
    <n v="75.900000000000006"/>
    <n v="3.31"/>
    <n v="23.74"/>
    <n v="13858.32"/>
    <n v="9.06"/>
    <x v="3"/>
    <n v="48"/>
    <n v="20906.689999999999"/>
    <n v="0.90694789081885852"/>
    <n v="0.10259917920656635"/>
    <n v="3.8303693570451436E-2"/>
    <n v="0.89740082079343364"/>
    <n v="0.2"/>
    <n v="90"/>
    <n v="8.1222222222222218"/>
    <n v="9.2033333333333349"/>
    <n v="9.4033333333333342"/>
    <n v="0.97873094647288206"/>
    <n v="85.714285714285708"/>
    <n v="1.05"/>
    <n v="0.89740082079343364"/>
    <n v="0.92222965243573352"/>
    <n v="0.86350827752065418"/>
    <n v="13858.32"/>
    <n v="18.958030095759234"/>
    <n v="7048.369999999999"/>
    <n v="9.6420930232558124"/>
    <x v="1"/>
    <s v="Normal"/>
    <n v="530.82484268125859"/>
  </r>
  <r>
    <n v="448"/>
    <x v="130"/>
    <x v="0"/>
    <x v="3"/>
    <x v="7"/>
    <x v="1"/>
    <x v="0"/>
    <s v="B260309-0448"/>
    <s v="OP123"/>
    <n v="760"/>
    <n v="723"/>
    <n v="675"/>
    <n v="48"/>
    <n v="19"/>
    <n v="36"/>
    <s v="Machine Breakdown"/>
    <n v="42"/>
    <n v="42"/>
    <n v="69.599999999999994"/>
    <n v="2.62"/>
    <n v="22.01"/>
    <n v="13704.7"/>
    <n v="8.49"/>
    <x v="1"/>
    <n v="51"/>
    <n v="21675.39"/>
    <n v="0.95131578947368423"/>
    <n v="6.6390041493775934E-2"/>
    <n v="2.6279391424619641E-2"/>
    <n v="0.93360995850622408"/>
    <n v="0.6"/>
    <n v="85.714285714285708"/>
    <n v="8.4350000000000005"/>
    <n v="8.2666666666666675"/>
    <n v="8.8666666666666671"/>
    <n v="0.93233082706766923"/>
    <n v="85.714285714285708"/>
    <n v="1"/>
    <n v="0.93360995850622408"/>
    <n v="0.87043334477272027"/>
    <n v="0.863402090585907"/>
    <n v="13704.7"/>
    <n v="18.955325034578149"/>
    <n v="7970.6899999999987"/>
    <n v="11.024467496542183"/>
    <x v="1"/>
    <s v="Normal"/>
    <n v="360.15117565698483"/>
  </r>
  <r>
    <n v="449"/>
    <x v="38"/>
    <x v="0"/>
    <x v="0"/>
    <x v="3"/>
    <x v="0"/>
    <x v="3"/>
    <s v="B260610-0449"/>
    <s v="OP115"/>
    <n v="720"/>
    <n v="682"/>
    <n v="654"/>
    <n v="28"/>
    <n v="5"/>
    <n v="47"/>
    <s v="Quality Inspection"/>
    <n v="49"/>
    <n v="49"/>
    <n v="81.7"/>
    <n v="2.88"/>
    <n v="22.39"/>
    <n v="14479.24"/>
    <n v="7.38"/>
    <x v="1"/>
    <n v="36"/>
    <n v="24498.71"/>
    <n v="0.94722222222222219"/>
    <n v="4.1055718475073312E-2"/>
    <n v="7.331378299120235E-3"/>
    <n v="0.95894428152492672"/>
    <n v="0.78333333333333333"/>
    <n v="73.469387755102048"/>
    <n v="9.2827777777777776"/>
    <n v="9.0166666666666675"/>
    <n v="9.8000000000000007"/>
    <n v="0.92006802721088432"/>
    <n v="73.469387755102048"/>
    <n v="1"/>
    <n v="0.95894428152492672"/>
    <n v="0.88229397330779824"/>
    <n v="0.86338935280658302"/>
    <n v="14479.24"/>
    <n v="21.230557184750733"/>
    <n v="10019.469999999999"/>
    <n v="14.691304985337242"/>
    <x v="1"/>
    <s v="Normal"/>
    <n v="106.15278592375367"/>
  </r>
  <r>
    <n v="450"/>
    <x v="109"/>
    <x v="0"/>
    <x v="4"/>
    <x v="13"/>
    <x v="1"/>
    <x v="2"/>
    <s v="B260408-0450"/>
    <s v="OP120"/>
    <n v="665"/>
    <n v="605"/>
    <n v="572"/>
    <n v="33"/>
    <n v="7"/>
    <n v="16"/>
    <s v="Operator Issue"/>
    <n v="64"/>
    <n v="65"/>
    <n v="68.400000000000006"/>
    <n v="2.4700000000000002"/>
    <n v="24.91"/>
    <n v="18276.23"/>
    <n v="9.4600000000000009"/>
    <x v="0"/>
    <n v="16"/>
    <n v="30033.86"/>
    <n v="0.90977443609022557"/>
    <n v="5.4545454545454543E-2"/>
    <n v="1.1570247933884297E-2"/>
    <n v="0.94545454545454544"/>
    <n v="0.26666666666666666"/>
    <n v="55.384615384615387"/>
    <n v="10.923611111111111"/>
    <n v="11.555555555555555"/>
    <n v="11.822222222222223"/>
    <n v="0.97744360902255634"/>
    <n v="56.25"/>
    <n v="0.98461538461538467"/>
    <n v="0.94545454545454544"/>
    <n v="0.90991114149008878"/>
    <n v="0.86335504315050093"/>
    <n v="18276.23"/>
    <n v="30.208644628099172"/>
    <n v="11757.630000000001"/>
    <n v="19.434099173553722"/>
    <x v="0"/>
    <s v="Normal"/>
    <n v="211.46051239669421"/>
  </r>
  <r>
    <n v="451"/>
    <x v="106"/>
    <x v="0"/>
    <x v="1"/>
    <x v="2"/>
    <x v="1"/>
    <x v="3"/>
    <s v="B260130-0451"/>
    <s v="OP126"/>
    <n v="685"/>
    <n v="712"/>
    <n v="676"/>
    <n v="36"/>
    <n v="7"/>
    <n v="23"/>
    <s v="Tool Change"/>
    <n v="49"/>
    <n v="50"/>
    <n v="76.099999999999994"/>
    <n v="1.1100000000000001"/>
    <n v="28.13"/>
    <n v="15321.18"/>
    <n v="8.83"/>
    <x v="0"/>
    <n v="2"/>
    <n v="25531.84"/>
    <n v="1.0394160583941605"/>
    <n v="5.0561797752808987E-2"/>
    <n v="9.8314606741573031E-3"/>
    <n v="0.949438202247191"/>
    <n v="0.38333333333333336"/>
    <n v="72"/>
    <n v="9.8888888888888893"/>
    <n v="8.9402777777777782"/>
    <n v="9.3236111111111111"/>
    <n v="0.95888574407865346"/>
    <n v="73.469387755102048"/>
    <n v="0.97999999999999987"/>
    <n v="0.949438202247191"/>
    <n v="0.89219470187812677"/>
    <n v="0.86327039569897446"/>
    <n v="15321.18"/>
    <n v="21.518511235955057"/>
    <n v="10210.66"/>
    <n v="14.340814606741572"/>
    <x v="0"/>
    <s v="Normal"/>
    <n v="150.62957865168539"/>
  </r>
  <r>
    <n v="452"/>
    <x v="49"/>
    <x v="1"/>
    <x v="1"/>
    <x v="6"/>
    <x v="0"/>
    <x v="4"/>
    <s v="B260114-0452"/>
    <s v="OP103"/>
    <n v="598"/>
    <n v="665"/>
    <n v="627"/>
    <n v="38"/>
    <n v="8"/>
    <n v="27"/>
    <s v="Tool Change"/>
    <n v="57"/>
    <n v="61"/>
    <n v="82.1"/>
    <n v="2.83"/>
    <n v="25.26"/>
    <n v="17236.59"/>
    <n v="9.4"/>
    <x v="3"/>
    <n v="22"/>
    <n v="28553.5"/>
    <n v="1.1120401337792643"/>
    <n v="5.7142857142857141E-2"/>
    <n v="1.2030075187969926E-2"/>
    <n v="0.94285714285714284"/>
    <n v="0.45"/>
    <n v="59.016393442622949"/>
    <n v="11.268055555555556"/>
    <n v="9.0183333333333344"/>
    <n v="9.4683333333333337"/>
    <n v="0.95247315613448347"/>
    <n v="63.157894736842103"/>
    <n v="0.93442622950819676"/>
    <n v="0.94285714285714284"/>
    <n v="0.83915784856625919"/>
    <n v="0.8632177102596682"/>
    <n v="17236.59"/>
    <n v="25.919684210526317"/>
    <n v="11316.91"/>
    <n v="17.017909774436092"/>
    <x v="1"/>
    <s v="Warning"/>
    <n v="207.35747368421053"/>
  </r>
  <r>
    <n v="453"/>
    <x v="169"/>
    <x v="0"/>
    <x v="0"/>
    <x v="0"/>
    <x v="0"/>
    <x v="4"/>
    <s v="B260401-0453"/>
    <s v="OP111"/>
    <n v="734"/>
    <n v="745"/>
    <n v="718"/>
    <n v="27"/>
    <n v="5"/>
    <n v="11"/>
    <s v="Operator Issue"/>
    <n v="57"/>
    <n v="62"/>
    <n v="75"/>
    <n v="1.94"/>
    <n v="30.4"/>
    <n v="20236.580000000002"/>
    <n v="8.93"/>
    <x v="0"/>
    <n v="29"/>
    <n v="32634.57"/>
    <n v="1.0149863760217983"/>
    <n v="3.6241610738255034E-2"/>
    <n v="6.7114093959731542E-3"/>
    <n v="0.96375838926174495"/>
    <n v="0.18333333333333332"/>
    <n v="58.064516129032256"/>
    <n v="12.830555555555556"/>
    <n v="11.438333333333333"/>
    <n v="11.621666666666666"/>
    <n v="0.98422486734547543"/>
    <n v="63.157894736842103"/>
    <n v="0.91935483870967738"/>
    <n v="0.96375838926174495"/>
    <n v="0.87205860404808233"/>
    <n v="0.86326161511677291"/>
    <n v="20236.580000000002"/>
    <n v="27.163194630872486"/>
    <n v="12397.989999999998"/>
    <n v="16.64159731543624"/>
    <x v="2"/>
    <s v="Normal"/>
    <n v="135.81597315436244"/>
  </r>
  <r>
    <n v="454"/>
    <x v="35"/>
    <x v="0"/>
    <x v="0"/>
    <x v="1"/>
    <x v="1"/>
    <x v="1"/>
    <s v="B260228-0454"/>
    <s v="OP125"/>
    <n v="885"/>
    <n v="780"/>
    <n v="739"/>
    <n v="41"/>
    <n v="8"/>
    <n v="21"/>
    <s v="Machine Breakdown"/>
    <n v="45"/>
    <n v="44"/>
    <n v="70.5"/>
    <n v="1.32"/>
    <n v="31.5"/>
    <n v="15321.97"/>
    <n v="8.49"/>
    <x v="1"/>
    <n v="1"/>
    <n v="25390.560000000001"/>
    <n v="0.88135593220338981"/>
    <n v="5.2564102564102565E-2"/>
    <n v="1.0256410256410256E-2"/>
    <n v="0.9474358974358974"/>
    <n v="0.35"/>
    <n v="81.818181818181813"/>
    <n v="9.5333333333333332"/>
    <n v="10.7125"/>
    <n v="11.0625"/>
    <n v="0.96836158192090394"/>
    <n v="80"/>
    <n v="1.0227272727272727"/>
    <n v="0.9474358974358974"/>
    <n v="0.93831189996444231"/>
    <n v="0.86324553287009786"/>
    <n v="15321.97"/>
    <n v="19.643551282051281"/>
    <n v="10068.590000000002"/>
    <n v="12.908448717948721"/>
    <x v="0"/>
    <s v="Normal"/>
    <n v="157.14841025641024"/>
  </r>
  <r>
    <n v="455"/>
    <x v="16"/>
    <x v="1"/>
    <x v="4"/>
    <x v="13"/>
    <x v="1"/>
    <x v="0"/>
    <s v="B260605-0455"/>
    <s v="OP118"/>
    <n v="954"/>
    <n v="834"/>
    <n v="782"/>
    <n v="52"/>
    <n v="16"/>
    <n v="45"/>
    <s v="Tool Change"/>
    <n v="42"/>
    <n v="42"/>
    <n v="79.2"/>
    <n v="1.59"/>
    <n v="27.61"/>
    <n v="15423.51"/>
    <n v="7.43"/>
    <x v="1"/>
    <n v="22"/>
    <n v="25093.94"/>
    <n v="0.87421383647798745"/>
    <n v="6.235011990407674E-2"/>
    <n v="1.9184652278177457E-2"/>
    <n v="0.93764988009592332"/>
    <n v="0.75"/>
    <n v="85.714285714285708"/>
    <n v="9.73"/>
    <n v="10.38"/>
    <n v="11.13"/>
    <n v="0.93261455525606474"/>
    <n v="85.714285714285708"/>
    <n v="1"/>
    <n v="0.93764988009592332"/>
    <n v="0.87446592591156191"/>
    <n v="0.86310804868128022"/>
    <n v="15423.51"/>
    <n v="18.493417266187052"/>
    <n v="9670.4299999999985"/>
    <n v="11.595239808153476"/>
    <x v="2"/>
    <s v="Normal"/>
    <n v="295.89467625899283"/>
  </r>
  <r>
    <n v="456"/>
    <x v="18"/>
    <x v="1"/>
    <x v="3"/>
    <x v="11"/>
    <x v="2"/>
    <x v="3"/>
    <s v="B260128-0456"/>
    <s v="OP115"/>
    <n v="848"/>
    <n v="718"/>
    <n v="663"/>
    <n v="55"/>
    <n v="21"/>
    <n v="0"/>
    <s v="No Downtime"/>
    <n v="49"/>
    <n v="54"/>
    <n v="74.2"/>
    <n v="2.08"/>
    <n v="24.68"/>
    <n v="15116.13"/>
    <n v="7.82"/>
    <x v="0"/>
    <n v="18"/>
    <n v="25531.14"/>
    <n v="0.84669811320754718"/>
    <n v="7.6601671309192196E-2"/>
    <n v="2.9247910863509748E-2"/>
    <n v="0.92339832869080785"/>
    <n v="0"/>
    <n v="66.666666666666671"/>
    <n v="10.77"/>
    <n v="11.542222222222222"/>
    <n v="11.542222222222222"/>
    <n v="1"/>
    <n v="73.469387755102048"/>
    <n v="0.90740740740740744"/>
    <n v="0.92339832869080785"/>
    <n v="0.83789848344165896"/>
    <n v="0.86308720853957333"/>
    <n v="15116.13"/>
    <n v="21.05310584958217"/>
    <n v="10415.01"/>
    <n v="14.50558495821727"/>
    <x v="2"/>
    <s v="Warning"/>
    <n v="442.1152228412256"/>
  </r>
  <r>
    <n v="457"/>
    <x v="167"/>
    <x v="0"/>
    <x v="0"/>
    <x v="1"/>
    <x v="0"/>
    <x v="3"/>
    <s v="B260526-0457"/>
    <s v="OP122"/>
    <n v="697"/>
    <n v="669"/>
    <n v="633"/>
    <n v="36"/>
    <n v="15"/>
    <n v="0"/>
    <s v="No Downtime"/>
    <n v="49"/>
    <n v="53"/>
    <n v="75.400000000000006"/>
    <n v="1.59"/>
    <n v="20.78"/>
    <n v="14687.97"/>
    <n v="8.67"/>
    <x v="1"/>
    <n v="17"/>
    <n v="24390.37"/>
    <n v="0.95982783357245338"/>
    <n v="5.3811659192825115E-2"/>
    <n v="2.2421524663677129E-2"/>
    <n v="0.94618834080717484"/>
    <n v="0"/>
    <n v="67.924528301886795"/>
    <n v="9.8491666666666671"/>
    <n v="9.4869444444444451"/>
    <n v="9.4869444444444451"/>
    <n v="1"/>
    <n v="73.469387755102048"/>
    <n v="0.92452830188679236"/>
    <n v="0.94618834080717484"/>
    <n v="0.87477789999153888"/>
    <n v="0.86313351134306215"/>
    <n v="14687.97"/>
    <n v="21.955112107623318"/>
    <n v="9702.4"/>
    <n v="14.502840059790731"/>
    <x v="0"/>
    <s v="Normal"/>
    <n v="329.32668161434975"/>
  </r>
  <r>
    <n v="458"/>
    <x v="168"/>
    <x v="1"/>
    <x v="0"/>
    <x v="1"/>
    <x v="0"/>
    <x v="0"/>
    <s v="B260127-0458"/>
    <s v="OP134"/>
    <n v="782"/>
    <n v="798"/>
    <n v="750"/>
    <n v="48"/>
    <n v="14"/>
    <n v="0"/>
    <s v="No Downtime"/>
    <n v="42"/>
    <n v="41"/>
    <n v="69.3"/>
    <n v="2.2000000000000002"/>
    <n v="30.11"/>
    <n v="14584.79"/>
    <n v="8.35"/>
    <x v="0"/>
    <n v="18"/>
    <n v="23703.68"/>
    <n v="1.0204603580562659"/>
    <n v="6.0150375939849621E-2"/>
    <n v="1.7543859649122806E-2"/>
    <n v="0.93984962406015038"/>
    <n v="0"/>
    <n v="87.804878048780495"/>
    <n v="9.0883333333333329"/>
    <n v="9.1233333333333331"/>
    <n v="9.1233333333333331"/>
    <n v="1"/>
    <n v="85.714285714285708"/>
    <n v="1.0243902439024393"/>
    <n v="0.93984962406015038"/>
    <n v="0.96277278562259327"/>
    <n v="0.86311206679674801"/>
    <n v="14584.79"/>
    <n v="18.276679197994987"/>
    <n v="9118.89"/>
    <n v="11.427180451127819"/>
    <x v="0"/>
    <s v="Normal"/>
    <n v="255.87350877192983"/>
  </r>
  <r>
    <n v="459"/>
    <x v="160"/>
    <x v="1"/>
    <x v="2"/>
    <x v="10"/>
    <x v="1"/>
    <x v="3"/>
    <s v="B260623-0459"/>
    <s v="OP111"/>
    <n v="692"/>
    <n v="630"/>
    <n v="568"/>
    <n v="62"/>
    <n v="26"/>
    <n v="0"/>
    <s v="No Downtime"/>
    <n v="49"/>
    <n v="52"/>
    <n v="68.5"/>
    <n v="2.2400000000000002"/>
    <n v="25.24"/>
    <n v="14217.72"/>
    <n v="7.98"/>
    <x v="0"/>
    <n v="15"/>
    <n v="21168.58"/>
    <n v="0.91040462427745661"/>
    <n v="9.841269841269841E-2"/>
    <n v="4.1269841269841269E-2"/>
    <n v="0.9015873015873016"/>
    <n v="0"/>
    <n v="69.230769230769226"/>
    <n v="9.1"/>
    <n v="9.4188888888888886"/>
    <n v="9.4188888888888886"/>
    <n v="1"/>
    <n v="73.469387755102048"/>
    <n v="0.94230769230769218"/>
    <n v="0.9015873015873016"/>
    <n v="0.84957264957264944"/>
    <n v="0.86292819093175588"/>
    <n v="14217.72"/>
    <n v="22.567809523809522"/>
    <n v="6950.8600000000024"/>
    <n v="11.033111111111115"/>
    <x v="0"/>
    <s v="Warning"/>
    <n v="586.7630476190476"/>
  </r>
  <r>
    <n v="460"/>
    <x v="68"/>
    <x v="0"/>
    <x v="0"/>
    <x v="1"/>
    <x v="1"/>
    <x v="0"/>
    <s v="B260501-0460"/>
    <s v="OP107"/>
    <n v="954"/>
    <n v="875"/>
    <n v="825"/>
    <n v="50"/>
    <n v="20"/>
    <n v="41"/>
    <s v="Machine Breakdown"/>
    <n v="42"/>
    <n v="42"/>
    <n v="68.7"/>
    <n v="1.96"/>
    <n v="30.4"/>
    <n v="16902.52"/>
    <n v="8.3699999999999992"/>
    <x v="0"/>
    <n v="34"/>
    <n v="26597.21"/>
    <n v="0.91719077568134177"/>
    <n v="5.7142857142857141E-2"/>
    <n v="2.2857142857142857E-2"/>
    <n v="0.94285714285714284"/>
    <n v="0.68333333333333335"/>
    <n v="85.714285714285708"/>
    <n v="10.208333333333334"/>
    <n v="10.446666666666667"/>
    <n v="11.13"/>
    <n v="0.93860437256663665"/>
    <n v="85.714285714285708"/>
    <n v="1"/>
    <n v="0.94285714285714284"/>
    <n v="0.88496983699140019"/>
    <n v="0.86295287769951756"/>
    <n v="16902.52"/>
    <n v="19.317165714285714"/>
    <n v="9694.6899999999987"/>
    <n v="11.079645714285713"/>
    <x v="2"/>
    <s v="Normal"/>
    <n v="386.34331428571431"/>
  </r>
  <r>
    <n v="461"/>
    <x v="141"/>
    <x v="1"/>
    <x v="2"/>
    <x v="9"/>
    <x v="1"/>
    <x v="0"/>
    <s v="B260414-0461"/>
    <s v="OP110"/>
    <n v="772"/>
    <n v="701"/>
    <n v="669"/>
    <n v="32"/>
    <n v="8"/>
    <n v="33"/>
    <s v="Machine Breakdown"/>
    <n v="42"/>
    <n v="45"/>
    <n v="67.599999999999994"/>
    <n v="1.68"/>
    <n v="29.29"/>
    <n v="13230.72"/>
    <n v="7.96"/>
    <x v="0"/>
    <n v="22"/>
    <n v="21771.98"/>
    <n v="0.90803108808290156"/>
    <n v="4.5649072753209702E-2"/>
    <n v="1.1412268188302425E-2"/>
    <n v="0.95435092724679027"/>
    <n v="0.55000000000000004"/>
    <n v="80"/>
    <n v="8.7624999999999993"/>
    <n v="8.4566666666666652"/>
    <n v="9.0066666666666659"/>
    <n v="0.93893412287194666"/>
    <n v="85.714285714285708"/>
    <n v="0.93333333333333335"/>
    <n v="0.95435092724679027"/>
    <n v="0.83633447406739436"/>
    <n v="0.86291210555268083"/>
    <n v="13230.72"/>
    <n v="18.874065620542083"/>
    <n v="8541.26"/>
    <n v="12.184393723252496"/>
    <x v="0"/>
    <s v="Warning"/>
    <n v="150.99252496433667"/>
  </r>
  <r>
    <n v="462"/>
    <x v="52"/>
    <x v="0"/>
    <x v="2"/>
    <x v="4"/>
    <x v="0"/>
    <x v="4"/>
    <s v="B260225-0462"/>
    <s v="OP101"/>
    <n v="602"/>
    <n v="530"/>
    <n v="493"/>
    <n v="37"/>
    <n v="9"/>
    <n v="39"/>
    <s v="Operator Issue"/>
    <n v="57"/>
    <n v="58"/>
    <n v="67.8"/>
    <n v="2.16"/>
    <n v="20.12"/>
    <n v="14935.72"/>
    <n v="7.37"/>
    <x v="2"/>
    <n v="42"/>
    <n v="22428.959999999999"/>
    <n v="0.88039867109634551"/>
    <n v="6.981132075471698E-2"/>
    <n v="1.6981132075471698E-2"/>
    <n v="0.93018867924528303"/>
    <n v="0.65"/>
    <n v="62.068965517241381"/>
    <n v="8.5388888888888896"/>
    <n v="8.8816666666666659"/>
    <n v="9.5316666666666663"/>
    <n v="0.93180625983563559"/>
    <n v="63.157894736842103"/>
    <n v="0.98275862068965525"/>
    <n v="0.93018867924528303"/>
    <n v="0.85181157149125564"/>
    <n v="0.86296141470200427"/>
    <n v="14935.72"/>
    <n v="28.180603773584906"/>
    <n v="7493.24"/>
    <n v="14.138188679245282"/>
    <x v="1"/>
    <s v="Normal"/>
    <n v="253.62543396226414"/>
  </r>
  <r>
    <n v="463"/>
    <x v="113"/>
    <x v="0"/>
    <x v="3"/>
    <x v="11"/>
    <x v="2"/>
    <x v="1"/>
    <s v="B260121-0463"/>
    <s v="OP128"/>
    <n v="906"/>
    <n v="795"/>
    <n v="727"/>
    <n v="68"/>
    <n v="24"/>
    <n v="0"/>
    <s v="No Downtime"/>
    <n v="45"/>
    <n v="47"/>
    <n v="72.900000000000006"/>
    <n v="1.77"/>
    <n v="24.47"/>
    <n v="17271.240000000002"/>
    <n v="9.0399999999999991"/>
    <x v="1"/>
    <n v="28"/>
    <n v="24954.94"/>
    <n v="0.87748344370860931"/>
    <n v="8.5534591194968548E-2"/>
    <n v="3.0188679245283019E-2"/>
    <n v="0.91446540880503147"/>
    <n v="0"/>
    <n v="76.59574468085107"/>
    <n v="10.379166666666666"/>
    <n v="11.324999999999999"/>
    <n v="11.324999999999999"/>
    <n v="1"/>
    <n v="80"/>
    <n v="0.95744680851063835"/>
    <n v="0.91446540880503147"/>
    <n v="0.8755519871537536"/>
    <n v="0.86298213931763745"/>
    <n v="17271.240000000002"/>
    <n v="21.724830188679249"/>
    <n v="7683.6999999999971"/>
    <n v="9.6650314465408762"/>
    <x v="0"/>
    <s v="Normal"/>
    <n v="521.39592452830198"/>
  </r>
  <r>
    <n v="464"/>
    <x v="155"/>
    <x v="0"/>
    <x v="1"/>
    <x v="2"/>
    <x v="1"/>
    <x v="0"/>
    <s v="B260103-0464"/>
    <s v="OP120"/>
    <n v="888"/>
    <n v="849"/>
    <n v="812"/>
    <n v="37"/>
    <n v="7"/>
    <n v="15"/>
    <s v="Setup Time"/>
    <n v="42"/>
    <n v="44"/>
    <n v="75.900000000000006"/>
    <n v="2.13"/>
    <n v="32.130000000000003"/>
    <n v="15942.61"/>
    <n v="9.9499999999999993"/>
    <x v="3"/>
    <n v="34"/>
    <n v="26550.22"/>
    <n v="0.95608108108108103"/>
    <n v="4.3580683156654886E-2"/>
    <n v="8.2449941107184919E-3"/>
    <n v="0.95641931684334514"/>
    <n v="0.25"/>
    <n v="81.818181818181813"/>
    <n v="10.376666666666667"/>
    <n v="10.11"/>
    <n v="10.36"/>
    <n v="0.97586872586872586"/>
    <n v="85.714285714285708"/>
    <n v="0.95454545454545459"/>
    <n v="0.95641931684334514"/>
    <n v="0.89091516830032735"/>
    <n v="0.86295873177976767"/>
    <n v="15942.61"/>
    <n v="18.778103651354535"/>
    <n v="10607.61"/>
    <n v="12.494240282685514"/>
    <x v="1"/>
    <s v="Normal"/>
    <n v="131.44672555948173"/>
  </r>
  <r>
    <n v="465"/>
    <x v="68"/>
    <x v="1"/>
    <x v="1"/>
    <x v="5"/>
    <x v="1"/>
    <x v="2"/>
    <s v="B260501-0465"/>
    <s v="OP135"/>
    <n v="656"/>
    <n v="618"/>
    <n v="596"/>
    <n v="22"/>
    <n v="6"/>
    <n v="36"/>
    <s v="Quality Inspection"/>
    <n v="64"/>
    <n v="68"/>
    <n v="80.7"/>
    <n v="2.78"/>
    <n v="24.73"/>
    <n v="19980.78"/>
    <n v="7.65"/>
    <x v="3"/>
    <n v="12"/>
    <n v="31280.42"/>
    <n v="0.94207317073170727"/>
    <n v="3.5598705501618123E-2"/>
    <n v="9.7087378640776691E-3"/>
    <n v="0.96440129449838186"/>
    <n v="0.6"/>
    <n v="52.941176470588232"/>
    <n v="11.673333333333334"/>
    <n v="11.062222222222223"/>
    <n v="11.662222222222223"/>
    <n v="0.94855182926829273"/>
    <n v="56.25"/>
    <n v="0.94117647058823528"/>
    <n v="0.96440129449838186"/>
    <n v="0.86097375251308195"/>
    <n v="0.8629065742489459"/>
    <n v="19980.78"/>
    <n v="32.331359223300971"/>
    <n v="11299.64"/>
    <n v="18.284207119741101"/>
    <x v="1"/>
    <s v="Normal"/>
    <n v="193.98815533980581"/>
  </r>
  <r>
    <n v="466"/>
    <x v="100"/>
    <x v="1"/>
    <x v="4"/>
    <x v="12"/>
    <x v="0"/>
    <x v="2"/>
    <s v="B260105-0466"/>
    <s v="OP124"/>
    <n v="582"/>
    <n v="526"/>
    <n v="445"/>
    <n v="81"/>
    <n v="18"/>
    <n v="24"/>
    <s v="Machine Breakdown"/>
    <n v="64"/>
    <n v="71"/>
    <n v="70.7"/>
    <n v="3.51"/>
    <n v="21.48"/>
    <n v="15333.95"/>
    <n v="7.32"/>
    <x v="3"/>
    <n v="61"/>
    <n v="22919.87"/>
    <n v="0.90378006872852235"/>
    <n v="0.15399239543726237"/>
    <n v="3.4220532319391636E-2"/>
    <n v="0.8460076045627376"/>
    <n v="0.4"/>
    <n v="50.70422535211268"/>
    <n v="10.373888888888889"/>
    <n v="9.9466666666666654"/>
    <n v="10.346666666666666"/>
    <n v="0.96134020618556693"/>
    <n v="56.25"/>
    <n v="0.90140845070422537"/>
    <n v="0.8460076045627376"/>
    <n v="0.7331165070466702"/>
    <n v="0.862910186999854"/>
    <n v="15333.95"/>
    <n v="29.151996197718631"/>
    <n v="7585.9199999999983"/>
    <n v="14.421901140684408"/>
    <x v="2"/>
    <s v="Warning"/>
    <n v="524.73593155893536"/>
  </r>
  <r>
    <n v="467"/>
    <x v="167"/>
    <x v="0"/>
    <x v="2"/>
    <x v="10"/>
    <x v="0"/>
    <x v="2"/>
    <s v="B260526-0467"/>
    <s v="OP112"/>
    <n v="636"/>
    <n v="480"/>
    <n v="428"/>
    <n v="52"/>
    <n v="17"/>
    <n v="111"/>
    <s v="Operator Issue"/>
    <n v="64"/>
    <n v="66"/>
    <n v="73.5"/>
    <n v="2.09"/>
    <n v="23.8"/>
    <n v="15336.81"/>
    <n v="5.76"/>
    <x v="0"/>
    <n v="17"/>
    <n v="22530.97"/>
    <n v="0.75471698113207553"/>
    <n v="0.10833333333333334"/>
    <n v="3.5416666666666666E-2"/>
    <n v="0.89166666666666672"/>
    <n v="1.85"/>
    <n v="54.545454545454547"/>
    <n v="8.8000000000000007"/>
    <n v="9.456666666666667"/>
    <n v="11.306666666666667"/>
    <n v="0.83637971698113212"/>
    <n v="56.25"/>
    <n v="0.96969696969696972"/>
    <n v="0.89166666666666672"/>
    <n v="0.72317276538974662"/>
    <n v="0.86315324632560919"/>
    <n v="15336.81"/>
    <n v="31.951687499999998"/>
    <n v="7194.1600000000017"/>
    <n v="14.987833333333336"/>
    <x v="1"/>
    <s v="Warning"/>
    <n v="543.17868750000002"/>
  </r>
  <r>
    <n v="468"/>
    <x v="142"/>
    <x v="1"/>
    <x v="3"/>
    <x v="11"/>
    <x v="0"/>
    <x v="0"/>
    <s v="B260215-0468"/>
    <s v="OP113"/>
    <n v="859"/>
    <n v="890"/>
    <n v="821"/>
    <n v="69"/>
    <n v="20"/>
    <n v="29"/>
    <s v="Material Shortage"/>
    <n v="42"/>
    <n v="43"/>
    <n v="67.900000000000006"/>
    <n v="1.91"/>
    <n v="34.200000000000003"/>
    <n v="15549.67"/>
    <n v="10.31"/>
    <x v="0"/>
    <n v="15"/>
    <n v="26331.82"/>
    <n v="1.0360884749708963"/>
    <n v="7.7528089887640456E-2"/>
    <n v="2.247191011235955E-2"/>
    <n v="0.92247191011235952"/>
    <n v="0.48333333333333334"/>
    <n v="83.720930232558146"/>
    <n v="10.630555555555556"/>
    <n v="9.538333333333334"/>
    <n v="10.021666666666667"/>
    <n v="0.95177116248129057"/>
    <n v="85.714285714285708"/>
    <n v="0.97674418604651181"/>
    <n v="0.92247191011235952"/>
    <n v="0.85756397242434979"/>
    <n v="0.86341587386957896"/>
    <n v="15549.67"/>
    <n v="17.471539325842695"/>
    <n v="10782.15"/>
    <n v="12.114775280898876"/>
    <x v="0"/>
    <s v="Normal"/>
    <n v="349.43078651685391"/>
  </r>
  <r>
    <n v="469"/>
    <x v="101"/>
    <x v="1"/>
    <x v="4"/>
    <x v="12"/>
    <x v="2"/>
    <x v="1"/>
    <s v="B260223-0469"/>
    <s v="OP114"/>
    <n v="855"/>
    <n v="711"/>
    <n v="616"/>
    <n v="95"/>
    <n v="26"/>
    <n v="26"/>
    <s v="Operator Issue"/>
    <n v="45"/>
    <n v="48"/>
    <n v="76.2"/>
    <n v="3.3"/>
    <n v="24.92"/>
    <n v="13760.18"/>
    <n v="7.91"/>
    <x v="1"/>
    <n v="14"/>
    <n v="22037.759999999998"/>
    <n v="0.83157894736842108"/>
    <n v="0.13361462728551335"/>
    <n v="3.6568213783403657E-2"/>
    <n v="0.86638537271448668"/>
    <n v="0.43333333333333335"/>
    <n v="75"/>
    <n v="9.48"/>
    <n v="10.254166666666666"/>
    <n v="10.6875"/>
    <n v="0.95945419103313834"/>
    <n v="80"/>
    <n v="0.9375"/>
    <n v="0.86638537271448668"/>
    <n v="0.77930350959442674"/>
    <n v="0.86342687368432558"/>
    <n v="13760.18"/>
    <n v="19.353277074542898"/>
    <n v="8277.5799999999981"/>
    <n v="11.642165963431783"/>
    <x v="1"/>
    <s v="Warning"/>
    <n v="503.18520393811536"/>
  </r>
  <r>
    <n v="470"/>
    <x v="155"/>
    <x v="0"/>
    <x v="1"/>
    <x v="2"/>
    <x v="0"/>
    <x v="4"/>
    <s v="B260103-0470"/>
    <s v="OP107"/>
    <n v="567"/>
    <n v="660"/>
    <n v="630"/>
    <n v="30"/>
    <n v="9"/>
    <n v="18"/>
    <s v="Machine Breakdown"/>
    <n v="57"/>
    <n v="55"/>
    <n v="74"/>
    <n v="1.59"/>
    <n v="23.14"/>
    <n v="17611.11"/>
    <n v="9.81"/>
    <x v="0"/>
    <n v="35"/>
    <n v="29290.47"/>
    <n v="1.164021164021164"/>
    <n v="4.5454545454545456E-2"/>
    <n v="1.3636363636363636E-2"/>
    <n v="0.95454545454545459"/>
    <n v="0.3"/>
    <n v="65.454545454545453"/>
    <n v="10.083333333333334"/>
    <n v="8.6774999999999984"/>
    <n v="8.9774999999999991"/>
    <n v="0.96658312447786121"/>
    <n v="63.157894736842103"/>
    <n v="1.0363636363636364"/>
    <n v="0.95454545454545459"/>
    <n v="0.9561983471074379"/>
    <n v="0.86358529809880746"/>
    <n v="17611.11"/>
    <n v="26.683500000000002"/>
    <n v="11679.36"/>
    <n v="17.696000000000002"/>
    <x v="2"/>
    <s v="Normal"/>
    <n v="240.15150000000003"/>
  </r>
  <r>
    <n v="471"/>
    <x v="62"/>
    <x v="0"/>
    <x v="3"/>
    <x v="11"/>
    <x v="0"/>
    <x v="3"/>
    <s v="B260318-0471"/>
    <s v="OP118"/>
    <n v="825"/>
    <n v="725"/>
    <n v="669"/>
    <n v="56"/>
    <n v="21"/>
    <n v="31"/>
    <s v="Preventive Maintenance"/>
    <n v="49"/>
    <n v="52"/>
    <n v="70.099999999999994"/>
    <n v="1.88"/>
    <n v="22"/>
    <n v="16510.54"/>
    <n v="6.74"/>
    <x v="0"/>
    <n v="27"/>
    <n v="25263.360000000001"/>
    <n v="0.87878787878787878"/>
    <n v="7.7241379310344832E-2"/>
    <n v="2.8965517241379312E-2"/>
    <n v="0.9227586206896552"/>
    <n v="0.51666666666666672"/>
    <n v="69.230769230769226"/>
    <n v="10.472222222222221"/>
    <n v="10.712499999999999"/>
    <n v="11.229166666666666"/>
    <n v="0.95398886827458251"/>
    <n v="73.469387755102048"/>
    <n v="0.94230769230769218"/>
    <n v="0.9227586206896552"/>
    <n v="0.82951482999758852"/>
    <n v="0.86341055649690457"/>
    <n v="16510.54"/>
    <n v="22.773158620689657"/>
    <n v="8752.82"/>
    <n v="12.072855172413792"/>
    <x v="2"/>
    <s v="Warning"/>
    <n v="478.23633103448276"/>
  </r>
  <r>
    <n v="472"/>
    <x v="116"/>
    <x v="0"/>
    <x v="3"/>
    <x v="8"/>
    <x v="2"/>
    <x v="3"/>
    <s v="B260428-0472"/>
    <s v="OP106"/>
    <n v="714"/>
    <n v="587"/>
    <n v="545"/>
    <n v="42"/>
    <n v="11"/>
    <n v="24"/>
    <s v="Material Shortage"/>
    <n v="49"/>
    <n v="53"/>
    <n v="74.7"/>
    <n v="1.73"/>
    <n v="21.53"/>
    <n v="13222.05"/>
    <n v="8.4"/>
    <x v="3"/>
    <n v="21"/>
    <n v="21121.73"/>
    <n v="0.82212885154061621"/>
    <n v="7.1550255536626917E-2"/>
    <n v="1.8739352640545145E-2"/>
    <n v="0.92844974446337314"/>
    <n v="0.4"/>
    <n v="67.924528301886795"/>
    <n v="8.6419444444444444"/>
    <n v="9.3183333333333334"/>
    <n v="9.7183333333333337"/>
    <n v="0.95884067912879434"/>
    <n v="73.469387755102048"/>
    <n v="0.92452830188679236"/>
    <n v="0.92844974446337314"/>
    <n v="0.82304780740363381"/>
    <n v="0.86347463159425675"/>
    <n v="13222.05"/>
    <n v="22.5247870528109"/>
    <n v="7899.68"/>
    <n v="13.45771720613288"/>
    <x v="0"/>
    <s v="Warning"/>
    <n v="247.77265758091991"/>
  </r>
  <r>
    <n v="473"/>
    <x v="13"/>
    <x v="0"/>
    <x v="0"/>
    <x v="1"/>
    <x v="0"/>
    <x v="1"/>
    <s v="B260630-0473"/>
    <s v="OP109"/>
    <n v="884"/>
    <n v="935"/>
    <n v="883"/>
    <n v="52"/>
    <n v="12"/>
    <n v="11"/>
    <s v="Quality Inspection"/>
    <n v="45"/>
    <n v="46"/>
    <n v="73.2"/>
    <n v="1.33"/>
    <n v="34.299999999999997"/>
    <n v="18866.490000000002"/>
    <n v="8.8000000000000007"/>
    <x v="2"/>
    <n v="41"/>
    <n v="31110.02"/>
    <n v="1.0576923076923077"/>
    <n v="5.5614973262032089E-2"/>
    <n v="1.2834224598930482E-2"/>
    <n v="0.94438502673796787"/>
    <n v="0.18333333333333332"/>
    <n v="78.260869565217391"/>
    <n v="11.947222222222223"/>
    <n v="10.866666666666667"/>
    <n v="11.05"/>
    <n v="0.98340874811463042"/>
    <n v="80"/>
    <n v="0.97826086956521741"/>
    <n v="0.94438502673796787"/>
    <n v="0.90852700781992179"/>
    <n v="0.8635511975491631"/>
    <n v="18866.490000000002"/>
    <n v="20.178064171122998"/>
    <n v="12243.529999999999"/>
    <n v="13.094684491978608"/>
    <x v="2"/>
    <s v="Normal"/>
    <n v="242.13677005347597"/>
  </r>
  <r>
    <n v="474"/>
    <x v="23"/>
    <x v="0"/>
    <x v="3"/>
    <x v="8"/>
    <x v="1"/>
    <x v="0"/>
    <s v="B260412-0474"/>
    <s v="OP120"/>
    <n v="942"/>
    <n v="834"/>
    <n v="784"/>
    <n v="50"/>
    <n v="20"/>
    <n v="15"/>
    <s v="Machine Breakdown"/>
    <n v="42"/>
    <n v="42"/>
    <n v="69.400000000000006"/>
    <n v="1.63"/>
    <n v="26.06"/>
    <n v="15461.12"/>
    <n v="6.69"/>
    <x v="3"/>
    <n v="25"/>
    <n v="24856.62"/>
    <n v="0.88535031847133761"/>
    <n v="5.9952038369304558E-2"/>
    <n v="2.3980815347721823E-2"/>
    <n v="0.94004796163069548"/>
    <n v="0.25"/>
    <n v="85.714285714285708"/>
    <n v="9.73"/>
    <n v="10.74"/>
    <n v="10.99"/>
    <n v="0.97725204731574156"/>
    <n v="85.714285714285708"/>
    <n v="1"/>
    <n v="0.94004796163069548"/>
    <n v="0.91866379507858686"/>
    <n v="0.86346585445567003"/>
    <n v="15461.12"/>
    <n v="18.538513189448441"/>
    <n v="9395.4999999999982"/>
    <n v="11.265587529976017"/>
    <x v="0"/>
    <s v="Normal"/>
    <n v="370.7702637889688"/>
  </r>
  <r>
    <n v="475"/>
    <x v="170"/>
    <x v="1"/>
    <x v="0"/>
    <x v="3"/>
    <x v="0"/>
    <x v="4"/>
    <s v="B260126-0475"/>
    <s v="OP125"/>
    <n v="695"/>
    <n v="684"/>
    <n v="656"/>
    <n v="28"/>
    <n v="8"/>
    <n v="23"/>
    <s v="Power Failure"/>
    <n v="57"/>
    <n v="61"/>
    <n v="75.7"/>
    <n v="1.63"/>
    <n v="23.71"/>
    <n v="18437.71"/>
    <n v="8.82"/>
    <x v="0"/>
    <n v="1"/>
    <n v="30692.91"/>
    <n v="0.98417266187050356"/>
    <n v="4.0935672514619881E-2"/>
    <n v="1.1695906432748537E-2"/>
    <n v="0.95906432748538006"/>
    <n v="0.38333333333333336"/>
    <n v="59.016393442622949"/>
    <n v="11.59"/>
    <n v="10.620833333333334"/>
    <n v="11.004166666666666"/>
    <n v="0.96516471033699358"/>
    <n v="63.157894736842103"/>
    <n v="0.93442622950819676"/>
    <n v="0.95906432748538006"/>
    <n v="0.86495635243315272"/>
    <n v="0.86336091540505611"/>
    <n v="18437.71"/>
    <n v="26.955716374269006"/>
    <n v="12255.2"/>
    <n v="17.916959064327486"/>
    <x v="0"/>
    <s v="Normal"/>
    <n v="215.64573099415205"/>
  </r>
  <r>
    <n v="476"/>
    <x v="135"/>
    <x v="1"/>
    <x v="0"/>
    <x v="3"/>
    <x v="0"/>
    <x v="2"/>
    <s v="B260419-0476"/>
    <s v="OP117"/>
    <n v="500"/>
    <n v="484"/>
    <n v="460"/>
    <n v="24"/>
    <n v="7"/>
    <n v="0"/>
    <s v="No Downtime"/>
    <n v="64"/>
    <n v="65"/>
    <n v="70.599999999999994"/>
    <n v="2.06"/>
    <n v="15"/>
    <n v="14768.67"/>
    <n v="8.33"/>
    <x v="1"/>
    <n v="11"/>
    <n v="24302.959999999999"/>
    <n v="0.96799999999999997"/>
    <n v="4.9586776859504134E-2"/>
    <n v="1.4462809917355372E-2"/>
    <n v="0.95041322314049592"/>
    <n v="0"/>
    <n v="55.384615384615387"/>
    <n v="8.7388888888888889"/>
    <n v="8.8888888888888893"/>
    <n v="8.8888888888888893"/>
    <n v="1"/>
    <n v="56.25"/>
    <n v="0.98461538461538467"/>
    <n v="0.95041322314049592"/>
    <n v="0.93579148124602685"/>
    <n v="0.86335787647738371"/>
    <n v="14768.67"/>
    <n v="30.513780991735537"/>
    <n v="9534.2899999999991"/>
    <n v="19.698946280991734"/>
    <x v="0"/>
    <s v="Normal"/>
    <n v="213.59646694214877"/>
  </r>
  <r>
    <n v="477"/>
    <x v="51"/>
    <x v="1"/>
    <x v="3"/>
    <x v="7"/>
    <x v="0"/>
    <x v="0"/>
    <s v="B260107-0477"/>
    <s v="OP121"/>
    <n v="872"/>
    <n v="872"/>
    <n v="831"/>
    <n v="41"/>
    <n v="12"/>
    <n v="12"/>
    <s v="Machine Breakdown"/>
    <n v="42"/>
    <n v="45"/>
    <n v="74.099999999999994"/>
    <n v="2.65"/>
    <n v="28.42"/>
    <n v="16497.86"/>
    <n v="8.01"/>
    <x v="1"/>
    <n v="14"/>
    <n v="27126.37"/>
    <n v="1"/>
    <n v="4.7018348623853214E-2"/>
    <n v="1.3761467889908258E-2"/>
    <n v="0.95298165137614677"/>
    <n v="0.2"/>
    <n v="80"/>
    <n v="10.9"/>
    <n v="9.9733333333333345"/>
    <n v="10.173333333333334"/>
    <n v="0.980340760157274"/>
    <n v="85.714285714285708"/>
    <n v="0.93333333333333335"/>
    <n v="0.95298165137614677"/>
    <n v="0.871963639424291"/>
    <n v="0.86321964440721455"/>
    <n v="16497.86"/>
    <n v="18.919564220183489"/>
    <n v="10628.509999999998"/>
    <n v="12.188658256880732"/>
    <x v="2"/>
    <s v="Normal"/>
    <n v="227.03477064220186"/>
  </r>
  <r>
    <n v="478"/>
    <x v="137"/>
    <x v="1"/>
    <x v="0"/>
    <x v="3"/>
    <x v="0"/>
    <x v="0"/>
    <s v="B260515-0478"/>
    <s v="OP107"/>
    <n v="915"/>
    <n v="898"/>
    <n v="863"/>
    <n v="35"/>
    <n v="12"/>
    <n v="20"/>
    <s v="Preventive Maintenance"/>
    <n v="42"/>
    <n v="42"/>
    <n v="69.400000000000006"/>
    <n v="2.2000000000000002"/>
    <n v="34.58"/>
    <n v="17435.04"/>
    <n v="10.19"/>
    <x v="3"/>
    <n v="34"/>
    <n v="27733.47"/>
    <n v="0.98142076502732245"/>
    <n v="3.8975501113585748E-2"/>
    <n v="1.3363028953229399E-2"/>
    <n v="0.96102449888641428"/>
    <n v="0.33333333333333331"/>
    <n v="85.714285714285708"/>
    <n v="10.476666666666667"/>
    <n v="10.341666666666667"/>
    <n v="10.675000000000001"/>
    <n v="0.96877439500390317"/>
    <n v="85.714285714285708"/>
    <n v="1"/>
    <n v="0.96102449888641428"/>
    <n v="0.93101592749261519"/>
    <n v="0.86320292548748778"/>
    <n v="17435.04"/>
    <n v="19.415412026726059"/>
    <n v="10298.43"/>
    <n v="11.468184855233853"/>
    <x v="2"/>
    <s v="Normal"/>
    <n v="232.98494432071271"/>
  </r>
  <r>
    <n v="479"/>
    <x v="136"/>
    <x v="0"/>
    <x v="0"/>
    <x v="1"/>
    <x v="1"/>
    <x v="0"/>
    <s v="B260319-0479"/>
    <s v="OP128"/>
    <n v="860"/>
    <n v="917"/>
    <n v="875"/>
    <n v="42"/>
    <n v="12"/>
    <n v="9"/>
    <s v="Preventive Maintenance"/>
    <n v="42"/>
    <n v="44"/>
    <n v="68"/>
    <n v="2.0099999999999998"/>
    <n v="27.63"/>
    <n v="17166.2"/>
    <n v="11.11"/>
    <x v="0"/>
    <n v="25"/>
    <n v="27531.82"/>
    <n v="1.0662790697674418"/>
    <n v="4.5801526717557252E-2"/>
    <n v="1.3086150490730643E-2"/>
    <n v="0.95419847328244278"/>
    <n v="0.15"/>
    <n v="81.818181818181813"/>
    <n v="11.207777777777778"/>
    <n v="9.8833333333333329"/>
    <n v="10.033333333333333"/>
    <n v="0.98504983388704315"/>
    <n v="85.714285714285708"/>
    <n v="0.95454545454545459"/>
    <n v="0.95419847328244278"/>
    <n v="0.89720881816567954"/>
    <n v="0.86307301552196081"/>
    <n v="17166.2"/>
    <n v="18.719956379498367"/>
    <n v="10365.619999999999"/>
    <n v="11.303838604143946"/>
    <x v="0"/>
    <s v="Normal"/>
    <n v="224.63947655398039"/>
  </r>
  <r>
    <n v="480"/>
    <x v="100"/>
    <x v="1"/>
    <x v="3"/>
    <x v="8"/>
    <x v="1"/>
    <x v="1"/>
    <s v="B260105-0480"/>
    <s v="OP130"/>
    <n v="895"/>
    <n v="874"/>
    <n v="819"/>
    <n v="55"/>
    <n v="16"/>
    <n v="19"/>
    <s v="Setup Time"/>
    <n v="45"/>
    <n v="43"/>
    <n v="69.5"/>
    <n v="2.44"/>
    <n v="33.729999999999997"/>
    <n v="18342.12"/>
    <n v="9.1999999999999993"/>
    <x v="0"/>
    <n v="36"/>
    <n v="27860.55"/>
    <n v="0.97653631284916198"/>
    <n v="6.2929061784897031E-2"/>
    <n v="1.8306636155606407E-2"/>
    <n v="0.93707093821510301"/>
    <n v="0.31666666666666665"/>
    <n v="83.720930232558146"/>
    <n v="10.439444444444444"/>
    <n v="10.870833333333334"/>
    <n v="11.1875"/>
    <n v="0.97169459962756055"/>
    <n v="80"/>
    <n v="1.0465116279069768"/>
    <n v="0.93707093821510301"/>
    <n v="0.95289778269580505"/>
    <n v="0.86300749574721269"/>
    <n v="18342.12"/>
    <n v="20.986407322654461"/>
    <n v="9518.43"/>
    <n v="10.890652173913043"/>
    <x v="2"/>
    <s v="Normal"/>
    <n v="335.78251716247138"/>
  </r>
  <r>
    <n v="481"/>
    <x v="78"/>
    <x v="0"/>
    <x v="1"/>
    <x v="6"/>
    <x v="2"/>
    <x v="0"/>
    <s v="B260527-0481"/>
    <s v="OP134"/>
    <n v="909"/>
    <n v="855"/>
    <n v="803"/>
    <n v="52"/>
    <n v="19"/>
    <n v="0"/>
    <s v="No Downtime"/>
    <n v="42"/>
    <n v="44"/>
    <n v="77.5"/>
    <n v="1.66"/>
    <n v="32.29"/>
    <n v="16280.74"/>
    <n v="9.84"/>
    <x v="1"/>
    <n v="24"/>
    <n v="25753.96"/>
    <n v="0.94059405940594054"/>
    <n v="6.0818713450292397E-2"/>
    <n v="2.2222222222222223E-2"/>
    <n v="0.93918128654970756"/>
    <n v="0"/>
    <n v="81.818181818181813"/>
    <n v="10.45"/>
    <n v="10.605"/>
    <n v="10.605"/>
    <n v="1"/>
    <n v="85.714285714285708"/>
    <n v="0.95454545454545459"/>
    <n v="0.93918128654970756"/>
    <n v="0.89649122807017545"/>
    <n v="0.86283462981077319"/>
    <n v="16280.74"/>
    <n v="19.041801169590642"/>
    <n v="9473.2199999999993"/>
    <n v="11.07978947368421"/>
    <x v="0"/>
    <s v="Normal"/>
    <n v="361.79422222222217"/>
  </r>
  <r>
    <n v="482"/>
    <x v="50"/>
    <x v="0"/>
    <x v="0"/>
    <x v="1"/>
    <x v="0"/>
    <x v="2"/>
    <s v="B260407-0482"/>
    <s v="OP119"/>
    <n v="495"/>
    <n v="443"/>
    <n v="412"/>
    <n v="31"/>
    <n v="8"/>
    <n v="26"/>
    <s v="Setup Time"/>
    <n v="64"/>
    <n v="66"/>
    <n v="69.900000000000006"/>
    <n v="2.3199999999999998"/>
    <n v="18.41"/>
    <n v="14003.65"/>
    <n v="8.4700000000000006"/>
    <x v="1"/>
    <n v="13"/>
    <n v="21599.09"/>
    <n v="0.89494949494949494"/>
    <n v="6.9977426636568849E-2"/>
    <n v="1.8058690744920992E-2"/>
    <n v="0.93002257336343119"/>
    <n v="0.43333333333333335"/>
    <n v="54.545454545454547"/>
    <n v="8.1216666666666661"/>
    <n v="8.3666666666666671"/>
    <n v="8.8000000000000007"/>
    <n v="0.95075757575757569"/>
    <n v="56.25"/>
    <n v="0.96969696969696972"/>
    <n v="0.93002257336343119"/>
    <n v="0.85743127975838829"/>
    <n v="0.86276978087385736"/>
    <n v="14003.65"/>
    <n v="31.610948081264109"/>
    <n v="7595.4400000000005"/>
    <n v="17.145462753950341"/>
    <x v="2"/>
    <s v="Normal"/>
    <n v="252.88758465011287"/>
  </r>
  <r>
    <n v="483"/>
    <x v="5"/>
    <x v="1"/>
    <x v="3"/>
    <x v="7"/>
    <x v="1"/>
    <x v="3"/>
    <s v="B260509-0483"/>
    <s v="OP129"/>
    <n v="700"/>
    <n v="663"/>
    <n v="632"/>
    <n v="31"/>
    <n v="13"/>
    <n v="32"/>
    <s v="Tool Change"/>
    <n v="49"/>
    <n v="49"/>
    <n v="72.7"/>
    <n v="2.42"/>
    <n v="24.03"/>
    <n v="14794.07"/>
    <n v="7.25"/>
    <x v="3"/>
    <n v="28"/>
    <n v="24734.91"/>
    <n v="0.94714285714285718"/>
    <n v="4.6757164404223228E-2"/>
    <n v="1.9607843137254902E-2"/>
    <n v="0.95324283559577683"/>
    <n v="0.53333333333333333"/>
    <n v="73.469387755102048"/>
    <n v="9.024166666666666"/>
    <n v="8.9944444444444454"/>
    <n v="9.5277777777777786"/>
    <n v="0.94402332361516039"/>
    <n v="73.469387755102048"/>
    <n v="1"/>
    <n v="0.95324283559577683"/>
    <n v="0.89988346987146517"/>
    <n v="0.86278008686056662"/>
    <n v="14794.07"/>
    <n v="22.313831070889893"/>
    <n v="9940.84"/>
    <n v="14.993725490196079"/>
    <x v="1"/>
    <s v="Normal"/>
    <n v="290.07980392156861"/>
  </r>
  <r>
    <n v="484"/>
    <x v="30"/>
    <x v="1"/>
    <x v="0"/>
    <x v="1"/>
    <x v="1"/>
    <x v="0"/>
    <s v="B260603-0484"/>
    <s v="OP131"/>
    <n v="766"/>
    <n v="772"/>
    <n v="724"/>
    <n v="48"/>
    <n v="14"/>
    <n v="43"/>
    <s v="Operator Issue"/>
    <n v="42"/>
    <n v="43"/>
    <n v="68.7"/>
    <n v="2.0499999999999998"/>
    <n v="30.79"/>
    <n v="14234.3"/>
    <n v="9.6300000000000008"/>
    <x v="0"/>
    <n v="17"/>
    <n v="22657.35"/>
    <n v="1.0078328981723237"/>
    <n v="6.2176165803108807E-2"/>
    <n v="1.8134715025906734E-2"/>
    <n v="0.93782383419689119"/>
    <n v="0.71666666666666667"/>
    <n v="83.720930232558146"/>
    <n v="9.2211111111111119"/>
    <n v="8.2200000000000006"/>
    <n v="8.9366666666666674"/>
    <n v="0.91980604252144726"/>
    <n v="85.714285714285708"/>
    <n v="0.97674418604651181"/>
    <n v="0.93782383419689119"/>
    <n v="0.84255519161923653"/>
    <n v="0.86270832016228627"/>
    <n v="14234.3"/>
    <n v="18.438212435233158"/>
    <n v="8423.0499999999993"/>
    <n v="10.910686528497408"/>
    <x v="2"/>
    <s v="Warning"/>
    <n v="258.13497409326419"/>
  </r>
  <r>
    <n v="485"/>
    <x v="40"/>
    <x v="0"/>
    <x v="3"/>
    <x v="11"/>
    <x v="1"/>
    <x v="0"/>
    <s v="B260117-0485"/>
    <s v="OP129"/>
    <n v="843"/>
    <n v="827"/>
    <n v="773"/>
    <n v="54"/>
    <n v="10"/>
    <n v="25"/>
    <s v="Preventive Maintenance"/>
    <n v="42"/>
    <n v="42"/>
    <n v="70.599999999999994"/>
    <n v="0.99"/>
    <n v="32.18"/>
    <n v="16209.27"/>
    <n v="9.85"/>
    <x v="0"/>
    <n v="37"/>
    <n v="24612.95"/>
    <n v="0.98102016607354681"/>
    <n v="6.529625151148731E-2"/>
    <n v="1.2091898428053204E-2"/>
    <n v="0.93470374848851268"/>
    <n v="0.41666666666666669"/>
    <n v="85.714285714285708"/>
    <n v="9.6483333333333334"/>
    <n v="9.4183333333333348"/>
    <n v="9.8350000000000009"/>
    <n v="0.95763429927131005"/>
    <n v="85.714285714285708"/>
    <n v="1"/>
    <n v="0.93470374848851268"/>
    <n v="0.89510436921006364"/>
    <n v="0.8627473766129512"/>
    <n v="16209.27"/>
    <n v="19.600084643288998"/>
    <n v="8403.68"/>
    <n v="10.161644498186215"/>
    <x v="0"/>
    <s v="Normal"/>
    <n v="196.00084643288997"/>
  </r>
  <r>
    <n v="486"/>
    <x v="25"/>
    <x v="0"/>
    <x v="2"/>
    <x v="9"/>
    <x v="2"/>
    <x v="1"/>
    <s v="B260308-0486"/>
    <s v="OP129"/>
    <n v="926"/>
    <n v="823"/>
    <n v="773"/>
    <n v="50"/>
    <n v="17"/>
    <n v="48"/>
    <s v="Operator Issue"/>
    <n v="45"/>
    <n v="49"/>
    <n v="76.900000000000006"/>
    <n v="2.17"/>
    <n v="30.94"/>
    <n v="16069"/>
    <n v="8.8800000000000008"/>
    <x v="3"/>
    <n v="31"/>
    <n v="27184.560000000001"/>
    <n v="0.88876889848812091"/>
    <n v="6.0753341433778855E-2"/>
    <n v="2.0656136087484813E-2"/>
    <n v="0.93924665856622114"/>
    <n v="0.8"/>
    <n v="73.469387755102048"/>
    <n v="11.201944444444445"/>
    <n v="10.774999999999999"/>
    <n v="11.574999999999999"/>
    <n v="0.93088552915766731"/>
    <n v="80"/>
    <n v="0.91836734693877564"/>
    <n v="0.93924665856622114"/>
    <n v="0.80295715356335606"/>
    <n v="0.86268454750111201"/>
    <n v="16069"/>
    <n v="19.524908869987851"/>
    <n v="11115.560000000001"/>
    <n v="13.5061482381531"/>
    <x v="1"/>
    <s v="Warning"/>
    <n v="331.92345078979343"/>
  </r>
  <r>
    <n v="487"/>
    <x v="162"/>
    <x v="0"/>
    <x v="4"/>
    <x v="13"/>
    <x v="1"/>
    <x v="0"/>
    <s v="B260129-0487"/>
    <s v="OP116"/>
    <n v="967"/>
    <n v="772"/>
    <n v="731"/>
    <n v="41"/>
    <n v="15"/>
    <n v="40"/>
    <s v="Machine Breakdown"/>
    <n v="42"/>
    <n v="46"/>
    <n v="72.2"/>
    <n v="2.0499999999999998"/>
    <n v="30.95"/>
    <n v="14443.83"/>
    <n v="7.75"/>
    <x v="0"/>
    <n v="38"/>
    <n v="23095.06"/>
    <n v="0.79834539813857286"/>
    <n v="5.3108808290155442E-2"/>
    <n v="1.9430051813471502E-2"/>
    <n v="0.94689119170984459"/>
    <n v="0.66666666666666663"/>
    <n v="78.260869565217391"/>
    <n v="9.8644444444444446"/>
    <n v="10.615"/>
    <n v="11.281666666666666"/>
    <n v="0.94090707637760385"/>
    <n v="85.714285714285708"/>
    <n v="0.91304347826086962"/>
    <n v="0.94689119170984459"/>
    <n v="0.81346387302729206"/>
    <n v="0.86280074865663281"/>
    <n v="14443.83"/>
    <n v="18.709624352331605"/>
    <n v="8651.2300000000014"/>
    <n v="11.20625647668394"/>
    <x v="1"/>
    <s v="Warning"/>
    <n v="280.64436528497407"/>
  </r>
  <r>
    <n v="488"/>
    <x v="7"/>
    <x v="1"/>
    <x v="2"/>
    <x v="10"/>
    <x v="1"/>
    <x v="3"/>
    <s v="B260226-0488"/>
    <s v="OP111"/>
    <n v="776"/>
    <n v="747"/>
    <n v="674"/>
    <n v="73"/>
    <n v="14"/>
    <n v="15"/>
    <s v="Quality Inspection"/>
    <n v="49"/>
    <n v="50"/>
    <n v="70.7"/>
    <n v="2.57"/>
    <n v="23.68"/>
    <n v="16600.12"/>
    <n v="7.76"/>
    <x v="3"/>
    <n v="34"/>
    <n v="25989.200000000001"/>
    <n v="0.96262886597938147"/>
    <n v="9.772423025435073E-2"/>
    <n v="1.8741633199464525E-2"/>
    <n v="0.90227576974564927"/>
    <n v="0.25"/>
    <n v="72"/>
    <n v="10.375"/>
    <n v="10.312222222222223"/>
    <n v="10.562222222222223"/>
    <n v="0.97633073848095941"/>
    <n v="73.469387755102048"/>
    <n v="0.97999999999999987"/>
    <n v="0.90227576974564927"/>
    <n v="0.8633011772174608"/>
    <n v="0.86289692190347378"/>
    <n v="16600.12"/>
    <n v="22.2223828647925"/>
    <n v="9389.0800000000017"/>
    <n v="12.569049531459171"/>
    <x v="2"/>
    <s v="Normal"/>
    <n v="311.11336010709499"/>
  </r>
  <r>
    <n v="489"/>
    <x v="84"/>
    <x v="1"/>
    <x v="1"/>
    <x v="6"/>
    <x v="2"/>
    <x v="2"/>
    <s v="B260513-0489"/>
    <s v="OP110"/>
    <n v="600"/>
    <n v="581"/>
    <n v="545"/>
    <n v="36"/>
    <n v="15"/>
    <n v="36"/>
    <s v="Setup Time"/>
    <n v="64"/>
    <n v="68"/>
    <n v="77.3"/>
    <n v="2.5099999999999998"/>
    <n v="20.56"/>
    <n v="17415.150000000001"/>
    <n v="7.86"/>
    <x v="1"/>
    <n v="19"/>
    <n v="28831.88"/>
    <n v="0.96833333333333338"/>
    <n v="6.1962134251290879E-2"/>
    <n v="2.5817555938037865E-2"/>
    <n v="0.93803786574870918"/>
    <n v="0.6"/>
    <n v="52.941176470588232"/>
    <n v="10.974444444444444"/>
    <n v="10.066666666666666"/>
    <n v="10.666666666666666"/>
    <n v="0.94374999999999998"/>
    <n v="56.25"/>
    <n v="0.94117647058823528"/>
    <n v="0.93803786574870918"/>
    <n v="0.83319833957679457"/>
    <n v="0.86289613234231355"/>
    <n v="17415.150000000001"/>
    <n v="29.974440619621344"/>
    <n v="11416.73"/>
    <n v="19.65013769363167"/>
    <x v="1"/>
    <s v="Warning"/>
    <n v="449.61660929432014"/>
  </r>
  <r>
    <n v="490"/>
    <x v="22"/>
    <x v="0"/>
    <x v="4"/>
    <x v="13"/>
    <x v="1"/>
    <x v="2"/>
    <s v="B260616-0490"/>
    <s v="OP101"/>
    <n v="665"/>
    <n v="549"/>
    <n v="501"/>
    <n v="48"/>
    <n v="12"/>
    <n v="44"/>
    <s v="Setup Time"/>
    <n v="64"/>
    <n v="68"/>
    <n v="76.3"/>
    <n v="3.22"/>
    <n v="25.27"/>
    <n v="17096.05"/>
    <n v="6.16"/>
    <x v="2"/>
    <n v="46"/>
    <n v="25968.58"/>
    <n v="0.82556390977443606"/>
    <n v="8.7431693989071038E-2"/>
    <n v="2.185792349726776E-2"/>
    <n v="0.91256830601092898"/>
    <n v="0.73333333333333328"/>
    <n v="52.941176470588232"/>
    <n v="10.37"/>
    <n v="11.08888888888889"/>
    <n v="11.822222222222223"/>
    <n v="0.93796992481203012"/>
    <n v="56.25"/>
    <n v="0.94117647058823528"/>
    <n v="0.91256830601092898"/>
    <n v="0.80561094152932966"/>
    <n v="0.86295424935359655"/>
    <n v="17096.05"/>
    <n v="31.140346083788707"/>
    <n v="8872.5300000000025"/>
    <n v="16.161256830601097"/>
    <x v="1"/>
    <s v="Warning"/>
    <n v="373.68415300546451"/>
  </r>
  <r>
    <n v="491"/>
    <x v="95"/>
    <x v="0"/>
    <x v="3"/>
    <x v="7"/>
    <x v="2"/>
    <x v="0"/>
    <s v="B260514-0491"/>
    <s v="OP116"/>
    <n v="836"/>
    <n v="745"/>
    <n v="700"/>
    <n v="45"/>
    <n v="14"/>
    <n v="22"/>
    <s v="Preventive Maintenance"/>
    <n v="42"/>
    <n v="45"/>
    <n v="73.8"/>
    <n v="2.13"/>
    <n v="22.42"/>
    <n v="13924.2"/>
    <n v="8.1300000000000008"/>
    <x v="0"/>
    <n v="20"/>
    <n v="22449.64"/>
    <n v="0.89114832535885169"/>
    <n v="6.0402684563758392E-2"/>
    <n v="1.8791946308724831E-2"/>
    <n v="0.93959731543624159"/>
    <n v="0.36666666666666664"/>
    <n v="80"/>
    <n v="9.3125"/>
    <n v="9.3866666666666667"/>
    <n v="9.7533333333333339"/>
    <n v="0.96240601503759393"/>
    <n v="85.714285714285708"/>
    <n v="0.93333333333333335"/>
    <n v="0.93959731543624159"/>
    <n v="0.84398916754974684"/>
    <n v="0.86306668721207536"/>
    <n v="13924.2"/>
    <n v="18.690201342281881"/>
    <n v="8525.4399999999987"/>
    <n v="11.443543624161071"/>
    <x v="2"/>
    <s v="Warning"/>
    <n v="261.66281879194634"/>
  </r>
  <r>
    <n v="492"/>
    <x v="49"/>
    <x v="1"/>
    <x v="0"/>
    <x v="3"/>
    <x v="1"/>
    <x v="3"/>
    <s v="B260114-0492"/>
    <s v="OP131"/>
    <n v="721"/>
    <n v="655"/>
    <n v="627"/>
    <n v="28"/>
    <n v="10"/>
    <n v="0"/>
    <s v="No Downtime"/>
    <n v="49"/>
    <n v="49"/>
    <n v="77.3"/>
    <n v="2.06"/>
    <n v="22.11"/>
    <n v="14563.79"/>
    <n v="8.44"/>
    <x v="1"/>
    <n v="20"/>
    <n v="24529.68"/>
    <n v="0.90846047156726772"/>
    <n v="4.2748091603053436E-2"/>
    <n v="1.5267175572519083E-2"/>
    <n v="0.95725190839694652"/>
    <n v="0"/>
    <n v="73.469387755102048"/>
    <n v="8.9152777777777779"/>
    <n v="9.8136111111111113"/>
    <n v="9.8136111111111113"/>
    <n v="1"/>
    <n v="73.469387755102048"/>
    <n v="1"/>
    <n v="0.95725190839694652"/>
    <n v="0.95725190839694652"/>
    <n v="0.86310416760433939"/>
    <n v="14563.79"/>
    <n v="22.234793893129773"/>
    <n v="9965.89"/>
    <n v="15.215099236641221"/>
    <x v="2"/>
    <s v="Normal"/>
    <n v="222.34793893129773"/>
  </r>
  <r>
    <n v="493"/>
    <x v="171"/>
    <x v="1"/>
    <x v="2"/>
    <x v="10"/>
    <x v="1"/>
    <x v="0"/>
    <s v="B260306-0493"/>
    <s v="OP133"/>
    <n v="967"/>
    <n v="890"/>
    <n v="798"/>
    <n v="92"/>
    <n v="27"/>
    <n v="23"/>
    <s v="Material Shortage"/>
    <n v="42"/>
    <n v="44"/>
    <n v="70.400000000000006"/>
    <n v="0.99"/>
    <n v="30.31"/>
    <n v="16406.73"/>
    <n v="7.12"/>
    <x v="0"/>
    <n v="33"/>
    <n v="25431.84"/>
    <n v="0.9203722854188211"/>
    <n v="0.10337078651685393"/>
    <n v="3.0337078651685393E-2"/>
    <n v="0.89662921348314606"/>
    <n v="0.38333333333333336"/>
    <n v="81.818181818181813"/>
    <n v="10.877777777777778"/>
    <n v="10.898333333333333"/>
    <n v="11.281666666666666"/>
    <n v="0.96602156891712221"/>
    <n v="85.714285714285708"/>
    <n v="0.95454545454545459"/>
    <n v="0.89662921348314606"/>
    <n v="0.82679210683928162"/>
    <n v="0.8629188374059289"/>
    <n v="16406.73"/>
    <n v="18.434528089887639"/>
    <n v="9025.11"/>
    <n v="10.140573033707867"/>
    <x v="0"/>
    <s v="Warning"/>
    <n v="497.73225842696627"/>
  </r>
  <r>
    <n v="494"/>
    <x v="136"/>
    <x v="0"/>
    <x v="1"/>
    <x v="2"/>
    <x v="1"/>
    <x v="4"/>
    <s v="B260319-0494"/>
    <s v="OP112"/>
    <n v="569"/>
    <n v="569"/>
    <n v="546"/>
    <n v="23"/>
    <n v="8"/>
    <n v="25"/>
    <s v="Tool Change"/>
    <n v="57"/>
    <n v="57"/>
    <n v="69.7"/>
    <n v="2.0099999999999998"/>
    <n v="21.19"/>
    <n v="15002.3"/>
    <n v="9.73"/>
    <x v="3"/>
    <n v="36"/>
    <n v="25646.99"/>
    <n v="1"/>
    <n v="4.0421792618629174E-2"/>
    <n v="1.4059753954305799E-2"/>
    <n v="0.95957820738137078"/>
    <n v="0.41666666666666669"/>
    <n v="63.157894736842103"/>
    <n v="9.0091666666666672"/>
    <n v="8.5925000000000011"/>
    <n v="9.0091666666666672"/>
    <n v="0.95375080936083623"/>
    <n v="63.157894736842103"/>
    <n v="1"/>
    <n v="0.95957820738137078"/>
    <n v="0.91519849193500269"/>
    <n v="0.86299009328475851"/>
    <n v="15002.3"/>
    <n v="26.366080843585237"/>
    <n v="10644.690000000002"/>
    <n v="18.707715289982428"/>
    <x v="2"/>
    <s v="Normal"/>
    <n v="210.9286467486819"/>
  </r>
  <r>
    <n v="495"/>
    <x v="149"/>
    <x v="0"/>
    <x v="4"/>
    <x v="12"/>
    <x v="2"/>
    <x v="1"/>
    <s v="B260606-0495"/>
    <s v="OP127"/>
    <n v="817"/>
    <n v="588"/>
    <n v="511"/>
    <n v="77"/>
    <n v="15"/>
    <n v="68"/>
    <s v="Material Shortage"/>
    <n v="45"/>
    <n v="51"/>
    <n v="75"/>
    <n v="2.48"/>
    <n v="23.73"/>
    <n v="11533.17"/>
    <n v="6.27"/>
    <x v="0"/>
    <n v="35"/>
    <n v="18226.82"/>
    <n v="0.7197062423500612"/>
    <n v="0.13095238095238096"/>
    <n v="2.5510204081632654E-2"/>
    <n v="0.86904761904761907"/>
    <n v="1.1333333333333333"/>
    <n v="70.588235294117652"/>
    <n v="8.33"/>
    <n v="9.0791666666666675"/>
    <n v="10.2125"/>
    <n v="0.88902488780089761"/>
    <n v="80"/>
    <n v="0.88235294117647067"/>
    <n v="0.86904761904761907"/>
    <n v="0.6817102606036296"/>
    <n v="0.86288691463129974"/>
    <n v="11533.17"/>
    <n v="19.614234693877552"/>
    <n v="6693.65"/>
    <n v="11.38375850340136"/>
    <x v="1"/>
    <s v="Critical"/>
    <n v="294.21352040816328"/>
  </r>
  <r>
    <n v="496"/>
    <x v="156"/>
    <x v="0"/>
    <x v="4"/>
    <x v="13"/>
    <x v="2"/>
    <x v="0"/>
    <s v="B260221-0496"/>
    <s v="OP128"/>
    <n v="915"/>
    <n v="728"/>
    <n v="686"/>
    <n v="42"/>
    <n v="11"/>
    <n v="17"/>
    <s v="Machine Breakdown"/>
    <n v="42"/>
    <n v="45"/>
    <n v="73.5"/>
    <n v="1.9"/>
    <n v="26.01"/>
    <n v="13419.31"/>
    <n v="8.2799999999999994"/>
    <x v="0"/>
    <n v="38"/>
    <n v="22161.97"/>
    <n v="0.7956284153005464"/>
    <n v="5.7692307692307696E-2"/>
    <n v="1.510989010989011E-2"/>
    <n v="0.94230769230769229"/>
    <n v="0.28333333333333333"/>
    <n v="80"/>
    <n v="9.1"/>
    <n v="10.391666666666667"/>
    <n v="10.675000000000001"/>
    <n v="0.97345823575331769"/>
    <n v="85.714285714285708"/>
    <n v="0.93333333333333335"/>
    <n v="0.94230769230769229"/>
    <n v="0.85614403811125128"/>
    <n v="0.86324568028283943"/>
    <n v="13419.31"/>
    <n v="18.433118131868131"/>
    <n v="8742.6600000000017"/>
    <n v="12.009148351648355"/>
    <x v="2"/>
    <s v="Normal"/>
    <n v="202.76429945054943"/>
  </r>
  <r>
    <n v="497"/>
    <x v="172"/>
    <x v="1"/>
    <x v="3"/>
    <x v="7"/>
    <x v="2"/>
    <x v="4"/>
    <s v="B260626-0497"/>
    <s v="OP104"/>
    <n v="545"/>
    <n v="357"/>
    <n v="334"/>
    <n v="23"/>
    <n v="9"/>
    <n v="37"/>
    <s v="Power Failure"/>
    <n v="57"/>
    <n v="59"/>
    <n v="73.8"/>
    <n v="3.16"/>
    <n v="16.22"/>
    <n v="9904.7800000000007"/>
    <n v="5.93"/>
    <x v="0"/>
    <n v="15"/>
    <n v="15205.3"/>
    <n v="0.65504587155963301"/>
    <n v="6.4425770308123242E-2"/>
    <n v="2.5210084033613446E-2"/>
    <n v="0.93557422969187676"/>
    <n v="0.6166666666666667"/>
    <n v="61.016949152542374"/>
    <n v="5.8508333333333331"/>
    <n v="8.0124999999999993"/>
    <n v="8.6291666666666664"/>
    <n v="0.92853693867696763"/>
    <n v="63.157894736842103"/>
    <n v="0.96610169491525433"/>
    <n v="0.93557422969187676"/>
    <n v="0.83926725720610129"/>
    <n v="0.86325977084270378"/>
    <n v="9904.7800000000007"/>
    <n v="27.744481792717089"/>
    <n v="5300.5199999999986"/>
    <n v="14.847394957983189"/>
    <x v="1"/>
    <s v="Warning"/>
    <n v="249.70033613445381"/>
  </r>
  <r>
    <n v="498"/>
    <x v="53"/>
    <x v="1"/>
    <x v="2"/>
    <x v="9"/>
    <x v="2"/>
    <x v="1"/>
    <s v="B260520-0498"/>
    <s v="OP109"/>
    <n v="714"/>
    <n v="617"/>
    <n v="588"/>
    <n v="29"/>
    <n v="7"/>
    <n v="18"/>
    <s v="Setup Time"/>
    <n v="45"/>
    <n v="47"/>
    <n v="73.2"/>
    <n v="1.32"/>
    <n v="19.989999999999998"/>
    <n v="12191.61"/>
    <n v="8.99"/>
    <x v="0"/>
    <n v="38"/>
    <n v="20707.95"/>
    <n v="0.86414565826330536"/>
    <n v="4.7001620745542948E-2"/>
    <n v="1.1345218800648298E-2"/>
    <n v="0.95299837925445707"/>
    <n v="0.3"/>
    <n v="76.59574468085107"/>
    <n v="8.0552777777777784"/>
    <n v="8.625"/>
    <n v="8.9250000000000007"/>
    <n v="0.96638655462184864"/>
    <n v="80"/>
    <n v="0.95744680851063835"/>
    <n v="0.95299837925445707"/>
    <n v="0.8817748279352432"/>
    <n v="0.86330746967697125"/>
    <n v="12191.61"/>
    <n v="19.759497568881688"/>
    <n v="8516.34"/>
    <n v="13.802820097244734"/>
    <x v="2"/>
    <s v="Normal"/>
    <n v="138.31648298217181"/>
  </r>
  <r>
    <n v="499"/>
    <x v="152"/>
    <x v="0"/>
    <x v="0"/>
    <x v="0"/>
    <x v="0"/>
    <x v="3"/>
    <s v="B260106-0499"/>
    <s v="OP132"/>
    <n v="644"/>
    <n v="715"/>
    <n v="672"/>
    <n v="43"/>
    <n v="8"/>
    <n v="57"/>
    <s v="Material Shortage"/>
    <n v="49"/>
    <n v="51"/>
    <n v="76.3"/>
    <n v="2.86"/>
    <n v="22.93"/>
    <n v="15840.03"/>
    <n v="8.41"/>
    <x v="1"/>
    <n v="57"/>
    <n v="25556.68"/>
    <n v="1.110248447204969"/>
    <n v="6.0139860139860141E-2"/>
    <n v="1.1188811188811189E-2"/>
    <n v="0.93986013986013983"/>
    <n v="0.95"/>
    <n v="70.588235294117652"/>
    <n v="10.129166666666666"/>
    <n v="7.815555555555556"/>
    <n v="8.7655555555555562"/>
    <n v="0.89162124477120042"/>
    <n v="73.469387755102048"/>
    <n v="0.96078431372549022"/>
    <n v="0.93986013986013983"/>
    <n v="0.80513655142811158"/>
    <n v="0.86327068211071989"/>
    <n v="15840.03"/>
    <n v="22.153888111888111"/>
    <n v="9716.65"/>
    <n v="13.589720279720279"/>
    <x v="1"/>
    <s v="Warning"/>
    <n v="177.23110489510489"/>
  </r>
  <r>
    <n v="500"/>
    <x v="150"/>
    <x v="1"/>
    <x v="2"/>
    <x v="9"/>
    <x v="2"/>
    <x v="1"/>
    <s v="B260123-0500"/>
    <s v="OP128"/>
    <n v="821"/>
    <n v="596"/>
    <n v="565"/>
    <n v="31"/>
    <n v="11"/>
    <n v="60"/>
    <s v="Machine Breakdown"/>
    <n v="45"/>
    <n v="47"/>
    <n v="74.7"/>
    <n v="2.59"/>
    <n v="26.79"/>
    <n v="12788.92"/>
    <n v="6.19"/>
    <x v="0"/>
    <n v="16"/>
    <n v="19921.759999999998"/>
    <n v="0.72594397076735684"/>
    <n v="5.2013422818791948E-2"/>
    <n v="1.8456375838926176E-2"/>
    <n v="0.94798657718120805"/>
    <n v="1"/>
    <n v="76.59574468085107"/>
    <n v="7.7811111111111115"/>
    <n v="9.2624999999999993"/>
    <n v="10.262499999999999"/>
    <n v="0.90255785627283802"/>
    <n v="80"/>
    <n v="0.95744680851063835"/>
    <n v="0.94798657718120805"/>
    <n v="0.81920368041328384"/>
    <n v="0.86338671829970703"/>
    <n v="12788.92"/>
    <n v="21.457919463087247"/>
    <n v="7132.8399999999983"/>
    <n v="11.967852348993286"/>
    <x v="1"/>
    <s v="Warning"/>
    <n v="236.03711409395973"/>
  </r>
  <r>
    <n v="501"/>
    <x v="20"/>
    <x v="0"/>
    <x v="0"/>
    <x v="3"/>
    <x v="0"/>
    <x v="0"/>
    <s v="B260410-0501"/>
    <s v="OP115"/>
    <n v="887"/>
    <n v="946"/>
    <n v="920"/>
    <n v="26"/>
    <n v="7"/>
    <n v="11"/>
    <s v="Operator Issue"/>
    <n v="42"/>
    <n v="46"/>
    <n v="67.099999999999994"/>
    <n v="1.78"/>
    <n v="28.35"/>
    <n v="18434.490000000002"/>
    <n v="7.82"/>
    <x v="0"/>
    <n v="19"/>
    <n v="29172.43"/>
    <n v="1.0665163472378805"/>
    <n v="2.748414376321353E-2"/>
    <n v="7.3995771670190271E-3"/>
    <n v="0.97251585623678649"/>
    <n v="0.18333333333333332"/>
    <n v="78.260869565217391"/>
    <n v="12.087777777777777"/>
    <n v="10.164999999999999"/>
    <n v="10.348333333333333"/>
    <n v="0.9822837816073442"/>
    <n v="85.714285714285708"/>
    <n v="0.91304347826086962"/>
    <n v="0.97251585623678649"/>
    <n v="0.87221815702977712"/>
    <n v="0.86347508437547993"/>
    <n v="18434.490000000002"/>
    <n v="19.486775898520087"/>
    <n v="10737.939999999999"/>
    <n v="11.350887949260041"/>
    <x v="0"/>
    <s v="Normal"/>
    <n v="136.40743128964061"/>
  </r>
  <r>
    <n v="502"/>
    <x v="56"/>
    <x v="1"/>
    <x v="4"/>
    <x v="14"/>
    <x v="1"/>
    <x v="0"/>
    <s v="B260118-0502"/>
    <s v="OP111"/>
    <n v="937"/>
    <n v="959"/>
    <n v="885"/>
    <n v="74"/>
    <n v="30"/>
    <n v="28"/>
    <s v="Operator Issue"/>
    <n v="42"/>
    <n v="40"/>
    <n v="80.599999999999994"/>
    <n v="1.37"/>
    <n v="29.12"/>
    <n v="18495.560000000001"/>
    <n v="8.07"/>
    <x v="0"/>
    <n v="20"/>
    <n v="28215.58"/>
    <n v="1.0234791889007471"/>
    <n v="7.7163712200208553E-2"/>
    <n v="3.1282586027111578E-2"/>
    <n v="0.92283628779979143"/>
    <n v="0.46666666666666667"/>
    <n v="90"/>
    <n v="10.655555555555555"/>
    <n v="10.465"/>
    <n v="10.931666666666667"/>
    <n v="0.95731056563500527"/>
    <n v="85.714285714285708"/>
    <n v="1.05"/>
    <n v="0.92283628779979143"/>
    <n v="0.92761297509523322"/>
    <n v="0.86345756318779587"/>
    <n v="18495.560000000001"/>
    <n v="19.286298227320128"/>
    <n v="9720.02"/>
    <n v="10.135578727841501"/>
    <x v="2"/>
    <s v="Normal"/>
    <n v="578.58894681960385"/>
  </r>
  <r>
    <n v="503"/>
    <x v="154"/>
    <x v="0"/>
    <x v="1"/>
    <x v="6"/>
    <x v="2"/>
    <x v="0"/>
    <s v="B260220-0503"/>
    <s v="OP112"/>
    <n v="979"/>
    <n v="930"/>
    <n v="877"/>
    <n v="53"/>
    <n v="22"/>
    <n v="13"/>
    <s v="Quality Inspection"/>
    <n v="42"/>
    <n v="42"/>
    <n v="72.5"/>
    <n v="2.0699999999999998"/>
    <n v="36.35"/>
    <n v="16699.759999999998"/>
    <n v="7.19"/>
    <x v="1"/>
    <n v="23"/>
    <n v="27234.3"/>
    <n v="0.94994892747701731"/>
    <n v="5.6989247311827959E-2"/>
    <n v="2.3655913978494623E-2"/>
    <n v="0.94301075268817203"/>
    <n v="0.21666666666666667"/>
    <n v="85.714285714285708"/>
    <n v="10.85"/>
    <n v="11.205"/>
    <n v="11.421666666666667"/>
    <n v="0.98103020574930688"/>
    <n v="85.714285714285708"/>
    <n v="1"/>
    <n v="0.94301075268817203"/>
    <n v="0.92512203273348614"/>
    <n v="0.86332873705946767"/>
    <n v="16699.759999999998"/>
    <n v="17.956731182795696"/>
    <n v="10534.54"/>
    <n v="11.3274623655914"/>
    <x v="0"/>
    <s v="Normal"/>
    <n v="395.0480860215053"/>
  </r>
  <r>
    <n v="504"/>
    <x v="165"/>
    <x v="1"/>
    <x v="0"/>
    <x v="1"/>
    <x v="0"/>
    <x v="3"/>
    <s v="B260418-0504"/>
    <s v="OP105"/>
    <n v="842"/>
    <n v="901"/>
    <n v="860"/>
    <n v="41"/>
    <n v="17"/>
    <n v="15"/>
    <s v="Quality Inspection"/>
    <n v="49"/>
    <n v="52"/>
    <n v="75.8"/>
    <n v="1.22"/>
    <n v="34.840000000000003"/>
    <n v="18740.599999999999"/>
    <n v="10.7"/>
    <x v="0"/>
    <n v="13"/>
    <n v="31717.78"/>
    <n v="1.0700712589073633"/>
    <n v="4.5504994450610431E-2"/>
    <n v="1.8867924528301886E-2"/>
    <n v="0.9544950055493896"/>
    <n v="0.25"/>
    <n v="69.230769230769226"/>
    <n v="13.014444444444445"/>
    <n v="11.210555555555555"/>
    <n v="11.460555555555555"/>
    <n v="0.97818604876629989"/>
    <n v="73.469387755102048"/>
    <n v="0.94230769230769218"/>
    <n v="0.9544950055493896"/>
    <n v="0.87980790777366746"/>
    <n v="0.86320440447259839"/>
    <n v="18740.599999999999"/>
    <n v="20.799778024417311"/>
    <n v="12977.18"/>
    <n v="14.403085460599334"/>
    <x v="0"/>
    <s v="Normal"/>
    <n v="353.59622641509429"/>
  </r>
  <r>
    <n v="505"/>
    <x v="84"/>
    <x v="0"/>
    <x v="3"/>
    <x v="11"/>
    <x v="1"/>
    <x v="0"/>
    <s v="B260513-0505"/>
    <s v="OP114"/>
    <n v="870"/>
    <n v="775"/>
    <n v="723"/>
    <n v="52"/>
    <n v="11"/>
    <n v="28"/>
    <s v="Setup Time"/>
    <n v="42"/>
    <n v="46"/>
    <n v="62.9"/>
    <n v="2.4900000000000002"/>
    <n v="28.04"/>
    <n v="14553.1"/>
    <n v="9.09"/>
    <x v="0"/>
    <n v="17"/>
    <n v="22887.62"/>
    <n v="0.89080459770114939"/>
    <n v="6.7096774193548384E-2"/>
    <n v="1.4193548387096775E-2"/>
    <n v="0.93290322580645157"/>
    <n v="0.46666666666666667"/>
    <n v="78.260869565217391"/>
    <n v="9.9027777777777786"/>
    <n v="9.6833333333333336"/>
    <n v="10.15"/>
    <n v="0.95402298850574707"/>
    <n v="85.714285714285708"/>
    <n v="0.91304347826086962"/>
    <n v="0.93290322580645157"/>
    <n v="0.81261885186439031"/>
    <n v="0.86317092966755582"/>
    <n v="14553.1"/>
    <n v="18.778193548387097"/>
    <n v="8334.5199999999986"/>
    <n v="10.754219354838709"/>
    <x v="2"/>
    <s v="Warning"/>
    <n v="206.56012903225806"/>
  </r>
  <r>
    <n v="506"/>
    <x v="51"/>
    <x v="1"/>
    <x v="0"/>
    <x v="1"/>
    <x v="0"/>
    <x v="2"/>
    <s v="B260107-0506"/>
    <s v="OP127"/>
    <n v="461"/>
    <n v="411"/>
    <n v="374"/>
    <n v="37"/>
    <n v="11"/>
    <n v="35"/>
    <s v="Machine Breakdown"/>
    <n v="64"/>
    <n v="62"/>
    <n v="74"/>
    <n v="2.69"/>
    <n v="16.21"/>
    <n v="12649.9"/>
    <n v="8.94"/>
    <x v="2"/>
    <n v="46"/>
    <n v="18865.400000000001"/>
    <n v="0.89154013015184386"/>
    <n v="9.002433090024331E-2"/>
    <n v="2.6763990267639901E-2"/>
    <n v="0.90997566909975669"/>
    <n v="0.58333333333333337"/>
    <n v="58.064516129032256"/>
    <n v="7.0783333333333331"/>
    <n v="7.6122222222222229"/>
    <n v="8.1955555555555559"/>
    <n v="0.92882321041214755"/>
    <n v="56.25"/>
    <n v="1.032258064516129"/>
    <n v="0.90997566909975669"/>
    <n v="0.87247124889824834"/>
    <n v="0.86327305507725915"/>
    <n v="12649.9"/>
    <n v="30.778345498783455"/>
    <n v="6215.5000000000018"/>
    <n v="15.122871046228715"/>
    <x v="1"/>
    <s v="Normal"/>
    <n v="338.56180048661798"/>
  </r>
  <r>
    <n v="507"/>
    <x v="75"/>
    <x v="1"/>
    <x v="4"/>
    <x v="14"/>
    <x v="0"/>
    <x v="4"/>
    <s v="B260502-0507"/>
    <s v="OP107"/>
    <n v="642"/>
    <n v="618"/>
    <n v="563"/>
    <n v="55"/>
    <n v="14"/>
    <n v="7"/>
    <s v="Machine Breakdown"/>
    <n v="57"/>
    <n v="59"/>
    <n v="69.400000000000006"/>
    <n v="1.73"/>
    <n v="22.56"/>
    <n v="16486.52"/>
    <n v="9.25"/>
    <x v="0"/>
    <n v="31"/>
    <n v="26225.03"/>
    <n v="0.96261682242990654"/>
    <n v="8.8996763754045305E-2"/>
    <n v="2.2653721682847898E-2"/>
    <n v="0.9110032362459547"/>
    <n v="0.11666666666666667"/>
    <n v="61.016949152542374"/>
    <n v="10.128333333333334"/>
    <n v="10.048333333333332"/>
    <n v="10.164999999999999"/>
    <n v="0.98852270864076075"/>
    <n v="63.157894736842103"/>
    <n v="0.96610169491525433"/>
    <n v="0.9110032362459547"/>
    <n v="0.87002035661759247"/>
    <n v="0.86325443525171053"/>
    <n v="16486.52"/>
    <n v="26.677216828478965"/>
    <n v="9738.5099999999984"/>
    <n v="15.758106796116502"/>
    <x v="0"/>
    <s v="Normal"/>
    <n v="373.48103559870549"/>
  </r>
  <r>
    <n v="508"/>
    <x v="97"/>
    <x v="1"/>
    <x v="3"/>
    <x v="7"/>
    <x v="1"/>
    <x v="1"/>
    <s v="B260429-0508"/>
    <s v="OP103"/>
    <n v="877"/>
    <n v="736"/>
    <n v="705"/>
    <n v="31"/>
    <n v="6"/>
    <n v="33"/>
    <s v="Machine Breakdown"/>
    <n v="45"/>
    <n v="47"/>
    <n v="73.900000000000006"/>
    <n v="1.77"/>
    <n v="27.5"/>
    <n v="14522.65"/>
    <n v="8.4499999999999993"/>
    <x v="2"/>
    <n v="7"/>
    <n v="24535.32"/>
    <n v="0.83922462941847209"/>
    <n v="4.2119565217391304E-2"/>
    <n v="8.152173913043478E-3"/>
    <n v="0.95788043478260865"/>
    <n v="0.55000000000000004"/>
    <n v="76.59574468085107"/>
    <n v="9.6088888888888881"/>
    <n v="10.4125"/>
    <n v="10.9625"/>
    <n v="0.94982896237172176"/>
    <n v="80"/>
    <n v="0.95744680851063835"/>
    <n v="0.95788043478260865"/>
    <n v="0.87110672500123931"/>
    <n v="0.86324071127328073"/>
    <n v="14522.65"/>
    <n v="19.731861413043479"/>
    <n v="10012.67"/>
    <n v="13.604171195652174"/>
    <x v="2"/>
    <s v="Normal"/>
    <n v="118.39116847826088"/>
  </r>
  <r>
    <n v="509"/>
    <x v="139"/>
    <x v="1"/>
    <x v="2"/>
    <x v="10"/>
    <x v="1"/>
    <x v="0"/>
    <s v="B260224-0509"/>
    <s v="OP118"/>
    <n v="892"/>
    <n v="803"/>
    <n v="734"/>
    <n v="69"/>
    <n v="18"/>
    <n v="18"/>
    <s v="Tool Change"/>
    <n v="42"/>
    <n v="45"/>
    <n v="65.7"/>
    <n v="1.85"/>
    <n v="30.51"/>
    <n v="14189.19"/>
    <n v="7.16"/>
    <x v="1"/>
    <n v="31"/>
    <n v="22939.98"/>
    <n v="0.90022421524663676"/>
    <n v="8.5927770859277705E-2"/>
    <n v="2.2415940224159402E-2"/>
    <n v="0.91407222914072228"/>
    <n v="0.3"/>
    <n v="80"/>
    <n v="10.0375"/>
    <n v="10.106666666666666"/>
    <n v="10.406666666666666"/>
    <n v="0.97117232543241505"/>
    <n v="85.714285714285708"/>
    <n v="0.93333333333333335"/>
    <n v="0.91407222914072228"/>
    <n v="0.82854020889526747"/>
    <n v="0.86322472344050039"/>
    <n v="14189.19"/>
    <n v="17.670224159402242"/>
    <n v="8750.7899999999991"/>
    <n v="10.897621419676213"/>
    <x v="0"/>
    <s v="Warning"/>
    <n v="318.06403486924034"/>
  </r>
  <r>
    <n v="510"/>
    <x v="161"/>
    <x v="1"/>
    <x v="3"/>
    <x v="7"/>
    <x v="0"/>
    <x v="3"/>
    <s v="B260521-0510"/>
    <s v="OP106"/>
    <n v="878"/>
    <n v="722"/>
    <n v="694"/>
    <n v="28"/>
    <n v="10"/>
    <n v="39"/>
    <s v="Tool Change"/>
    <n v="49"/>
    <n v="48"/>
    <n v="68.3"/>
    <n v="1.35"/>
    <n v="27.73"/>
    <n v="16003.86"/>
    <n v="7.36"/>
    <x v="0"/>
    <n v="36"/>
    <n v="26424.46"/>
    <n v="0.82232346241457854"/>
    <n v="3.8781163434903045E-2"/>
    <n v="1.3850415512465374E-2"/>
    <n v="0.96121883656509699"/>
    <n v="0.65"/>
    <n v="75"/>
    <n v="9.6266666666666669"/>
    <n v="11.300555555555555"/>
    <n v="11.950555555555555"/>
    <n v="0.94560922318813623"/>
    <n v="73.469387755102048"/>
    <n v="1.0208333333333333"/>
    <n v="0.96121883656509699"/>
    <n v="0.92787359313641959"/>
    <n v="0.86329536399965567"/>
    <n v="16003.86"/>
    <n v="22.16601108033241"/>
    <n v="10420.599999999999"/>
    <n v="14.432963988919665"/>
    <x v="2"/>
    <s v="Normal"/>
    <n v="221.6601108033241"/>
  </r>
  <r>
    <n v="511"/>
    <x v="114"/>
    <x v="0"/>
    <x v="2"/>
    <x v="4"/>
    <x v="0"/>
    <x v="0"/>
    <s v="B260519-0511"/>
    <s v="OP111"/>
    <n v="835"/>
    <n v="894"/>
    <n v="834"/>
    <n v="60"/>
    <n v="24"/>
    <n v="13"/>
    <s v="Setup Time"/>
    <n v="42"/>
    <n v="44"/>
    <n v="68.900000000000006"/>
    <n v="3.15"/>
    <n v="37.25"/>
    <n v="16475.5"/>
    <n v="8.19"/>
    <x v="2"/>
    <n v="24"/>
    <n v="25887.93"/>
    <n v="1.0706586826347306"/>
    <n v="6.7114093959731544E-2"/>
    <n v="2.6845637583892617E-2"/>
    <n v="0.93288590604026844"/>
    <n v="0.21666666666666667"/>
    <n v="81.818181818181813"/>
    <n v="10.926666666666666"/>
    <n v="9.5250000000000004"/>
    <n v="9.7416666666666671"/>
    <n v="0.97775876817792984"/>
    <n v="85.714285714285708"/>
    <n v="0.95454545454545459"/>
    <n v="0.93288590604026844"/>
    <n v="0.87067658459773556"/>
    <n v="0.86316357169529501"/>
    <n v="16475.5"/>
    <n v="18.42897091722595"/>
    <n v="9412.43"/>
    <n v="10.528445190156599"/>
    <x v="0"/>
    <s v="Normal"/>
    <n v="442.29530201342277"/>
  </r>
  <r>
    <n v="512"/>
    <x v="171"/>
    <x v="1"/>
    <x v="3"/>
    <x v="11"/>
    <x v="1"/>
    <x v="2"/>
    <s v="B260306-0512"/>
    <s v="OP104"/>
    <n v="643"/>
    <n v="604"/>
    <n v="551"/>
    <n v="53"/>
    <n v="15"/>
    <n v="42"/>
    <s v="Operator Issue"/>
    <n v="64"/>
    <n v="70"/>
    <n v="72.400000000000006"/>
    <n v="2.9"/>
    <n v="21.3"/>
    <n v="17759.04"/>
    <n v="9.75"/>
    <x v="0"/>
    <n v="16"/>
    <n v="29326.99"/>
    <n v="0.93934681181959567"/>
    <n v="8.7748344370860931E-2"/>
    <n v="2.4834437086092714E-2"/>
    <n v="0.91225165562913912"/>
    <n v="0.7"/>
    <n v="51.428571428571431"/>
    <n v="11.744444444444444"/>
    <n v="10.731111111111112"/>
    <n v="11.431111111111111"/>
    <n v="0.93876360808709181"/>
    <n v="56.25"/>
    <n v="0.91428571428571437"/>
    <n v="0.91225165562913912"/>
    <n v="0.78298391380281962"/>
    <n v="0.86314820766072975"/>
    <n v="17759.04"/>
    <n v="29.402384105960266"/>
    <n v="11567.95"/>
    <n v="19.152235099337748"/>
    <x v="2"/>
    <s v="Warning"/>
    <n v="441.03576158940399"/>
  </r>
  <r>
    <n v="513"/>
    <x v="54"/>
    <x v="0"/>
    <x v="3"/>
    <x v="7"/>
    <x v="0"/>
    <x v="3"/>
    <s v="B260201-0513"/>
    <s v="OP121"/>
    <n v="625"/>
    <n v="622"/>
    <n v="593"/>
    <n v="29"/>
    <n v="6"/>
    <n v="18"/>
    <s v="Operator Issue"/>
    <n v="49"/>
    <n v="51"/>
    <n v="77.3"/>
    <n v="2.2999999999999998"/>
    <n v="25.71"/>
    <n v="14045.27"/>
    <n v="10.039999999999999"/>
    <x v="3"/>
    <n v="9"/>
    <n v="21913.38"/>
    <n v="0.99519999999999997"/>
    <n v="4.6623794212218649E-2"/>
    <n v="9.6463022508038593E-3"/>
    <n v="0.95337620578778137"/>
    <n v="0.3"/>
    <n v="70.588235294117652"/>
    <n v="8.8116666666666674"/>
    <n v="8.2069444444444439"/>
    <n v="8.5069444444444446"/>
    <n v="0.96473469387755095"/>
    <n v="73.469387755102048"/>
    <n v="0.96078431372549022"/>
    <n v="0.95337620578778137"/>
    <n v="0.88368627450980386"/>
    <n v="0.86331247875470085"/>
    <n v="14045.27"/>
    <n v="22.58081993569132"/>
    <n v="7868.1100000000006"/>
    <n v="12.649694533762059"/>
    <x v="2"/>
    <s v="Normal"/>
    <n v="135.48491961414791"/>
  </r>
  <r>
    <n v="514"/>
    <x v="122"/>
    <x v="0"/>
    <x v="1"/>
    <x v="2"/>
    <x v="1"/>
    <x v="2"/>
    <s v="B260307-0514"/>
    <s v="OP132"/>
    <n v="644"/>
    <n v="624"/>
    <n v="587"/>
    <n v="37"/>
    <n v="11"/>
    <n v="14"/>
    <s v="Quality Inspection"/>
    <n v="64"/>
    <n v="70"/>
    <n v="74.5"/>
    <n v="1.8"/>
    <n v="23.9"/>
    <n v="18314.87"/>
    <n v="7.31"/>
    <x v="1"/>
    <n v="10"/>
    <n v="31150.95"/>
    <n v="0.96894409937888204"/>
    <n v="5.9294871794871792E-2"/>
    <n v="1.7628205128205128E-2"/>
    <n v="0.94070512820512819"/>
    <n v="0.23333333333333334"/>
    <n v="51.428571428571431"/>
    <n v="12.133333333333333"/>
    <n v="11.215555555555556"/>
    <n v="11.448888888888888"/>
    <n v="0.97961956521739135"/>
    <n v="56.25"/>
    <n v="0.91428571428571437"/>
    <n v="0.94070512820512819"/>
    <n v="0.8425445930880715"/>
    <n v="0.86327064344514204"/>
    <n v="18314.87"/>
    <n v="29.350753205128203"/>
    <n v="12836.080000000002"/>
    <n v="20.570641025641027"/>
    <x v="0"/>
    <s v="Warning"/>
    <n v="322.85828525641023"/>
  </r>
  <r>
    <n v="515"/>
    <x v="157"/>
    <x v="1"/>
    <x v="2"/>
    <x v="10"/>
    <x v="0"/>
    <x v="1"/>
    <s v="B260312-0515"/>
    <s v="OP123"/>
    <n v="722"/>
    <n v="661"/>
    <n v="578"/>
    <n v="83"/>
    <n v="26"/>
    <n v="7"/>
    <s v="Machine Breakdown"/>
    <n v="45"/>
    <n v="48"/>
    <n v="89.1"/>
    <n v="2.38"/>
    <n v="24.21"/>
    <n v="13822.96"/>
    <n v="6.72"/>
    <x v="0"/>
    <n v="20"/>
    <n v="20640.509999999998"/>
    <n v="0.91551246537396125"/>
    <n v="0.12556732223903178"/>
    <n v="3.9334341906202726E-2"/>
    <n v="0.87443267776096822"/>
    <n v="0.11666666666666667"/>
    <n v="75"/>
    <n v="8.8133333333333326"/>
    <n v="8.9083333333333332"/>
    <n v="9.0250000000000004"/>
    <n v="0.98707294552169889"/>
    <n v="80"/>
    <n v="0.9375"/>
    <n v="0.87443267776096822"/>
    <n v="0.8091832864668238"/>
    <n v="0.86331328963929244"/>
    <n v="13822.96"/>
    <n v="20.912193645990921"/>
    <n v="6817.5499999999993"/>
    <n v="10.313993948562782"/>
    <x v="2"/>
    <s v="Warning"/>
    <n v="543.71703479576399"/>
  </r>
  <r>
    <n v="516"/>
    <x v="107"/>
    <x v="0"/>
    <x v="2"/>
    <x v="4"/>
    <x v="0"/>
    <x v="1"/>
    <s v="B260614-0516"/>
    <s v="OP124"/>
    <n v="895"/>
    <n v="919"/>
    <n v="868"/>
    <n v="51"/>
    <n v="14"/>
    <n v="21"/>
    <s v="Preventive Maintenance"/>
    <n v="45"/>
    <n v="46"/>
    <n v="62.3"/>
    <n v="2.31"/>
    <n v="36.71"/>
    <n v="18685.310000000001"/>
    <n v="10.47"/>
    <x v="0"/>
    <n v="11"/>
    <n v="29798.05"/>
    <n v="1.0268156424581005"/>
    <n v="5.5495103373231776E-2"/>
    <n v="1.5233949945593036E-2"/>
    <n v="0.94450489662676818"/>
    <n v="0.35"/>
    <n v="78.260869565217391"/>
    <n v="11.742777777777778"/>
    <n v="10.8375"/>
    <n v="11.1875"/>
    <n v="0.96871508379888271"/>
    <n v="80"/>
    <n v="0.97826086956521741"/>
    <n v="0.94450489662676818"/>
    <n v="0.89506578921285795"/>
    <n v="0.86342489789325627"/>
    <n v="18685.310000000001"/>
    <n v="20.33221980413493"/>
    <n v="11112.739999999998"/>
    <n v="12.092208922742108"/>
    <x v="0"/>
    <s v="Normal"/>
    <n v="284.65107725788903"/>
  </r>
  <r>
    <n v="517"/>
    <x v="63"/>
    <x v="1"/>
    <x v="0"/>
    <x v="1"/>
    <x v="2"/>
    <x v="1"/>
    <s v="B260611-0517"/>
    <s v="OP130"/>
    <n v="809"/>
    <n v="722"/>
    <n v="673"/>
    <n v="49"/>
    <n v="11"/>
    <n v="8"/>
    <s v="Setup Time"/>
    <n v="45"/>
    <n v="46"/>
    <n v="67.7"/>
    <n v="1.87"/>
    <n v="26.01"/>
    <n v="15064.38"/>
    <n v="8.61"/>
    <x v="1"/>
    <n v="19"/>
    <n v="23952.09"/>
    <n v="0.892459826946848"/>
    <n v="6.7867036011080337E-2"/>
    <n v="1.5235457063711912E-2"/>
    <n v="0.93213296398891965"/>
    <n v="0.13333333333333333"/>
    <n v="78.260869565217391"/>
    <n v="9.2255555555555553"/>
    <n v="9.9791666666666679"/>
    <n v="10.112500000000001"/>
    <n v="0.98681499793984351"/>
    <n v="80"/>
    <n v="0.97826086956521741"/>
    <n v="0.93213296398891965"/>
    <n v="0.89984620657016023"/>
    <n v="0.86335952415086048"/>
    <n v="15064.38"/>
    <n v="20.864792243767312"/>
    <n v="8887.7100000000009"/>
    <n v="12.309847645429365"/>
    <x v="0"/>
    <s v="Normal"/>
    <n v="229.51271468144043"/>
  </r>
  <r>
    <n v="518"/>
    <x v="64"/>
    <x v="1"/>
    <x v="0"/>
    <x v="1"/>
    <x v="0"/>
    <x v="4"/>
    <s v="B260214-0518"/>
    <s v="OP115"/>
    <n v="601"/>
    <n v="642"/>
    <n v="608"/>
    <n v="34"/>
    <n v="8"/>
    <n v="42"/>
    <s v="Preventive Maintenance"/>
    <n v="57"/>
    <n v="57"/>
    <n v="68.8"/>
    <n v="2.08"/>
    <n v="25.94"/>
    <n v="18303.07"/>
    <n v="10.85"/>
    <x v="1"/>
    <n v="7"/>
    <n v="28738.76"/>
    <n v="1.0682196339434276"/>
    <n v="5.2959501557632398E-2"/>
    <n v="1.2461059190031152E-2"/>
    <n v="0.9470404984423676"/>
    <n v="0.7"/>
    <n v="63.157894736842103"/>
    <n v="10.164999999999999"/>
    <n v="8.8158333333333339"/>
    <n v="9.5158333333333331"/>
    <n v="0.9264383921534286"/>
    <n v="63.157894736842103"/>
    <n v="1"/>
    <n v="0.9470404984423676"/>
    <n v="0.87737467668112867"/>
    <n v="0.86328398236531334"/>
    <n v="18303.07"/>
    <n v="28.509454828660434"/>
    <n v="10435.689999999999"/>
    <n v="16.254968847352021"/>
    <x v="2"/>
    <s v="Normal"/>
    <n v="228.07563862928347"/>
  </r>
  <r>
    <n v="519"/>
    <x v="173"/>
    <x v="0"/>
    <x v="0"/>
    <x v="3"/>
    <x v="1"/>
    <x v="2"/>
    <s v="B260324-0519"/>
    <s v="OP119"/>
    <n v="643"/>
    <n v="591"/>
    <n v="570"/>
    <n v="21"/>
    <n v="5"/>
    <n v="40"/>
    <s v="Machine Breakdown"/>
    <n v="64"/>
    <n v="62"/>
    <n v="61.2"/>
    <n v="1.58"/>
    <n v="20.88"/>
    <n v="18068.7"/>
    <n v="9.18"/>
    <x v="3"/>
    <n v="31"/>
    <n v="30309.5"/>
    <n v="0.91912908242612756"/>
    <n v="3.553299492385787E-2"/>
    <n v="8.4602368866328256E-3"/>
    <n v="0.96446700507614214"/>
    <n v="0.66666666666666663"/>
    <n v="58.064516129032256"/>
    <n v="10.178333333333333"/>
    <n v="10.764444444444445"/>
    <n v="11.431111111111111"/>
    <n v="0.94167962674961125"/>
    <n v="56.25"/>
    <n v="1.032258064516129"/>
    <n v="0.96446700507614214"/>
    <n v="0.93751631417023684"/>
    <n v="0.86325474855967887"/>
    <n v="18068.7"/>
    <n v="30.573096446700507"/>
    <n v="12240.8"/>
    <n v="20.712013536379018"/>
    <x v="2"/>
    <s v="Normal"/>
    <n v="152.86548223350255"/>
  </r>
  <r>
    <n v="520"/>
    <x v="37"/>
    <x v="0"/>
    <x v="4"/>
    <x v="14"/>
    <x v="1"/>
    <x v="0"/>
    <s v="B260317-0520"/>
    <s v="OP110"/>
    <n v="860"/>
    <n v="742"/>
    <n v="684"/>
    <n v="58"/>
    <n v="15"/>
    <n v="28"/>
    <s v="Machine Breakdown"/>
    <n v="42"/>
    <n v="45"/>
    <n v="63.5"/>
    <n v="2.4300000000000002"/>
    <n v="32.020000000000003"/>
    <n v="13699.45"/>
    <n v="7.46"/>
    <x v="1"/>
    <n v="3"/>
    <n v="22542.5"/>
    <n v="0.86279069767441863"/>
    <n v="7.8167115902964962E-2"/>
    <n v="2.0215633423180591E-2"/>
    <n v="0.92183288409703501"/>
    <n v="0.46666666666666667"/>
    <n v="80"/>
    <n v="9.2750000000000004"/>
    <n v="9.5666666666666664"/>
    <n v="10.033333333333333"/>
    <n v="0.95348837209302328"/>
    <n v="85.714285714285708"/>
    <n v="0.93333333333333335"/>
    <n v="0.92183288409703501"/>
    <n v="0.82035980693286537"/>
    <n v="0.86310035861038459"/>
    <n v="13699.45"/>
    <n v="18.462870619946091"/>
    <n v="8843.0499999999993"/>
    <n v="11.917857142857143"/>
    <x v="2"/>
    <s v="Warning"/>
    <n v="276.94305929919136"/>
  </r>
  <r>
    <n v="521"/>
    <x v="26"/>
    <x v="1"/>
    <x v="3"/>
    <x v="11"/>
    <x v="1"/>
    <x v="4"/>
    <s v="B260219-0521"/>
    <s v="OP125"/>
    <n v="711"/>
    <n v="664"/>
    <n v="612"/>
    <n v="52"/>
    <n v="13"/>
    <n v="9"/>
    <s v="Power Failure"/>
    <n v="57"/>
    <n v="58"/>
    <n v="70.400000000000006"/>
    <n v="1.93"/>
    <n v="26.3"/>
    <n v="18907.62"/>
    <n v="8.51"/>
    <x v="0"/>
    <n v="27"/>
    <n v="28857.17"/>
    <n v="0.93389592123769338"/>
    <n v="7.8313253012048195E-2"/>
    <n v="1.9578313253012049E-2"/>
    <n v="0.92168674698795183"/>
    <n v="0.15"/>
    <n v="62.068965517241381"/>
    <n v="10.697777777777778"/>
    <n v="11.1075"/>
    <n v="11.2575"/>
    <n v="0.98667554963357762"/>
    <n v="63.157894736842103"/>
    <n v="0.98275862068965525"/>
    <n v="0.92168674698795183"/>
    <n v="0.89372636771441949"/>
    <n v="0.86318940142637934"/>
    <n v="18907.62"/>
    <n v="28.475331325301202"/>
    <n v="9949.5499999999993"/>
    <n v="14.98426204819277"/>
    <x v="0"/>
    <s v="Normal"/>
    <n v="370.1793072289156"/>
  </r>
  <r>
    <n v="522"/>
    <x v="108"/>
    <x v="1"/>
    <x v="2"/>
    <x v="10"/>
    <x v="0"/>
    <x v="1"/>
    <s v="B260510-0522"/>
    <s v="OP115"/>
    <n v="858"/>
    <n v="858"/>
    <n v="777"/>
    <n v="81"/>
    <n v="23"/>
    <n v="13"/>
    <s v="Power Failure"/>
    <n v="45"/>
    <n v="49"/>
    <n v="78.599999999999994"/>
    <n v="2.35"/>
    <n v="35.200000000000003"/>
    <n v="17715.55"/>
    <n v="9.0399999999999991"/>
    <x v="0"/>
    <n v="22"/>
    <n v="26946.33"/>
    <n v="1"/>
    <n v="9.4405594405594401E-2"/>
    <n v="2.6806526806526808E-2"/>
    <n v="0.90559440559440563"/>
    <n v="0.21666666666666667"/>
    <n v="73.469387755102048"/>
    <n v="11.678333333333333"/>
    <n v="10.508333333333333"/>
    <n v="10.725"/>
    <n v="0.97979797979797978"/>
    <n v="80"/>
    <n v="0.91836734693877564"/>
    <n v="0.90559440559440563"/>
    <n v="0.81486695123058772"/>
    <n v="0.86312564993099727"/>
    <n v="17715.55"/>
    <n v="20.64749417249417"/>
    <n v="9230.7800000000025"/>
    <n v="10.758484848484851"/>
    <x v="2"/>
    <s v="Warning"/>
    <n v="474.89236596736589"/>
  </r>
  <r>
    <n v="523"/>
    <x v="13"/>
    <x v="0"/>
    <x v="0"/>
    <x v="0"/>
    <x v="0"/>
    <x v="2"/>
    <s v="B260630-0523"/>
    <s v="OP118"/>
    <n v="595"/>
    <n v="578"/>
    <n v="550"/>
    <n v="28"/>
    <n v="10"/>
    <n v="18"/>
    <s v="Preventive Maintenance"/>
    <n v="64"/>
    <n v="65"/>
    <n v="69.3"/>
    <n v="1.53"/>
    <n v="19.27"/>
    <n v="18559.64"/>
    <n v="8.6199999999999992"/>
    <x v="1"/>
    <n v="26"/>
    <n v="29056.97"/>
    <n v="0.97142857142857142"/>
    <n v="4.8442906574394463E-2"/>
    <n v="1.7301038062283738E-2"/>
    <n v="0.95155709342560557"/>
    <n v="0.3"/>
    <n v="55.384615384615387"/>
    <n v="10.436111111111112"/>
    <n v="10.277777777777777"/>
    <n v="10.577777777777778"/>
    <n v="0.97163865546218475"/>
    <n v="56.25"/>
    <n v="0.98461538461538467"/>
    <n v="0.95155709342560557"/>
    <n v="0.91034550631538214"/>
    <n v="0.86322660955170949"/>
    <n v="18559.64"/>
    <n v="32.110103806228373"/>
    <n v="10497.330000000002"/>
    <n v="18.161470588235296"/>
    <x v="0"/>
    <s v="Normal"/>
    <n v="321.10103806228375"/>
  </r>
  <r>
    <n v="524"/>
    <x v="164"/>
    <x v="1"/>
    <x v="0"/>
    <x v="0"/>
    <x v="0"/>
    <x v="1"/>
    <s v="B260624-0524"/>
    <s v="OP108"/>
    <n v="716"/>
    <n v="750"/>
    <n v="713"/>
    <n v="37"/>
    <n v="8"/>
    <n v="0"/>
    <s v="No Downtime"/>
    <n v="45"/>
    <n v="48"/>
    <n v="72.099999999999994"/>
    <n v="2.66"/>
    <n v="22.77"/>
    <n v="15365.73"/>
    <n v="7.95"/>
    <x v="0"/>
    <n v="34"/>
    <n v="25623.02"/>
    <n v="1.0474860335195531"/>
    <n v="4.9333333333333333E-2"/>
    <n v="1.0666666666666666E-2"/>
    <n v="0.95066666666666666"/>
    <n v="0"/>
    <n v="75"/>
    <n v="10"/>
    <n v="8.9499999999999993"/>
    <n v="8.9499999999999993"/>
    <n v="1"/>
    <n v="80"/>
    <n v="0.9375"/>
    <n v="0.95066666666666666"/>
    <n v="0.89124999999999999"/>
    <n v="0.86312782779748798"/>
    <n v="15365.73"/>
    <n v="20.487639999999999"/>
    <n v="10257.290000000001"/>
    <n v="13.676386666666668"/>
    <x v="2"/>
    <s v="Normal"/>
    <n v="163.90111999999999"/>
  </r>
  <r>
    <n v="525"/>
    <x v="78"/>
    <x v="1"/>
    <x v="1"/>
    <x v="2"/>
    <x v="1"/>
    <x v="0"/>
    <s v="B260527-0525"/>
    <s v="OP122"/>
    <n v="813"/>
    <n v="740"/>
    <n v="705"/>
    <n v="35"/>
    <n v="9"/>
    <n v="40"/>
    <s v="Setup Time"/>
    <n v="42"/>
    <n v="43"/>
    <n v="76.599999999999994"/>
    <n v="2.25"/>
    <n v="30.19"/>
    <n v="12902.11"/>
    <n v="8.3699999999999992"/>
    <x v="2"/>
    <n v="12"/>
    <n v="21963.26"/>
    <n v="0.91020910209102091"/>
    <n v="4.72972972972973E-2"/>
    <n v="1.2162162162162163E-2"/>
    <n v="0.95270270270270274"/>
    <n v="0.66666666666666663"/>
    <n v="83.720930232558146"/>
    <n v="8.8388888888888886"/>
    <n v="8.8183333333333334"/>
    <n v="9.4849999999999994"/>
    <n v="0.9297135828501143"/>
    <n v="85.714285714285708"/>
    <n v="0.97674418604651181"/>
    <n v="0.95270270270270274"/>
    <n v="0.86514202351325875"/>
    <n v="0.86306874760378494"/>
    <n v="12902.11"/>
    <n v="17.435283783783785"/>
    <n v="9061.1499999999978"/>
    <n v="12.244797297297294"/>
    <x v="1"/>
    <s v="Normal"/>
    <n v="156.91755405405405"/>
  </r>
  <r>
    <n v="526"/>
    <x v="98"/>
    <x v="0"/>
    <x v="3"/>
    <x v="8"/>
    <x v="2"/>
    <x v="4"/>
    <s v="B260406-0526"/>
    <s v="OP101"/>
    <n v="603"/>
    <n v="457"/>
    <n v="418"/>
    <n v="39"/>
    <n v="10"/>
    <n v="76"/>
    <s v="Tool Change"/>
    <n v="57"/>
    <n v="63"/>
    <n v="80.2"/>
    <n v="2.46"/>
    <n v="23.41"/>
    <n v="12717.89"/>
    <n v="6.89"/>
    <x v="2"/>
    <n v="58"/>
    <n v="19466.080000000002"/>
    <n v="0.75787728026533996"/>
    <n v="8.5339168490153175E-2"/>
    <n v="2.1881838074398249E-2"/>
    <n v="0.91466083150984678"/>
    <n v="1.2666666666666666"/>
    <n v="57.142857142857146"/>
    <n v="7.9974999999999996"/>
    <n v="8.2808333333333337"/>
    <n v="9.5474999999999994"/>
    <n v="0.86733001658374798"/>
    <n v="63.157894736842103"/>
    <n v="0.90476190476190488"/>
    <n v="0.91466083150984678"/>
    <n v="0.71775919471794591"/>
    <n v="0.86306438281239684"/>
    <n v="12717.89"/>
    <n v="27.829080962800873"/>
    <n v="6748.1900000000023"/>
    <n v="14.766280087527358"/>
    <x v="1"/>
    <s v="Warning"/>
    <n v="278.29080962800873"/>
  </r>
  <r>
    <n v="527"/>
    <x v="142"/>
    <x v="0"/>
    <x v="1"/>
    <x v="5"/>
    <x v="1"/>
    <x v="2"/>
    <s v="B260215-0527"/>
    <s v="OP108"/>
    <n v="656"/>
    <n v="711"/>
    <n v="679"/>
    <n v="32"/>
    <n v="8"/>
    <n v="16"/>
    <s v="Preventive Maintenance"/>
    <n v="64"/>
    <n v="67"/>
    <n v="74"/>
    <n v="2.13"/>
    <n v="25.09"/>
    <n v="22918.51"/>
    <n v="10.61"/>
    <x v="2"/>
    <n v="29"/>
    <n v="35665.4"/>
    <n v="1.0838414634146341"/>
    <n v="4.5007032348804502E-2"/>
    <n v="1.1251758087201125E-2"/>
    <n v="0.95499296765119546"/>
    <n v="0.26666666666666666"/>
    <n v="53.731343283582092"/>
    <n v="13.2325"/>
    <n v="11.395555555555555"/>
    <n v="11.662222222222223"/>
    <n v="0.97713414634146334"/>
    <n v="56.25"/>
    <n v="0.95522388059701502"/>
    <n v="0.95499296765119546"/>
    <n v="0.89137312306431205"/>
    <n v="0.86337093384213204"/>
    <n v="22918.51"/>
    <n v="32.234191279887483"/>
    <n v="12746.890000000003"/>
    <n v="17.928115330520399"/>
    <x v="1"/>
    <s v="Normal"/>
    <n v="257.87353023909986"/>
  </r>
  <r>
    <n v="528"/>
    <x v="40"/>
    <x v="1"/>
    <x v="3"/>
    <x v="7"/>
    <x v="0"/>
    <x v="2"/>
    <s v="B260117-0528"/>
    <s v="OP132"/>
    <n v="498"/>
    <n v="502"/>
    <n v="473"/>
    <n v="29"/>
    <n v="9"/>
    <n v="26"/>
    <s v="Setup Time"/>
    <n v="64"/>
    <n v="66"/>
    <n v="76.099999999999994"/>
    <n v="1.5"/>
    <n v="20.59"/>
    <n v="15851.09"/>
    <n v="10.29"/>
    <x v="1"/>
    <n v="30"/>
    <n v="24894.41"/>
    <n v="1.0080321285140563"/>
    <n v="5.7768924302788842E-2"/>
    <n v="1.7928286852589643E-2"/>
    <n v="0.94223107569721121"/>
    <n v="0.43333333333333335"/>
    <n v="54.545454545454547"/>
    <n v="9.2033333333333331"/>
    <n v="8.42"/>
    <n v="8.8533333333333335"/>
    <n v="0.95105421686746983"/>
    <n v="56.25"/>
    <n v="0.96969696969696972"/>
    <n v="0.94223107569721121"/>
    <n v="0.86895790332645317"/>
    <n v="0.86331173259641913"/>
    <n v="15851.09"/>
    <n v="31.575876494023905"/>
    <n v="9043.32"/>
    <n v="18.014581673306772"/>
    <x v="1"/>
    <s v="Normal"/>
    <n v="284.18288844621514"/>
  </r>
  <r>
    <n v="529"/>
    <x v="95"/>
    <x v="1"/>
    <x v="2"/>
    <x v="9"/>
    <x v="0"/>
    <x v="3"/>
    <s v="B260514-0529"/>
    <s v="OP129"/>
    <n v="721"/>
    <n v="675"/>
    <n v="645"/>
    <n v="30"/>
    <n v="11"/>
    <n v="9"/>
    <s v="Material Shortage"/>
    <n v="49"/>
    <n v="50"/>
    <n v="72.2"/>
    <n v="1.61"/>
    <n v="21.98"/>
    <n v="14057.22"/>
    <n v="9.31"/>
    <x v="0"/>
    <n v="15"/>
    <n v="23905.86"/>
    <n v="0.93619972260748963"/>
    <n v="4.4444444444444446E-2"/>
    <n v="1.6296296296296295E-2"/>
    <n v="0.9555555555555556"/>
    <n v="0.15"/>
    <n v="72"/>
    <n v="9.375"/>
    <n v="9.6636111111111109"/>
    <n v="9.8136111111111113"/>
    <n v="0.98471510656967365"/>
    <n v="73.469387755102048"/>
    <n v="0.97999999999999987"/>
    <n v="0.9555555555555556"/>
    <n v="0.92213099090768991"/>
    <n v="0.86329977037029593"/>
    <n v="14057.22"/>
    <n v="20.825511111111108"/>
    <n v="9848.6400000000012"/>
    <n v="14.59057777777778"/>
    <x v="0"/>
    <s v="Normal"/>
    <n v="229.08062222222219"/>
  </r>
  <r>
    <n v="530"/>
    <x v="82"/>
    <x v="0"/>
    <x v="4"/>
    <x v="12"/>
    <x v="0"/>
    <x v="0"/>
    <s v="B260531-0530"/>
    <s v="OP120"/>
    <n v="917"/>
    <n v="757"/>
    <n v="621"/>
    <n v="136"/>
    <n v="48"/>
    <n v="67"/>
    <s v="Quality Inspection"/>
    <n v="42"/>
    <n v="45"/>
    <n v="83.1"/>
    <n v="4.95"/>
    <n v="24.8"/>
    <n v="13511.66"/>
    <n v="7.69"/>
    <x v="0"/>
    <n v="47"/>
    <n v="20375.259999999998"/>
    <n v="0.82551799345692478"/>
    <n v="0.17965653896961692"/>
    <n v="6.3408190224570671E-2"/>
    <n v="0.82034346103038314"/>
    <n v="1.1166666666666667"/>
    <n v="80"/>
    <n v="9.4625000000000004"/>
    <n v="9.581666666666667"/>
    <n v="10.698333333333334"/>
    <n v="0.89562237108583886"/>
    <n v="85.714285714285708"/>
    <n v="0.93333333333333335"/>
    <n v="0.82034346103038314"/>
    <n v="0.68573675862794214"/>
    <n v="0.86317486332032267"/>
    <n v="13511.66"/>
    <n v="17.84895640686922"/>
    <n v="6863.5999999999985"/>
    <n v="9.0668428005284003"/>
    <x v="1"/>
    <s v="Critical"/>
    <n v="856.74990752972258"/>
  </r>
  <r>
    <n v="531"/>
    <x v="103"/>
    <x v="0"/>
    <x v="4"/>
    <x v="14"/>
    <x v="2"/>
    <x v="1"/>
    <s v="B260222-0531"/>
    <s v="OP122"/>
    <n v="770"/>
    <n v="711"/>
    <n v="646"/>
    <n v="65"/>
    <n v="21"/>
    <n v="10"/>
    <s v="Operator Issue"/>
    <n v="45"/>
    <n v="45"/>
    <n v="74.900000000000006"/>
    <n v="1.67"/>
    <n v="28.49"/>
    <n v="14059.31"/>
    <n v="9.33"/>
    <x v="3"/>
    <n v="29"/>
    <n v="22301.53"/>
    <n v="0.92337662337662341"/>
    <n v="9.1420534458509145E-2"/>
    <n v="2.9535864978902954E-2"/>
    <n v="0.90857946554149083"/>
    <n v="0.16666666666666666"/>
    <n v="80"/>
    <n v="8.8874999999999993"/>
    <n v="9.4583333333333339"/>
    <n v="9.625"/>
    <n v="0.98268398268398272"/>
    <n v="80"/>
    <n v="1"/>
    <n v="0.90857946554149083"/>
    <n v="0.89284648778319664"/>
    <n v="0.86355239120264682"/>
    <n v="14059.31"/>
    <n v="19.773994374120957"/>
    <n v="8242.2199999999993"/>
    <n v="11.592433192686356"/>
    <x v="2"/>
    <s v="Normal"/>
    <n v="415.25388185654009"/>
  </r>
  <r>
    <n v="532"/>
    <x v="172"/>
    <x v="0"/>
    <x v="1"/>
    <x v="2"/>
    <x v="0"/>
    <x v="1"/>
    <s v="B260626-0532"/>
    <s v="OP113"/>
    <n v="929"/>
    <n v="889"/>
    <n v="857"/>
    <n v="32"/>
    <n v="7"/>
    <n v="45"/>
    <s v="Machine Breakdown"/>
    <n v="45"/>
    <n v="48"/>
    <n v="77.3"/>
    <n v="2.5499999999999998"/>
    <n v="29.73"/>
    <n v="17276.46"/>
    <n v="8.59"/>
    <x v="0"/>
    <n v="2"/>
    <n v="30427.1"/>
    <n v="0.95694294940796554"/>
    <n v="3.59955005624297E-2"/>
    <n v="7.874015748031496E-3"/>
    <n v="0.96400449943757027"/>
    <n v="0.75"/>
    <n v="75"/>
    <n v="11.853333333333333"/>
    <n v="10.862500000000001"/>
    <n v="11.612500000000001"/>
    <n v="0.93541442411194831"/>
    <n v="80"/>
    <n v="0.9375"/>
    <n v="0.96400449943757027"/>
    <n v="0.84538473157755167"/>
    <n v="0.86348993044234734"/>
    <n v="17276.46"/>
    <n v="19.433588301462315"/>
    <n v="13150.64"/>
    <n v="14.792620922384701"/>
    <x v="1"/>
    <s v="Warning"/>
    <n v="136.0351181102362"/>
  </r>
  <r>
    <n v="533"/>
    <x v="164"/>
    <x v="1"/>
    <x v="4"/>
    <x v="12"/>
    <x v="0"/>
    <x v="2"/>
    <s v="B260624-0533"/>
    <s v="OP117"/>
    <n v="477"/>
    <n v="508"/>
    <n v="433"/>
    <n v="75"/>
    <n v="27"/>
    <n v="47"/>
    <s v="Tool Change"/>
    <n v="64"/>
    <n v="68"/>
    <n v="87.9"/>
    <n v="3.22"/>
    <n v="21.65"/>
    <n v="15965.93"/>
    <n v="9.2100000000000009"/>
    <x v="0"/>
    <n v="15"/>
    <n v="22647.05"/>
    <n v="1.0649895178197064"/>
    <n v="0.14763779527559054"/>
    <n v="5.3149606299212601E-2"/>
    <n v="0.85236220472440949"/>
    <n v="0.78333333333333333"/>
    <n v="52.941176470588232"/>
    <n v="9.5955555555555563"/>
    <n v="7.6966666666666672"/>
    <n v="8.48"/>
    <n v="0.90762578616352207"/>
    <n v="56.25"/>
    <n v="0.94117647058823528"/>
    <n v="0.85236220472440949"/>
    <n v="0.72811850932617894"/>
    <n v="0.86352861676470793"/>
    <n v="15965.93"/>
    <n v="31.428996062992127"/>
    <n v="6681.119999999999"/>
    <n v="13.151811023622045"/>
    <x v="1"/>
    <s v="Warning"/>
    <n v="848.58289370078739"/>
  </r>
  <r>
    <n v="534"/>
    <x v="48"/>
    <x v="0"/>
    <x v="3"/>
    <x v="11"/>
    <x v="0"/>
    <x v="4"/>
    <s v="B260111-0534"/>
    <s v="OP110"/>
    <n v="607"/>
    <n v="635"/>
    <n v="587"/>
    <n v="48"/>
    <n v="11"/>
    <n v="23"/>
    <s v="Setup Time"/>
    <n v="57"/>
    <n v="55"/>
    <n v="63.2"/>
    <n v="2.85"/>
    <n v="24.07"/>
    <n v="17925.98"/>
    <n v="7.62"/>
    <x v="1"/>
    <n v="25"/>
    <n v="27558.39"/>
    <n v="1.0461285008237233"/>
    <n v="7.5590551181102361E-2"/>
    <n v="1.7322834645669291E-2"/>
    <n v="0.92440944881889764"/>
    <n v="0.38333333333333336"/>
    <n v="65.454545454545453"/>
    <n v="9.7013888888888893"/>
    <n v="9.2275000000000009"/>
    <n v="9.6108333333333338"/>
    <n v="0.96011445417497621"/>
    <n v="63.157894736842103"/>
    <n v="1.0363636363636364"/>
    <n v="0.92440944881889764"/>
    <n v="0.91981301423738093"/>
    <n v="0.86381857416821639"/>
    <n v="17925.98"/>
    <n v="28.229889763779529"/>
    <n v="9632.41"/>
    <n v="15.169149606299213"/>
    <x v="0"/>
    <s v="Normal"/>
    <n v="310.52878740157479"/>
  </r>
  <r>
    <n v="535"/>
    <x v="77"/>
    <x v="1"/>
    <x v="2"/>
    <x v="4"/>
    <x v="0"/>
    <x v="2"/>
    <s v="B260604-0535"/>
    <s v="OP104"/>
    <n v="478"/>
    <n v="500"/>
    <n v="466"/>
    <n v="34"/>
    <n v="9"/>
    <n v="33"/>
    <s v="Preventive Maintenance"/>
    <n v="64"/>
    <n v="63"/>
    <n v="70"/>
    <n v="2.2200000000000002"/>
    <n v="19.89"/>
    <n v="15999.77"/>
    <n v="7.94"/>
    <x v="0"/>
    <n v="11"/>
    <n v="24418.52"/>
    <n v="1.0460251046025104"/>
    <n v="6.8000000000000005E-2"/>
    <n v="1.7999999999999999E-2"/>
    <n v="0.93200000000000005"/>
    <n v="0.55000000000000004"/>
    <n v="57.142857142857146"/>
    <n v="8.75"/>
    <n v="7.9477777777777776"/>
    <n v="8.4977777777777774"/>
    <n v="0.93527719665271969"/>
    <n v="56.25"/>
    <n v="1.0158730158730158"/>
    <n v="0.93200000000000005"/>
    <n v="0.88551451152287974"/>
    <n v="0.86369841442557882"/>
    <n v="15999.77"/>
    <n v="31.99954"/>
    <n v="8418.75"/>
    <n v="16.837499999999999"/>
    <x v="2"/>
    <s v="Normal"/>
    <n v="287.99585999999999"/>
  </r>
  <r>
    <n v="536"/>
    <x v="76"/>
    <x v="0"/>
    <x v="0"/>
    <x v="0"/>
    <x v="2"/>
    <x v="4"/>
    <s v="B260525-0536"/>
    <s v="OP125"/>
    <n v="592"/>
    <n v="601"/>
    <n v="564"/>
    <n v="37"/>
    <n v="12"/>
    <n v="0"/>
    <s v="No Downtime"/>
    <n v="57"/>
    <n v="58"/>
    <n v="68.2"/>
    <n v="2.0699999999999998"/>
    <n v="20.57"/>
    <n v="16436.71"/>
    <n v="10.26"/>
    <x v="0"/>
    <n v="28"/>
    <n v="25612.22"/>
    <n v="1.0152027027027026"/>
    <n v="6.156405990016639E-2"/>
    <n v="1.9966722129783693E-2"/>
    <n v="0.93843594009983367"/>
    <n v="0"/>
    <n v="62.068965517241381"/>
    <n v="9.6827777777777779"/>
    <n v="9.3733333333333331"/>
    <n v="9.3733333333333331"/>
    <n v="1"/>
    <n v="63.157894736842103"/>
    <n v="0.98275862068965525"/>
    <n v="0.93843594009983367"/>
    <n v="0.92225601009811242"/>
    <n v="0.86365149808773523"/>
    <n v="16436.71"/>
    <n v="27.348935108153078"/>
    <n v="9175.510000000002"/>
    <n v="15.267071547420969"/>
    <x v="2"/>
    <s v="Normal"/>
    <n v="328.18722129783691"/>
  </r>
  <r>
    <n v="537"/>
    <x v="64"/>
    <x v="1"/>
    <x v="4"/>
    <x v="14"/>
    <x v="0"/>
    <x v="0"/>
    <s v="B260214-0537"/>
    <s v="OP120"/>
    <n v="793"/>
    <n v="683"/>
    <n v="620"/>
    <n v="63"/>
    <n v="18"/>
    <n v="42"/>
    <s v="Operator Issue"/>
    <n v="42"/>
    <n v="46"/>
    <n v="77"/>
    <n v="2.25"/>
    <n v="26.21"/>
    <n v="12580.18"/>
    <n v="7.16"/>
    <x v="1"/>
    <n v="3"/>
    <n v="19403.259999999998"/>
    <n v="0.86128625472887765"/>
    <n v="9.224011713030747E-2"/>
    <n v="2.6354319180087848E-2"/>
    <n v="0.90775988286969256"/>
    <n v="0.7"/>
    <n v="78.260869565217391"/>
    <n v="8.7272222222222222"/>
    <n v="8.5516666666666676"/>
    <n v="9.2516666666666669"/>
    <n v="0.92433795712484246"/>
    <n v="85.714285714285708"/>
    <n v="0.91304347826086962"/>
    <n v="0.90775988286969256"/>
    <n v="0.76611370563151371"/>
    <n v="0.8635251952601265"/>
    <n v="12580.18"/>
    <n v="18.41900439238653"/>
    <n v="6823.0799999999981"/>
    <n v="9.9898682284040969"/>
    <x v="1"/>
    <s v="Warning"/>
    <n v="331.54207906295755"/>
  </r>
  <r>
    <n v="538"/>
    <x v="131"/>
    <x v="0"/>
    <x v="3"/>
    <x v="8"/>
    <x v="1"/>
    <x v="4"/>
    <s v="B260516-0538"/>
    <s v="OP124"/>
    <n v="750"/>
    <n v="623"/>
    <n v="582"/>
    <n v="41"/>
    <n v="12"/>
    <n v="44"/>
    <s v="Material Shortage"/>
    <n v="57"/>
    <n v="57"/>
    <n v="67.599999999999994"/>
    <n v="2.41"/>
    <n v="27.99"/>
    <n v="17893.41"/>
    <n v="7.11"/>
    <x v="0"/>
    <n v="35"/>
    <n v="26511.27"/>
    <n v="0.83066666666666666"/>
    <n v="6.5810593900481537E-2"/>
    <n v="1.9261637239165328E-2"/>
    <n v="0.9341894060995185"/>
    <n v="0.73333333333333328"/>
    <n v="63.157894736842103"/>
    <n v="9.8641666666666659"/>
    <n v="11.141666666666667"/>
    <n v="11.875"/>
    <n v="0.93824561403508777"/>
    <n v="63.157894736842103"/>
    <n v="1"/>
    <n v="0.9341894060995185"/>
    <n v="0.87649911295091676"/>
    <n v="0.86373558724636557"/>
    <n v="17893.41"/>
    <n v="28.721364365971109"/>
    <n v="8617.86"/>
    <n v="13.832841091492778"/>
    <x v="1"/>
    <s v="Normal"/>
    <n v="344.65637239165329"/>
  </r>
  <r>
    <n v="539"/>
    <x v="19"/>
    <x v="1"/>
    <x v="2"/>
    <x v="10"/>
    <x v="0"/>
    <x v="3"/>
    <s v="B260210-0539"/>
    <s v="OP114"/>
    <n v="817"/>
    <n v="697"/>
    <n v="635"/>
    <n v="62"/>
    <n v="22"/>
    <n v="73"/>
    <s v="Quality Inspection"/>
    <n v="49"/>
    <n v="53"/>
    <n v="67.900000000000006"/>
    <n v="2.37"/>
    <n v="30.4"/>
    <n v="15537.07"/>
    <n v="8.2899999999999991"/>
    <x v="1"/>
    <n v="40"/>
    <n v="24315.439999999999"/>
    <n v="0.85312117503059981"/>
    <n v="8.8952654232424683E-2"/>
    <n v="3.1563845050215207E-2"/>
    <n v="0.91104734576757529"/>
    <n v="1.2166666666666666"/>
    <n v="67.924528301886795"/>
    <n v="10.261388888888888"/>
    <n v="9.9036111111111111"/>
    <n v="11.120277777777778"/>
    <n v="0.89059026303299782"/>
    <n v="73.469387755102048"/>
    <n v="0.92452830188679236"/>
    <n v="0.91104734576757529"/>
    <n v="0.75013443150623216"/>
    <n v="0.86370796056735133"/>
    <n v="15537.07"/>
    <n v="22.29134863701578"/>
    <n v="8778.369999999999"/>
    <n v="12.594505021520803"/>
    <x v="1"/>
    <s v="Warning"/>
    <n v="490.40967001434717"/>
  </r>
  <r>
    <n v="540"/>
    <x v="67"/>
    <x v="0"/>
    <x v="0"/>
    <x v="3"/>
    <x v="0"/>
    <x v="2"/>
    <s v="B260110-0540"/>
    <s v="OP104"/>
    <n v="534"/>
    <n v="636"/>
    <n v="610"/>
    <n v="26"/>
    <n v="10"/>
    <n v="7"/>
    <s v="Machine Breakdown"/>
    <n v="64"/>
    <n v="63"/>
    <n v="74.2"/>
    <n v="2.88"/>
    <n v="23.11"/>
    <n v="19657.060000000001"/>
    <n v="11.34"/>
    <x v="0"/>
    <n v="32"/>
    <n v="30961.57"/>
    <n v="1.1910112359550562"/>
    <n v="4.0880503144654086E-2"/>
    <n v="1.5723270440251572E-2"/>
    <n v="0.95911949685534592"/>
    <n v="0.11666666666666667"/>
    <n v="57.142857142857146"/>
    <n v="11.13"/>
    <n v="9.3766666666666669"/>
    <n v="9.4933333333333341"/>
    <n v="0.98771067415730329"/>
    <n v="56.25"/>
    <n v="1.0158730158730158"/>
    <n v="0.95911949685534592"/>
    <n v="0.96236958967508035"/>
    <n v="0.86395432397095462"/>
    <n v="19657.060000000001"/>
    <n v="30.907327044025159"/>
    <n v="11304.509999999998"/>
    <n v="17.774386792452827"/>
    <x v="1"/>
    <s v="Normal"/>
    <n v="309.07327044025158"/>
  </r>
  <r>
    <n v="541"/>
    <x v="147"/>
    <x v="0"/>
    <x v="3"/>
    <x v="8"/>
    <x v="0"/>
    <x v="4"/>
    <s v="B260524-0541"/>
    <s v="OP127"/>
    <n v="560"/>
    <n v="577"/>
    <n v="534"/>
    <n v="43"/>
    <n v="9"/>
    <n v="0"/>
    <s v="No Downtime"/>
    <n v="57"/>
    <n v="57"/>
    <n v="68.900000000000006"/>
    <n v="2.91"/>
    <n v="16.45"/>
    <n v="15815.73"/>
    <n v="9.0399999999999991"/>
    <x v="1"/>
    <n v="11"/>
    <n v="24691.01"/>
    <n v="1.0303571428571427"/>
    <n v="7.452339688041594E-2"/>
    <n v="1.5597920277296361E-2"/>
    <n v="0.92547660311958402"/>
    <n v="0"/>
    <n v="63.157894736842103"/>
    <n v="9.1358333333333341"/>
    <n v="8.8666666666666671"/>
    <n v="8.8666666666666671"/>
    <n v="1"/>
    <n v="63.157894736842103"/>
    <n v="1"/>
    <n v="0.92547660311958402"/>
    <n v="0.92547660311958402"/>
    <n v="0.86374037774116308"/>
    <n v="15815.73"/>
    <n v="27.410277296360483"/>
    <n v="8875.2799999999988"/>
    <n v="15.381767764298091"/>
    <x v="0"/>
    <s v="Normal"/>
    <n v="246.69249566724434"/>
  </r>
  <r>
    <n v="542"/>
    <x v="32"/>
    <x v="1"/>
    <x v="2"/>
    <x v="9"/>
    <x v="0"/>
    <x v="2"/>
    <s v="B260403-0542"/>
    <s v="OP132"/>
    <n v="692"/>
    <n v="722"/>
    <n v="682"/>
    <n v="40"/>
    <n v="16"/>
    <n v="21"/>
    <s v="Machine Breakdown"/>
    <n v="64"/>
    <n v="65"/>
    <n v="75.099999999999994"/>
    <n v="2.62"/>
    <n v="22.78"/>
    <n v="23618.6"/>
    <n v="8.19"/>
    <x v="2"/>
    <n v="42"/>
    <n v="35022.15"/>
    <n v="1.0433526011560694"/>
    <n v="5.5401662049861494E-2"/>
    <n v="2.2160664819944598E-2"/>
    <n v="0.94459833795013848"/>
    <n v="0.35"/>
    <n v="55.384615384615387"/>
    <n v="13.036111111111111"/>
    <n v="11.952222222222222"/>
    <n v="12.302222222222222"/>
    <n v="0.97154985549132955"/>
    <n v="56.25"/>
    <n v="0.98461538461538467"/>
    <n v="0.94459833795013848"/>
    <n v="0.90360554213691779"/>
    <n v="0.86360587616081796"/>
    <n v="23618.6"/>
    <n v="32.712742382271465"/>
    <n v="11403.550000000003"/>
    <n v="15.794390581717456"/>
    <x v="1"/>
    <s v="Normal"/>
    <n v="523.40387811634344"/>
  </r>
  <r>
    <n v="543"/>
    <x v="6"/>
    <x v="1"/>
    <x v="2"/>
    <x v="10"/>
    <x v="0"/>
    <x v="2"/>
    <s v="B260122-0543"/>
    <s v="OP127"/>
    <n v="493"/>
    <n v="448"/>
    <n v="404"/>
    <n v="44"/>
    <n v="18"/>
    <n v="44"/>
    <s v="Setup Time"/>
    <n v="64"/>
    <n v="64"/>
    <n v="74.7"/>
    <n v="1.73"/>
    <n v="16.53"/>
    <n v="14713.11"/>
    <n v="8.51"/>
    <x v="3"/>
    <n v="23"/>
    <n v="20797.400000000001"/>
    <n v="0.90872210953346855"/>
    <n v="9.8214285714285712E-2"/>
    <n v="4.0178571428571432E-2"/>
    <n v="0.9017857142857143"/>
    <n v="0.73333333333333328"/>
    <n v="56.25"/>
    <n v="7.9644444444444442"/>
    <n v="8.0311111111111124"/>
    <n v="8.7644444444444449"/>
    <n v="0.91632860040567965"/>
    <n v="56.25"/>
    <n v="1"/>
    <n v="0.9017857142857143"/>
    <n v="0.82633204143726469"/>
    <n v="0.86351854064558631"/>
    <n v="14713.11"/>
    <n v="32.841763392857146"/>
    <n v="6084.2900000000009"/>
    <n v="13.581004464285716"/>
    <x v="2"/>
    <s v="Warning"/>
    <n v="591.15174107142866"/>
  </r>
  <r>
    <n v="544"/>
    <x v="3"/>
    <x v="0"/>
    <x v="2"/>
    <x v="4"/>
    <x v="1"/>
    <x v="0"/>
    <s v="B260109-0544"/>
    <s v="OP125"/>
    <n v="822"/>
    <n v="837"/>
    <n v="777"/>
    <n v="60"/>
    <n v="22"/>
    <n v="19"/>
    <s v="Preventive Maintenance"/>
    <n v="42"/>
    <n v="44"/>
    <n v="67.400000000000006"/>
    <n v="2.79"/>
    <n v="28.79"/>
    <n v="16307.48"/>
    <n v="9.75"/>
    <x v="1"/>
    <n v="8"/>
    <n v="24847.34"/>
    <n v="1.0182481751824817"/>
    <n v="7.1684587813620068E-2"/>
    <n v="2.6284348864994027E-2"/>
    <n v="0.92831541218637992"/>
    <n v="0.31666666666666665"/>
    <n v="81.818181818181813"/>
    <n v="10.23"/>
    <n v="9.2733333333333334"/>
    <n v="9.59"/>
    <n v="0.96697949252693782"/>
    <n v="85.714285714285708"/>
    <n v="0.95454545454545459"/>
    <n v="0.92831541218637992"/>
    <n v="0.85685914953633358"/>
    <n v="0.86359991154100912"/>
    <n v="16307.48"/>
    <n v="19.483249701314218"/>
    <n v="8539.86"/>
    <n v="10.20293906810036"/>
    <x v="0"/>
    <s v="Normal"/>
    <n v="428.63149342891279"/>
  </r>
  <r>
    <n v="545"/>
    <x v="159"/>
    <x v="0"/>
    <x v="1"/>
    <x v="6"/>
    <x v="0"/>
    <x v="1"/>
    <s v="B260310-0545"/>
    <s v="OP121"/>
    <n v="940"/>
    <n v="1039"/>
    <n v="991"/>
    <n v="48"/>
    <n v="10"/>
    <n v="23"/>
    <s v="Quality Inspection"/>
    <n v="45"/>
    <n v="45"/>
    <n v="73.599999999999994"/>
    <n v="1.77"/>
    <n v="40.340000000000003"/>
    <n v="20893.45"/>
    <n v="11.27"/>
    <x v="0"/>
    <n v="30"/>
    <n v="34857.22"/>
    <n v="1.1053191489361702"/>
    <n v="4.6198267564966311E-2"/>
    <n v="9.6246390760346481E-3"/>
    <n v="0.95380173243503363"/>
    <n v="0.38333333333333336"/>
    <n v="80"/>
    <n v="12.987500000000001"/>
    <n v="11.366666666666667"/>
    <n v="11.75"/>
    <n v="0.96737588652482276"/>
    <n v="80"/>
    <n v="1"/>
    <n v="0.95380173243503363"/>
    <n v="0.92268479648325241"/>
    <n v="0.8636146939138265"/>
    <n v="20893.45"/>
    <n v="20.109191530317613"/>
    <n v="13963.77"/>
    <n v="13.439624639076035"/>
    <x v="2"/>
    <s v="Normal"/>
    <n v="201.09191530317614"/>
  </r>
  <r>
    <n v="546"/>
    <x v="116"/>
    <x v="1"/>
    <x v="0"/>
    <x v="0"/>
    <x v="0"/>
    <x v="1"/>
    <s v="B260428-0546"/>
    <s v="OP113"/>
    <n v="721"/>
    <n v="677"/>
    <n v="648"/>
    <n v="29"/>
    <n v="10"/>
    <n v="19"/>
    <s v="Power Failure"/>
    <n v="45"/>
    <n v="48"/>
    <n v="74"/>
    <n v="2.75"/>
    <n v="21.94"/>
    <n v="14225.3"/>
    <n v="8.3000000000000007"/>
    <x v="1"/>
    <n v="20"/>
    <n v="22638.1"/>
    <n v="0.93897364771151182"/>
    <n v="4.2836041358936483E-2"/>
    <n v="1.4771048744460856E-2"/>
    <n v="0.95716395864106352"/>
    <n v="0.31666666666666665"/>
    <n v="75"/>
    <n v="9.0266666666666673"/>
    <n v="8.6958333333333329"/>
    <n v="9.0124999999999993"/>
    <n v="0.96486361534905229"/>
    <n v="80"/>
    <n v="0.9375"/>
    <n v="0.95716395864106352"/>
    <n v="0.86581188526521302"/>
    <n v="0.86348486951257497"/>
    <n v="14225.3"/>
    <n v="21.012259970457901"/>
    <n v="8412.7999999999993"/>
    <n v="12.426587887740029"/>
    <x v="2"/>
    <s v="Normal"/>
    <n v="210.12259970457902"/>
  </r>
  <r>
    <n v="547"/>
    <x v="160"/>
    <x v="0"/>
    <x v="1"/>
    <x v="5"/>
    <x v="1"/>
    <x v="0"/>
    <s v="B260623-0547"/>
    <s v="OP113"/>
    <n v="854"/>
    <n v="834"/>
    <n v="811"/>
    <n v="23"/>
    <n v="8"/>
    <n v="8"/>
    <s v="Quality Inspection"/>
    <n v="42"/>
    <n v="44"/>
    <n v="73.5"/>
    <n v="1.43"/>
    <n v="30.25"/>
    <n v="15441.32"/>
    <n v="7.95"/>
    <x v="0"/>
    <n v="1"/>
    <n v="26457.24"/>
    <n v="0.97658079625292737"/>
    <n v="2.7577937649880094E-2"/>
    <n v="9.5923261390887284E-3"/>
    <n v="0.97242206235011985"/>
    <n v="0.13333333333333333"/>
    <n v="81.818181818181813"/>
    <n v="10.193333333333333"/>
    <n v="9.83"/>
    <n v="9.9633333333333329"/>
    <n v="0.98661759785881575"/>
    <n v="85.714285714285708"/>
    <n v="0.95454545454545459"/>
    <n v="0.97242206235011985"/>
    <n v="0.91579923202166402"/>
    <n v="0.86347974392721671"/>
    <n v="15441.32"/>
    <n v="18.514772182254195"/>
    <n v="11015.920000000002"/>
    <n v="13.20853717026379"/>
    <x v="0"/>
    <s v="Normal"/>
    <n v="148.11817745803356"/>
  </r>
  <r>
    <n v="548"/>
    <x v="73"/>
    <x v="0"/>
    <x v="4"/>
    <x v="13"/>
    <x v="1"/>
    <x v="0"/>
    <s v="B260303-0548"/>
    <s v="OP105"/>
    <n v="972"/>
    <n v="781"/>
    <n v="730"/>
    <n v="51"/>
    <n v="16"/>
    <n v="38"/>
    <s v="Operator Issue"/>
    <n v="42"/>
    <n v="41"/>
    <n v="74.8"/>
    <n v="2.2599999999999998"/>
    <n v="33.049999999999997"/>
    <n v="14762.46"/>
    <n v="7.58"/>
    <x v="0"/>
    <n v="57"/>
    <n v="23027.03"/>
    <n v="0.80349794238683125"/>
    <n v="6.530089628681178E-2"/>
    <n v="2.0486555697823303E-2"/>
    <n v="0.93469910371318821"/>
    <n v="0.6333333333333333"/>
    <n v="87.804878048780495"/>
    <n v="8.8947222222222226"/>
    <n v="10.706666666666667"/>
    <n v="11.34"/>
    <n v="0.94415049970605536"/>
    <n v="85.714285714285708"/>
    <n v="1.0243902439024393"/>
    <n v="0.93469910371318821"/>
    <n v="0.90402093379306281"/>
    <n v="0.86336424836850922"/>
    <n v="14762.46"/>
    <n v="18.901997439180537"/>
    <n v="8264.57"/>
    <n v="10.582035851472471"/>
    <x v="1"/>
    <s v="Normal"/>
    <n v="302.43195902688859"/>
  </r>
  <r>
    <n v="549"/>
    <x v="79"/>
    <x v="1"/>
    <x v="4"/>
    <x v="12"/>
    <x v="2"/>
    <x v="3"/>
    <s v="B260323-0549"/>
    <s v="OP120"/>
    <n v="870"/>
    <n v="676"/>
    <n v="562"/>
    <n v="114"/>
    <n v="31"/>
    <n v="44"/>
    <s v="Quality Inspection"/>
    <n v="49"/>
    <n v="53"/>
    <n v="78.3"/>
    <n v="4.12"/>
    <n v="30.35"/>
    <n v="15386.45"/>
    <n v="6.57"/>
    <x v="2"/>
    <n v="54"/>
    <n v="20906.73"/>
    <n v="0.77701149425287352"/>
    <n v="0.16863905325443787"/>
    <n v="4.5857988165680472E-2"/>
    <n v="0.83136094674556216"/>
    <n v="0.73333333333333328"/>
    <n v="67.924528301886795"/>
    <n v="9.9522222222222219"/>
    <n v="11.108333333333334"/>
    <n v="11.841666666666667"/>
    <n v="0.93807178043631256"/>
    <n v="73.469387755102048"/>
    <n v="0.92452830188679236"/>
    <n v="0.83136094674556216"/>
    <n v="0.72101765908382198"/>
    <n v="0.86327429994942839"/>
    <n v="15386.45"/>
    <n v="22.761020710059174"/>
    <n v="5520.2799999999988"/>
    <n v="8.1660946745562111"/>
    <x v="1"/>
    <s v="Warning"/>
    <n v="705.59164201183444"/>
  </r>
  <r>
    <n v="550"/>
    <x v="145"/>
    <x v="0"/>
    <x v="1"/>
    <x v="6"/>
    <x v="2"/>
    <x v="0"/>
    <s v="B260404-0550"/>
    <s v="OP112"/>
    <n v="831"/>
    <n v="727"/>
    <n v="675"/>
    <n v="52"/>
    <n v="16"/>
    <n v="14"/>
    <s v="Material Shortage"/>
    <n v="42"/>
    <n v="42"/>
    <n v="68.7"/>
    <n v="2.31"/>
    <n v="23.27"/>
    <n v="13810.59"/>
    <n v="7.55"/>
    <x v="3"/>
    <n v="1"/>
    <n v="21159.13"/>
    <n v="0.87484957882069792"/>
    <n v="7.1526822558459421E-2"/>
    <n v="2.2008253094910592E-2"/>
    <n v="0.92847317744154056"/>
    <n v="0.23333333333333334"/>
    <n v="85.714285714285708"/>
    <n v="8.4816666666666674"/>
    <n v="9.4616666666666678"/>
    <n v="9.6950000000000003"/>
    <n v="0.97593261131167275"/>
    <n v="85.714285714285708"/>
    <n v="1"/>
    <n v="0.92847317744154056"/>
    <n v="0.90612725259336879"/>
    <n v="0.8635897248737423"/>
    <n v="13810.59"/>
    <n v="18.996685006877581"/>
    <n v="7348.5400000000009"/>
    <n v="10.108033012379643"/>
    <x v="0"/>
    <s v="Normal"/>
    <n v="303.94696011004129"/>
  </r>
  <r>
    <n v="551"/>
    <x v="120"/>
    <x v="0"/>
    <x v="4"/>
    <x v="14"/>
    <x v="0"/>
    <x v="3"/>
    <s v="B260620-0551"/>
    <s v="OP131"/>
    <n v="768"/>
    <n v="710"/>
    <n v="648"/>
    <n v="62"/>
    <n v="20"/>
    <n v="22"/>
    <s v="Machine Breakdown"/>
    <n v="49"/>
    <n v="50"/>
    <n v="70.099999999999994"/>
    <n v="1.92"/>
    <n v="26.65"/>
    <n v="15322.15"/>
    <n v="7.8"/>
    <x v="1"/>
    <n v="10"/>
    <n v="24074.59"/>
    <n v="0.92447916666666663"/>
    <n v="8.7323943661971826E-2"/>
    <n v="2.8169014084507043E-2"/>
    <n v="0.91267605633802817"/>
    <n v="0.36666666666666664"/>
    <n v="72"/>
    <n v="9.8611111111111107"/>
    <n v="10.086666666666666"/>
    <n v="10.453333333333333"/>
    <n v="0.96492346938775508"/>
    <n v="73.469387755102048"/>
    <n v="0.97999999999999987"/>
    <n v="0.91267605633802817"/>
    <n v="0.86304929577464773"/>
    <n v="0.86349519703436539"/>
    <n v="15322.15"/>
    <n v="21.580492957746479"/>
    <n v="8752.44"/>
    <n v="12.327380281690141"/>
    <x v="0"/>
    <s v="Normal"/>
    <n v="431.60985915492961"/>
  </r>
  <r>
    <n v="552"/>
    <x v="76"/>
    <x v="1"/>
    <x v="0"/>
    <x v="3"/>
    <x v="1"/>
    <x v="3"/>
    <s v="B260525-0552"/>
    <s v="OP114"/>
    <n v="787"/>
    <n v="713"/>
    <n v="691"/>
    <n v="22"/>
    <n v="8"/>
    <n v="50"/>
    <s v="Preventive Maintenance"/>
    <n v="49"/>
    <n v="53"/>
    <n v="68"/>
    <n v="2.09"/>
    <n v="29.99"/>
    <n v="16562.169999999998"/>
    <n v="8.86"/>
    <x v="1"/>
    <n v="32"/>
    <n v="26906.12"/>
    <n v="0.90597204574332912"/>
    <n v="3.0855539971949508E-2"/>
    <n v="1.1220196353436185E-2"/>
    <n v="0.96914446002805044"/>
    <n v="0.83333333333333337"/>
    <n v="67.924528301886795"/>
    <n v="10.496944444444445"/>
    <n v="9.8786111111111108"/>
    <n v="10.711944444444445"/>
    <n v="0.9222052226227212"/>
    <n v="73.469387755102048"/>
    <n v="0.92452830188679236"/>
    <n v="0.96914446002805044"/>
    <n v="0.82629724609761335"/>
    <n v="0.86349619013293932"/>
    <n v="16562.169999999998"/>
    <n v="23.228849929873771"/>
    <n v="10343.950000000001"/>
    <n v="14.507643758765779"/>
    <x v="1"/>
    <s v="Warning"/>
    <n v="185.83079943899017"/>
  </r>
  <r>
    <n v="553"/>
    <x v="143"/>
    <x v="0"/>
    <x v="3"/>
    <x v="7"/>
    <x v="1"/>
    <x v="2"/>
    <s v="B260601-0553"/>
    <s v="OP121"/>
    <n v="580"/>
    <n v="507"/>
    <n v="485"/>
    <n v="22"/>
    <n v="6"/>
    <n v="26"/>
    <s v="Material Shortage"/>
    <n v="64"/>
    <n v="66"/>
    <n v="74.5"/>
    <n v="2.74"/>
    <n v="17.18"/>
    <n v="16116.67"/>
    <n v="7.34"/>
    <x v="1"/>
    <n v="18"/>
    <n v="25180.27"/>
    <n v="0.87413793103448278"/>
    <n v="4.3392504930966469E-2"/>
    <n v="1.1834319526627219E-2"/>
    <n v="0.95660749506903353"/>
    <n v="0.43333333333333335"/>
    <n v="54.545454545454547"/>
    <n v="9.2949999999999999"/>
    <n v="9.8777777777777782"/>
    <n v="10.311111111111112"/>
    <n v="0.95797413793103448"/>
    <n v="56.25"/>
    <n v="0.96969696969696972"/>
    <n v="0.95660749506903353"/>
    <n v="0.88863538465660485"/>
    <n v="0.86357922349016103"/>
    <n v="16116.67"/>
    <n v="31.788303747534517"/>
    <n v="9063.6"/>
    <n v="17.876923076923077"/>
    <x v="1"/>
    <s v="Normal"/>
    <n v="190.72982248520711"/>
  </r>
  <r>
    <n v="554"/>
    <x v="15"/>
    <x v="0"/>
    <x v="4"/>
    <x v="13"/>
    <x v="2"/>
    <x v="4"/>
    <s v="B260227-0554"/>
    <s v="OP110"/>
    <n v="720"/>
    <n v="667"/>
    <n v="623"/>
    <n v="44"/>
    <n v="18"/>
    <n v="0"/>
    <s v="No Downtime"/>
    <n v="57"/>
    <n v="61"/>
    <n v="62.9"/>
    <n v="1.88"/>
    <n v="23.86"/>
    <n v="18856.28"/>
    <n v="8.92"/>
    <x v="0"/>
    <n v="17"/>
    <n v="29171.86"/>
    <n v="0.92638888888888893"/>
    <n v="6.5967016491754127E-2"/>
    <n v="2.6986506746626688E-2"/>
    <n v="0.93403298350824593"/>
    <n v="0"/>
    <n v="59.016393442622949"/>
    <n v="11.301944444444445"/>
    <n v="11.4"/>
    <n v="11.4"/>
    <n v="1"/>
    <n v="63.157894736842103"/>
    <n v="0.93442622950819676"/>
    <n v="0.93403298350824593"/>
    <n v="0.87278491901590194"/>
    <n v="0.86352316943833451"/>
    <n v="18856.28"/>
    <n v="28.270284857571212"/>
    <n v="10315.580000000002"/>
    <n v="15.465637181409297"/>
    <x v="0"/>
    <s v="Normal"/>
    <n v="508.8651274362818"/>
  </r>
  <r>
    <n v="555"/>
    <x v="29"/>
    <x v="0"/>
    <x v="1"/>
    <x v="2"/>
    <x v="1"/>
    <x v="2"/>
    <s v="B260314-0555"/>
    <s v="OP120"/>
    <n v="516"/>
    <n v="453"/>
    <n v="430"/>
    <n v="23"/>
    <n v="5"/>
    <n v="24"/>
    <s v="Preventive Maintenance"/>
    <n v="64"/>
    <n v="65"/>
    <n v="78.400000000000006"/>
    <n v="2.54"/>
    <n v="16.440000000000001"/>
    <n v="14779.25"/>
    <n v="7.64"/>
    <x v="0"/>
    <n v="23"/>
    <n v="22502.94"/>
    <n v="0.87790697674418605"/>
    <n v="5.0772626931567331E-2"/>
    <n v="1.1037527593818985E-2"/>
    <n v="0.94922737306843263"/>
    <n v="0.4"/>
    <n v="55.384615384615387"/>
    <n v="8.1791666666666671"/>
    <n v="8.7733333333333334"/>
    <n v="9.1733333333333338"/>
    <n v="0.95639534883720922"/>
    <n v="56.25"/>
    <n v="0.98461538461538467"/>
    <n v="0.94922737306843263"/>
    <n v="0.89386992698250978"/>
    <n v="0.86350240318367633"/>
    <n v="14779.25"/>
    <n v="32.625275938189844"/>
    <n v="7723.6899999999987"/>
    <n v="17.050088300220747"/>
    <x v="2"/>
    <s v="Normal"/>
    <n v="163.12637969094922"/>
  </r>
  <r>
    <n v="556"/>
    <x v="29"/>
    <x v="0"/>
    <x v="2"/>
    <x v="4"/>
    <x v="0"/>
    <x v="0"/>
    <s v="B260314-0556"/>
    <s v="OP104"/>
    <n v="887"/>
    <n v="910"/>
    <n v="853"/>
    <n v="57"/>
    <n v="15"/>
    <n v="13"/>
    <s v="Quality Inspection"/>
    <n v="42"/>
    <n v="44"/>
    <n v="67"/>
    <n v="1.62"/>
    <n v="35.840000000000003"/>
    <n v="16396.43"/>
    <n v="9.3000000000000007"/>
    <x v="1"/>
    <n v="23"/>
    <n v="27923.69"/>
    <n v="1.0259301014656144"/>
    <n v="6.2637362637362637E-2"/>
    <n v="1.6483516483516484E-2"/>
    <n v="0.93736263736263736"/>
    <n v="0.21666666666666667"/>
    <n v="81.818181818181813"/>
    <n v="11.122222222222222"/>
    <n v="10.131666666666666"/>
    <n v="10.348333333333333"/>
    <n v="0.97906265099049761"/>
    <n v="85.714285714285708"/>
    <n v="0.95454545454545459"/>
    <n v="0.93736263736263736"/>
    <n v="0.87602144191772147"/>
    <n v="0.86343416155716202"/>
    <n v="16396.43"/>
    <n v="18.018054945054946"/>
    <n v="11527.259999999998"/>
    <n v="12.66731868131868"/>
    <x v="0"/>
    <s v="Normal"/>
    <n v="270.2708241758242"/>
  </r>
  <r>
    <n v="557"/>
    <x v="46"/>
    <x v="0"/>
    <x v="1"/>
    <x v="5"/>
    <x v="2"/>
    <x v="0"/>
    <s v="B260115-0557"/>
    <s v="OP107"/>
    <n v="803"/>
    <n v="713"/>
    <n v="682"/>
    <n v="31"/>
    <n v="10"/>
    <n v="46"/>
    <s v="Setup Time"/>
    <n v="42"/>
    <n v="44"/>
    <n v="76.3"/>
    <n v="1.47"/>
    <n v="25.53"/>
    <n v="13701.52"/>
    <n v="8.7799999999999994"/>
    <x v="1"/>
    <n v="25"/>
    <n v="21320.19"/>
    <n v="0.88792029887920298"/>
    <n v="4.3478260869565216E-2"/>
    <n v="1.4025245441795231E-2"/>
    <n v="0.95652173913043481"/>
    <n v="0.76666666666666672"/>
    <n v="81.818181818181813"/>
    <n v="8.7144444444444442"/>
    <n v="8.6016666666666666"/>
    <n v="9.3683333333333341"/>
    <n v="0.91816402775306871"/>
    <n v="85.714285714285708"/>
    <n v="0.95454545454545459"/>
    <n v="0.95652173913043481"/>
    <n v="0.83832367751367154"/>
    <n v="0.86340581182662024"/>
    <n v="13701.52"/>
    <n v="19.216718092566619"/>
    <n v="7618.6699999999983"/>
    <n v="10.685371669004205"/>
    <x v="2"/>
    <s v="Warning"/>
    <n v="192.1671809256662"/>
  </r>
  <r>
    <n v="558"/>
    <x v="25"/>
    <x v="0"/>
    <x v="3"/>
    <x v="8"/>
    <x v="1"/>
    <x v="4"/>
    <s v="B260308-0558"/>
    <s v="OP104"/>
    <n v="684"/>
    <n v="675"/>
    <n v="631"/>
    <n v="44"/>
    <n v="11"/>
    <n v="23"/>
    <s v="Machine Breakdown"/>
    <n v="57"/>
    <n v="57"/>
    <n v="77.8"/>
    <n v="2.83"/>
    <n v="26.96"/>
    <n v="17491.64"/>
    <n v="9.6"/>
    <x v="1"/>
    <n v="24"/>
    <n v="29321.439999999999"/>
    <n v="0.98684210526315785"/>
    <n v="6.5185185185185179E-2"/>
    <n v="1.6296296296296295E-2"/>
    <n v="0.93481481481481477"/>
    <n v="0.38333333333333336"/>
    <n v="63.157894736842103"/>
    <n v="10.6875"/>
    <n v="10.446666666666667"/>
    <n v="10.83"/>
    <n v="0.96460449369036627"/>
    <n v="63.157894736842103"/>
    <n v="1"/>
    <n v="0.93481481481481477"/>
    <n v="0.90172657113869792"/>
    <n v="0.86346243063996764"/>
    <n v="17491.64"/>
    <n v="25.913540740740739"/>
    <n v="11829.8"/>
    <n v="17.525629629629627"/>
    <x v="2"/>
    <s v="Normal"/>
    <n v="285.04894814814816"/>
  </r>
  <r>
    <n v="559"/>
    <x v="17"/>
    <x v="1"/>
    <x v="2"/>
    <x v="4"/>
    <x v="0"/>
    <x v="4"/>
    <s v="B260628-0559"/>
    <s v="OP114"/>
    <n v="578"/>
    <n v="580"/>
    <n v="538"/>
    <n v="42"/>
    <n v="15"/>
    <n v="32"/>
    <s v="Tool Change"/>
    <n v="57"/>
    <n v="58"/>
    <n v="70.2"/>
    <n v="2.2200000000000002"/>
    <n v="20.190000000000001"/>
    <n v="15970.82"/>
    <n v="7.75"/>
    <x v="1"/>
    <n v="42"/>
    <n v="24907.8"/>
    <n v="1.0034602076124568"/>
    <n v="7.2413793103448282E-2"/>
    <n v="2.5862068965517241E-2"/>
    <n v="0.92758620689655169"/>
    <n v="0.53333333333333333"/>
    <n v="62.068965517241381"/>
    <n v="9.344444444444445"/>
    <n v="8.6183333333333341"/>
    <n v="9.1516666666666673"/>
    <n v="0.94172281915862321"/>
    <n v="63.157894736842103"/>
    <n v="0.98275862068965525"/>
    <n v="0.92758620689655169"/>
    <n v="0.85846825125797677"/>
    <n v="0.86337586018635082"/>
    <n v="15970.82"/>
    <n v="27.535896551724136"/>
    <n v="8936.98"/>
    <n v="15.408586206896551"/>
    <x v="1"/>
    <s v="Normal"/>
    <n v="413.03844827586204"/>
  </r>
  <r>
    <n v="560"/>
    <x v="124"/>
    <x v="0"/>
    <x v="4"/>
    <x v="13"/>
    <x v="0"/>
    <x v="1"/>
    <s v="B260327-0560"/>
    <s v="OP129"/>
    <n v="694"/>
    <n v="599"/>
    <n v="571"/>
    <n v="28"/>
    <n v="11"/>
    <n v="50"/>
    <s v="Operator Issue"/>
    <n v="45"/>
    <n v="44"/>
    <n v="75.8"/>
    <n v="2.36"/>
    <n v="21.64"/>
    <n v="12626.82"/>
    <n v="7.06"/>
    <x v="3"/>
    <n v="38"/>
    <n v="19642.47"/>
    <n v="0.86311239193083578"/>
    <n v="4.6744574290484141E-2"/>
    <n v="1.8363939899833055E-2"/>
    <n v="0.95325542570951582"/>
    <n v="0.83333333333333337"/>
    <n v="81.818181818181813"/>
    <n v="7.3211111111111107"/>
    <n v="7.8416666666666677"/>
    <n v="8.6750000000000007"/>
    <n v="0.90393852065321811"/>
    <n v="80"/>
    <n v="1.0227272727272727"/>
    <n v="0.95325542570951582"/>
    <n v="0.88126803339597959"/>
    <n v="0.86338698855126761"/>
    <n v="12626.82"/>
    <n v="21.079833055091818"/>
    <n v="7015.6500000000015"/>
    <n v="11.712270450751255"/>
    <x v="1"/>
    <s v="Normal"/>
    <n v="231.87816360600999"/>
  </r>
  <r>
    <n v="561"/>
    <x v="143"/>
    <x v="1"/>
    <x v="4"/>
    <x v="13"/>
    <x v="0"/>
    <x v="4"/>
    <s v="B260601-0561"/>
    <s v="OP117"/>
    <n v="575"/>
    <n v="482"/>
    <n v="457"/>
    <n v="25"/>
    <n v="9"/>
    <n v="32"/>
    <s v="Machine Breakdown"/>
    <n v="57"/>
    <n v="57"/>
    <n v="72"/>
    <n v="1.98"/>
    <n v="21"/>
    <n v="13408.88"/>
    <n v="8.23"/>
    <x v="1"/>
    <n v="20"/>
    <n v="21574.240000000002"/>
    <n v="0.83826086956521739"/>
    <n v="5.1867219917012451E-2"/>
    <n v="1.8672199170124481E-2"/>
    <n v="0.94813278008298751"/>
    <n v="0.53333333333333333"/>
    <n v="63.157894736842103"/>
    <n v="7.6316666666666668"/>
    <n v="8.5708333333333329"/>
    <n v="9.1041666666666661"/>
    <n v="0.94141876430205951"/>
    <n v="63.157894736842103"/>
    <n v="1"/>
    <n v="0.94813278008298751"/>
    <n v="0.8925899902200024"/>
    <n v="0.86334634981298419"/>
    <n v="13408.88"/>
    <n v="27.819253112033195"/>
    <n v="8165.3600000000024"/>
    <n v="16.940580912863076"/>
    <x v="0"/>
    <s v="Normal"/>
    <n v="250.37327800829877"/>
  </r>
  <r>
    <n v="562"/>
    <x v="39"/>
    <x v="0"/>
    <x v="0"/>
    <x v="3"/>
    <x v="1"/>
    <x v="2"/>
    <s v="B260120-0562"/>
    <s v="OP118"/>
    <n v="688"/>
    <n v="648"/>
    <n v="619"/>
    <n v="29"/>
    <n v="12"/>
    <n v="0"/>
    <s v="No Downtime"/>
    <n v="64"/>
    <n v="70"/>
    <n v="75.900000000000006"/>
    <n v="2.2799999999999998"/>
    <n v="24.39"/>
    <n v="19557.63"/>
    <n v="8.81"/>
    <x v="0"/>
    <n v="10"/>
    <n v="31289.94"/>
    <n v="0.94186046511627908"/>
    <n v="4.4753086419753084E-2"/>
    <n v="1.8518518518518517E-2"/>
    <n v="0.95524691358024694"/>
    <n v="0"/>
    <n v="51.428571428571431"/>
    <n v="12.6"/>
    <n v="12.231111111111112"/>
    <n v="12.231111111111112"/>
    <n v="1"/>
    <n v="56.25"/>
    <n v="0.91428571428571437"/>
    <n v="0.95524691358024694"/>
    <n v="0.87336860670194016"/>
    <n v="0.86327973559793403"/>
    <n v="19557.63"/>
    <n v="30.181527777777781"/>
    <n v="11732.309999999998"/>
    <n v="18.105416666666663"/>
    <x v="2"/>
    <s v="Normal"/>
    <n v="362.1783333333334"/>
  </r>
  <r>
    <n v="563"/>
    <x v="61"/>
    <x v="1"/>
    <x v="3"/>
    <x v="7"/>
    <x v="1"/>
    <x v="2"/>
    <s v="B260131-0563"/>
    <s v="OP114"/>
    <n v="480"/>
    <n v="521"/>
    <n v="496"/>
    <n v="25"/>
    <n v="10"/>
    <n v="0"/>
    <s v="No Downtime"/>
    <n v="64"/>
    <n v="62"/>
    <n v="69.599999999999994"/>
    <n v="2.2400000000000002"/>
    <n v="18.510000000000002"/>
    <n v="15705.36"/>
    <n v="10.33"/>
    <x v="1"/>
    <n v="23"/>
    <n v="26150.15"/>
    <n v="1.0854166666666667"/>
    <n v="4.7984644913627639E-2"/>
    <n v="1.9193857965451054E-2"/>
    <n v="0.95201535508637236"/>
    <n v="0"/>
    <n v="58.064516129032256"/>
    <n v="8.9727777777777771"/>
    <n v="8.5333333333333332"/>
    <n v="8.5333333333333332"/>
    <n v="1"/>
    <n v="56.25"/>
    <n v="1.032258064516129"/>
    <n v="0.95201535508637236"/>
    <n v="0.98272552783109401"/>
    <n v="0.86325670164564194"/>
    <n v="15705.36"/>
    <n v="30.144644913627641"/>
    <n v="10444.790000000001"/>
    <n v="20.047581573896355"/>
    <x v="0"/>
    <s v="Normal"/>
    <n v="301.44644913627639"/>
  </r>
  <r>
    <n v="564"/>
    <x v="24"/>
    <x v="0"/>
    <x v="0"/>
    <x v="1"/>
    <x v="1"/>
    <x v="0"/>
    <s v="B260209-0564"/>
    <s v="OP132"/>
    <n v="941"/>
    <n v="1030"/>
    <n v="969"/>
    <n v="61"/>
    <n v="15"/>
    <n v="0"/>
    <s v="No Downtime"/>
    <n v="42"/>
    <n v="44"/>
    <n v="73.7"/>
    <n v="2.12"/>
    <n v="32.61"/>
    <n v="19745.419999999998"/>
    <n v="7.97"/>
    <x v="0"/>
    <n v="24"/>
    <n v="31700.080000000002"/>
    <n v="1.0945802337938364"/>
    <n v="5.9223300970873784E-2"/>
    <n v="1.4563106796116505E-2"/>
    <n v="0.9407766990291262"/>
    <n v="0"/>
    <n v="81.818181818181813"/>
    <n v="12.588888888888889"/>
    <n v="10.978333333333333"/>
    <n v="10.978333333333333"/>
    <n v="1"/>
    <n v="85.714285714285708"/>
    <n v="0.95454545454545459"/>
    <n v="0.9407766990291262"/>
    <n v="0.89801412180052964"/>
    <n v="0.86298331760402758"/>
    <n v="19745.419999999998"/>
    <n v="19.170310679611649"/>
    <n v="11954.660000000003"/>
    <n v="11.606466019417478"/>
    <x v="2"/>
    <s v="Normal"/>
    <n v="287.55466019417474"/>
  </r>
  <r>
    <n v="565"/>
    <x v="93"/>
    <x v="1"/>
    <x v="0"/>
    <x v="0"/>
    <x v="0"/>
    <x v="4"/>
    <s v="B260302-0565"/>
    <s v="OP128"/>
    <n v="663"/>
    <n v="691"/>
    <n v="665"/>
    <n v="26"/>
    <n v="9"/>
    <n v="21"/>
    <s v="Operator Issue"/>
    <n v="57"/>
    <n v="55"/>
    <n v="77.099999999999994"/>
    <n v="1.56"/>
    <n v="23.88"/>
    <n v="18194.580000000002"/>
    <n v="10.029999999999999"/>
    <x v="0"/>
    <n v="15"/>
    <n v="29991.59"/>
    <n v="1.0422322775263952"/>
    <n v="3.7626628075253257E-2"/>
    <n v="1.3024602026049204E-2"/>
    <n v="0.9623733719247467"/>
    <n v="0.35"/>
    <n v="65.454545454545453"/>
    <n v="10.556944444444444"/>
    <n v="10.147500000000001"/>
    <n v="10.4975"/>
    <n v="0.96665872826863541"/>
    <n v="63.157894736842103"/>
    <n v="1.0363636363636364"/>
    <n v="0.9623733719247467"/>
    <n v="0.9641152241816241"/>
    <n v="0.8629029717228428"/>
    <n v="18194.580000000002"/>
    <n v="26.330795947901596"/>
    <n v="11797.009999999998"/>
    <n v="17.072373371924744"/>
    <x v="0"/>
    <s v="Normal"/>
    <n v="236.97716353111437"/>
  </r>
  <r>
    <n v="566"/>
    <x v="89"/>
    <x v="1"/>
    <x v="1"/>
    <x v="2"/>
    <x v="1"/>
    <x v="0"/>
    <s v="B260413-0566"/>
    <s v="OP132"/>
    <n v="928"/>
    <n v="950"/>
    <n v="908"/>
    <n v="42"/>
    <n v="15"/>
    <n v="0"/>
    <s v="No Downtime"/>
    <n v="42"/>
    <n v="46"/>
    <n v="69.7"/>
    <n v="2.42"/>
    <n v="37.24"/>
    <n v="16610.669999999998"/>
    <n v="9.08"/>
    <x v="2"/>
    <n v="27"/>
    <n v="29274.03"/>
    <n v="1.0237068965517242"/>
    <n v="4.4210526315789471E-2"/>
    <n v="1.5789473684210527E-2"/>
    <n v="0.95578947368421052"/>
    <n v="0"/>
    <n v="78.260869565217391"/>
    <n v="12.138888888888889"/>
    <n v="10.826666666666666"/>
    <n v="10.826666666666666"/>
    <n v="1"/>
    <n v="85.714285714285708"/>
    <n v="0.91304347826086962"/>
    <n v="0.95578947368421052"/>
    <n v="0.87267734553775744"/>
    <n v="0.86267029987810984"/>
    <n v="16610.669999999998"/>
    <n v="17.484915789473682"/>
    <n v="12663.36"/>
    <n v="13.329852631578948"/>
    <x v="2"/>
    <s v="Normal"/>
    <n v="262.27373684210522"/>
  </r>
  <r>
    <n v="567"/>
    <x v="30"/>
    <x v="1"/>
    <x v="2"/>
    <x v="9"/>
    <x v="2"/>
    <x v="0"/>
    <s v="B260603-0567"/>
    <s v="OP109"/>
    <n v="825"/>
    <n v="698"/>
    <n v="661"/>
    <n v="37"/>
    <n v="15"/>
    <n v="38"/>
    <s v="Setup Time"/>
    <n v="42"/>
    <n v="47"/>
    <n v="70.3"/>
    <n v="1.75"/>
    <n v="28.63"/>
    <n v="13358.85"/>
    <n v="7.46"/>
    <x v="0"/>
    <n v="6"/>
    <n v="21579.02"/>
    <n v="0.84606060606060607"/>
    <n v="5.300859598853868E-2"/>
    <n v="2.148997134670487E-2"/>
    <n v="0.94699140401146131"/>
    <n v="0.6333333333333333"/>
    <n v="76.59574468085107"/>
    <n v="9.1127777777777776"/>
    <n v="8.9916666666666671"/>
    <n v="9.625"/>
    <n v="0.93419913419913425"/>
    <n v="85.714285714285708"/>
    <n v="0.89361702127659592"/>
    <n v="0.94699140401146131"/>
    <n v="0.79056381038945234"/>
    <n v="0.86264724216921684"/>
    <n v="13358.85"/>
    <n v="19.138753581661891"/>
    <n v="8220.17"/>
    <n v="11.776747851002865"/>
    <x v="0"/>
    <s v="Warning"/>
    <n v="287.08130372492838"/>
  </r>
  <r>
    <n v="568"/>
    <x v="98"/>
    <x v="1"/>
    <x v="2"/>
    <x v="9"/>
    <x v="2"/>
    <x v="0"/>
    <s v="B260406-0568"/>
    <s v="OP123"/>
    <n v="928"/>
    <n v="811"/>
    <n v="765"/>
    <n v="46"/>
    <n v="18"/>
    <n v="32"/>
    <s v="Preventive Maintenance"/>
    <n v="42"/>
    <n v="42"/>
    <n v="69.099999999999994"/>
    <n v="1.35"/>
    <n v="35.07"/>
    <n v="14994.86"/>
    <n v="8.93"/>
    <x v="1"/>
    <n v="19"/>
    <n v="24195.87"/>
    <n v="0.87392241379310343"/>
    <n v="5.6720098643649818E-2"/>
    <n v="2.2194821208384709E-2"/>
    <n v="0.9432799013563502"/>
    <n v="0.53333333333333333"/>
    <n v="85.714285714285708"/>
    <n v="9.461666666666666"/>
    <n v="10.293333333333333"/>
    <n v="10.826666666666666"/>
    <n v="0.9507389162561577"/>
    <n v="85.714285714285708"/>
    <n v="1"/>
    <n v="0.9432799013563502"/>
    <n v="0.89681291114175177"/>
    <n v="0.86281371660750728"/>
    <n v="14994.86"/>
    <n v="18.489346485819976"/>
    <n v="9201.0099999999984"/>
    <n v="11.345265104808876"/>
    <x v="0"/>
    <s v="Normal"/>
    <n v="332.80823674475954"/>
  </r>
  <r>
    <n v="569"/>
    <x v="141"/>
    <x v="1"/>
    <x v="3"/>
    <x v="11"/>
    <x v="1"/>
    <x v="2"/>
    <s v="B260414-0569"/>
    <s v="OP113"/>
    <n v="456"/>
    <n v="365"/>
    <n v="338"/>
    <n v="27"/>
    <n v="9"/>
    <n v="34"/>
    <s v="Preventive Maintenance"/>
    <n v="64"/>
    <n v="62"/>
    <n v="72.7"/>
    <n v="2.73"/>
    <n v="15"/>
    <n v="11048.58"/>
    <n v="7.4"/>
    <x v="2"/>
    <n v="21"/>
    <n v="17718.599999999999"/>
    <n v="0.80043859649122806"/>
    <n v="7.3972602739726029E-2"/>
    <n v="2.4657534246575342E-2"/>
    <n v="0.92602739726027394"/>
    <n v="0.56666666666666665"/>
    <n v="58.064516129032256"/>
    <n v="6.2861111111111114"/>
    <n v="7.5400000000000009"/>
    <n v="8.1066666666666674"/>
    <n v="0.93009868421052633"/>
    <n v="56.25"/>
    <n v="1.032258064516129"/>
    <n v="0.92602739726027394"/>
    <n v="0.88908063353257205"/>
    <n v="0.86273501476830761"/>
    <n v="11048.58"/>
    <n v="30.270082191780823"/>
    <n v="6670.0199999999986"/>
    <n v="18.274027397260269"/>
    <x v="2"/>
    <s v="Normal"/>
    <n v="272.43073972602741"/>
  </r>
  <r>
    <n v="570"/>
    <x v="143"/>
    <x v="0"/>
    <x v="1"/>
    <x v="5"/>
    <x v="1"/>
    <x v="3"/>
    <s v="B260601-0570"/>
    <s v="OP117"/>
    <n v="862"/>
    <n v="955"/>
    <n v="913"/>
    <n v="42"/>
    <n v="13"/>
    <n v="5"/>
    <s v="Machine Breakdown"/>
    <n v="49"/>
    <n v="52"/>
    <n v="68.599999999999994"/>
    <n v="1.75"/>
    <n v="27.26"/>
    <n v="20978.35"/>
    <n v="11.29"/>
    <x v="0"/>
    <n v="18"/>
    <n v="34785.040000000001"/>
    <n v="1.1078886310904872"/>
    <n v="4.3979057591623037E-2"/>
    <n v="1.3612565445026177E-2"/>
    <n v="0.95602094240837698"/>
    <n v="8.3333333333333329E-2"/>
    <n v="69.230769230769226"/>
    <n v="13.794444444444444"/>
    <n v="11.649444444444445"/>
    <n v="11.732777777777779"/>
    <n v="0.99289739097495144"/>
    <n v="73.469387755102048"/>
    <n v="0.94230769230769218"/>
    <n v="0.95602094240837698"/>
    <n v="0.89446738985192109"/>
    <n v="0.86267388804263623"/>
    <n v="20978.35"/>
    <n v="21.966858638743453"/>
    <n v="13806.690000000002"/>
    <n v="14.457267015706808"/>
    <x v="0"/>
    <s v="Normal"/>
    <n v="285.56916230366488"/>
  </r>
  <r>
    <n v="571"/>
    <x v="6"/>
    <x v="0"/>
    <x v="0"/>
    <x v="1"/>
    <x v="0"/>
    <x v="3"/>
    <s v="B260122-0571"/>
    <s v="OP131"/>
    <n v="637"/>
    <n v="665"/>
    <n v="635"/>
    <n v="30"/>
    <n v="9"/>
    <n v="13"/>
    <s v="Power Failure"/>
    <n v="49"/>
    <n v="51"/>
    <n v="76.3"/>
    <n v="1.51"/>
    <n v="19.77"/>
    <n v="14234.54"/>
    <n v="9.4600000000000009"/>
    <x v="1"/>
    <n v="6"/>
    <n v="24181.63"/>
    <n v="1.043956043956044"/>
    <n v="4.5112781954887216E-2"/>
    <n v="1.3533834586466165E-2"/>
    <n v="0.95488721804511278"/>
    <n v="0.21666666666666667"/>
    <n v="70.588235294117652"/>
    <n v="9.4208333333333325"/>
    <n v="8.4536111111111119"/>
    <n v="8.6702777777777786"/>
    <n v="0.97501041232819652"/>
    <n v="73.469387755102048"/>
    <n v="0.96078431372549022"/>
    <n v="0.95488721804511278"/>
    <n v="0.89451419665610599"/>
    <n v="0.86259994966633591"/>
    <n v="14234.54"/>
    <n v="21.405323308270678"/>
    <n v="9947.09"/>
    <n v="14.95803007518797"/>
    <x v="0"/>
    <s v="Normal"/>
    <n v="192.6479097744361"/>
  </r>
  <r>
    <n v="572"/>
    <x v="104"/>
    <x v="1"/>
    <x v="2"/>
    <x v="4"/>
    <x v="1"/>
    <x v="4"/>
    <s v="B260113-0572"/>
    <s v="OP129"/>
    <n v="595"/>
    <n v="583"/>
    <n v="546"/>
    <n v="37"/>
    <n v="9"/>
    <n v="43"/>
    <s v="Power Failure"/>
    <n v="57"/>
    <n v="60"/>
    <n v="74"/>
    <n v="2.0499999999999998"/>
    <n v="22.04"/>
    <n v="16328.53"/>
    <n v="7.63"/>
    <x v="0"/>
    <n v="14"/>
    <n v="24818.04"/>
    <n v="0.9798319327731092"/>
    <n v="6.3464837049742706E-2"/>
    <n v="1.5437392795883362E-2"/>
    <n v="0.93653516295025729"/>
    <n v="0.71666666666666667"/>
    <n v="60"/>
    <n v="9.7166666666666668"/>
    <n v="8.7041666666666657"/>
    <n v="9.4208333333333325"/>
    <n v="0.92392746572313134"/>
    <n v="63.157894736842103"/>
    <n v="0.95000000000000007"/>
    <n v="0.93653516295025729"/>
    <n v="0.82202603168196953"/>
    <n v="0.86252555748221049"/>
    <n v="16328.53"/>
    <n v="28.007770154373929"/>
    <n v="8489.51"/>
    <n v="14.561766723842196"/>
    <x v="1"/>
    <s v="Warning"/>
    <n v="252.06993138936537"/>
  </r>
  <r>
    <n v="573"/>
    <x v="15"/>
    <x v="1"/>
    <x v="2"/>
    <x v="10"/>
    <x v="0"/>
    <x v="3"/>
    <s v="B260227-0573"/>
    <s v="OP108"/>
    <n v="671"/>
    <n v="578"/>
    <n v="514"/>
    <n v="64"/>
    <n v="12"/>
    <n v="69"/>
    <s v="Machine Breakdown"/>
    <n v="49"/>
    <n v="52"/>
    <n v="70.7"/>
    <n v="2.63"/>
    <n v="23.81"/>
    <n v="12055.18"/>
    <n v="6.45"/>
    <x v="2"/>
    <n v="46"/>
    <n v="19725.02"/>
    <n v="0.86140089418777943"/>
    <n v="0.11072664359861592"/>
    <n v="2.0761245674740483E-2"/>
    <n v="0.88927335640138405"/>
    <n v="1.1499999999999999"/>
    <n v="69.230769230769226"/>
    <n v="8.3488888888888884"/>
    <n v="7.9830555555555556"/>
    <n v="9.1330555555555559"/>
    <n v="0.87408376167158364"/>
    <n v="73.469387755102048"/>
    <n v="0.94230769230769218"/>
    <n v="0.88927335640138405"/>
    <n v="0.73245520433392675"/>
    <n v="0.8626201825424914"/>
    <n v="12055.18"/>
    <n v="20.856712802768168"/>
    <n v="7669.84"/>
    <n v="13.269619377162631"/>
    <x v="1"/>
    <s v="Warning"/>
    <n v="250.28055363321801"/>
  </r>
  <r>
    <n v="574"/>
    <x v="75"/>
    <x v="1"/>
    <x v="2"/>
    <x v="4"/>
    <x v="2"/>
    <x v="2"/>
    <s v="B260502-0574"/>
    <s v="OP108"/>
    <n v="456"/>
    <n v="371"/>
    <n v="343"/>
    <n v="28"/>
    <n v="5"/>
    <n v="0"/>
    <s v="No Downtime"/>
    <n v="64"/>
    <n v="67"/>
    <n v="76.8"/>
    <n v="2.08"/>
    <n v="15"/>
    <n v="11381.28"/>
    <n v="7.36"/>
    <x v="0"/>
    <n v="1"/>
    <n v="17458.650000000001"/>
    <n v="0.81359649122807021"/>
    <n v="7.5471698113207544E-2"/>
    <n v="1.3477088948787063E-2"/>
    <n v="0.92452830188679247"/>
    <n v="0"/>
    <n v="53.731343283582092"/>
    <n v="6.9047222222222224"/>
    <n v="8.1066666666666674"/>
    <n v="8.1066666666666674"/>
    <n v="1"/>
    <n v="56.25"/>
    <n v="0.95522388059701502"/>
    <n v="0.92452830188679247"/>
    <n v="0.88313151225007047"/>
    <n v="0.8629250185570313"/>
    <n v="11381.28"/>
    <n v="30.677304582210244"/>
    <n v="6077.3700000000008"/>
    <n v="16.381051212938008"/>
    <x v="2"/>
    <s v="Normal"/>
    <n v="153.38652291105123"/>
  </r>
  <r>
    <n v="575"/>
    <x v="146"/>
    <x v="1"/>
    <x v="0"/>
    <x v="1"/>
    <x v="0"/>
    <x v="1"/>
    <s v="B260204-0575"/>
    <s v="OP108"/>
    <n v="948"/>
    <n v="1029"/>
    <n v="973"/>
    <n v="56"/>
    <n v="17"/>
    <n v="20"/>
    <s v="Setup Time"/>
    <n v="45"/>
    <n v="44"/>
    <n v="67.3"/>
    <n v="2.16"/>
    <n v="31.15"/>
    <n v="21432.17"/>
    <n v="9.75"/>
    <x v="3"/>
    <n v="22"/>
    <n v="33331.9"/>
    <n v="1.0854430379746836"/>
    <n v="5.4421768707482991E-2"/>
    <n v="1.6520894071914479E-2"/>
    <n v="0.94557823129251706"/>
    <n v="0.33333333333333331"/>
    <n v="81.818181818181813"/>
    <n v="12.576666666666666"/>
    <n v="11.516666666666666"/>
    <n v="11.85"/>
    <n v="0.97187060478199716"/>
    <n v="80"/>
    <n v="1.0227272727272727"/>
    <n v="0.94557823129251706"/>
    <n v="0.93986558950392596"/>
    <n v="0.86287758547324478"/>
    <n v="21432.17"/>
    <n v="20.828153547133137"/>
    <n v="11899.730000000003"/>
    <n v="11.564363459669584"/>
    <x v="0"/>
    <s v="Normal"/>
    <n v="354.07861030126332"/>
  </r>
  <r>
    <n v="576"/>
    <x v="138"/>
    <x v="0"/>
    <x v="0"/>
    <x v="1"/>
    <x v="1"/>
    <x v="2"/>
    <s v="B260202-0576"/>
    <s v="OP111"/>
    <n v="513"/>
    <n v="544"/>
    <n v="507"/>
    <n v="37"/>
    <n v="7"/>
    <n v="0"/>
    <s v="No Downtime"/>
    <n v="64"/>
    <n v="70"/>
    <n v="74.400000000000006"/>
    <n v="1.67"/>
    <n v="17.5"/>
    <n v="16241.93"/>
    <n v="10.18"/>
    <x v="0"/>
    <n v="16"/>
    <n v="26284.639999999999"/>
    <n v="1.0604288499025341"/>
    <n v="6.8014705882352935E-2"/>
    <n v="1.2867647058823529E-2"/>
    <n v="0.93198529411764708"/>
    <n v="0"/>
    <n v="51.428571428571431"/>
    <n v="10.577777777777778"/>
    <n v="9.1199999999999992"/>
    <n v="9.1199999999999992"/>
    <n v="1"/>
    <n v="56.25"/>
    <n v="0.91428571428571437"/>
    <n v="0.93198529411764708"/>
    <n v="0.85210084033613454"/>
    <n v="0.86269643722846667"/>
    <n v="16241.93"/>
    <n v="29.856488970588234"/>
    <n v="10042.709999999999"/>
    <n v="18.460863970588235"/>
    <x v="0"/>
    <s v="Normal"/>
    <n v="208.99542279411764"/>
  </r>
  <r>
    <n v="577"/>
    <x v="15"/>
    <x v="0"/>
    <x v="1"/>
    <x v="6"/>
    <x v="2"/>
    <x v="4"/>
    <s v="B260227-0577"/>
    <s v="OP127"/>
    <n v="685"/>
    <n v="708"/>
    <n v="661"/>
    <n v="47"/>
    <n v="17"/>
    <n v="12"/>
    <s v="Tool Change"/>
    <n v="57"/>
    <n v="60"/>
    <n v="75.099999999999994"/>
    <n v="1.57"/>
    <n v="27.38"/>
    <n v="18949.89"/>
    <n v="8.4"/>
    <x v="1"/>
    <n v="18"/>
    <n v="31293.88"/>
    <n v="1.0335766423357664"/>
    <n v="6.6384180790960451E-2"/>
    <n v="2.4011299435028249E-2"/>
    <n v="0.93361581920903958"/>
    <n v="0.2"/>
    <n v="60"/>
    <n v="11.8"/>
    <n v="10.645833333333334"/>
    <n v="10.845833333333333"/>
    <n v="0.98155973876296587"/>
    <n v="63.157894736842103"/>
    <n v="0.95000000000000007"/>
    <n v="0.93361581920903958"/>
    <n v="0.87057971462740746"/>
    <n v="0.86272142684377884"/>
    <n v="18949.89"/>
    <n v="26.765381355932202"/>
    <n v="12343.990000000002"/>
    <n v="17.435014124293787"/>
    <x v="0"/>
    <s v="Normal"/>
    <n v="455.01148305084746"/>
  </r>
  <r>
    <n v="578"/>
    <x v="126"/>
    <x v="1"/>
    <x v="2"/>
    <x v="9"/>
    <x v="0"/>
    <x v="3"/>
    <s v="B260329-0578"/>
    <s v="OP131"/>
    <n v="881"/>
    <n v="810"/>
    <n v="770"/>
    <n v="40"/>
    <n v="9"/>
    <n v="22"/>
    <s v="Tool Change"/>
    <n v="49"/>
    <n v="51"/>
    <n v="69.2"/>
    <n v="1.5"/>
    <n v="27.61"/>
    <n v="18836.22"/>
    <n v="8.24"/>
    <x v="3"/>
    <n v="31"/>
    <n v="28492.69"/>
    <n v="0.91940976163450627"/>
    <n v="4.9382716049382713E-2"/>
    <n v="1.1111111111111112E-2"/>
    <n v="0.95061728395061729"/>
    <n v="0.36666666666666664"/>
    <n v="70.588235294117652"/>
    <n v="11.475"/>
    <n v="11.624722222222221"/>
    <n v="11.991388888888888"/>
    <n v="0.96942250225856519"/>
    <n v="73.469387755102048"/>
    <n v="0.96078431372549022"/>
    <n v="0.95061728395061729"/>
    <n v="0.88541057879970142"/>
    <n v="0.86270284933128805"/>
    <n v="18836.22"/>
    <n v="23.254592592592594"/>
    <n v="9656.4699999999975"/>
    <n v="11.921567901234566"/>
    <x v="0"/>
    <s v="Normal"/>
    <n v="209.29133333333334"/>
  </r>
  <r>
    <n v="579"/>
    <x v="63"/>
    <x v="1"/>
    <x v="4"/>
    <x v="13"/>
    <x v="1"/>
    <x v="0"/>
    <s v="B260611-0579"/>
    <s v="OP121"/>
    <n v="842"/>
    <n v="728"/>
    <n v="685"/>
    <n v="43"/>
    <n v="17"/>
    <n v="32"/>
    <s v="Operator Issue"/>
    <n v="42"/>
    <n v="43"/>
    <n v="74.099999999999994"/>
    <n v="1.49"/>
    <n v="23.81"/>
    <n v="13136.71"/>
    <n v="8.19"/>
    <x v="0"/>
    <n v="18"/>
    <n v="21976.26"/>
    <n v="0.86460807600950118"/>
    <n v="5.9065934065934064E-2"/>
    <n v="2.3351648351648352E-2"/>
    <n v="0.94093406593406592"/>
    <n v="0.53333333333333333"/>
    <n v="83.720930232558146"/>
    <n v="8.6955555555555559"/>
    <n v="9.2900000000000009"/>
    <n v="9.8233333333333341"/>
    <n v="0.94570749915167973"/>
    <n v="85.714285714285708"/>
    <n v="0.97674418604651181"/>
    <n v="0.94093406593406592"/>
    <n v="0.8691542534690081"/>
    <n v="0.86264903954581784"/>
    <n v="13136.71"/>
    <n v="18.044931318681318"/>
    <n v="8839.5499999999993"/>
    <n v="12.142239010989011"/>
    <x v="2"/>
    <s v="Normal"/>
    <n v="306.76383241758242"/>
  </r>
  <r>
    <n v="580"/>
    <x v="173"/>
    <x v="0"/>
    <x v="1"/>
    <x v="6"/>
    <x v="1"/>
    <x v="0"/>
    <s v="B260324-0580"/>
    <s v="OP119"/>
    <n v="846"/>
    <n v="737"/>
    <n v="697"/>
    <n v="40"/>
    <n v="10"/>
    <n v="30"/>
    <s v="Machine Breakdown"/>
    <n v="42"/>
    <n v="44"/>
    <n v="68.2"/>
    <n v="2.08"/>
    <n v="27.77"/>
    <n v="13055.86"/>
    <n v="8.01"/>
    <x v="0"/>
    <n v="32"/>
    <n v="22928.31"/>
    <n v="0.87115839243498816"/>
    <n v="5.4274084124830396E-2"/>
    <n v="1.3568521031207599E-2"/>
    <n v="0.94572591587516963"/>
    <n v="0.5"/>
    <n v="81.818181818181813"/>
    <n v="9.0077777777777772"/>
    <n v="9.3699999999999992"/>
    <n v="9.8699999999999992"/>
    <n v="0.94934143870314081"/>
    <n v="85.714285714285708"/>
    <n v="0.95454545454545459"/>
    <n v="0.94572591587516963"/>
    <n v="0.85700694697778912"/>
    <n v="0.86263358773127352"/>
    <n v="13055.86"/>
    <n v="17.714871099050203"/>
    <n v="9872.4500000000007"/>
    <n v="13.395454545454546"/>
    <x v="1"/>
    <s v="Normal"/>
    <n v="177.14871099050202"/>
  </r>
  <r>
    <n v="581"/>
    <x v="161"/>
    <x v="1"/>
    <x v="0"/>
    <x v="3"/>
    <x v="0"/>
    <x v="2"/>
    <s v="B260521-0581"/>
    <s v="OP132"/>
    <n v="566"/>
    <n v="612"/>
    <n v="581"/>
    <n v="31"/>
    <n v="9"/>
    <n v="10"/>
    <s v="Tool Change"/>
    <n v="64"/>
    <n v="65"/>
    <n v="86.1"/>
    <n v="1.67"/>
    <n v="20.03"/>
    <n v="18113.52"/>
    <n v="10.5"/>
    <x v="2"/>
    <n v="2"/>
    <n v="29380.02"/>
    <n v="1.0812720848056536"/>
    <n v="5.0653594771241831E-2"/>
    <n v="1.4705882352941176E-2"/>
    <n v="0.94934640522875813"/>
    <n v="0.16666666666666666"/>
    <n v="55.384615384615387"/>
    <n v="11.05"/>
    <n v="9.895555555555557"/>
    <n v="10.062222222222223"/>
    <n v="0.98343639575971742"/>
    <n v="56.25"/>
    <n v="0.98461538461538467"/>
    <n v="0.94934640522875813"/>
    <n v="0.91925839466891235"/>
    <n v="0.86264698449497201"/>
    <n v="18113.52"/>
    <n v="29.597254901960785"/>
    <n v="11266.5"/>
    <n v="18.409313725490197"/>
    <x v="0"/>
    <s v="Normal"/>
    <n v="266.37529411764706"/>
  </r>
  <r>
    <n v="582"/>
    <x v="56"/>
    <x v="1"/>
    <x v="0"/>
    <x v="0"/>
    <x v="1"/>
    <x v="0"/>
    <s v="B260118-0582"/>
    <s v="OP107"/>
    <n v="936"/>
    <n v="813"/>
    <n v="778"/>
    <n v="35"/>
    <n v="8"/>
    <n v="36"/>
    <s v="Machine Breakdown"/>
    <n v="42"/>
    <n v="42"/>
    <n v="69.099999999999994"/>
    <n v="1.8"/>
    <n v="31.38"/>
    <n v="14619.49"/>
    <n v="7.84"/>
    <x v="1"/>
    <n v="13"/>
    <n v="24375.73"/>
    <n v="0.86858974358974361"/>
    <n v="4.3050430504305043E-2"/>
    <n v="9.8400984009840101E-3"/>
    <n v="0.95694956949569498"/>
    <n v="0.6"/>
    <n v="85.714285714285708"/>
    <n v="9.4849999999999994"/>
    <n v="10.32"/>
    <n v="10.92"/>
    <n v="0.94505494505494514"/>
    <n v="85.714285714285708"/>
    <n v="1"/>
    <n v="0.95694956949569498"/>
    <n v="0.90436992282010742"/>
    <n v="0.86251187373083382"/>
    <n v="14619.49"/>
    <n v="17.982152521525215"/>
    <n v="9756.24"/>
    <n v="12.00029520295203"/>
    <x v="0"/>
    <s v="Normal"/>
    <n v="143.85722017220172"/>
  </r>
  <r>
    <n v="583"/>
    <x v="27"/>
    <x v="1"/>
    <x v="3"/>
    <x v="8"/>
    <x v="2"/>
    <x v="1"/>
    <s v="B260522-0583"/>
    <s v="OP114"/>
    <n v="688"/>
    <n v="590"/>
    <n v="548"/>
    <n v="42"/>
    <n v="9"/>
    <n v="43"/>
    <s v="Setup Time"/>
    <n v="45"/>
    <n v="46"/>
    <n v="72.2"/>
    <n v="2.27"/>
    <n v="19.739999999999998"/>
    <n v="11525.16"/>
    <n v="6.85"/>
    <x v="0"/>
    <n v="40"/>
    <n v="19271.650000000001"/>
    <n v="0.85755813953488369"/>
    <n v="7.1186440677966104E-2"/>
    <n v="1.5254237288135594E-2"/>
    <n v="0.92881355932203391"/>
    <n v="0.71666666666666667"/>
    <n v="78.260869565217391"/>
    <n v="7.5388888888888888"/>
    <n v="7.8833333333333329"/>
    <n v="8.6"/>
    <n v="0.91666666666666663"/>
    <n v="80"/>
    <n v="0.97826086956521741"/>
    <n v="0.92881355932203391"/>
    <n v="0.83290346352247602"/>
    <n v="0.86241173485741474"/>
    <n v="11525.16"/>
    <n v="19.534169491525425"/>
    <n v="7746.4900000000016"/>
    <n v="13.129644067796614"/>
    <x v="1"/>
    <s v="Warning"/>
    <n v="175.80752542372883"/>
  </r>
  <r>
    <n v="584"/>
    <x v="30"/>
    <x v="1"/>
    <x v="1"/>
    <x v="5"/>
    <x v="0"/>
    <x v="1"/>
    <s v="B260603-0584"/>
    <s v="OP127"/>
    <n v="907"/>
    <n v="908"/>
    <n v="870"/>
    <n v="38"/>
    <n v="11"/>
    <n v="18"/>
    <s v="Preventive Maintenance"/>
    <n v="45"/>
    <n v="46"/>
    <n v="68.2"/>
    <n v="1.94"/>
    <n v="35.75"/>
    <n v="18216.580000000002"/>
    <n v="8.86"/>
    <x v="1"/>
    <n v="16"/>
    <n v="31067.93"/>
    <n v="1.0011025358324146"/>
    <n v="4.185022026431718E-2"/>
    <n v="1.2114537444933921E-2"/>
    <n v="0.95814977973568283"/>
    <n v="0.3"/>
    <n v="78.260869565217391"/>
    <n v="11.602222222222222"/>
    <n v="11.0375"/>
    <n v="11.3375"/>
    <n v="0.97353914002205066"/>
    <n v="80"/>
    <n v="0.97826086956521741"/>
    <n v="0.95814977973568283"/>
    <n v="0.91251813186801578"/>
    <n v="0.8624824980980258"/>
    <n v="18216.580000000002"/>
    <n v="20.062312775330398"/>
    <n v="12851.349999999999"/>
    <n v="14.153469162995593"/>
    <x v="0"/>
    <s v="Normal"/>
    <n v="220.68544052863439"/>
  </r>
  <r>
    <n v="585"/>
    <x v="16"/>
    <x v="0"/>
    <x v="4"/>
    <x v="14"/>
    <x v="1"/>
    <x v="4"/>
    <s v="B260605-0585"/>
    <s v="OP125"/>
    <n v="563"/>
    <n v="507"/>
    <n v="469"/>
    <n v="38"/>
    <n v="15"/>
    <n v="38"/>
    <s v="Power Failure"/>
    <n v="57"/>
    <n v="57"/>
    <n v="75.5"/>
    <n v="1.72"/>
    <n v="18.2"/>
    <n v="13862.6"/>
    <n v="8.86"/>
    <x v="1"/>
    <n v="26"/>
    <n v="21373.599999999999"/>
    <n v="0.90053285968028418"/>
    <n v="7.4950690335305714E-2"/>
    <n v="2.9585798816568046E-2"/>
    <n v="0.92504930966469423"/>
    <n v="0.6333333333333333"/>
    <n v="63.157894736842103"/>
    <n v="8.0274999999999999"/>
    <n v="8.2808333333333337"/>
    <n v="8.9141666666666666"/>
    <n v="0.92895204262877451"/>
    <n v="63.157894736842103"/>
    <n v="1"/>
    <n v="0.92504930966469423"/>
    <n v="0.85932644574535544"/>
    <n v="0.86236222013223274"/>
    <n v="13862.6"/>
    <n v="27.342406311637081"/>
    <n v="7510.9999999999982"/>
    <n v="14.814595660749504"/>
    <x v="1"/>
    <s v="Normal"/>
    <n v="410.1360946745562"/>
  </r>
  <r>
    <n v="586"/>
    <x v="109"/>
    <x v="0"/>
    <x v="1"/>
    <x v="2"/>
    <x v="1"/>
    <x v="2"/>
    <s v="B260408-0586"/>
    <s v="OP106"/>
    <n v="561"/>
    <n v="561"/>
    <n v="530"/>
    <n v="31"/>
    <n v="10"/>
    <n v="22"/>
    <s v="Setup Time"/>
    <n v="64"/>
    <n v="66"/>
    <n v="76.8"/>
    <n v="2.82"/>
    <n v="23.13"/>
    <n v="18390.97"/>
    <n v="8.4"/>
    <x v="1"/>
    <n v="16"/>
    <n v="26881.98"/>
    <n v="1"/>
    <n v="5.5258467023172907E-2"/>
    <n v="1.7825311942959002E-2"/>
    <n v="0.94474153297682706"/>
    <n v="0.36666666666666664"/>
    <n v="54.545454545454547"/>
    <n v="10.285"/>
    <n v="9.6066666666666656"/>
    <n v="9.9733333333333327"/>
    <n v="0.96323529411764697"/>
    <n v="56.25"/>
    <n v="0.96969696969696972"/>
    <n v="0.94474153297682706"/>
    <n v="0.88243237661293639"/>
    <n v="0.86236953525123716"/>
    <n v="18390.97"/>
    <n v="32.78247771836007"/>
    <n v="8491.0099999999984"/>
    <n v="15.135490196078429"/>
    <x v="2"/>
    <s v="Normal"/>
    <n v="327.8247771836007"/>
  </r>
  <r>
    <n v="587"/>
    <x v="19"/>
    <x v="0"/>
    <x v="2"/>
    <x v="9"/>
    <x v="1"/>
    <x v="3"/>
    <s v="B260210-0587"/>
    <s v="OP134"/>
    <n v="750"/>
    <n v="669"/>
    <n v="644"/>
    <n v="25"/>
    <n v="5"/>
    <n v="51"/>
    <s v="Material Shortage"/>
    <n v="49"/>
    <n v="53"/>
    <n v="76.3"/>
    <n v="1.73"/>
    <n v="27.81"/>
    <n v="15519.55"/>
    <n v="9.19"/>
    <x v="0"/>
    <n v="17"/>
    <n v="24542.39"/>
    <n v="0.89200000000000002"/>
    <n v="3.7369207772795218E-2"/>
    <n v="7.4738415545590429E-3"/>
    <n v="0.96263079222720482"/>
    <n v="0.85"/>
    <n v="67.924528301886795"/>
    <n v="9.8491666666666671"/>
    <n v="9.3583333333333343"/>
    <n v="10.208333333333334"/>
    <n v="0.91673469387755102"/>
    <n v="73.469387755102048"/>
    <n v="0.92452830188679236"/>
    <n v="0.96263079222720482"/>
    <n v="0.81587500352539699"/>
    <n v="0.8623210742817643"/>
    <n v="15519.55"/>
    <n v="23.19813153961136"/>
    <n v="9022.84"/>
    <n v="13.487055306427504"/>
    <x v="2"/>
    <s v="Warning"/>
    <n v="115.99065769805679"/>
  </r>
  <r>
    <n v="588"/>
    <x v="135"/>
    <x v="0"/>
    <x v="3"/>
    <x v="8"/>
    <x v="2"/>
    <x v="0"/>
    <s v="B260419-0588"/>
    <s v="OP105"/>
    <n v="754"/>
    <n v="720"/>
    <n v="672"/>
    <n v="48"/>
    <n v="15"/>
    <n v="19"/>
    <s v="Tool Change"/>
    <n v="42"/>
    <n v="46"/>
    <n v="67.5"/>
    <n v="1.95"/>
    <n v="23.17"/>
    <n v="13041.04"/>
    <n v="7.42"/>
    <x v="0"/>
    <n v="22"/>
    <n v="21908.240000000002"/>
    <n v="0.95490716180371349"/>
    <n v="6.6666666666666666E-2"/>
    <n v="2.0833333333333332E-2"/>
    <n v="0.93333333333333335"/>
    <n v="0.31666666666666665"/>
    <n v="78.260869565217391"/>
    <n v="9.1999999999999993"/>
    <n v="8.48"/>
    <n v="8.7966666666666669"/>
    <n v="0.96400151572565373"/>
    <n v="85.714285714285708"/>
    <n v="0.91304347826086962"/>
    <n v="0.93333333333333335"/>
    <n v="0.82149694383577454"/>
    <n v="0.8624335345015135"/>
    <n v="13041.04"/>
    <n v="18.112555555555556"/>
    <n v="8867.2000000000007"/>
    <n v="12.315555555555557"/>
    <x v="0"/>
    <s v="Warning"/>
    <n v="271.68833333333333"/>
  </r>
  <r>
    <n v="589"/>
    <x v="5"/>
    <x v="0"/>
    <x v="1"/>
    <x v="5"/>
    <x v="0"/>
    <x v="3"/>
    <s v="B260509-0589"/>
    <s v="OP109"/>
    <n v="743"/>
    <n v="842"/>
    <n v="811"/>
    <n v="31"/>
    <n v="11"/>
    <n v="0"/>
    <s v="No Downtime"/>
    <n v="49"/>
    <n v="49"/>
    <n v="75.099999999999994"/>
    <n v="2.2999999999999998"/>
    <n v="24.31"/>
    <n v="17413.830000000002"/>
    <n v="9.8800000000000008"/>
    <x v="3"/>
    <n v="31"/>
    <n v="31146.26"/>
    <n v="1.133243606998654"/>
    <n v="3.6817102137767219E-2"/>
    <n v="1.3064133016627079E-2"/>
    <n v="0.96318289786223277"/>
    <n v="0"/>
    <n v="73.469387755102048"/>
    <n v="11.460555555555555"/>
    <n v="10.113055555555556"/>
    <n v="10.113055555555556"/>
    <n v="1"/>
    <n v="73.469387755102048"/>
    <n v="1"/>
    <n v="0.96318289786223277"/>
    <n v="0.96318289786223277"/>
    <n v="0.8625328951584692"/>
    <n v="17413.830000000002"/>
    <n v="20.681508313539194"/>
    <n v="13732.429999999997"/>
    <n v="16.309299287410923"/>
    <x v="1"/>
    <s v="Normal"/>
    <n v="227.49659144893113"/>
  </r>
  <r>
    <n v="590"/>
    <x v="23"/>
    <x v="1"/>
    <x v="2"/>
    <x v="10"/>
    <x v="2"/>
    <x v="2"/>
    <s v="B260412-0590"/>
    <s v="OP123"/>
    <n v="651"/>
    <n v="529"/>
    <n v="467"/>
    <n v="62"/>
    <n v="14"/>
    <n v="20"/>
    <s v="Tool Change"/>
    <n v="64"/>
    <n v="70"/>
    <n v="66.099999999999994"/>
    <n v="2.13"/>
    <n v="19.93"/>
    <n v="16002.36"/>
    <n v="7.47"/>
    <x v="1"/>
    <n v="29"/>
    <n v="24103.25"/>
    <n v="0.8125960061443932"/>
    <n v="0.11720226843100189"/>
    <n v="2.6465028355387523E-2"/>
    <n v="0.8827977315689981"/>
    <n v="0.33333333333333331"/>
    <n v="51.428571428571431"/>
    <n v="10.286111111111111"/>
    <n v="11.24"/>
    <n v="11.573333333333334"/>
    <n v="0.97119815668202758"/>
    <n v="56.25"/>
    <n v="0.91428571428571437"/>
    <n v="0.8827977315689981"/>
    <n v="0.78388254136949609"/>
    <n v="0.8622880046409418"/>
    <n v="16002.36"/>
    <n v="30.250207939508506"/>
    <n v="8100.8899999999994"/>
    <n v="15.313591682419659"/>
    <x v="2"/>
    <s v="Warning"/>
    <n v="423.5029111531191"/>
  </r>
  <r>
    <n v="591"/>
    <x v="98"/>
    <x v="0"/>
    <x v="4"/>
    <x v="13"/>
    <x v="0"/>
    <x v="0"/>
    <s v="B260406-0591"/>
    <s v="OP128"/>
    <n v="795"/>
    <n v="741"/>
    <n v="703"/>
    <n v="38"/>
    <n v="10"/>
    <n v="7"/>
    <s v="Machine Breakdown"/>
    <n v="42"/>
    <n v="45"/>
    <n v="73.7"/>
    <n v="2.86"/>
    <n v="27.96"/>
    <n v="13222.71"/>
    <n v="7.11"/>
    <x v="2"/>
    <n v="6"/>
    <n v="22152.31"/>
    <n v="0.93207547169811322"/>
    <n v="5.128205128205128E-2"/>
    <n v="1.3495276653171391E-2"/>
    <n v="0.94871794871794868"/>
    <n v="0.11666666666666667"/>
    <n v="80"/>
    <n v="9.2624999999999993"/>
    <n v="9.1583333333333332"/>
    <n v="9.2750000000000004"/>
    <n v="0.98742138364779874"/>
    <n v="85.714285714285708"/>
    <n v="0.93333333333333335"/>
    <n v="0.94871794871794868"/>
    <n v="0.87433209697360648"/>
    <n v="0.86247923747818922"/>
    <n v="13222.71"/>
    <n v="17.844412955465586"/>
    <n v="8929.6000000000022"/>
    <n v="12.050742240215927"/>
    <x v="2"/>
    <s v="Normal"/>
    <n v="178.44412955465586"/>
  </r>
  <r>
    <n v="592"/>
    <x v="123"/>
    <x v="0"/>
    <x v="4"/>
    <x v="13"/>
    <x v="0"/>
    <x v="3"/>
    <s v="B260207-0592"/>
    <s v="OP125"/>
    <n v="841"/>
    <n v="790"/>
    <n v="753"/>
    <n v="37"/>
    <n v="10"/>
    <n v="13"/>
    <s v="Tool Change"/>
    <n v="49"/>
    <n v="47"/>
    <n v="81.599999999999994"/>
    <n v="1.97"/>
    <n v="26.03"/>
    <n v="16360.26"/>
    <n v="7.08"/>
    <x v="1"/>
    <n v="8"/>
    <n v="28719.74"/>
    <n v="0.93935790725326995"/>
    <n v="4.6835443037974683E-2"/>
    <n v="1.2658227848101266E-2"/>
    <n v="0.95316455696202529"/>
    <n v="0.21666666666666667"/>
    <n v="76.59574468085107"/>
    <n v="10.313888888888888"/>
    <n v="11.230277777777777"/>
    <n v="11.446944444444444"/>
    <n v="0.98107209590138078"/>
    <n v="73.469387755102048"/>
    <n v="1.0425531914893618"/>
    <n v="0.95316455696202529"/>
    <n v="0.97491562409031107"/>
    <n v="0.8624502573816234"/>
    <n v="16360.26"/>
    <n v="20.709189873417721"/>
    <n v="12359.480000000001"/>
    <n v="15.644911392405065"/>
    <x v="0"/>
    <s v="Normal"/>
    <n v="207.09189873417722"/>
  </r>
  <r>
    <n v="593"/>
    <x v="83"/>
    <x v="0"/>
    <x v="2"/>
    <x v="4"/>
    <x v="1"/>
    <x v="3"/>
    <s v="B260116-0593"/>
    <s v="OP129"/>
    <n v="826"/>
    <n v="782"/>
    <n v="733"/>
    <n v="49"/>
    <n v="15"/>
    <n v="13"/>
    <s v="Material Shortage"/>
    <n v="49"/>
    <n v="50"/>
    <n v="65.7"/>
    <n v="2.65"/>
    <n v="29.41"/>
    <n v="17717.93"/>
    <n v="8.4"/>
    <x v="2"/>
    <n v="15"/>
    <n v="27274.63"/>
    <n v="0.94673123486682809"/>
    <n v="6.2659846547314574E-2"/>
    <n v="1.9181585677749361E-2"/>
    <n v="0.9373401534526854"/>
    <n v="0.21666666666666667"/>
    <n v="72"/>
    <n v="10.861111111111111"/>
    <n v="11.026111111111112"/>
    <n v="11.242777777777778"/>
    <n v="0.98072836882937198"/>
    <n v="73.469387755102048"/>
    <n v="0.97999999999999987"/>
    <n v="0.9373401534526854"/>
    <n v="0.90089055813924679"/>
    <n v="0.86217460697302351"/>
    <n v="17717.93"/>
    <n v="22.657199488491049"/>
    <n v="9556.7000000000007"/>
    <n v="12.220843989769822"/>
    <x v="0"/>
    <s v="Normal"/>
    <n v="339.85799232736571"/>
  </r>
  <r>
    <n v="594"/>
    <x v="50"/>
    <x v="1"/>
    <x v="1"/>
    <x v="6"/>
    <x v="1"/>
    <x v="3"/>
    <s v="B260407-0594"/>
    <s v="OP110"/>
    <n v="720"/>
    <n v="701"/>
    <n v="662"/>
    <n v="39"/>
    <n v="11"/>
    <n v="9"/>
    <s v="Machine Breakdown"/>
    <n v="49"/>
    <n v="49"/>
    <n v="75.099999999999994"/>
    <n v="1.99"/>
    <n v="27.52"/>
    <n v="15509.08"/>
    <n v="7.83"/>
    <x v="3"/>
    <n v="10"/>
    <n v="24402.18"/>
    <n v="0.97361111111111109"/>
    <n v="5.5634807417974323E-2"/>
    <n v="1.5691868758915834E-2"/>
    <n v="0.94436519258202567"/>
    <n v="0.15"/>
    <n v="73.469387755102048"/>
    <n v="9.5413888888888891"/>
    <n v="9.65"/>
    <n v="9.8000000000000007"/>
    <n v="0.98469387755102034"/>
    <n v="73.469387755102048"/>
    <n v="1"/>
    <n v="0.94436519258202567"/>
    <n v="0.92991062330781094"/>
    <n v="0.86207948178588278"/>
    <n v="15509.08"/>
    <n v="22.12422253922967"/>
    <n v="8893.1"/>
    <n v="12.686305278174038"/>
    <x v="0"/>
    <s v="Normal"/>
    <n v="243.36644793152638"/>
  </r>
  <r>
    <n v="595"/>
    <x v="40"/>
    <x v="0"/>
    <x v="0"/>
    <x v="1"/>
    <x v="1"/>
    <x v="1"/>
    <s v="B260117-0595"/>
    <s v="OP115"/>
    <n v="919"/>
    <n v="922"/>
    <n v="872"/>
    <n v="50"/>
    <n v="20"/>
    <n v="44"/>
    <s v="Machine Breakdown"/>
    <n v="45"/>
    <n v="47"/>
    <n v="67.8"/>
    <n v="2.0099999999999998"/>
    <n v="35.24"/>
    <n v="19811.259999999998"/>
    <n v="9.68"/>
    <x v="3"/>
    <n v="33"/>
    <n v="30202.35"/>
    <n v="1.0032644178454841"/>
    <n v="5.4229934924078092E-2"/>
    <n v="2.1691973969631236E-2"/>
    <n v="0.94577006507592187"/>
    <n v="0.73333333333333328"/>
    <n v="76.59574468085107"/>
    <n v="12.037222222222223"/>
    <n v="10.754166666666668"/>
    <n v="11.487500000000001"/>
    <n v="0.93616249546608643"/>
    <n v="80"/>
    <n v="0.95744680851063835"/>
    <n v="0.94577006507592187"/>
    <n v="0.84771810407738113"/>
    <n v="0.8619124100087352"/>
    <n v="19811.259999999998"/>
    <n v="21.487266811279824"/>
    <n v="10391.09"/>
    <n v="11.270162689804772"/>
    <x v="1"/>
    <s v="Warning"/>
    <n v="429.74533622559647"/>
  </r>
  <r>
    <n v="596"/>
    <x v="24"/>
    <x v="1"/>
    <x v="2"/>
    <x v="4"/>
    <x v="0"/>
    <x v="0"/>
    <s v="B260209-0596"/>
    <s v="OP131"/>
    <n v="859"/>
    <n v="850"/>
    <n v="798"/>
    <n v="52"/>
    <n v="20"/>
    <n v="0"/>
    <s v="No Downtime"/>
    <n v="42"/>
    <n v="45"/>
    <n v="61.8"/>
    <n v="2.72"/>
    <n v="24.98"/>
    <n v="15203.48"/>
    <n v="9.68"/>
    <x v="3"/>
    <n v="12"/>
    <n v="25151.03"/>
    <n v="0.98952270081490101"/>
    <n v="6.1176470588235297E-2"/>
    <n v="2.3529411764705882E-2"/>
    <n v="0.93882352941176472"/>
    <n v="0"/>
    <n v="80"/>
    <n v="10.625"/>
    <n v="10.021666666666667"/>
    <n v="10.021666666666667"/>
    <n v="1"/>
    <n v="85.714285714285708"/>
    <n v="0.93333333333333335"/>
    <n v="0.93882352941176472"/>
    <n v="0.87623529411764711"/>
    <n v="0.86194745767770165"/>
    <n v="15203.48"/>
    <n v="17.886447058823528"/>
    <n v="9947.5499999999993"/>
    <n v="11.702999999999999"/>
    <x v="0"/>
    <s v="Normal"/>
    <n v="357.72894117647058"/>
  </r>
  <r>
    <n v="597"/>
    <x v="24"/>
    <x v="0"/>
    <x v="2"/>
    <x v="9"/>
    <x v="0"/>
    <x v="1"/>
    <s v="B260209-0597"/>
    <s v="OP127"/>
    <n v="849"/>
    <n v="787"/>
    <n v="753"/>
    <n v="34"/>
    <n v="10"/>
    <n v="43"/>
    <s v="Setup Time"/>
    <n v="45"/>
    <n v="47"/>
    <n v="60.7"/>
    <n v="2.48"/>
    <n v="34.119999999999997"/>
    <n v="15882.55"/>
    <n v="7.62"/>
    <x v="1"/>
    <n v="24"/>
    <n v="27142.17"/>
    <n v="0.92697290930506482"/>
    <n v="4.3202033036848796E-2"/>
    <n v="1.2706480304955527E-2"/>
    <n v="0.95679796696315123"/>
    <n v="0.71666666666666667"/>
    <n v="76.59574468085107"/>
    <n v="10.274722222222222"/>
    <n v="9.8958333333333339"/>
    <n v="10.612500000000001"/>
    <n v="0.93246957204554382"/>
    <n v="80"/>
    <n v="0.95744680851063835"/>
    <n v="0.95679796696315123"/>
    <n v="0.85421967203123239"/>
    <n v="0.86191209174591954"/>
    <n v="15882.55"/>
    <n v="20.18113087674714"/>
    <n v="11259.619999999999"/>
    <n v="14.307013977128333"/>
    <x v="2"/>
    <s v="Normal"/>
    <n v="201.81130876747142"/>
  </r>
  <r>
    <n v="598"/>
    <x v="23"/>
    <x v="0"/>
    <x v="1"/>
    <x v="2"/>
    <x v="2"/>
    <x v="3"/>
    <s v="B260412-0598"/>
    <s v="OP111"/>
    <n v="792"/>
    <n v="717"/>
    <n v="679"/>
    <n v="38"/>
    <n v="11"/>
    <n v="13"/>
    <s v="Machine Breakdown"/>
    <n v="49"/>
    <n v="49"/>
    <n v="72.2"/>
    <n v="2"/>
    <n v="21.9"/>
    <n v="16357.19"/>
    <n v="8.4499999999999993"/>
    <x v="2"/>
    <n v="28"/>
    <n v="25031.17"/>
    <n v="0.90530303030303028"/>
    <n v="5.2998605299860529E-2"/>
    <n v="1.5341701534170154E-2"/>
    <n v="0.94700139470013944"/>
    <n v="0.21666666666666667"/>
    <n v="73.469387755102048"/>
    <n v="9.7591666666666672"/>
    <n v="10.563333333333333"/>
    <n v="10.78"/>
    <n v="0.9799010513296228"/>
    <n v="73.469387755102048"/>
    <n v="1"/>
    <n v="0.94700139470013944"/>
    <n v="0.92796766227728567"/>
    <n v="0.86193117963603061"/>
    <n v="16357.19"/>
    <n v="22.813375174337519"/>
    <n v="8673.9799999999977"/>
    <n v="12.097601115760108"/>
    <x v="0"/>
    <s v="Normal"/>
    <n v="250.94712691771272"/>
  </r>
  <r>
    <n v="599"/>
    <x v="142"/>
    <x v="0"/>
    <x v="3"/>
    <x v="7"/>
    <x v="2"/>
    <x v="3"/>
    <s v="B260215-0599"/>
    <s v="OP123"/>
    <n v="664"/>
    <n v="567"/>
    <n v="541"/>
    <n v="26"/>
    <n v="7"/>
    <n v="13"/>
    <s v="Machine Breakdown"/>
    <n v="49"/>
    <n v="53"/>
    <n v="71.5"/>
    <n v="2.1800000000000002"/>
    <n v="23.71"/>
    <n v="12613.76"/>
    <n v="7.88"/>
    <x v="1"/>
    <n v="32"/>
    <n v="20967.27"/>
    <n v="0.85391566265060237"/>
    <n v="4.585537918871252E-2"/>
    <n v="1.2345679012345678E-2"/>
    <n v="0.95414462081128748"/>
    <n v="0.21666666666666667"/>
    <n v="67.924528301886795"/>
    <n v="8.3475000000000001"/>
    <n v="8.8211111111111116"/>
    <n v="9.0377777777777784"/>
    <n v="0.97602655520039339"/>
    <n v="73.469387755102048"/>
    <n v="0.92452830188679236"/>
    <n v="0.95414462081128748"/>
    <n v="0.86098592232562066"/>
    <n v="0.86176690977871395"/>
    <n v="12613.76"/>
    <n v="22.246490299823634"/>
    <n v="8353.51"/>
    <n v="14.732821869488536"/>
    <x v="2"/>
    <s v="Normal"/>
    <n v="155.72543209876545"/>
  </r>
  <r>
    <n v="600"/>
    <x v="29"/>
    <x v="0"/>
    <x v="0"/>
    <x v="1"/>
    <x v="1"/>
    <x v="3"/>
    <s v="B260314-0600"/>
    <s v="OP133"/>
    <n v="669"/>
    <n v="666"/>
    <n v="630"/>
    <n v="36"/>
    <n v="15"/>
    <n v="23"/>
    <s v="Material Shortage"/>
    <n v="49"/>
    <n v="49"/>
    <n v="74.900000000000006"/>
    <n v="2.5099999999999998"/>
    <n v="22.71"/>
    <n v="15205.21"/>
    <n v="8.5399999999999991"/>
    <x v="3"/>
    <n v="16"/>
    <n v="24362.67"/>
    <n v="0.99551569506726456"/>
    <n v="5.4054054054054057E-2"/>
    <n v="2.2522522522522521E-2"/>
    <n v="0.94594594594594594"/>
    <n v="0.38333333333333336"/>
    <n v="73.469387755102048"/>
    <n v="9.0649999999999995"/>
    <n v="8.7225000000000001"/>
    <n v="9.105833333333333"/>
    <n v="0.9579024434886062"/>
    <n v="73.469387755102048"/>
    <n v="1"/>
    <n v="0.94594594594594594"/>
    <n v="0.90612393302976257"/>
    <n v="0.86176885737834752"/>
    <n v="15205.21"/>
    <n v="22.830645645645646"/>
    <n v="9157.4599999999991"/>
    <n v="13.749939939939939"/>
    <x v="2"/>
    <s v="Normal"/>
    <n v="342.4596846846847"/>
  </r>
  <r>
    <n v="601"/>
    <x v="115"/>
    <x v="1"/>
    <x v="3"/>
    <x v="8"/>
    <x v="1"/>
    <x v="1"/>
    <s v="B260321-0601"/>
    <s v="OP103"/>
    <n v="720"/>
    <n v="619"/>
    <n v="582"/>
    <n v="37"/>
    <n v="11"/>
    <n v="16"/>
    <s v="Setup Time"/>
    <n v="45"/>
    <n v="44"/>
    <n v="68"/>
    <n v="1.89"/>
    <n v="21.79"/>
    <n v="12945.73"/>
    <n v="8.1"/>
    <x v="3"/>
    <n v="28"/>
    <n v="20128.669999999998"/>
    <n v="0.85972222222222228"/>
    <n v="5.9773828756058162E-2"/>
    <n v="1.7770597738287562E-2"/>
    <n v="0.94022617124394181"/>
    <n v="0.26666666666666666"/>
    <n v="81.818181818181813"/>
    <n v="7.5655555555555551"/>
    <n v="8.7333333333333325"/>
    <n v="9"/>
    <n v="0.97037037037037033"/>
    <n v="80"/>
    <n v="1.0227272727272727"/>
    <n v="0.94022617124394181"/>
    <n v="0.93310324570421488"/>
    <n v="0.86165796968921926"/>
    <n v="12945.73"/>
    <n v="20.913941841680128"/>
    <n v="7182.9399999999987"/>
    <n v="11.604103392568657"/>
    <x v="0"/>
    <s v="Normal"/>
    <n v="230.0533602584814"/>
  </r>
  <r>
    <n v="602"/>
    <x v="101"/>
    <x v="1"/>
    <x v="0"/>
    <x v="1"/>
    <x v="0"/>
    <x v="0"/>
    <s v="B260223-0602"/>
    <s v="OP105"/>
    <n v="745"/>
    <n v="661"/>
    <n v="622"/>
    <n v="39"/>
    <n v="10"/>
    <n v="31"/>
    <s v="Machine Breakdown"/>
    <n v="42"/>
    <n v="43"/>
    <n v="69.3"/>
    <n v="1.69"/>
    <n v="21.14"/>
    <n v="12913.34"/>
    <n v="7.62"/>
    <x v="0"/>
    <n v="33"/>
    <n v="20400.2"/>
    <n v="0.88724832214765104"/>
    <n v="5.9001512859304085E-2"/>
    <n v="1.5128593040847202E-2"/>
    <n v="0.94099848714069589"/>
    <n v="0.51666666666666672"/>
    <n v="83.720930232558146"/>
    <n v="7.8952777777777774"/>
    <n v="8.1749999999999989"/>
    <n v="8.6916666666666664"/>
    <n v="0.9405560882070948"/>
    <n v="85.714285714285708"/>
    <n v="0.97674418604651181"/>
    <n v="0.94099848714069589"/>
    <n v="0.86447902221166484"/>
    <n v="0.86147890884707623"/>
    <n v="12913.34"/>
    <n v="19.536066565809382"/>
    <n v="7486.8600000000006"/>
    <n v="11.326565809379728"/>
    <x v="2"/>
    <s v="Normal"/>
    <n v="195.36066565809381"/>
  </r>
  <r>
    <n v="603"/>
    <x v="167"/>
    <x v="0"/>
    <x v="0"/>
    <x v="3"/>
    <x v="2"/>
    <x v="3"/>
    <s v="B260526-0603"/>
    <s v="OP132"/>
    <n v="791"/>
    <n v="708"/>
    <n v="676"/>
    <n v="32"/>
    <n v="11"/>
    <n v="12"/>
    <s v="Preventive Maintenance"/>
    <n v="49"/>
    <n v="55"/>
    <n v="67.599999999999994"/>
    <n v="1.36"/>
    <n v="27.79"/>
    <n v="14646.56"/>
    <n v="7.87"/>
    <x v="3"/>
    <n v="30"/>
    <n v="25689.66"/>
    <n v="0.89506953223767383"/>
    <n v="4.519774011299435E-2"/>
    <n v="1.5536723163841809E-2"/>
    <n v="0.95480225988700562"/>
    <n v="0.2"/>
    <n v="65.454545454545453"/>
    <n v="10.816666666666666"/>
    <n v="10.566388888888889"/>
    <n v="10.766388888888889"/>
    <n v="0.98142366934131431"/>
    <n v="73.469387755102048"/>
    <n v="0.89090909090909076"/>
    <n v="0.95480225988700562"/>
    <n v="0.83484020604164588"/>
    <n v="0.86147137087379844"/>
    <n v="14646.56"/>
    <n v="20.68723163841808"/>
    <n v="11043.1"/>
    <n v="15.597598870056498"/>
    <x v="0"/>
    <s v="Warning"/>
    <n v="227.55954802259888"/>
  </r>
  <r>
    <n v="604"/>
    <x v="139"/>
    <x v="0"/>
    <x v="4"/>
    <x v="12"/>
    <x v="1"/>
    <x v="1"/>
    <s v="B260224-0604"/>
    <s v="OP133"/>
    <n v="820"/>
    <n v="673"/>
    <n v="572"/>
    <n v="101"/>
    <n v="26"/>
    <n v="67"/>
    <s v="Power Failure"/>
    <n v="45"/>
    <n v="51"/>
    <n v="85"/>
    <n v="3.63"/>
    <n v="26.43"/>
    <n v="14279.66"/>
    <n v="7.19"/>
    <x v="2"/>
    <n v="55"/>
    <n v="20535.37"/>
    <n v="0.82073170731707312"/>
    <n v="0.150074294205052"/>
    <n v="3.8632986627043092E-2"/>
    <n v="0.84992570579494797"/>
    <n v="1.1166666666666667"/>
    <n v="70.588235294117652"/>
    <n v="9.5341666666666658"/>
    <n v="9.1333333333333329"/>
    <n v="10.25"/>
    <n v="0.89105691056910563"/>
    <n v="80"/>
    <n v="0.88235294117647067"/>
    <n v="0.84992570579494797"/>
    <n v="0.66823427084021736"/>
    <n v="0.86153845189352674"/>
    <n v="14279.66"/>
    <n v="21.217919762258543"/>
    <n v="6255.7099999999991"/>
    <n v="9.2952600297176815"/>
    <x v="1"/>
    <s v="Critical"/>
    <n v="551.66591381872206"/>
  </r>
  <r>
    <n v="605"/>
    <x v="16"/>
    <x v="0"/>
    <x v="4"/>
    <x v="12"/>
    <x v="0"/>
    <x v="3"/>
    <s v="B260605-0605"/>
    <s v="OP103"/>
    <n v="737"/>
    <n v="682"/>
    <n v="600"/>
    <n v="82"/>
    <n v="26"/>
    <n v="19"/>
    <s v="Machine Breakdown"/>
    <n v="49"/>
    <n v="56"/>
    <n v="80.599999999999994"/>
    <n v="1.9"/>
    <n v="23.84"/>
    <n v="15818.89"/>
    <n v="9.09"/>
    <x v="1"/>
    <n v="18"/>
    <n v="22534.89"/>
    <n v="0.92537313432835822"/>
    <n v="0.12023460410557185"/>
    <n v="3.8123167155425221E-2"/>
    <n v="0.87976539589442815"/>
    <n v="0.31666666666666665"/>
    <n v="64.285714285714292"/>
    <n v="10.608888888888888"/>
    <n v="9.7147222222222229"/>
    <n v="10.031388888888889"/>
    <n v="0.96843242045800682"/>
    <n v="73.469387755102048"/>
    <n v="0.875"/>
    <n v="0.87976539589442815"/>
    <n v="0.74549416530858292"/>
    <n v="0.86202659376487334"/>
    <n v="15818.89"/>
    <n v="23.194853372434018"/>
    <n v="6716"/>
    <n v="9.8475073313782993"/>
    <x v="0"/>
    <s v="Warning"/>
    <n v="603.06618768328451"/>
  </r>
  <r>
    <n v="606"/>
    <x v="30"/>
    <x v="0"/>
    <x v="1"/>
    <x v="6"/>
    <x v="0"/>
    <x v="1"/>
    <s v="B260603-0606"/>
    <s v="OP119"/>
    <n v="739"/>
    <n v="775"/>
    <n v="734"/>
    <n v="41"/>
    <n v="11"/>
    <n v="40"/>
    <s v="Quality Inspection"/>
    <n v="45"/>
    <n v="44"/>
    <n v="71.5"/>
    <n v="2.0099999999999998"/>
    <n v="26.34"/>
    <n v="15123.87"/>
    <n v="10.77"/>
    <x v="3"/>
    <n v="36"/>
    <n v="25179.83"/>
    <n v="1.0487144790257104"/>
    <n v="5.2903225806451612E-2"/>
    <n v="1.4193548387096775E-2"/>
    <n v="0.94709677419354843"/>
    <n v="0.66666666666666663"/>
    <n v="81.818181818181813"/>
    <n v="9.4722222222222214"/>
    <n v="8.5708333333333346"/>
    <n v="9.2375000000000007"/>
    <n v="0.92783040144339202"/>
    <n v="80"/>
    <n v="1.0227272727272727"/>
    <n v="0.94709677419354843"/>
    <n v="0.89871666157405394"/>
    <n v="0.86232161257109208"/>
    <n v="15123.87"/>
    <n v="19.514670967741935"/>
    <n v="10055.960000000001"/>
    <n v="12.975432258064517"/>
    <x v="1"/>
    <s v="Normal"/>
    <n v="214.66138064516127"/>
  </r>
  <r>
    <n v="607"/>
    <x v="33"/>
    <x v="1"/>
    <x v="1"/>
    <x v="5"/>
    <x v="2"/>
    <x v="0"/>
    <s v="B260316-0607"/>
    <s v="OP111"/>
    <n v="905"/>
    <n v="851"/>
    <n v="823"/>
    <n v="28"/>
    <n v="7"/>
    <n v="16"/>
    <s v="Tool Change"/>
    <n v="42"/>
    <n v="45"/>
    <n v="78"/>
    <n v="2.65"/>
    <n v="33.51"/>
    <n v="16583"/>
    <n v="9.77"/>
    <x v="0"/>
    <n v="33"/>
    <n v="26259.03"/>
    <n v="0.94033149171270713"/>
    <n v="3.2902467685076382E-2"/>
    <n v="8.2256169212690956E-3"/>
    <n v="0.96709753231492357"/>
    <n v="0.26666666666666666"/>
    <n v="80"/>
    <n v="10.637499999999999"/>
    <n v="10.291666666666666"/>
    <n v="10.558333333333334"/>
    <n v="0.97474348855564319"/>
    <n v="85.714285714285708"/>
    <n v="0.93333333333333335"/>
    <n v="0.96709753231492357"/>
    <n v="0.87982722092738908"/>
    <n v="0.8622292393502724"/>
    <n v="16583"/>
    <n v="19.486486486486488"/>
    <n v="9676.0299999999988"/>
    <n v="11.370188014101057"/>
    <x v="1"/>
    <s v="Normal"/>
    <n v="136.40540540540542"/>
  </r>
  <r>
    <n v="608"/>
    <x v="54"/>
    <x v="1"/>
    <x v="2"/>
    <x v="4"/>
    <x v="1"/>
    <x v="4"/>
    <s v="B260201-0608"/>
    <s v="OP106"/>
    <n v="611"/>
    <n v="635"/>
    <n v="593"/>
    <n v="42"/>
    <n v="17"/>
    <n v="13"/>
    <s v="Machine Breakdown"/>
    <n v="57"/>
    <n v="62"/>
    <n v="70.3"/>
    <n v="1.1100000000000001"/>
    <n v="25.08"/>
    <n v="16754.830000000002"/>
    <n v="8.66"/>
    <x v="0"/>
    <n v="7"/>
    <n v="27588.2"/>
    <n v="1.039279869067103"/>
    <n v="6.6141732283464566E-2"/>
    <n v="2.6771653543307086E-2"/>
    <n v="0.93385826771653546"/>
    <n v="0.21666666666666667"/>
    <n v="58.064516129032256"/>
    <n v="10.936111111111112"/>
    <n v="9.4574999999999996"/>
    <n v="9.6741666666666664"/>
    <n v="0.97760358342665177"/>
    <n v="63.157894736842103"/>
    <n v="0.91935483870967738"/>
    <n v="0.93385826771653546"/>
    <n v="0.83931873821194458"/>
    <n v="0.86218446077119559"/>
    <n v="16754.830000000002"/>
    <n v="26.385559055118112"/>
    <n v="10833.369999999999"/>
    <n v="17.060425196850392"/>
    <x v="0"/>
    <s v="Warning"/>
    <n v="448.55450393700789"/>
  </r>
  <r>
    <n v="609"/>
    <x v="26"/>
    <x v="1"/>
    <x v="4"/>
    <x v="14"/>
    <x v="0"/>
    <x v="3"/>
    <s v="B260219-0609"/>
    <s v="OP128"/>
    <n v="673"/>
    <n v="637"/>
    <n v="580"/>
    <n v="57"/>
    <n v="22"/>
    <n v="8"/>
    <s v="Machine Breakdown"/>
    <n v="49"/>
    <n v="51"/>
    <n v="72.7"/>
    <n v="1.73"/>
    <n v="26.1"/>
    <n v="14110.63"/>
    <n v="8.24"/>
    <x v="0"/>
    <n v="25"/>
    <n v="21866.59"/>
    <n v="0.94650817236255569"/>
    <n v="8.9481946624803771E-2"/>
    <n v="3.453689167974882E-2"/>
    <n v="0.9105180533751962"/>
    <n v="0.13333333333333333"/>
    <n v="70.588235294117652"/>
    <n v="9.024166666666666"/>
    <n v="9.0269444444444442"/>
    <n v="9.1602777777777771"/>
    <n v="0.98544440064287231"/>
    <n v="73.469387755102048"/>
    <n v="0.96078431372549022"/>
    <n v="0.9105180533751962"/>
    <n v="0.86207805787762593"/>
    <n v="0.86224279169609164"/>
    <n v="14110.63"/>
    <n v="22.151695447409733"/>
    <n v="7755.9600000000009"/>
    <n v="12.175761381475668"/>
    <x v="0"/>
    <s v="Normal"/>
    <n v="487.33729984301414"/>
  </r>
  <r>
    <n v="610"/>
    <x v="48"/>
    <x v="0"/>
    <x v="1"/>
    <x v="5"/>
    <x v="0"/>
    <x v="3"/>
    <s v="B260111-0610"/>
    <s v="OP124"/>
    <n v="793"/>
    <n v="721"/>
    <n v="695"/>
    <n v="26"/>
    <n v="5"/>
    <n v="41"/>
    <s v="Setup Time"/>
    <n v="49"/>
    <n v="48"/>
    <n v="75.7"/>
    <n v="1.53"/>
    <n v="23.71"/>
    <n v="16806.36"/>
    <n v="8.7200000000000006"/>
    <x v="0"/>
    <n v="1"/>
    <n v="26607.99"/>
    <n v="0.90920554854981084"/>
    <n v="3.6061026352288486E-2"/>
    <n v="6.9348127600554789E-3"/>
    <n v="0.96393897364771153"/>
    <n v="0.68333333333333335"/>
    <n v="75"/>
    <n v="9.6133333333333333"/>
    <n v="10.110277777777778"/>
    <n v="10.793611111111112"/>
    <n v="0.9366909437167048"/>
    <n v="73.469387755102048"/>
    <n v="1.0208333333333333"/>
    <n v="0.96393897364771153"/>
    <n v="0.92172359247204061"/>
    <n v="0.86224321301020523"/>
    <n v="16806.36"/>
    <n v="23.3097919556172"/>
    <n v="9801.630000000001"/>
    <n v="13.594493758668518"/>
    <x v="2"/>
    <s v="Normal"/>
    <n v="116.548959778086"/>
  </r>
  <r>
    <n v="611"/>
    <x v="3"/>
    <x v="1"/>
    <x v="3"/>
    <x v="7"/>
    <x v="1"/>
    <x v="3"/>
    <s v="B260109-0611"/>
    <s v="OP103"/>
    <n v="674"/>
    <n v="522"/>
    <n v="503"/>
    <n v="19"/>
    <n v="6"/>
    <n v="60"/>
    <s v="Machine Breakdown"/>
    <n v="49"/>
    <n v="49"/>
    <n v="74"/>
    <n v="1.81"/>
    <n v="17.97"/>
    <n v="11208.14"/>
    <n v="5.63"/>
    <x v="2"/>
    <n v="14"/>
    <n v="18916.46"/>
    <n v="0.77448071216617209"/>
    <n v="3.6398467432950193E-2"/>
    <n v="1.1494252873563218E-2"/>
    <n v="0.96360153256704983"/>
    <n v="1"/>
    <n v="73.469387755102048"/>
    <n v="7.1050000000000004"/>
    <n v="8.1738888888888894"/>
    <n v="9.1738888888888894"/>
    <n v="0.89099497365711866"/>
    <n v="73.469387755102048"/>
    <n v="1"/>
    <n v="0.96360153256704983"/>
    <n v="0.85856412212553779"/>
    <n v="0.86209069921671344"/>
    <n v="11208.14"/>
    <n v="21.471532567049806"/>
    <n v="7708.32"/>
    <n v="14.766896551724138"/>
    <x v="2"/>
    <s v="Normal"/>
    <n v="128.82919540229884"/>
  </r>
  <r>
    <n v="612"/>
    <x v="4"/>
    <x v="0"/>
    <x v="2"/>
    <x v="9"/>
    <x v="1"/>
    <x v="0"/>
    <s v="B260124-0612"/>
    <s v="OP108"/>
    <n v="768"/>
    <n v="753"/>
    <n v="726"/>
    <n v="27"/>
    <n v="7"/>
    <n v="25"/>
    <s v="Machine Breakdown"/>
    <n v="42"/>
    <n v="44"/>
    <n v="70.2"/>
    <n v="1.96"/>
    <n v="30.16"/>
    <n v="14620.85"/>
    <n v="7.32"/>
    <x v="3"/>
    <n v="34"/>
    <n v="23838.65"/>
    <n v="0.98046875"/>
    <n v="3.5856573705179286E-2"/>
    <n v="9.2961487383798145E-3"/>
    <n v="0.96414342629482075"/>
    <n v="0.41666666666666669"/>
    <n v="81.818181818181813"/>
    <n v="9.2033333333333331"/>
    <n v="8.5433333333333348"/>
    <n v="8.9600000000000009"/>
    <n v="0.95349702380952384"/>
    <n v="85.714285714285708"/>
    <n v="0.95454545454545459"/>
    <n v="0.96414342629482075"/>
    <n v="0.87752116533864555"/>
    <n v="0.86209976496759055"/>
    <n v="14620.85"/>
    <n v="19.416799468791503"/>
    <n v="9217.8000000000011"/>
    <n v="12.241434262948209"/>
    <x v="0"/>
    <s v="Normal"/>
    <n v="135.91759628154051"/>
  </r>
  <r>
    <n v="613"/>
    <x v="172"/>
    <x v="1"/>
    <x v="2"/>
    <x v="9"/>
    <x v="0"/>
    <x v="2"/>
    <s v="B260626-0613"/>
    <s v="OP103"/>
    <n v="529"/>
    <n v="609"/>
    <n v="577"/>
    <n v="32"/>
    <n v="9"/>
    <n v="32"/>
    <s v="Material Shortage"/>
    <n v="64"/>
    <n v="62"/>
    <n v="77.099999999999994"/>
    <n v="1.87"/>
    <n v="21.72"/>
    <n v="18344.990000000002"/>
    <n v="10.53"/>
    <x v="1"/>
    <n v="8"/>
    <n v="30533.46"/>
    <n v="1.1512287334593572"/>
    <n v="5.2545155993431854E-2"/>
    <n v="1.4778325123152709E-2"/>
    <n v="0.9474548440065681"/>
    <n v="0.53333333333333333"/>
    <n v="58.064516129032256"/>
    <n v="10.488333333333333"/>
    <n v="8.8711111111111105"/>
    <n v="9.4044444444444437"/>
    <n v="0.94328922495274103"/>
    <n v="56.25"/>
    <n v="1.032258064516129"/>
    <n v="0.9474548440065681"/>
    <n v="0.92255375017360086"/>
    <n v="0.86206001909034558"/>
    <n v="18344.990000000002"/>
    <n v="30.12313628899836"/>
    <n v="12188.469999999998"/>
    <n v="20.013908045977008"/>
    <x v="2"/>
    <s v="Normal"/>
    <n v="271.10822660098523"/>
  </r>
  <r>
    <n v="614"/>
    <x v="113"/>
    <x v="1"/>
    <x v="3"/>
    <x v="8"/>
    <x v="1"/>
    <x v="4"/>
    <s v="B260121-0614"/>
    <s v="OP107"/>
    <n v="681"/>
    <n v="695"/>
    <n v="648"/>
    <n v="47"/>
    <n v="11"/>
    <n v="0"/>
    <s v="No Downtime"/>
    <n v="57"/>
    <n v="56"/>
    <n v="71.3"/>
    <n v="1.26"/>
    <n v="23.15"/>
    <n v="19972.73"/>
    <n v="9.2899999999999991"/>
    <x v="1"/>
    <n v="20"/>
    <n v="30419.37"/>
    <n v="1.0205580029368575"/>
    <n v="6.7625899280575538E-2"/>
    <n v="1.5827338129496403E-2"/>
    <n v="0.9323741007194245"/>
    <n v="0"/>
    <n v="64.285714285714292"/>
    <n v="10.811111111111112"/>
    <n v="10.782500000000001"/>
    <n v="10.782500000000001"/>
    <n v="1"/>
    <n v="63.157894736842103"/>
    <n v="1.017857142857143"/>
    <n v="0.9323741007194245"/>
    <n v="0.94902363823227154"/>
    <n v="0.86190370453974274"/>
    <n v="19972.73"/>
    <n v="28.737741007194245"/>
    <n v="10446.64"/>
    <n v="15.031136690647481"/>
    <x v="0"/>
    <s v="Normal"/>
    <n v="316.11515107913669"/>
  </r>
  <r>
    <n v="615"/>
    <x v="81"/>
    <x v="0"/>
    <x v="0"/>
    <x v="1"/>
    <x v="0"/>
    <x v="1"/>
    <s v="B260507-0615"/>
    <s v="OP113"/>
    <n v="950"/>
    <n v="849"/>
    <n v="807"/>
    <n v="42"/>
    <n v="14"/>
    <n v="64"/>
    <s v="Power Failure"/>
    <n v="45"/>
    <n v="47"/>
    <n v="78.900000000000006"/>
    <n v="2.61"/>
    <n v="26.32"/>
    <n v="17594.009999999998"/>
    <n v="8.64"/>
    <x v="2"/>
    <n v="45"/>
    <n v="28374.84"/>
    <n v="0.89368421052631575"/>
    <n v="4.9469964664310952E-2"/>
    <n v="1.6489988221436984E-2"/>
    <n v="0.95053003533568903"/>
    <n v="1.0666666666666667"/>
    <n v="76.59574468085107"/>
    <n v="11.084166666666667"/>
    <n v="10.808333333333334"/>
    <n v="11.875"/>
    <n v="0.91017543859649119"/>
    <n v="80"/>
    <n v="0.95744680851063835"/>
    <n v="0.95053003533568903"/>
    <n v="0.82833423684012686"/>
    <n v="0.86167800522965865"/>
    <n v="17594.009999999998"/>
    <n v="20.723215547703177"/>
    <n v="10780.830000000002"/>
    <n v="12.698268551236751"/>
    <x v="1"/>
    <s v="Warning"/>
    <n v="290.12501766784447"/>
  </r>
  <r>
    <n v="616"/>
    <x v="107"/>
    <x v="0"/>
    <x v="3"/>
    <x v="8"/>
    <x v="1"/>
    <x v="0"/>
    <s v="B260614-0616"/>
    <s v="OP116"/>
    <n v="743"/>
    <n v="702"/>
    <n v="654"/>
    <n v="48"/>
    <n v="18"/>
    <n v="19"/>
    <s v="Machine Breakdown"/>
    <n v="42"/>
    <n v="46"/>
    <n v="65.5"/>
    <n v="1.79"/>
    <n v="20.53"/>
    <n v="12529.34"/>
    <n v="7.25"/>
    <x v="1"/>
    <n v="11"/>
    <n v="21286.62"/>
    <n v="0.94481830417227453"/>
    <n v="6.8376068376068383E-2"/>
    <n v="2.564102564102564E-2"/>
    <n v="0.93162393162393164"/>
    <n v="0.31666666666666665"/>
    <n v="78.260869565217391"/>
    <n v="8.9700000000000006"/>
    <n v="8.3516666666666666"/>
    <n v="8.668333333333333"/>
    <n v="0.96346856373774281"/>
    <n v="85.714285714285708"/>
    <n v="0.91304347826086962"/>
    <n v="0.93162393162393164"/>
    <n v="0.81953903470668654"/>
    <n v="0.86176461242028057"/>
    <n v="12529.34"/>
    <n v="17.848062678062679"/>
    <n v="8757.2799999999988"/>
    <n v="12.474757834757833"/>
    <x v="0"/>
    <s v="Warning"/>
    <n v="321.26512820512824"/>
  </r>
  <r>
    <n v="617"/>
    <x v="87"/>
    <x v="1"/>
    <x v="1"/>
    <x v="2"/>
    <x v="1"/>
    <x v="1"/>
    <s v="B260405-0617"/>
    <s v="OP129"/>
    <n v="783"/>
    <n v="828"/>
    <n v="798"/>
    <n v="30"/>
    <n v="5"/>
    <n v="34"/>
    <s v="Machine Breakdown"/>
    <n v="45"/>
    <n v="47"/>
    <n v="70.8"/>
    <n v="1.69"/>
    <n v="29.45"/>
    <n v="17766.22"/>
    <n v="7.82"/>
    <x v="1"/>
    <n v="31"/>
    <n v="27576.53"/>
    <n v="1.0574712643678161"/>
    <n v="3.6231884057971016E-2"/>
    <n v="6.038647342995169E-3"/>
    <n v="0.96376811594202894"/>
    <n v="0.56666666666666665"/>
    <n v="76.59574468085107"/>
    <n v="10.81"/>
    <n v="9.2208333333333332"/>
    <n v="9.7874999999999996"/>
    <n v="0.94210302256279266"/>
    <n v="80"/>
    <n v="0.95744680851063835"/>
    <n v="0.96376811594202894"/>
    <n v="0.86933188252209581"/>
    <n v="0.86187457486224306"/>
    <n v="17766.22"/>
    <n v="21.456787439613528"/>
    <n v="9810.3099999999977"/>
    <n v="11.848200483091784"/>
    <x v="2"/>
    <s v="Normal"/>
    <n v="107.28393719806763"/>
  </r>
  <r>
    <n v="618"/>
    <x v="158"/>
    <x v="0"/>
    <x v="4"/>
    <x v="14"/>
    <x v="0"/>
    <x v="0"/>
    <s v="B260416-0618"/>
    <s v="OP101"/>
    <n v="962"/>
    <n v="966"/>
    <n v="881"/>
    <n v="85"/>
    <n v="21"/>
    <n v="0"/>
    <s v="No Downtime"/>
    <n v="42"/>
    <n v="42"/>
    <n v="68.599999999999994"/>
    <n v="1.74"/>
    <n v="33.04"/>
    <n v="17142.849999999999"/>
    <n v="7.96"/>
    <x v="2"/>
    <n v="24"/>
    <n v="27375.24"/>
    <n v="1.004158004158004"/>
    <n v="8.7991718426501039E-2"/>
    <n v="2.1739130434782608E-2"/>
    <n v="0.912008281573499"/>
    <n v="0"/>
    <n v="85.714285714285708"/>
    <n v="11.27"/>
    <n v="11.223333333333333"/>
    <n v="11.223333333333333"/>
    <n v="1"/>
    <n v="85.714285714285708"/>
    <n v="1"/>
    <n v="0.912008281573499"/>
    <n v="0.912008281573499"/>
    <n v="0.86185510408506338"/>
    <n v="17142.849999999999"/>
    <n v="17.746221532091095"/>
    <n v="10232.390000000003"/>
    <n v="10.592536231884061"/>
    <x v="0"/>
    <s v="Normal"/>
    <n v="372.67065217391297"/>
  </r>
  <r>
    <n v="619"/>
    <x v="93"/>
    <x v="1"/>
    <x v="1"/>
    <x v="5"/>
    <x v="2"/>
    <x v="4"/>
    <s v="B260302-0619"/>
    <s v="OP110"/>
    <n v="548"/>
    <n v="450"/>
    <n v="427"/>
    <n v="23"/>
    <n v="5"/>
    <n v="28"/>
    <s v="Machine Breakdown"/>
    <n v="57"/>
    <n v="63"/>
    <n v="71.599999999999994"/>
    <n v="1.9"/>
    <n v="19.12"/>
    <n v="11995.28"/>
    <n v="8.51"/>
    <x v="3"/>
    <n v="17"/>
    <n v="20061.38"/>
    <n v="0.82116788321167888"/>
    <n v="5.1111111111111114E-2"/>
    <n v="1.1111111111111112E-2"/>
    <n v="0.94888888888888889"/>
    <n v="0.46666666666666667"/>
    <n v="57.142857142857146"/>
    <n v="7.875"/>
    <n v="8.2099999999999991"/>
    <n v="8.6766666666666659"/>
    <n v="0.94621590472531691"/>
    <n v="63.157894736842103"/>
    <n v="0.90476190476190488"/>
    <n v="0.94888888888888889"/>
    <n v="0.81234387672343888"/>
    <n v="0.86172381304451773"/>
    <n v="11995.28"/>
    <n v="26.656177777777778"/>
    <n v="8066.1"/>
    <n v="17.924666666666667"/>
    <x v="0"/>
    <s v="Warning"/>
    <n v="133.28088888888888"/>
  </r>
  <r>
    <n v="620"/>
    <x v="70"/>
    <x v="0"/>
    <x v="1"/>
    <x v="6"/>
    <x v="0"/>
    <x v="2"/>
    <s v="B260528-0620"/>
    <s v="OP121"/>
    <n v="646"/>
    <n v="701"/>
    <n v="660"/>
    <n v="41"/>
    <n v="15"/>
    <n v="0"/>
    <s v="No Downtime"/>
    <n v="64"/>
    <n v="61"/>
    <n v="72.8"/>
    <n v="2.27"/>
    <n v="21.92"/>
    <n v="21955.77"/>
    <n v="10.06"/>
    <x v="3"/>
    <n v="26"/>
    <n v="35268.58"/>
    <n v="1.085139318885449"/>
    <n v="5.8487874465049931E-2"/>
    <n v="2.1398002853067047E-2"/>
    <n v="0.94151212553495012"/>
    <n v="0"/>
    <n v="59.016393442622949"/>
    <n v="11.878055555555555"/>
    <n v="11.484444444444444"/>
    <n v="11.484444444444444"/>
    <n v="1"/>
    <n v="56.25"/>
    <n v="1.0491803278688525"/>
    <n v="0.94151212553495012"/>
    <n v="0.98781600056125918"/>
    <n v="0.86185341917659397"/>
    <n v="21955.77"/>
    <n v="31.320641940085594"/>
    <n v="13312.810000000001"/>
    <n v="18.991169757489303"/>
    <x v="2"/>
    <s v="Normal"/>
    <n v="469.80962910128392"/>
  </r>
  <r>
    <n v="621"/>
    <x v="76"/>
    <x v="1"/>
    <x v="0"/>
    <x v="1"/>
    <x v="1"/>
    <x v="0"/>
    <s v="B260525-0621"/>
    <s v="OP116"/>
    <n v="886"/>
    <n v="777"/>
    <n v="726"/>
    <n v="51"/>
    <n v="11"/>
    <n v="37"/>
    <s v="Material Shortage"/>
    <n v="42"/>
    <n v="42"/>
    <n v="84.4"/>
    <n v="2.25"/>
    <n v="27.26"/>
    <n v="14317.72"/>
    <n v="7.86"/>
    <x v="1"/>
    <n v="17"/>
    <n v="22678.080000000002"/>
    <n v="0.87697516930022579"/>
    <n v="6.5637065637065631E-2"/>
    <n v="1.4157014157014158E-2"/>
    <n v="0.93436293436293438"/>
    <n v="0.6166666666666667"/>
    <n v="85.714285714285708"/>
    <n v="9.0649999999999995"/>
    <n v="9.7199999999999989"/>
    <n v="10.336666666666666"/>
    <n v="0.94034182521767162"/>
    <n v="85.714285714285708"/>
    <n v="1"/>
    <n v="0.93436293436293438"/>
    <n v="0.87862054711458126"/>
    <n v="0.86152193869926608"/>
    <n v="14317.72"/>
    <n v="18.426924066924066"/>
    <n v="8360.3600000000024"/>
    <n v="10.759794079794084"/>
    <x v="1"/>
    <s v="Normal"/>
    <n v="202.69616473616472"/>
  </r>
  <r>
    <n v="622"/>
    <x v="161"/>
    <x v="1"/>
    <x v="3"/>
    <x v="8"/>
    <x v="1"/>
    <x v="0"/>
    <s v="B260521-0622"/>
    <s v="OP107"/>
    <n v="738"/>
    <n v="621"/>
    <n v="586"/>
    <n v="35"/>
    <n v="14"/>
    <n v="37"/>
    <s v="Setup Time"/>
    <n v="42"/>
    <n v="44"/>
    <n v="80.099999999999994"/>
    <n v="1.48"/>
    <n v="23.76"/>
    <n v="11144.28"/>
    <n v="7.72"/>
    <x v="3"/>
    <n v="24"/>
    <n v="19245.11"/>
    <n v="0.84146341463414631"/>
    <n v="5.6360708534621579E-2"/>
    <n v="2.2544283413848631E-2"/>
    <n v="0.94363929146537839"/>
    <n v="0.6166666666666667"/>
    <n v="81.818181818181813"/>
    <n v="7.59"/>
    <n v="7.9933333333333323"/>
    <n v="8.61"/>
    <n v="0.92837785520712346"/>
    <n v="85.714285714285708"/>
    <n v="0.95454545454545459"/>
    <n v="0.94363929146537839"/>
    <n v="0.83623319324980694"/>
    <n v="0.86147682363748412"/>
    <n v="11144.28"/>
    <n v="17.945700483091787"/>
    <n v="8100.83"/>
    <n v="13.044814814814815"/>
    <x v="2"/>
    <s v="Warning"/>
    <n v="251.23980676328503"/>
  </r>
  <r>
    <n v="623"/>
    <x v="73"/>
    <x v="0"/>
    <x v="1"/>
    <x v="6"/>
    <x v="0"/>
    <x v="0"/>
    <s v="B260303-0623"/>
    <s v="OP101"/>
    <n v="970"/>
    <n v="977"/>
    <n v="927"/>
    <n v="50"/>
    <n v="13"/>
    <n v="37"/>
    <s v="Material Shortage"/>
    <n v="42"/>
    <n v="41"/>
    <n v="66.3"/>
    <n v="1.99"/>
    <n v="35.43"/>
    <n v="17048.37"/>
    <n v="7.58"/>
    <x v="3"/>
    <n v="26"/>
    <n v="28812.1"/>
    <n v="1.0072164948453608"/>
    <n v="5.1177072671443197E-2"/>
    <n v="1.3306038894575231E-2"/>
    <n v="0.94882292732855678"/>
    <n v="0.6166666666666667"/>
    <n v="87.804878048780495"/>
    <n v="11.126944444444444"/>
    <n v="10.7"/>
    <n v="11.316666666666666"/>
    <n v="0.94550810014727538"/>
    <n v="85.714285714285708"/>
    <n v="1.0243902439024393"/>
    <n v="0.94882292732855678"/>
    <n v="0.91900073323349296"/>
    <n v="0.86154360572845679"/>
    <n v="17048.37"/>
    <n v="17.449713408393038"/>
    <n v="11763.73"/>
    <n v="12.040665301944728"/>
    <x v="2"/>
    <s v="Normal"/>
    <n v="226.8462743091095"/>
  </r>
  <r>
    <n v="624"/>
    <x v="157"/>
    <x v="0"/>
    <x v="3"/>
    <x v="8"/>
    <x v="0"/>
    <x v="0"/>
    <s v="B260312-0624"/>
    <s v="OP112"/>
    <n v="820"/>
    <n v="841"/>
    <n v="783"/>
    <n v="58"/>
    <n v="21"/>
    <n v="31"/>
    <s v="Machine Breakdown"/>
    <n v="42"/>
    <n v="43"/>
    <n v="71.099999999999994"/>
    <n v="2.0099999999999998"/>
    <n v="29.58"/>
    <n v="16045.97"/>
    <n v="10.210000000000001"/>
    <x v="1"/>
    <n v="36"/>
    <n v="25338.51"/>
    <n v="1.025609756097561"/>
    <n v="6.8965517241379309E-2"/>
    <n v="2.4970273483947682E-2"/>
    <n v="0.93103448275862066"/>
    <n v="0.51666666666666672"/>
    <n v="83.720930232558146"/>
    <n v="10.045277777777779"/>
    <n v="9.0499999999999989"/>
    <n v="9.5666666666666664"/>
    <n v="0.94599303135888491"/>
    <n v="85.714285714285708"/>
    <n v="0.97674418604651181"/>
    <n v="0.93103448275862066"/>
    <n v="0.86026952490856112"/>
    <n v="0.86139119955470334"/>
    <n v="16045.97"/>
    <n v="19.079631391200952"/>
    <n v="9292.5399999999991"/>
    <n v="11.049393579072532"/>
    <x v="1"/>
    <s v="Normal"/>
    <n v="400.67225921521998"/>
  </r>
  <r>
    <n v="625"/>
    <x v="19"/>
    <x v="1"/>
    <x v="1"/>
    <x v="5"/>
    <x v="0"/>
    <x v="0"/>
    <s v="B260210-0625"/>
    <s v="OP112"/>
    <n v="935"/>
    <n v="933"/>
    <n v="900"/>
    <n v="33"/>
    <n v="11"/>
    <n v="8"/>
    <s v="Machine Breakdown"/>
    <n v="42"/>
    <n v="41"/>
    <n v="81.099999999999994"/>
    <n v="1.98"/>
    <n v="38.22"/>
    <n v="18086.88"/>
    <n v="10.199999999999999"/>
    <x v="2"/>
    <n v="24"/>
    <n v="29467.68"/>
    <n v="0.99786096256684487"/>
    <n v="3.5369774919614148E-2"/>
    <n v="1.1789924973204717E-2"/>
    <n v="0.96463022508038587"/>
    <n v="0.13333333333333333"/>
    <n v="87.804878048780495"/>
    <n v="10.625833333333333"/>
    <n v="10.775"/>
    <n v="10.908333333333333"/>
    <n v="0.98777692895339964"/>
    <n v="85.714285714285708"/>
    <n v="1.0243902439024393"/>
    <n v="0.96463022508038587"/>
    <n v="0.97607946865444584"/>
    <n v="0.86139418273195367"/>
    <n v="18086.88"/>
    <n v="19.385723472668811"/>
    <n v="11380.8"/>
    <n v="12.198070739549838"/>
    <x v="0"/>
    <s v="Normal"/>
    <n v="213.24295819935693"/>
  </r>
  <r>
    <n v="626"/>
    <x v="19"/>
    <x v="0"/>
    <x v="1"/>
    <x v="2"/>
    <x v="0"/>
    <x v="1"/>
    <s v="B260210-0626"/>
    <s v="OP129"/>
    <n v="822"/>
    <n v="815"/>
    <n v="782"/>
    <n v="33"/>
    <n v="12"/>
    <n v="0"/>
    <s v="No Downtime"/>
    <n v="45"/>
    <n v="48"/>
    <n v="73.7"/>
    <n v="1.8"/>
    <n v="27.75"/>
    <n v="16870.7"/>
    <n v="9.75"/>
    <x v="0"/>
    <n v="38"/>
    <n v="26637.24"/>
    <n v="0.9914841849148418"/>
    <n v="4.0490797546012272E-2"/>
    <n v="1.4723926380368098E-2"/>
    <n v="0.95950920245398774"/>
    <n v="0"/>
    <n v="75"/>
    <n v="10.866666666666667"/>
    <n v="10.275"/>
    <n v="10.275"/>
    <n v="1"/>
    <n v="80"/>
    <n v="0.9375"/>
    <n v="0.95950920245398774"/>
    <n v="0.89953987730061347"/>
    <n v="0.86108835530282724"/>
    <n v="16870.7"/>
    <n v="20.700245398773006"/>
    <n v="9766.5400000000009"/>
    <n v="11.983484662576688"/>
    <x v="2"/>
    <s v="Normal"/>
    <n v="248.40294478527608"/>
  </r>
  <r>
    <n v="627"/>
    <x v="105"/>
    <x v="0"/>
    <x v="2"/>
    <x v="10"/>
    <x v="0"/>
    <x v="4"/>
    <s v="B260629-0627"/>
    <s v="OP109"/>
    <n v="533"/>
    <n v="480"/>
    <n v="436"/>
    <n v="44"/>
    <n v="14"/>
    <n v="22"/>
    <s v="Setup Time"/>
    <n v="57"/>
    <n v="61"/>
    <n v="65.5"/>
    <n v="2.17"/>
    <n v="16.12"/>
    <n v="12623.71"/>
    <n v="7.01"/>
    <x v="0"/>
    <n v="15"/>
    <n v="20477.47"/>
    <n v="0.90056285178236395"/>
    <n v="9.166666666666666E-2"/>
    <n v="2.9166666666666667E-2"/>
    <n v="0.90833333333333333"/>
    <n v="0.36666666666666664"/>
    <n v="59.016393442622949"/>
    <n v="8.1333333333333329"/>
    <n v="8.0724999999999998"/>
    <n v="8.4391666666666669"/>
    <n v="0.95655179223857012"/>
    <n v="63.157894736842103"/>
    <n v="0.93442622950819676"/>
    <n v="0.90833333333333333"/>
    <n v="0.8118929351336388"/>
    <n v="0.86098554374668335"/>
    <n v="12623.71"/>
    <n v="26.299395833333332"/>
    <n v="7853.760000000002"/>
    <n v="16.362000000000005"/>
    <x v="0"/>
    <s v="Warning"/>
    <n v="368.19154166666664"/>
  </r>
  <r>
    <n v="628"/>
    <x v="103"/>
    <x v="0"/>
    <x v="3"/>
    <x v="11"/>
    <x v="1"/>
    <x v="4"/>
    <s v="B260222-0628"/>
    <s v="OP129"/>
    <n v="538"/>
    <n v="479"/>
    <n v="448"/>
    <n v="31"/>
    <n v="6"/>
    <n v="25"/>
    <s v="Power Failure"/>
    <n v="57"/>
    <n v="60"/>
    <n v="76.5"/>
    <n v="2.09"/>
    <n v="15.12"/>
    <n v="12420.41"/>
    <n v="8.7899999999999991"/>
    <x v="0"/>
    <n v="39"/>
    <n v="20388.52"/>
    <n v="0.89033457249070636"/>
    <n v="6.471816283924843E-2"/>
    <n v="1.2526096033402923E-2"/>
    <n v="0.93528183716075153"/>
    <n v="0.41666666666666669"/>
    <n v="60"/>
    <n v="7.9833333333333334"/>
    <n v="8.1016666666666666"/>
    <n v="8.5183333333333326"/>
    <n v="0.95108589317159076"/>
    <n v="63.157894736842103"/>
    <n v="0.95000000000000007"/>
    <n v="0.93528183716075153"/>
    <n v="0.84505669339003975"/>
    <n v="0.86111715931937238"/>
    <n v="12420.41"/>
    <n v="25.929874739039665"/>
    <n v="7968.1100000000006"/>
    <n v="16.634885177453029"/>
    <x v="1"/>
    <s v="Warning"/>
    <n v="155.579248434238"/>
  </r>
  <r>
    <n v="629"/>
    <x v="0"/>
    <x v="0"/>
    <x v="0"/>
    <x v="0"/>
    <x v="0"/>
    <x v="2"/>
    <s v="B260613-0629"/>
    <s v="OP107"/>
    <n v="562"/>
    <n v="560"/>
    <n v="529"/>
    <n v="31"/>
    <n v="11"/>
    <n v="17"/>
    <s v="Operator Issue"/>
    <n v="64"/>
    <n v="68"/>
    <n v="67.099999999999994"/>
    <n v="2.44"/>
    <n v="20.14"/>
    <n v="16926.98"/>
    <n v="7.7"/>
    <x v="0"/>
    <n v="12"/>
    <n v="26926.94"/>
    <n v="0.99644128113879005"/>
    <n v="5.5357142857142855E-2"/>
    <n v="1.9642857142857142E-2"/>
    <n v="0.94464285714285712"/>
    <n v="0.28333333333333333"/>
    <n v="52.941176470588232"/>
    <n v="10.577777777777778"/>
    <n v="9.7077777777777783"/>
    <n v="9.9911111111111115"/>
    <n v="0.97164145907473309"/>
    <n v="56.25"/>
    <n v="0.94117647058823528"/>
    <n v="0.94464285714285712"/>
    <n v="0.8638627426059392"/>
    <n v="0.86116033261488145"/>
    <n v="16926.98"/>
    <n v="30.226749999999999"/>
    <n v="9999.9599999999991"/>
    <n v="17.857071428571427"/>
    <x v="0"/>
    <s v="Normal"/>
    <n v="332.49424999999997"/>
  </r>
  <r>
    <n v="630"/>
    <x v="127"/>
    <x v="1"/>
    <x v="4"/>
    <x v="13"/>
    <x v="1"/>
    <x v="1"/>
    <s v="B260621-0630"/>
    <s v="OP110"/>
    <n v="769"/>
    <n v="770"/>
    <n v="735"/>
    <n v="35"/>
    <n v="11"/>
    <n v="16"/>
    <s v="Machine Breakdown"/>
    <n v="45"/>
    <n v="46"/>
    <n v="77.2"/>
    <n v="2.19"/>
    <n v="22.32"/>
    <n v="15303.14"/>
    <n v="8.35"/>
    <x v="0"/>
    <n v="23"/>
    <n v="25511.17"/>
    <n v="1.0013003901170352"/>
    <n v="4.5454545454545456E-2"/>
    <n v="1.4285714285714285E-2"/>
    <n v="0.95454545454545459"/>
    <n v="0.26666666666666666"/>
    <n v="78.260869565217391"/>
    <n v="9.8388888888888886"/>
    <n v="9.3458333333333332"/>
    <n v="9.6125000000000007"/>
    <n v="0.97225834416991752"/>
    <n v="80"/>
    <n v="0.97826086956521741"/>
    <n v="0.95454545454545459"/>
    <n v="0.90788946170017015"/>
    <n v="0.86115304849091634"/>
    <n v="15303.14"/>
    <n v="19.874207792207791"/>
    <n v="10208.029999999999"/>
    <n v="13.257181818181817"/>
    <x v="2"/>
    <s v="Normal"/>
    <n v="218.61628571428571"/>
  </r>
  <r>
    <n v="631"/>
    <x v="84"/>
    <x v="1"/>
    <x v="2"/>
    <x v="4"/>
    <x v="0"/>
    <x v="4"/>
    <s v="B260513-0631"/>
    <s v="OP116"/>
    <n v="625"/>
    <n v="531"/>
    <n v="501"/>
    <n v="30"/>
    <n v="11"/>
    <n v="34"/>
    <s v="Material Shortage"/>
    <n v="57"/>
    <n v="60"/>
    <n v="78.900000000000006"/>
    <n v="2.19"/>
    <n v="20.440000000000001"/>
    <n v="14090.68"/>
    <n v="7.27"/>
    <x v="2"/>
    <n v="22"/>
    <n v="23126.560000000001"/>
    <n v="0.84960000000000002"/>
    <n v="5.6497175141242938E-2"/>
    <n v="2.0715630885122412E-2"/>
    <n v="0.94350282485875703"/>
    <n v="0.56666666666666665"/>
    <n v="60"/>
    <n v="8.85"/>
    <n v="9.3291666666666675"/>
    <n v="9.8958333333333339"/>
    <n v="0.94273684210526321"/>
    <n v="63.157894736842103"/>
    <n v="0.95000000000000007"/>
    <n v="0.94350282485875703"/>
    <n v="0.84500112994350285"/>
    <n v="0.86102673386062101"/>
    <n v="14090.68"/>
    <n v="26.53612052730697"/>
    <n v="9035.880000000001"/>
    <n v="17.01672316384181"/>
    <x v="1"/>
    <s v="Warning"/>
    <n v="291.89732580037668"/>
  </r>
  <r>
    <n v="632"/>
    <x v="14"/>
    <x v="1"/>
    <x v="0"/>
    <x v="0"/>
    <x v="1"/>
    <x v="2"/>
    <s v="B260608-0632"/>
    <s v="OP134"/>
    <n v="497"/>
    <n v="447"/>
    <n v="420"/>
    <n v="27"/>
    <n v="11"/>
    <n v="47"/>
    <s v="Setup Time"/>
    <n v="64"/>
    <n v="69"/>
    <n v="71.900000000000006"/>
    <n v="2.61"/>
    <n v="18.940000000000001"/>
    <n v="14244.92"/>
    <n v="9.33"/>
    <x v="1"/>
    <n v="12"/>
    <n v="21902.21"/>
    <n v="0.89939637826961771"/>
    <n v="6.0402684563758392E-2"/>
    <n v="2.4608501118568233E-2"/>
    <n v="0.93959731543624159"/>
    <n v="0.78333333333333333"/>
    <n v="52.173913043478258"/>
    <n v="8.5675000000000008"/>
    <n v="8.0522222222222215"/>
    <n v="8.8355555555555547"/>
    <n v="0.91134305835010065"/>
    <n v="56.25"/>
    <n v="0.92753623188405787"/>
    <n v="0.93959731543624159"/>
    <n v="0.79424509316378766"/>
    <n v="0.86107016368153455"/>
    <n v="14244.92"/>
    <n v="31.867829977628634"/>
    <n v="7657.2899999999991"/>
    <n v="17.130402684563755"/>
    <x v="2"/>
    <s v="Warning"/>
    <n v="350.54612975391495"/>
  </r>
  <r>
    <n v="633"/>
    <x v="75"/>
    <x v="1"/>
    <x v="3"/>
    <x v="11"/>
    <x v="0"/>
    <x v="1"/>
    <s v="B260502-0633"/>
    <s v="OP113"/>
    <n v="950"/>
    <n v="904"/>
    <n v="834"/>
    <n v="70"/>
    <n v="18"/>
    <n v="30"/>
    <s v="Machine Breakdown"/>
    <n v="45"/>
    <n v="46"/>
    <n v="64.8"/>
    <n v="1.47"/>
    <n v="29.88"/>
    <n v="19375.830000000002"/>
    <n v="9.23"/>
    <x v="0"/>
    <n v="16"/>
    <n v="29579.25"/>
    <n v="0.95157894736842108"/>
    <n v="7.7433628318584066E-2"/>
    <n v="1.9911504424778761E-2"/>
    <n v="0.92256637168141598"/>
    <n v="0.5"/>
    <n v="78.260869565217391"/>
    <n v="11.551111111111112"/>
    <n v="11.375"/>
    <n v="11.875"/>
    <n v="0.95789473684210524"/>
    <n v="80"/>
    <n v="0.97826086956521741"/>
    <n v="0.92256637168141598"/>
    <n v="0.8645101354772079"/>
    <n v="0.86125175354707184"/>
    <n v="19375.830000000002"/>
    <n v="21.433440265486727"/>
    <n v="10203.419999999998"/>
    <n v="11.28696902654867"/>
    <x v="0"/>
    <s v="Normal"/>
    <n v="385.80192477876108"/>
  </r>
  <r>
    <n v="634"/>
    <x v="131"/>
    <x v="1"/>
    <x v="3"/>
    <x v="8"/>
    <x v="0"/>
    <x v="1"/>
    <s v="B260516-0634"/>
    <s v="OP106"/>
    <n v="916"/>
    <n v="906"/>
    <n v="843"/>
    <n v="63"/>
    <n v="24"/>
    <n v="28"/>
    <s v="Setup Time"/>
    <n v="45"/>
    <n v="46"/>
    <n v="66.900000000000006"/>
    <n v="2.68"/>
    <n v="27.3"/>
    <n v="17969.18"/>
    <n v="9.33"/>
    <x v="0"/>
    <n v="21"/>
    <n v="29829.29"/>
    <n v="0.98908296943231444"/>
    <n v="6.9536423841059597E-2"/>
    <n v="2.6490066225165563E-2"/>
    <n v="0.93046357615894038"/>
    <n v="0.46666666666666667"/>
    <n v="78.260869565217391"/>
    <n v="11.576666666666666"/>
    <n v="10.983333333333333"/>
    <n v="11.45"/>
    <n v="0.95924308588064044"/>
    <n v="80"/>
    <n v="0.97826086956521741"/>
    <n v="0.93046357615894038"/>
    <n v="0.87313769226610261"/>
    <n v="0.861242875122194"/>
    <n v="17969.18"/>
    <n v="19.833532008830023"/>
    <n v="11860.11"/>
    <n v="13.090629139072849"/>
    <x v="2"/>
    <s v="Normal"/>
    <n v="476.00476821192058"/>
  </r>
  <r>
    <n v="635"/>
    <x v="37"/>
    <x v="0"/>
    <x v="0"/>
    <x v="0"/>
    <x v="0"/>
    <x v="3"/>
    <s v="B260317-0635"/>
    <s v="OP127"/>
    <n v="763"/>
    <n v="838"/>
    <n v="798"/>
    <n v="40"/>
    <n v="12"/>
    <n v="17"/>
    <s v="Tool Change"/>
    <n v="49"/>
    <n v="53"/>
    <n v="72.5"/>
    <n v="2.31"/>
    <n v="33.29"/>
    <n v="18934.87"/>
    <n v="8.39"/>
    <x v="1"/>
    <n v="1"/>
    <n v="30682.78"/>
    <n v="1.0982961992136304"/>
    <n v="4.77326968973747E-2"/>
    <n v="1.4319809069212411E-2"/>
    <n v="0.95226730310262531"/>
    <n v="0.28333333333333333"/>
    <n v="67.924528301886795"/>
    <n v="12.337222222222222"/>
    <n v="10.101944444444445"/>
    <n v="10.385277777777778"/>
    <n v="0.97271778960601285"/>
    <n v="73.469387755102048"/>
    <n v="0.92452830188679236"/>
    <n v="0.95226730310262531"/>
    <n v="0.85637886723047485"/>
    <n v="0.86121037562180092"/>
    <n v="18934.87"/>
    <n v="22.595310262529832"/>
    <n v="11747.91"/>
    <n v="14.01898568019093"/>
    <x v="0"/>
    <s v="Normal"/>
    <n v="271.14372315035797"/>
  </r>
  <r>
    <n v="636"/>
    <x v="80"/>
    <x v="1"/>
    <x v="0"/>
    <x v="1"/>
    <x v="1"/>
    <x v="0"/>
    <s v="B260622-0636"/>
    <s v="OP119"/>
    <n v="842"/>
    <n v="832"/>
    <n v="781"/>
    <n v="51"/>
    <n v="11"/>
    <n v="30"/>
    <s v="Operator Issue"/>
    <n v="42"/>
    <n v="41"/>
    <n v="65.400000000000006"/>
    <n v="1.97"/>
    <n v="33.19"/>
    <n v="15957.1"/>
    <n v="7.41"/>
    <x v="3"/>
    <n v="29"/>
    <n v="24924.14"/>
    <n v="0.98812351543942989"/>
    <n v="6.129807692307692E-2"/>
    <n v="1.3221153846153846E-2"/>
    <n v="0.93870192307692313"/>
    <n v="0.5"/>
    <n v="87.804878048780495"/>
    <n v="9.4755555555555553"/>
    <n v="9.3233333333333341"/>
    <n v="9.8233333333333341"/>
    <n v="0.9491007804546997"/>
    <n v="85.714285714285708"/>
    <n v="1.0243902439024393"/>
    <n v="0.93870192307692313"/>
    <n v="0.91265255043606563"/>
    <n v="0.86122361263109215"/>
    <n v="15957.1"/>
    <n v="19.179206730769231"/>
    <n v="8967.0399999999991"/>
    <n v="10.777692307692307"/>
    <x v="2"/>
    <s v="Normal"/>
    <n v="210.97127403846153"/>
  </r>
  <r>
    <n v="637"/>
    <x v="174"/>
    <x v="0"/>
    <x v="2"/>
    <x v="4"/>
    <x v="1"/>
    <x v="0"/>
    <s v="B260430-0637"/>
    <s v="OP106"/>
    <n v="821"/>
    <n v="739"/>
    <n v="688"/>
    <n v="51"/>
    <n v="18"/>
    <n v="43"/>
    <s v="Setup Time"/>
    <n v="42"/>
    <n v="41"/>
    <n v="72.7"/>
    <n v="2.2599999999999998"/>
    <n v="28.62"/>
    <n v="14477.72"/>
    <n v="6.76"/>
    <x v="2"/>
    <n v="35"/>
    <n v="22489.4"/>
    <n v="0.90012180267965891"/>
    <n v="6.9012178619756434E-2"/>
    <n v="2.4357239512855209E-2"/>
    <n v="0.93098782138024361"/>
    <n v="0.71666666666666667"/>
    <n v="87.804878048780495"/>
    <n v="8.4163888888888891"/>
    <n v="8.8616666666666664"/>
    <n v="9.5783333333333331"/>
    <n v="0.92517835392378633"/>
    <n v="85.714285714285708"/>
    <n v="1.0243902439024393"/>
    <n v="0.93098782138024361"/>
    <n v="0.88233782352492618"/>
    <n v="0.86108232434041909"/>
    <n v="14477.72"/>
    <n v="19.590960757780785"/>
    <n v="8011.6800000000021"/>
    <n v="10.841244925575104"/>
    <x v="1"/>
    <s v="Normal"/>
    <n v="352.63729364005411"/>
  </r>
  <r>
    <n v="638"/>
    <x v="27"/>
    <x v="0"/>
    <x v="0"/>
    <x v="3"/>
    <x v="0"/>
    <x v="0"/>
    <s v="B260522-0638"/>
    <s v="OP102"/>
    <n v="774"/>
    <n v="802"/>
    <n v="771"/>
    <n v="31"/>
    <n v="8"/>
    <n v="0"/>
    <s v="No Downtime"/>
    <n v="42"/>
    <n v="45"/>
    <n v="71.2"/>
    <n v="2.0299999999999998"/>
    <n v="29.1"/>
    <n v="15245.19"/>
    <n v="10.27"/>
    <x v="1"/>
    <n v="26"/>
    <n v="25353.49"/>
    <n v="1.0361757105943152"/>
    <n v="3.8653366583541147E-2"/>
    <n v="9.9750623441396506E-3"/>
    <n v="0.96134663341645887"/>
    <n v="0"/>
    <n v="80"/>
    <n v="10.025"/>
    <n v="9.0299999999999994"/>
    <n v="9.0299999999999994"/>
    <n v="1"/>
    <n v="85.714285714285708"/>
    <n v="0.93333333333333335"/>
    <n v="0.96134663341645887"/>
    <n v="0.89725685785536158"/>
    <n v="0.86102376924624668"/>
    <n v="15245.19"/>
    <n v="19.008965087281798"/>
    <n v="10108.300000000001"/>
    <n v="12.603865336658355"/>
    <x v="2"/>
    <s v="Normal"/>
    <n v="152.07172069825438"/>
  </r>
  <r>
    <n v="639"/>
    <x v="74"/>
    <x v="0"/>
    <x v="2"/>
    <x v="9"/>
    <x v="0"/>
    <x v="3"/>
    <s v="B260417-0639"/>
    <s v="OP123"/>
    <n v="688"/>
    <n v="680"/>
    <n v="653"/>
    <n v="27"/>
    <n v="8"/>
    <n v="36"/>
    <s v="Operator Issue"/>
    <n v="49"/>
    <n v="53"/>
    <n v="67"/>
    <n v="2.34"/>
    <n v="23.37"/>
    <n v="14312.46"/>
    <n v="10.37"/>
    <x v="0"/>
    <n v="38"/>
    <n v="25282.9"/>
    <n v="0.98837209302325579"/>
    <n v="3.9705882352941174E-2"/>
    <n v="1.1764705882352941E-2"/>
    <n v="0.96029411764705885"/>
    <n v="0.6"/>
    <n v="67.924528301886795"/>
    <n v="10.011111111111111"/>
    <n v="8.7644444444444449"/>
    <n v="9.3644444444444446"/>
    <n v="0.93592785951589941"/>
    <n v="73.469387755102048"/>
    <n v="0.92452830188679236"/>
    <n v="0.96029411764705885"/>
    <n v="0.83093462044756472"/>
    <n v="0.86092367784124924"/>
    <n v="14312.46"/>
    <n v="21.047735294117647"/>
    <n v="10970.440000000002"/>
    <n v="16.133000000000003"/>
    <x v="1"/>
    <s v="Warning"/>
    <n v="168.38188235294118"/>
  </r>
  <r>
    <n v="640"/>
    <x v="19"/>
    <x v="0"/>
    <x v="2"/>
    <x v="9"/>
    <x v="1"/>
    <x v="0"/>
    <s v="B260210-0640"/>
    <s v="OP129"/>
    <n v="860"/>
    <n v="807"/>
    <n v="771"/>
    <n v="36"/>
    <n v="10"/>
    <n v="14"/>
    <s v="Setup Time"/>
    <n v="42"/>
    <n v="44"/>
    <n v="74.599999999999994"/>
    <n v="1.76"/>
    <n v="31.39"/>
    <n v="15163.26"/>
    <n v="9.17"/>
    <x v="0"/>
    <n v="30"/>
    <n v="24660.71"/>
    <n v="0.93837209302325586"/>
    <n v="4.4609665427509292E-2"/>
    <n v="1.2391573729863693E-2"/>
    <n v="0.95539033457249067"/>
    <n v="0.23333333333333334"/>
    <n v="81.818181818181813"/>
    <n v="9.8633333333333333"/>
    <n v="9.8000000000000007"/>
    <n v="10.033333333333333"/>
    <n v="0.9767441860465117"/>
    <n v="85.714285714285708"/>
    <n v="0.95454545454545459"/>
    <n v="0.95539033457249067"/>
    <n v="0.89075504766695235"/>
    <n v="0.86100675002239513"/>
    <n v="15163.26"/>
    <n v="18.789665427509295"/>
    <n v="9497.4499999999989"/>
    <n v="11.768835192069391"/>
    <x v="2"/>
    <s v="Normal"/>
    <n v="187.89665427509294"/>
  </r>
  <r>
    <n v="641"/>
    <x v="23"/>
    <x v="1"/>
    <x v="1"/>
    <x v="6"/>
    <x v="0"/>
    <x v="1"/>
    <s v="B260412-0641"/>
    <s v="OP108"/>
    <n v="745"/>
    <n v="795"/>
    <n v="753"/>
    <n v="42"/>
    <n v="14"/>
    <n v="0"/>
    <s v="No Downtime"/>
    <n v="45"/>
    <n v="49"/>
    <n v="70.8"/>
    <n v="2.39"/>
    <n v="30.72"/>
    <n v="16075.11"/>
    <n v="10.1"/>
    <x v="0"/>
    <n v="40"/>
    <n v="27051.26"/>
    <n v="1.0671140939597314"/>
    <n v="5.2830188679245285E-2"/>
    <n v="1.7610062893081761E-2"/>
    <n v="0.94716981132075473"/>
    <n v="0"/>
    <n v="73.469387755102048"/>
    <n v="10.820833333333333"/>
    <n v="9.3125"/>
    <n v="9.3125"/>
    <n v="1"/>
    <n v="80"/>
    <n v="0.91836734693877564"/>
    <n v="0.94716981132075473"/>
    <n v="0.86984982672314226"/>
    <n v="0.86092411586227136"/>
    <n v="16075.11"/>
    <n v="20.220264150943397"/>
    <n v="10976.149999999998"/>
    <n v="13.806477987421381"/>
    <x v="2"/>
    <s v="Normal"/>
    <n v="283.08369811320756"/>
  </r>
  <r>
    <n v="642"/>
    <x v="139"/>
    <x v="0"/>
    <x v="3"/>
    <x v="8"/>
    <x v="0"/>
    <x v="3"/>
    <s v="B260224-0642"/>
    <s v="OP104"/>
    <n v="840"/>
    <n v="830"/>
    <n v="770"/>
    <n v="60"/>
    <n v="20"/>
    <n v="31"/>
    <s v="Tool Change"/>
    <n v="49"/>
    <n v="53"/>
    <n v="66.3"/>
    <n v="2.35"/>
    <n v="35.97"/>
    <n v="17800.73"/>
    <n v="10.25"/>
    <x v="0"/>
    <n v="16"/>
    <n v="28915.91"/>
    <n v="0.98809523809523814"/>
    <n v="7.2289156626506021E-2"/>
    <n v="2.4096385542168676E-2"/>
    <n v="0.92771084337349397"/>
    <n v="0.51666666666666672"/>
    <n v="67.924528301886795"/>
    <n v="12.219444444444445"/>
    <n v="10.916666666666666"/>
    <n v="11.433333333333334"/>
    <n v="0.95481049562682208"/>
    <n v="73.469387755102048"/>
    <n v="0.92452830188679236"/>
    <n v="0.92771084337349397"/>
    <n v="0.81893612184587383"/>
    <n v="0.86089925315792348"/>
    <n v="17800.73"/>
    <n v="21.446662650602409"/>
    <n v="11115.18"/>
    <n v="13.39178313253012"/>
    <x v="2"/>
    <s v="Warning"/>
    <n v="428.93325301204817"/>
  </r>
  <r>
    <n v="643"/>
    <x v="27"/>
    <x v="0"/>
    <x v="2"/>
    <x v="10"/>
    <x v="2"/>
    <x v="3"/>
    <s v="B260522-0643"/>
    <s v="OP116"/>
    <n v="864"/>
    <n v="775"/>
    <n v="697"/>
    <n v="78"/>
    <n v="27"/>
    <n v="18"/>
    <s v="Power Failure"/>
    <n v="49"/>
    <n v="52"/>
    <n v="66.5"/>
    <n v="2.29"/>
    <n v="23.1"/>
    <n v="17065.14"/>
    <n v="9.4"/>
    <x v="1"/>
    <n v="40"/>
    <n v="25794.46"/>
    <n v="0.8969907407407407"/>
    <n v="0.10064516129032258"/>
    <n v="3.4838709677419352E-2"/>
    <n v="0.89935483870967747"/>
    <n v="0.3"/>
    <n v="69.230769230769226"/>
    <n v="11.194444444444445"/>
    <n v="11.459999999999999"/>
    <n v="11.76"/>
    <n v="0.97448979591836726"/>
    <n v="73.469387755102048"/>
    <n v="0.94230769230769218"/>
    <n v="0.89935483870967747"/>
    <n v="0.82584987593052095"/>
    <n v="0.86101646860851577"/>
    <n v="17065.14"/>
    <n v="22.019535483870968"/>
    <n v="8729.32"/>
    <n v="11.263638709677419"/>
    <x v="2"/>
    <s v="Warning"/>
    <n v="594.52745806451617"/>
  </r>
  <r>
    <n v="644"/>
    <x v="33"/>
    <x v="1"/>
    <x v="2"/>
    <x v="4"/>
    <x v="2"/>
    <x v="1"/>
    <s v="B260316-0644"/>
    <s v="OP129"/>
    <n v="810"/>
    <n v="732"/>
    <n v="678"/>
    <n v="54"/>
    <n v="15"/>
    <n v="36"/>
    <s v="Quality Inspection"/>
    <n v="45"/>
    <n v="48"/>
    <n v="66"/>
    <n v="1.54"/>
    <n v="29.61"/>
    <n v="15100.9"/>
    <n v="8.31"/>
    <x v="3"/>
    <n v="27"/>
    <n v="24057.13"/>
    <n v="0.90370370370370368"/>
    <n v="7.3770491803278687E-2"/>
    <n v="2.0491803278688523E-2"/>
    <n v="0.92622950819672134"/>
    <n v="0.6"/>
    <n v="75"/>
    <n v="9.76"/>
    <n v="9.5250000000000004"/>
    <n v="10.125"/>
    <n v="0.94074074074074077"/>
    <n v="80"/>
    <n v="0.9375"/>
    <n v="0.92622950819672134"/>
    <n v="0.81688296903460833"/>
    <n v="0.86111497447035901"/>
    <n v="15100.9"/>
    <n v="20.629644808743169"/>
    <n v="8956.2300000000014"/>
    <n v="12.235286885245904"/>
    <x v="2"/>
    <s v="Warning"/>
    <n v="309.44467213114751"/>
  </r>
  <r>
    <n v="645"/>
    <x v="160"/>
    <x v="1"/>
    <x v="0"/>
    <x v="0"/>
    <x v="0"/>
    <x v="4"/>
    <s v="B260623-0645"/>
    <s v="OP124"/>
    <n v="668"/>
    <n v="694"/>
    <n v="657"/>
    <n v="37"/>
    <n v="8"/>
    <n v="18"/>
    <s v="Material Shortage"/>
    <n v="57"/>
    <n v="56"/>
    <n v="72.8"/>
    <n v="1.83"/>
    <n v="21.78"/>
    <n v="18363.48"/>
    <n v="10.16"/>
    <x v="3"/>
    <n v="32"/>
    <n v="29849.24"/>
    <n v="1.0389221556886228"/>
    <n v="5.3314121037463975E-2"/>
    <n v="1.1527377521613832E-2"/>
    <n v="0.94668587896253598"/>
    <n v="0.3"/>
    <n v="64.285714285714292"/>
    <n v="10.795555555555556"/>
    <n v="10.276666666666666"/>
    <n v="10.576666666666666"/>
    <n v="0.97163567601638823"/>
    <n v="63.157894736842103"/>
    <n v="1.017857142857143"/>
    <n v="0.94668587896253598"/>
    <n v="0.93625937708773477"/>
    <n v="0.86123922167663935"/>
    <n v="18363.48"/>
    <n v="26.460345821325649"/>
    <n v="11485.760000000002"/>
    <n v="16.550086455331414"/>
    <x v="0"/>
    <s v="Normal"/>
    <n v="211.6827665706052"/>
  </r>
  <r>
    <n v="646"/>
    <x v="88"/>
    <x v="1"/>
    <x v="1"/>
    <x v="6"/>
    <x v="1"/>
    <x v="2"/>
    <s v="B260206-0646"/>
    <s v="OP127"/>
    <n v="609"/>
    <n v="599"/>
    <n v="567"/>
    <n v="32"/>
    <n v="9"/>
    <n v="46"/>
    <s v="Material Shortage"/>
    <n v="64"/>
    <n v="62"/>
    <n v="73.2"/>
    <n v="0.87"/>
    <n v="24.79"/>
    <n v="19556.2"/>
    <n v="9.43"/>
    <x v="1"/>
    <n v="39"/>
    <n v="28989.37"/>
    <n v="0.98357963875205257"/>
    <n v="5.3422370617696162E-2"/>
    <n v="1.5025041736227046E-2"/>
    <n v="0.94657762938230383"/>
    <n v="0.76666666666666672"/>
    <n v="58.064516129032256"/>
    <n v="10.316111111111111"/>
    <n v="10.059999999999999"/>
    <n v="10.826666666666666"/>
    <n v="0.92918719211822653"/>
    <n v="56.25"/>
    <n v="1.032258064516129"/>
    <n v="0.94657762938230383"/>
    <n v="0.90792031955372399"/>
    <n v="0.86102789729519957"/>
    <n v="19556.2"/>
    <n v="32.648080133555929"/>
    <n v="9433.1699999999983"/>
    <n v="15.74819699499165"/>
    <x v="1"/>
    <s v="Normal"/>
    <n v="293.83272120200337"/>
  </r>
  <r>
    <n v="647"/>
    <x v="127"/>
    <x v="1"/>
    <x v="3"/>
    <x v="11"/>
    <x v="0"/>
    <x v="2"/>
    <s v="B260621-0647"/>
    <s v="OP102"/>
    <n v="664"/>
    <n v="730"/>
    <n v="676"/>
    <n v="54"/>
    <n v="20"/>
    <n v="24"/>
    <s v="Power Failure"/>
    <n v="64"/>
    <n v="67"/>
    <n v="70.8"/>
    <n v="1.67"/>
    <n v="29.11"/>
    <n v="23344.49"/>
    <n v="9.89"/>
    <x v="0"/>
    <n v="23"/>
    <n v="35491.4"/>
    <n v="1.0993975903614457"/>
    <n v="7.3972602739726029E-2"/>
    <n v="2.7397260273972601E-2"/>
    <n v="0.92602739726027394"/>
    <n v="0.4"/>
    <n v="53.731343283582092"/>
    <n v="13.58611111111111"/>
    <n v="11.404444444444444"/>
    <n v="11.804444444444444"/>
    <n v="0.96611445783132532"/>
    <n v="56.25"/>
    <n v="0.95522388059701502"/>
    <n v="0.92602739726027394"/>
    <n v="0.85458957071385122"/>
    <n v="0.86089543282554282"/>
    <n v="23344.49"/>
    <n v="31.978753424657537"/>
    <n v="12146.91"/>
    <n v="16.639602739726026"/>
    <x v="0"/>
    <s v="Normal"/>
    <n v="639.57506849315075"/>
  </r>
  <r>
    <n v="648"/>
    <x v="4"/>
    <x v="1"/>
    <x v="2"/>
    <x v="10"/>
    <x v="0"/>
    <x v="4"/>
    <s v="B260124-0648"/>
    <s v="OP114"/>
    <n v="523"/>
    <n v="502"/>
    <n v="456"/>
    <n v="46"/>
    <n v="18"/>
    <n v="28"/>
    <s v="Setup Time"/>
    <n v="57"/>
    <n v="63"/>
    <n v="73.5"/>
    <n v="1.78"/>
    <n v="16.760000000000002"/>
    <n v="14264.24"/>
    <n v="8.17"/>
    <x v="0"/>
    <n v="18"/>
    <n v="21086.26"/>
    <n v="0.95984703632887192"/>
    <n v="9.1633466135458169E-2"/>
    <n v="3.5856573705179286E-2"/>
    <n v="0.9083665338645418"/>
    <n v="0.46666666666666667"/>
    <n v="57.142857142857146"/>
    <n v="8.7850000000000001"/>
    <n v="7.8141666666666669"/>
    <n v="8.2808333333333337"/>
    <n v="0.94364496326859215"/>
    <n v="63.157894736842103"/>
    <n v="0.90476190476190488"/>
    <n v="0.9083665338645418"/>
    <n v="0.7755397421513075"/>
    <n v="0.86091329645758741"/>
    <n v="14264.24"/>
    <n v="28.414820717131473"/>
    <n v="6822.0199999999986"/>
    <n v="13.589681274900396"/>
    <x v="2"/>
    <s v="Warning"/>
    <n v="511.46677290836652"/>
  </r>
  <r>
    <n v="649"/>
    <x v="115"/>
    <x v="1"/>
    <x v="0"/>
    <x v="3"/>
    <x v="2"/>
    <x v="0"/>
    <s v="B260321-0649"/>
    <s v="OP115"/>
    <n v="720"/>
    <n v="612"/>
    <n v="586"/>
    <n v="26"/>
    <n v="5"/>
    <n v="6"/>
    <s v="Material Shortage"/>
    <n v="42"/>
    <n v="47"/>
    <n v="72.599999999999994"/>
    <n v="2.42"/>
    <n v="22.86"/>
    <n v="11097.61"/>
    <n v="8.84"/>
    <x v="2"/>
    <n v="31"/>
    <n v="18243.349999999999"/>
    <n v="0.85"/>
    <n v="4.2483660130718956E-2"/>
    <n v="8.1699346405228763E-3"/>
    <n v="0.95751633986928109"/>
    <n v="0.1"/>
    <n v="76.59574468085107"/>
    <n v="7.99"/>
    <n v="8.3000000000000007"/>
    <n v="8.4"/>
    <n v="0.98809523809523814"/>
    <n v="85.714285714285708"/>
    <n v="0.89361702127659592"/>
    <n v="0.95751633986928109"/>
    <n v="0.84546655541649307"/>
    <n v="0.86115583496413928"/>
    <n v="11097.61"/>
    <n v="18.133349673202616"/>
    <n v="7145.739999999998"/>
    <n v="11.676045751633984"/>
    <x v="2"/>
    <s v="Warning"/>
    <n v="90.666748366013081"/>
  </r>
  <r>
    <n v="650"/>
    <x v="40"/>
    <x v="1"/>
    <x v="2"/>
    <x v="4"/>
    <x v="1"/>
    <x v="3"/>
    <s v="B260117-0650"/>
    <s v="OP119"/>
    <n v="657"/>
    <n v="692"/>
    <n v="641"/>
    <n v="51"/>
    <n v="17"/>
    <n v="15"/>
    <s v="Operator Issue"/>
    <n v="49"/>
    <n v="53"/>
    <n v="62"/>
    <n v="1.97"/>
    <n v="25.57"/>
    <n v="14983.51"/>
    <n v="9.8000000000000007"/>
    <x v="0"/>
    <n v="6"/>
    <n v="24936.33"/>
    <n v="1.0532724505327244"/>
    <n v="7.3699421965317924E-2"/>
    <n v="2.4566473988439308E-2"/>
    <n v="0.92630057803468213"/>
    <n v="0.25"/>
    <n v="67.924528301886795"/>
    <n v="10.187777777777777"/>
    <n v="8.6925000000000008"/>
    <n v="8.9425000000000008"/>
    <n v="0.97204361196533406"/>
    <n v="73.469387755102048"/>
    <n v="0.92452830188679236"/>
    <n v="0.92630057803468213"/>
    <n v="0.83244949853362349"/>
    <n v="0.86120053376626926"/>
    <n v="14983.51"/>
    <n v="21.652471098265895"/>
    <n v="9952.8200000000015"/>
    <n v="14.382687861271679"/>
    <x v="0"/>
    <s v="Warning"/>
    <n v="368.09200867052022"/>
  </r>
  <r>
    <n v="651"/>
    <x v="118"/>
    <x v="1"/>
    <x v="2"/>
    <x v="10"/>
    <x v="0"/>
    <x v="0"/>
    <s v="B260423-0651"/>
    <s v="OP129"/>
    <n v="791"/>
    <n v="837"/>
    <n v="758"/>
    <n v="79"/>
    <n v="22"/>
    <n v="9"/>
    <s v="Machine Breakdown"/>
    <n v="42"/>
    <n v="42"/>
    <n v="64.099999999999994"/>
    <n v="1.51"/>
    <n v="24.33"/>
    <n v="15854.79"/>
    <n v="9.7200000000000006"/>
    <x v="3"/>
    <n v="25"/>
    <n v="23911.87"/>
    <n v="1.0581542351453856"/>
    <n v="9.4384707287933092E-2"/>
    <n v="2.6284348864994027E-2"/>
    <n v="0.90561529271206687"/>
    <n v="0.15"/>
    <n v="85.714285714285708"/>
    <n v="9.7650000000000006"/>
    <n v="9.0783333333333331"/>
    <n v="9.2283333333333335"/>
    <n v="0.98374571067364991"/>
    <n v="85.714285714285708"/>
    <n v="1"/>
    <n v="0.90561529271206687"/>
    <n v="0.89089515972595767"/>
    <n v="0.86128267958121973"/>
    <n v="15854.79"/>
    <n v="18.942401433691757"/>
    <n v="8057.0799999999981"/>
    <n v="9.6261409796893638"/>
    <x v="0"/>
    <s v="Normal"/>
    <n v="416.73283154121862"/>
  </r>
  <r>
    <n v="652"/>
    <x v="23"/>
    <x v="1"/>
    <x v="0"/>
    <x v="3"/>
    <x v="0"/>
    <x v="3"/>
    <s v="B260412-0652"/>
    <s v="OP106"/>
    <n v="687"/>
    <n v="797"/>
    <n v="769"/>
    <n v="28"/>
    <n v="6"/>
    <n v="9"/>
    <s v="Machine Breakdown"/>
    <n v="49"/>
    <n v="49"/>
    <n v="74.3"/>
    <n v="1.98"/>
    <n v="23.05"/>
    <n v="18373.77"/>
    <n v="8.98"/>
    <x v="0"/>
    <n v="24"/>
    <n v="29402.46"/>
    <n v="1.1601164483260553"/>
    <n v="3.5131744040150563E-2"/>
    <n v="7.5282308657465494E-3"/>
    <n v="0.96486825595984949"/>
    <n v="0.15"/>
    <n v="73.469387755102048"/>
    <n v="10.848055555555556"/>
    <n v="9.2008333333333336"/>
    <n v="9.350833333333334"/>
    <n v="0.9839586489617681"/>
    <n v="73.469387755102048"/>
    <n v="1"/>
    <n v="0.96486825595984949"/>
    <n v="0.949390465560351"/>
    <n v="0.86119783006791117"/>
    <n v="18373.77"/>
    <n v="23.053663739021331"/>
    <n v="11028.689999999999"/>
    <n v="13.837754077791717"/>
    <x v="0"/>
    <s v="Normal"/>
    <n v="138.32198243412799"/>
  </r>
  <r>
    <n v="653"/>
    <x v="119"/>
    <x v="1"/>
    <x v="0"/>
    <x v="3"/>
    <x v="1"/>
    <x v="0"/>
    <s v="B260101-0653"/>
    <s v="OP133"/>
    <n v="882"/>
    <n v="803"/>
    <n v="779"/>
    <n v="24"/>
    <n v="5"/>
    <n v="20"/>
    <s v="Material Shortage"/>
    <n v="42"/>
    <n v="41"/>
    <n v="73.900000000000006"/>
    <n v="1.85"/>
    <n v="33.909999999999997"/>
    <n v="14540.01"/>
    <n v="6.98"/>
    <x v="0"/>
    <n v="8"/>
    <n v="24943.360000000001"/>
    <n v="0.91043083900226762"/>
    <n v="2.9887920298879204E-2"/>
    <n v="6.2266500622665004E-3"/>
    <n v="0.97011207970112079"/>
    <n v="0.33333333333333331"/>
    <n v="87.804878048780495"/>
    <n v="9.1452777777777783"/>
    <n v="9.9566666666666652"/>
    <n v="10.29"/>
    <n v="0.96760609005506959"/>
    <n v="85.714285714285708"/>
    <n v="1.0243902439024393"/>
    <n v="0.97011207970112079"/>
    <n v="0.96158114553417895"/>
    <n v="0.86094440295442709"/>
    <n v="14540.01"/>
    <n v="18.10711083437111"/>
    <n v="10403.35"/>
    <n v="12.95560398505604"/>
    <x v="0"/>
    <s v="Normal"/>
    <n v="90.535554171855551"/>
  </r>
  <r>
    <n v="654"/>
    <x v="102"/>
    <x v="1"/>
    <x v="4"/>
    <x v="13"/>
    <x v="2"/>
    <x v="0"/>
    <s v="B260125-0654"/>
    <s v="OP114"/>
    <n v="848"/>
    <n v="778"/>
    <n v="729"/>
    <n v="49"/>
    <n v="20"/>
    <n v="5"/>
    <s v="Setup Time"/>
    <n v="42"/>
    <n v="47"/>
    <n v="71.7"/>
    <n v="1.54"/>
    <n v="22.89"/>
    <n v="14633.18"/>
    <n v="9.26"/>
    <x v="3"/>
    <n v="15"/>
    <n v="23452.560000000001"/>
    <n v="0.91745283018867929"/>
    <n v="6.2982005141388173E-2"/>
    <n v="2.570694087403599E-2"/>
    <n v="0.93701799485861181"/>
    <n v="8.3333333333333329E-2"/>
    <n v="76.59574468085107"/>
    <n v="10.157222222222222"/>
    <n v="9.8099999999999987"/>
    <n v="9.8933333333333326"/>
    <n v="0.99157681940700804"/>
    <n v="85.714285714285708"/>
    <n v="0.89361702127659592"/>
    <n v="0.93701799485861181"/>
    <n v="0.83028220359360549"/>
    <n v="0.86065438352336143"/>
    <n v="14633.18"/>
    <n v="18.808714652956297"/>
    <n v="8819.380000000001"/>
    <n v="11.335964010282778"/>
    <x v="0"/>
    <s v="Warning"/>
    <n v="376.17429305912594"/>
  </r>
  <r>
    <n v="655"/>
    <x v="129"/>
    <x v="0"/>
    <x v="3"/>
    <x v="7"/>
    <x v="1"/>
    <x v="2"/>
    <s v="B260216-0655"/>
    <s v="OP111"/>
    <n v="596"/>
    <n v="560"/>
    <n v="527"/>
    <n v="33"/>
    <n v="10"/>
    <n v="0"/>
    <s v="No Downtime"/>
    <n v="64"/>
    <n v="68"/>
    <n v="69.7"/>
    <n v="1.3"/>
    <n v="22.06"/>
    <n v="16687.580000000002"/>
    <n v="8.8800000000000008"/>
    <x v="0"/>
    <n v="22"/>
    <n v="26629.82"/>
    <n v="0.93959731543624159"/>
    <n v="5.8928571428571427E-2"/>
    <n v="1.7857142857142856E-2"/>
    <n v="0.94107142857142856"/>
    <n v="0"/>
    <n v="52.941176470588232"/>
    <n v="10.577777777777778"/>
    <n v="10.595555555555556"/>
    <n v="10.595555555555556"/>
    <n v="1"/>
    <n v="56.25"/>
    <n v="0.94117647058823528"/>
    <n v="0.94107142857142856"/>
    <n v="0.88571428571428568"/>
    <n v="0.86074216439021056"/>
    <n v="16687.580000000002"/>
    <n v="29.799250000000004"/>
    <n v="9942.239999999998"/>
    <n v="17.753999999999998"/>
    <x v="0"/>
    <s v="Normal"/>
    <n v="297.99250000000006"/>
  </r>
  <r>
    <n v="656"/>
    <x v="35"/>
    <x v="1"/>
    <x v="0"/>
    <x v="1"/>
    <x v="2"/>
    <x v="4"/>
    <s v="B260228-0656"/>
    <s v="OP128"/>
    <n v="623"/>
    <n v="545"/>
    <n v="512"/>
    <n v="33"/>
    <n v="12"/>
    <n v="42"/>
    <s v="Quality Inspection"/>
    <n v="57"/>
    <n v="60"/>
    <n v="75.400000000000006"/>
    <n v="1.95"/>
    <n v="19.100000000000001"/>
    <n v="14744.86"/>
    <n v="6.31"/>
    <x v="1"/>
    <n v="34"/>
    <n v="22964.639999999999"/>
    <n v="0.8747993579454254"/>
    <n v="6.0550458715596334E-2"/>
    <n v="2.2018348623853212E-2"/>
    <n v="0.93944954128440372"/>
    <n v="0.7"/>
    <n v="60"/>
    <n v="9.0833333333333339"/>
    <n v="9.1641666666666666"/>
    <n v="9.8641666666666659"/>
    <n v="0.92903607332939098"/>
    <n v="63.157894736842103"/>
    <n v="0.95000000000000007"/>
    <n v="0.93944954128440372"/>
    <n v="0.82914338727966208"/>
    <n v="0.86066978142985084"/>
    <n v="14744.86"/>
    <n v="27.054788990825688"/>
    <n v="8219.7799999999988"/>
    <n v="15.082165137614677"/>
    <x v="1"/>
    <s v="Warning"/>
    <n v="324.65746788990828"/>
  </r>
  <r>
    <n v="657"/>
    <x v="175"/>
    <x v="0"/>
    <x v="3"/>
    <x v="11"/>
    <x v="0"/>
    <x v="1"/>
    <s v="B260213-0657"/>
    <s v="OP106"/>
    <n v="881"/>
    <n v="863"/>
    <n v="796"/>
    <n v="67"/>
    <n v="27"/>
    <n v="21"/>
    <s v="Setup Time"/>
    <n v="45"/>
    <n v="49"/>
    <n v="67.3"/>
    <n v="2.21"/>
    <n v="26.19"/>
    <n v="17325.060000000001"/>
    <n v="8.34"/>
    <x v="1"/>
    <n v="22"/>
    <n v="28017.42"/>
    <n v="0.97956867196367758"/>
    <n v="7.7636152954808801E-2"/>
    <n v="3.1286210892236384E-2"/>
    <n v="0.92236384704519114"/>
    <n v="0.35"/>
    <n v="73.469387755102048"/>
    <n v="11.746388888888889"/>
    <n v="10.6625"/>
    <n v="11.012499999999999"/>
    <n v="0.96821793416572077"/>
    <n v="80"/>
    <n v="0.91836734693877564"/>
    <n v="0.92236384704519114"/>
    <n v="0.82014724151195684"/>
    <n v="0.86076142792447352"/>
    <n v="17325.060000000001"/>
    <n v="20.075388180764776"/>
    <n v="10692.359999999997"/>
    <n v="12.389756662804167"/>
    <x v="0"/>
    <s v="Warning"/>
    <n v="542.03548088064895"/>
  </r>
  <r>
    <n v="658"/>
    <x v="48"/>
    <x v="1"/>
    <x v="3"/>
    <x v="7"/>
    <x v="1"/>
    <x v="4"/>
    <s v="B260111-0658"/>
    <s v="OP135"/>
    <n v="742"/>
    <n v="659"/>
    <n v="627"/>
    <n v="32"/>
    <n v="11"/>
    <n v="39"/>
    <s v="Machine Breakdown"/>
    <n v="57"/>
    <n v="57"/>
    <n v="78.7"/>
    <n v="2.1800000000000002"/>
    <n v="25.98"/>
    <n v="18336.11"/>
    <n v="8.42"/>
    <x v="1"/>
    <n v="27"/>
    <n v="28481.82"/>
    <n v="0.88814016172506738"/>
    <n v="4.8558421851289835E-2"/>
    <n v="1.6691957511380879E-2"/>
    <n v="0.95144157814871022"/>
    <n v="0.65"/>
    <n v="63.157894736842103"/>
    <n v="10.434166666666666"/>
    <n v="11.098333333333333"/>
    <n v="11.748333333333333"/>
    <n v="0.94467300326287418"/>
    <n v="63.157894736842103"/>
    <n v="1"/>
    <n v="0.95144157814871022"/>
    <n v="0.89880117305891072"/>
    <n v="0.86087983663121559"/>
    <n v="18336.11"/>
    <n v="27.82414264036419"/>
    <n v="10145.709999999999"/>
    <n v="15.395614567526554"/>
    <x v="1"/>
    <s v="Normal"/>
    <n v="306.06556904400611"/>
  </r>
  <r>
    <n v="659"/>
    <x v="125"/>
    <x v="1"/>
    <x v="2"/>
    <x v="10"/>
    <x v="2"/>
    <x v="4"/>
    <s v="B260203-0659"/>
    <s v="OP105"/>
    <n v="685"/>
    <n v="566"/>
    <n v="509"/>
    <n v="57"/>
    <n v="18"/>
    <n v="44"/>
    <s v="Setup Time"/>
    <n v="57"/>
    <n v="65"/>
    <n v="73.599999999999994"/>
    <n v="3"/>
    <n v="21.52"/>
    <n v="15638.35"/>
    <n v="8.6"/>
    <x v="0"/>
    <n v="14"/>
    <n v="24023.57"/>
    <n v="0.82627737226277376"/>
    <n v="0.10070671378091872"/>
    <n v="3.1802120141342753E-2"/>
    <n v="0.89929328621908122"/>
    <n v="0.73333333333333328"/>
    <n v="55.384615384615387"/>
    <n v="10.219444444444445"/>
    <n v="10.112500000000001"/>
    <n v="10.845833333333333"/>
    <n v="0.93238570879754135"/>
    <n v="63.157894736842103"/>
    <n v="0.87692307692307703"/>
    <n v="0.89929328621908122"/>
    <n v="0.73528965940046387"/>
    <n v="0.86076895553054988"/>
    <n v="15638.35"/>
    <n v="27.629593639575972"/>
    <n v="8385.2199999999993"/>
    <n v="14.814876325088338"/>
    <x v="1"/>
    <s v="Warning"/>
    <n v="497.3326855123675"/>
  </r>
  <r>
    <n v="660"/>
    <x v="59"/>
    <x v="1"/>
    <x v="1"/>
    <x v="5"/>
    <x v="2"/>
    <x v="0"/>
    <s v="B260426-0660"/>
    <s v="OP130"/>
    <n v="973"/>
    <n v="932"/>
    <n v="886"/>
    <n v="46"/>
    <n v="18"/>
    <n v="5"/>
    <s v="Operator Issue"/>
    <n v="42"/>
    <n v="45"/>
    <n v="66.599999999999994"/>
    <n v="2.2400000000000002"/>
    <n v="27.94"/>
    <n v="16613.330000000002"/>
    <n v="10.039999999999999"/>
    <x v="0"/>
    <n v="38"/>
    <n v="28595.78"/>
    <n v="0.95786228160328879"/>
    <n v="4.9356223175965663E-2"/>
    <n v="1.9313304721030045E-2"/>
    <n v="0.95064377682403434"/>
    <n v="8.3333333333333329E-2"/>
    <n v="80"/>
    <n v="11.65"/>
    <n v="11.268333333333333"/>
    <n v="11.351666666666667"/>
    <n v="0.99265893407722794"/>
    <n v="85.714285714285708"/>
    <n v="0.93333333333333335"/>
    <n v="0.95064377682403434"/>
    <n v="0.88075403564334298"/>
    <n v="0.86113693000600455"/>
    <n v="16613.330000000002"/>
    <n v="17.82546137339056"/>
    <n v="11982.449999999997"/>
    <n v="12.856706008583688"/>
    <x v="2"/>
    <s v="Normal"/>
    <n v="320.85830472103009"/>
  </r>
  <r>
    <n v="661"/>
    <x v="79"/>
    <x v="0"/>
    <x v="1"/>
    <x v="6"/>
    <x v="0"/>
    <x v="4"/>
    <s v="B260323-0661"/>
    <s v="OP116"/>
    <n v="614"/>
    <n v="612"/>
    <n v="578"/>
    <n v="34"/>
    <n v="6"/>
    <n v="25"/>
    <s v="Setup Time"/>
    <n v="57"/>
    <n v="58"/>
    <n v="71.8"/>
    <n v="1.57"/>
    <n v="19.28"/>
    <n v="16914.36"/>
    <n v="9.74"/>
    <x v="0"/>
    <n v="23"/>
    <n v="26387.84"/>
    <n v="0.99674267100977199"/>
    <n v="5.5555555555555552E-2"/>
    <n v="9.8039215686274508E-3"/>
    <n v="0.94444444444444442"/>
    <n v="0.41666666666666669"/>
    <n v="62.068965517241381"/>
    <n v="9.86"/>
    <n v="9.3049999999999997"/>
    <n v="9.7216666666666658"/>
    <n v="0.95714040802331568"/>
    <n v="63.157894736842103"/>
    <n v="0.98275862068965525"/>
    <n v="0.94444444444444442"/>
    <n v="0.88838032124003152"/>
    <n v="0.86107923263648312"/>
    <n v="16914.36"/>
    <n v="27.637843137254904"/>
    <n v="9473.48"/>
    <n v="15.479542483660129"/>
    <x v="0"/>
    <s v="Normal"/>
    <n v="165.82705882352943"/>
  </r>
  <r>
    <n v="662"/>
    <x v="171"/>
    <x v="0"/>
    <x v="2"/>
    <x v="10"/>
    <x v="1"/>
    <x v="3"/>
    <s v="B260306-0662"/>
    <s v="OP109"/>
    <n v="800"/>
    <n v="791"/>
    <n v="712"/>
    <n v="79"/>
    <n v="30"/>
    <n v="17"/>
    <s v="Setup Time"/>
    <n v="49"/>
    <n v="54"/>
    <n v="71.400000000000006"/>
    <n v="1.27"/>
    <n v="25.67"/>
    <n v="17498.439999999999"/>
    <n v="10.06"/>
    <x v="1"/>
    <n v="11"/>
    <n v="26411.69"/>
    <n v="0.98875000000000002"/>
    <n v="9.9873577749683945E-2"/>
    <n v="3.7926675094816689E-2"/>
    <n v="0.90012642225031603"/>
    <n v="0.28333333333333333"/>
    <n v="66.666666666666671"/>
    <n v="11.865"/>
    <n v="10.605555555555556"/>
    <n v="10.888888888888889"/>
    <n v="0.97397959183673466"/>
    <n v="73.469387755102048"/>
    <n v="0.90740740740740744"/>
    <n v="0.90012642225031603"/>
    <n v="0.79552839818326537"/>
    <n v="0.86099869845181165"/>
    <n v="17498.439999999999"/>
    <n v="22.121921618204802"/>
    <n v="8913.25"/>
    <n v="11.268331226295828"/>
    <x v="0"/>
    <s v="Warning"/>
    <n v="663.65764854614406"/>
  </r>
  <r>
    <n v="663"/>
    <x v="141"/>
    <x v="0"/>
    <x v="4"/>
    <x v="14"/>
    <x v="1"/>
    <x v="2"/>
    <s v="B260414-0663"/>
    <s v="OP112"/>
    <n v="586"/>
    <n v="594"/>
    <n v="534"/>
    <n v="60"/>
    <n v="14"/>
    <n v="0"/>
    <s v="No Downtime"/>
    <n v="64"/>
    <n v="63"/>
    <n v="70.3"/>
    <n v="2.4"/>
    <n v="22"/>
    <n v="18652.509999999998"/>
    <n v="9.59"/>
    <x v="0"/>
    <n v="19"/>
    <n v="28368.54"/>
    <n v="1.0136518771331058"/>
    <n v="0.10101010101010101"/>
    <n v="2.3569023569023569E-2"/>
    <n v="0.89898989898989901"/>
    <n v="0"/>
    <n v="57.142857142857146"/>
    <n v="10.395"/>
    <n v="10.417777777777777"/>
    <n v="10.417777777777777"/>
    <n v="1"/>
    <n v="56.25"/>
    <n v="1.0158730158730158"/>
    <n v="0.89898989898989901"/>
    <n v="0.91325957992624651"/>
    <n v="0.8611923975650323"/>
    <n v="18652.509999999998"/>
    <n v="31.401531986531985"/>
    <n v="9716.0300000000025"/>
    <n v="16.356952861952866"/>
    <x v="0"/>
    <s v="Normal"/>
    <n v="439.62144781144781"/>
  </r>
  <r>
    <n v="664"/>
    <x v="108"/>
    <x v="0"/>
    <x v="2"/>
    <x v="9"/>
    <x v="0"/>
    <x v="3"/>
    <s v="B260510-0664"/>
    <s v="OP132"/>
    <n v="885"/>
    <n v="904"/>
    <n v="859"/>
    <n v="45"/>
    <n v="11"/>
    <n v="0"/>
    <s v="No Downtime"/>
    <n v="49"/>
    <n v="49"/>
    <n v="65.5"/>
    <n v="1.57"/>
    <n v="28.39"/>
    <n v="19426.490000000002"/>
    <n v="9.4600000000000009"/>
    <x v="2"/>
    <n v="22"/>
    <n v="33413.4"/>
    <n v="1.0214689265536723"/>
    <n v="4.9778761061946904E-2"/>
    <n v="1.2168141592920354E-2"/>
    <n v="0.9502212389380531"/>
    <n v="0"/>
    <n v="73.469387755102048"/>
    <n v="12.304444444444444"/>
    <n v="12.045833333333333"/>
    <n v="12.045833333333333"/>
    <n v="1"/>
    <n v="73.469387755102048"/>
    <n v="1"/>
    <n v="0.9502212389380531"/>
    <n v="0.9502212389380531"/>
    <n v="0.86103789554022137"/>
    <n v="19426.490000000002"/>
    <n v="21.489480088495576"/>
    <n v="13986.91"/>
    <n v="15.472245575221239"/>
    <x v="0"/>
    <s v="Normal"/>
    <n v="236.38428097345133"/>
  </r>
  <r>
    <n v="665"/>
    <x v="70"/>
    <x v="0"/>
    <x v="0"/>
    <x v="1"/>
    <x v="1"/>
    <x v="0"/>
    <s v="B260528-0665"/>
    <s v="OP113"/>
    <n v="890"/>
    <n v="854"/>
    <n v="810"/>
    <n v="44"/>
    <n v="9"/>
    <n v="26"/>
    <s v="Operator Issue"/>
    <n v="42"/>
    <n v="42"/>
    <n v="76.099999999999994"/>
    <n v="1.69"/>
    <n v="33.299999999999997"/>
    <n v="16531"/>
    <n v="9.5"/>
    <x v="1"/>
    <n v="23"/>
    <n v="26457.91"/>
    <n v="0.95955056179775278"/>
    <n v="5.1522248243559721E-2"/>
    <n v="1.0538641686182669E-2"/>
    <n v="0.94847775175644033"/>
    <n v="0.43333333333333335"/>
    <n v="85.714285714285708"/>
    <n v="9.9633333333333329"/>
    <n v="9.9499999999999993"/>
    <n v="10.383333333333333"/>
    <n v="0.9582664526484751"/>
    <n v="85.714285714285708"/>
    <n v="1"/>
    <n v="0.94847775175644033"/>
    <n v="0.908894410591645"/>
    <n v="0.86077246892296599"/>
    <n v="16531"/>
    <n v="19.357142857142858"/>
    <n v="9926.91"/>
    <n v="11.624016393442623"/>
    <x v="2"/>
    <s v="Normal"/>
    <n v="174.21428571428572"/>
  </r>
  <r>
    <n v="666"/>
    <x v="137"/>
    <x v="0"/>
    <x v="3"/>
    <x v="7"/>
    <x v="1"/>
    <x v="3"/>
    <s v="B260515-0666"/>
    <s v="OP102"/>
    <n v="756"/>
    <n v="774"/>
    <n v="735"/>
    <n v="39"/>
    <n v="9"/>
    <n v="39"/>
    <s v="Operator Issue"/>
    <n v="49"/>
    <n v="49"/>
    <n v="72.3"/>
    <n v="1.86"/>
    <n v="27.72"/>
    <n v="18044.759999999998"/>
    <n v="9.7200000000000006"/>
    <x v="1"/>
    <n v="27"/>
    <n v="28033.040000000001"/>
    <n v="1.0238095238095237"/>
    <n v="5.0387596899224806E-2"/>
    <n v="1.1627906976744186E-2"/>
    <n v="0.94961240310077522"/>
    <n v="0.65"/>
    <n v="73.469387755102048"/>
    <n v="10.535"/>
    <n v="9.6399999999999988"/>
    <n v="10.29"/>
    <n v="0.93683187560738579"/>
    <n v="73.469387755102048"/>
    <n v="1"/>
    <n v="0.94961240310077522"/>
    <n v="0.88962716869693614"/>
    <n v="0.86062882133589536"/>
    <n v="18044.759999999998"/>
    <n v="23.313643410852713"/>
    <n v="9988.2800000000025"/>
    <n v="12.904754521963827"/>
    <x v="2"/>
    <s v="Normal"/>
    <n v="209.82279069767441"/>
  </r>
  <r>
    <n v="667"/>
    <x v="77"/>
    <x v="0"/>
    <x v="1"/>
    <x v="5"/>
    <x v="0"/>
    <x v="0"/>
    <s v="B260604-0667"/>
    <s v="OP133"/>
    <n v="898"/>
    <n v="943"/>
    <n v="907"/>
    <n v="36"/>
    <n v="10"/>
    <n v="6"/>
    <s v="Tool Change"/>
    <n v="42"/>
    <n v="46"/>
    <n v="66.900000000000006"/>
    <n v="2.9"/>
    <n v="35.99"/>
    <n v="16983.97"/>
    <n v="10.55"/>
    <x v="0"/>
    <n v="45"/>
    <n v="29382.91"/>
    <n v="1.0501113585746102"/>
    <n v="3.8176033934252389E-2"/>
    <n v="1.0604453870625663E-2"/>
    <n v="0.9618239660657476"/>
    <n v="0.1"/>
    <n v="78.260869565217391"/>
    <n v="12.049444444444445"/>
    <n v="10.376666666666667"/>
    <n v="10.476666666666667"/>
    <n v="0.99045497931912185"/>
    <n v="85.714285714285708"/>
    <n v="0.91304347826086962"/>
    <n v="0.9618239660657476"/>
    <n v="0.86980478542539141"/>
    <n v="0.86054199993661062"/>
    <n v="16983.97"/>
    <n v="18.010572640509015"/>
    <n v="12398.939999999999"/>
    <n v="13.148398727465533"/>
    <x v="2"/>
    <s v="Normal"/>
    <n v="180.10572640509014"/>
  </r>
  <r>
    <n v="668"/>
    <x v="57"/>
    <x v="1"/>
    <x v="4"/>
    <x v="12"/>
    <x v="1"/>
    <x v="1"/>
    <s v="B260511-0668"/>
    <s v="OP128"/>
    <n v="866"/>
    <n v="739"/>
    <n v="643"/>
    <n v="96"/>
    <n v="18"/>
    <n v="36"/>
    <s v="Tool Change"/>
    <n v="45"/>
    <n v="47"/>
    <n v="73.5"/>
    <n v="3.15"/>
    <n v="30.92"/>
    <n v="14312.16"/>
    <n v="6.58"/>
    <x v="0"/>
    <n v="32"/>
    <n v="22692.91"/>
    <n v="0.85334872979214782"/>
    <n v="0.12990527740189445"/>
    <n v="2.4357239512855209E-2"/>
    <n v="0.8700947225981055"/>
    <n v="0.6"/>
    <n v="76.59574468085107"/>
    <n v="9.6480555555555547"/>
    <n v="10.225"/>
    <n v="10.824999999999999"/>
    <n v="0.94457274826789839"/>
    <n v="80"/>
    <n v="0.95744680851063835"/>
    <n v="0.8700947225981055"/>
    <n v="0.78689466706393463"/>
    <n v="0.86051418376397171"/>
    <n v="14312.16"/>
    <n v="19.366928281461433"/>
    <n v="8380.75"/>
    <n v="11.340663058186738"/>
    <x v="1"/>
    <s v="Warning"/>
    <n v="348.60470906630582"/>
  </r>
  <r>
    <n v="669"/>
    <x v="82"/>
    <x v="0"/>
    <x v="0"/>
    <x v="3"/>
    <x v="0"/>
    <x v="2"/>
    <s v="B260531-0669"/>
    <s v="OP108"/>
    <n v="654"/>
    <n v="590"/>
    <n v="563"/>
    <n v="27"/>
    <n v="7"/>
    <n v="29"/>
    <s v="Material Shortage"/>
    <n v="64"/>
    <n v="66"/>
    <n v="71"/>
    <n v="1.38"/>
    <n v="20.32"/>
    <n v="18546.59"/>
    <n v="7.64"/>
    <x v="1"/>
    <n v="20"/>
    <n v="29656.71"/>
    <n v="0.90214067278287458"/>
    <n v="4.576271186440678E-2"/>
    <n v="1.1864406779661017E-2"/>
    <n v="0.95423728813559328"/>
    <n v="0.48333333333333334"/>
    <n v="54.545454545454547"/>
    <n v="10.816666666666666"/>
    <n v="11.143333333333334"/>
    <n v="11.626666666666667"/>
    <n v="0.9584288990825689"/>
    <n v="56.25"/>
    <n v="0.96969696969696972"/>
    <n v="0.95423728813559328"/>
    <n v="0.88685439372735297"/>
    <n v="0.86073592929620057"/>
    <n v="18546.59"/>
    <n v="31.434898305084747"/>
    <n v="11110.119999999999"/>
    <n v="18.830711864406776"/>
    <x v="0"/>
    <s v="Normal"/>
    <n v="220.04428813559323"/>
  </r>
  <r>
    <n v="670"/>
    <x v="88"/>
    <x v="1"/>
    <x v="3"/>
    <x v="7"/>
    <x v="1"/>
    <x v="4"/>
    <s v="B260206-0670"/>
    <s v="OP129"/>
    <n v="704"/>
    <n v="693"/>
    <n v="667"/>
    <n v="26"/>
    <n v="7"/>
    <n v="16"/>
    <s v="Machine Breakdown"/>
    <n v="57"/>
    <n v="58"/>
    <n v="63.8"/>
    <n v="1.98"/>
    <n v="22.46"/>
    <n v="19116.57"/>
    <n v="9.6999999999999993"/>
    <x v="0"/>
    <n v="32"/>
    <n v="30761.83"/>
    <n v="0.984375"/>
    <n v="3.751803751803752E-2"/>
    <n v="1.0101010101010102E-2"/>
    <n v="0.96248196248196249"/>
    <n v="0.26666666666666666"/>
    <n v="62.068965517241381"/>
    <n v="11.164999999999999"/>
    <n v="10.879999999999999"/>
    <n v="11.146666666666667"/>
    <n v="0.97607655502392332"/>
    <n v="63.157894736842103"/>
    <n v="0.98275862068965525"/>
    <n v="0.96248196248196249"/>
    <n v="0.92325855962219594"/>
    <n v="0.86065702154867452"/>
    <n v="19116.57"/>
    <n v="27.585238095238093"/>
    <n v="11645.260000000002"/>
    <n v="16.804126984126988"/>
    <x v="0"/>
    <s v="Normal"/>
    <n v="193.09666666666666"/>
  </r>
  <r>
    <n v="671"/>
    <x v="18"/>
    <x v="0"/>
    <x v="3"/>
    <x v="8"/>
    <x v="0"/>
    <x v="4"/>
    <s v="B260128-0671"/>
    <s v="OP101"/>
    <n v="680"/>
    <n v="621"/>
    <n v="581"/>
    <n v="40"/>
    <n v="7"/>
    <n v="33"/>
    <s v="Machine Breakdown"/>
    <n v="57"/>
    <n v="55"/>
    <n v="75.900000000000006"/>
    <n v="2.4700000000000002"/>
    <n v="20.5"/>
    <n v="17115.78"/>
    <n v="6.84"/>
    <x v="1"/>
    <n v="33"/>
    <n v="27186.1"/>
    <n v="0.91323529411764703"/>
    <n v="6.4412238325281798E-2"/>
    <n v="1.1272141706924315E-2"/>
    <n v="0.93558776167471824"/>
    <n v="0.55000000000000004"/>
    <n v="65.454545454545453"/>
    <n v="9.4875000000000007"/>
    <n v="10.216666666666667"/>
    <n v="10.766666666666667"/>
    <n v="0.94891640866873062"/>
    <n v="63.157894736842103"/>
    <n v="1.0363636363636364"/>
    <n v="0.93558776167471824"/>
    <n v="0.9200780180319823"/>
    <n v="0.86046731991814895"/>
    <n v="17115.78"/>
    <n v="27.561642512077292"/>
    <n v="10070.32"/>
    <n v="16.216296296296296"/>
    <x v="1"/>
    <s v="Normal"/>
    <n v="192.93149758454103"/>
  </r>
  <r>
    <n v="672"/>
    <x v="163"/>
    <x v="1"/>
    <x v="1"/>
    <x v="2"/>
    <x v="0"/>
    <x v="2"/>
    <s v="B260331-0672"/>
    <s v="OP118"/>
    <n v="573"/>
    <n v="571"/>
    <n v="537"/>
    <n v="34"/>
    <n v="12"/>
    <n v="39"/>
    <s v="Machine Breakdown"/>
    <n v="64"/>
    <n v="63"/>
    <n v="79.8"/>
    <n v="2.5"/>
    <n v="21.22"/>
    <n v="17151.04"/>
    <n v="7.51"/>
    <x v="0"/>
    <n v="40"/>
    <n v="28542.29"/>
    <n v="0.99650959860383947"/>
    <n v="5.9544658493870403E-2"/>
    <n v="2.1015761821366025E-2"/>
    <n v="0.94045534150612964"/>
    <n v="0.65"/>
    <n v="57.142857142857146"/>
    <n v="9.9924999999999997"/>
    <n v="9.5366666666666671"/>
    <n v="10.186666666666667"/>
    <n v="0.93619109947643975"/>
    <n v="56.25"/>
    <n v="1.0158730158730158"/>
    <n v="0.94045534150612964"/>
    <n v="0.89442125223935398"/>
    <n v="0.86028613238588791"/>
    <n v="17151.04"/>
    <n v="30.036847635726797"/>
    <n v="11391.25"/>
    <n v="19.949649737302977"/>
    <x v="1"/>
    <s v="Normal"/>
    <n v="360.44217162872155"/>
  </r>
  <r>
    <n v="673"/>
    <x v="118"/>
    <x v="0"/>
    <x v="1"/>
    <x v="5"/>
    <x v="0"/>
    <x v="1"/>
    <s v="B260423-0673"/>
    <s v="OP113"/>
    <n v="906"/>
    <n v="1084"/>
    <n v="1053"/>
    <n v="31"/>
    <n v="10"/>
    <n v="0"/>
    <s v="No Downtime"/>
    <n v="45"/>
    <n v="47"/>
    <n v="69.400000000000006"/>
    <n v="2.39"/>
    <n v="38.340000000000003"/>
    <n v="22864.65"/>
    <n v="12.1"/>
    <x v="2"/>
    <n v="20"/>
    <n v="37369.800000000003"/>
    <n v="1.1964679911699778"/>
    <n v="2.859778597785978E-2"/>
    <n v="9.2250922509225092E-3"/>
    <n v="0.97140221402214022"/>
    <n v="0"/>
    <n v="76.59574468085107"/>
    <n v="14.152222222222223"/>
    <n v="11.324999999999999"/>
    <n v="11.324999999999999"/>
    <n v="1"/>
    <n v="80"/>
    <n v="0.95744680851063835"/>
    <n v="0.97140221402214022"/>
    <n v="0.93006594959566624"/>
    <n v="0.86018206189852975"/>
    <n v="22864.65"/>
    <n v="21.092850553505535"/>
    <n v="14505.150000000001"/>
    <n v="13.381134686346865"/>
    <x v="0"/>
    <s v="Normal"/>
    <n v="210.92850553505536"/>
  </r>
  <r>
    <n v="674"/>
    <x v="45"/>
    <x v="0"/>
    <x v="4"/>
    <x v="14"/>
    <x v="1"/>
    <x v="0"/>
    <s v="B260325-0674"/>
    <s v="OP111"/>
    <n v="886"/>
    <n v="793"/>
    <n v="729"/>
    <n v="64"/>
    <n v="18"/>
    <n v="21"/>
    <s v="Tool Change"/>
    <n v="42"/>
    <n v="46"/>
    <n v="73.8"/>
    <n v="2.67"/>
    <n v="28.52"/>
    <n v="15087.93"/>
    <n v="9.0500000000000007"/>
    <x v="0"/>
    <n v="19"/>
    <n v="23759.439999999999"/>
    <n v="0.89503386004514673"/>
    <n v="8.0706179066834804E-2"/>
    <n v="2.269861286254729E-2"/>
    <n v="0.91929382093316514"/>
    <n v="0.35"/>
    <n v="78.260869565217391"/>
    <n v="10.132777777777777"/>
    <n v="9.9866666666666664"/>
    <n v="10.336666666666666"/>
    <n v="0.9661399548532732"/>
    <n v="85.714285714285708"/>
    <n v="0.91304347826086962"/>
    <n v="0.91929382093316514"/>
    <n v="0.81093462190080379"/>
    <n v="0.85996834970373737"/>
    <n v="15087.93"/>
    <n v="19.02639344262295"/>
    <n v="8671.5099999999984"/>
    <n v="10.935069356872633"/>
    <x v="2"/>
    <s v="Warning"/>
    <n v="342.4750819672131"/>
  </r>
  <r>
    <n v="675"/>
    <x v="33"/>
    <x v="0"/>
    <x v="0"/>
    <x v="0"/>
    <x v="0"/>
    <x v="2"/>
    <s v="B260316-0675"/>
    <s v="OP132"/>
    <n v="606"/>
    <n v="599"/>
    <n v="571"/>
    <n v="28"/>
    <n v="7"/>
    <n v="51"/>
    <s v="Preventive Maintenance"/>
    <n v="64"/>
    <n v="69"/>
    <n v="71.8"/>
    <n v="1.62"/>
    <n v="24.96"/>
    <n v="19147.79"/>
    <n v="10.09"/>
    <x v="2"/>
    <n v="42"/>
    <n v="29182.91"/>
    <n v="0.98844884488448848"/>
    <n v="4.6744574290484141E-2"/>
    <n v="1.1686143572621035E-2"/>
    <n v="0.95325542570951582"/>
    <n v="0.85"/>
    <n v="52.173913043478258"/>
    <n v="11.480833333333333"/>
    <n v="9.9233333333333338"/>
    <n v="10.773333333333333"/>
    <n v="0.92110148514851486"/>
    <n v="56.25"/>
    <n v="0.92753623188405787"/>
    <n v="0.95325542570951582"/>
    <n v="0.8144185399159789"/>
    <n v="0.86011875991172182"/>
    <n v="19147.79"/>
    <n v="31.966260434056764"/>
    <n v="10035.119999999999"/>
    <n v="16.753121869782969"/>
    <x v="2"/>
    <s v="Warning"/>
    <n v="223.76382303839733"/>
  </r>
  <r>
    <n v="676"/>
    <x v="45"/>
    <x v="0"/>
    <x v="2"/>
    <x v="9"/>
    <x v="2"/>
    <x v="4"/>
    <s v="B260325-0676"/>
    <s v="OP109"/>
    <n v="558"/>
    <n v="398"/>
    <n v="375"/>
    <n v="23"/>
    <n v="4"/>
    <n v="0"/>
    <s v="No Downtime"/>
    <n v="57"/>
    <n v="58"/>
    <n v="66.7"/>
    <n v="2.6"/>
    <n v="15"/>
    <n v="10346.700000000001"/>
    <n v="6.93"/>
    <x v="0"/>
    <n v="18"/>
    <n v="17571.71"/>
    <n v="0.71326164874551967"/>
    <n v="5.7788944723618091E-2"/>
    <n v="1.0050251256281407E-2"/>
    <n v="0.94221105527638194"/>
    <n v="0"/>
    <n v="62.068965517241381"/>
    <n v="6.4122222222222218"/>
    <n v="8.8350000000000009"/>
    <n v="8.8350000000000009"/>
    <n v="1"/>
    <n v="63.157894736842103"/>
    <n v="0.98275862068965525"/>
    <n v="0.94221105527638194"/>
    <n v="0.92596603708196168"/>
    <n v="0.86025937597324731"/>
    <n v="10346.700000000001"/>
    <n v="25.996733668341712"/>
    <n v="7225.0099999999984"/>
    <n v="18.153291457286429"/>
    <x v="0"/>
    <s v="Normal"/>
    <n v="103.98693467336685"/>
  </r>
  <r>
    <n v="677"/>
    <x v="41"/>
    <x v="1"/>
    <x v="2"/>
    <x v="9"/>
    <x v="1"/>
    <x v="4"/>
    <s v="B260625-0677"/>
    <s v="OP123"/>
    <n v="695"/>
    <n v="632"/>
    <n v="609"/>
    <n v="23"/>
    <n v="9"/>
    <n v="0"/>
    <s v="No Downtime"/>
    <n v="57"/>
    <n v="58"/>
    <n v="71.7"/>
    <n v="1.76"/>
    <n v="23.86"/>
    <n v="17940.13"/>
    <n v="7.15"/>
    <x v="0"/>
    <n v="22"/>
    <n v="27681.37"/>
    <n v="0.90935251798561156"/>
    <n v="3.6392405063291139E-2"/>
    <n v="1.4240506329113924E-2"/>
    <n v="0.96360759493670889"/>
    <n v="0"/>
    <n v="62.068965517241381"/>
    <n v="10.182222222222222"/>
    <n v="11.004166666666666"/>
    <n v="11.004166666666666"/>
    <n v="1"/>
    <n v="63.157894736842103"/>
    <n v="0.98275862068965525"/>
    <n v="0.96360759493670889"/>
    <n v="0.946993670886076"/>
    <n v="0.86005657763649179"/>
    <n v="17940.13"/>
    <n v="28.386281645569621"/>
    <n v="9741.239999999998"/>
    <n v="15.413354430379744"/>
    <x v="0"/>
    <s v="Normal"/>
    <n v="255.47653481012659"/>
  </r>
  <r>
    <n v="678"/>
    <x v="20"/>
    <x v="0"/>
    <x v="2"/>
    <x v="9"/>
    <x v="0"/>
    <x v="3"/>
    <s v="B260410-0678"/>
    <s v="OP123"/>
    <n v="703"/>
    <n v="701"/>
    <n v="674"/>
    <n v="27"/>
    <n v="11"/>
    <n v="35"/>
    <s v="Setup Time"/>
    <n v="49"/>
    <n v="48"/>
    <n v="73.3"/>
    <n v="1.42"/>
    <n v="30.48"/>
    <n v="15725.52"/>
    <n v="7.48"/>
    <x v="0"/>
    <n v="14"/>
    <n v="25269.59"/>
    <n v="0.99715504978662872"/>
    <n v="3.8516405135520682E-2"/>
    <n v="1.5691868758915834E-2"/>
    <n v="0.96148359486447932"/>
    <n v="0.58333333333333337"/>
    <n v="75"/>
    <n v="9.3466666666666658"/>
    <n v="8.9852777777777764"/>
    <n v="9.5686111111111103"/>
    <n v="0.93903678114204425"/>
    <n v="73.469387755102048"/>
    <n v="1.0208333333333333"/>
    <n v="0.96148359486447932"/>
    <n v="0.92167821962663909"/>
    <n v="0.85978742254903184"/>
    <n v="15725.52"/>
    <n v="22.432981455064194"/>
    <n v="9544.07"/>
    <n v="13.61493580599144"/>
    <x v="2"/>
    <s v="Normal"/>
    <n v="246.76279600570615"/>
  </r>
  <r>
    <n v="679"/>
    <x v="57"/>
    <x v="0"/>
    <x v="0"/>
    <x v="0"/>
    <x v="2"/>
    <x v="2"/>
    <s v="B260511-0679"/>
    <s v="OP127"/>
    <n v="570"/>
    <n v="511"/>
    <n v="484"/>
    <n v="27"/>
    <n v="6"/>
    <n v="0"/>
    <s v="No Downtime"/>
    <n v="64"/>
    <n v="69"/>
    <n v="75.3"/>
    <n v="1.57"/>
    <n v="20.07"/>
    <n v="16715.64"/>
    <n v="7.67"/>
    <x v="1"/>
    <n v="18"/>
    <n v="24623.82"/>
    <n v="0.89649122807017545"/>
    <n v="5.2837573385518588E-2"/>
    <n v="1.1741682974559686E-2"/>
    <n v="0.94716242661448136"/>
    <n v="0"/>
    <n v="52.173913043478258"/>
    <n v="9.7941666666666674"/>
    <n v="10.133333333333333"/>
    <n v="10.133333333333333"/>
    <n v="1"/>
    <n v="56.25"/>
    <n v="0.92753623188405787"/>
    <n v="0.94716242661448136"/>
    <n v="0.8785274681641565"/>
    <n v="0.85959521510469161"/>
    <n v="16715.64"/>
    <n v="32.71162426614481"/>
    <n v="7908.18"/>
    <n v="15.475890410958904"/>
    <x v="0"/>
    <s v="Normal"/>
    <n v="196.26974559686886"/>
  </r>
  <r>
    <n v="680"/>
    <x v="106"/>
    <x v="0"/>
    <x v="0"/>
    <x v="3"/>
    <x v="0"/>
    <x v="0"/>
    <s v="B260130-0680"/>
    <s v="OP112"/>
    <n v="741"/>
    <n v="674"/>
    <n v="645"/>
    <n v="29"/>
    <n v="7"/>
    <n v="16"/>
    <s v="Quality Inspection"/>
    <n v="42"/>
    <n v="44"/>
    <n v="79.5"/>
    <n v="1.69"/>
    <n v="25.36"/>
    <n v="11776.26"/>
    <n v="8.27"/>
    <x v="0"/>
    <n v="9"/>
    <n v="20438.53"/>
    <n v="0.90958164642375172"/>
    <n v="4.3026706231454007E-2"/>
    <n v="1.0385756676557863E-2"/>
    <n v="0.95697329376854601"/>
    <n v="0.26666666666666666"/>
    <n v="81.818181818181813"/>
    <n v="8.2377777777777776"/>
    <n v="8.3783333333333321"/>
    <n v="8.6449999999999996"/>
    <n v="0.96915365336417958"/>
    <n v="85.714285714285708"/>
    <n v="0.95454545454545459"/>
    <n v="0.95697329376854601"/>
    <n v="0.88529715638102324"/>
    <n v="0.85953623612319763"/>
    <n v="11776.26"/>
    <n v="17.472195845697328"/>
    <n v="8662.2699999999986"/>
    <n v="12.852032640949552"/>
    <x v="0"/>
    <s v="Normal"/>
    <n v="122.3053709198813"/>
  </r>
  <r>
    <n v="681"/>
    <x v="134"/>
    <x v="0"/>
    <x v="3"/>
    <x v="7"/>
    <x v="1"/>
    <x v="1"/>
    <s v="B260518-0681"/>
    <s v="OP120"/>
    <n v="946"/>
    <n v="850"/>
    <n v="815"/>
    <n v="35"/>
    <n v="6"/>
    <n v="7"/>
    <s v="Machine Breakdown"/>
    <n v="45"/>
    <n v="45"/>
    <n v="64.7"/>
    <n v="1.88"/>
    <n v="31.67"/>
    <n v="16693.419999999998"/>
    <n v="7.32"/>
    <x v="0"/>
    <n v="24"/>
    <n v="29106.9"/>
    <n v="0.89852008456659616"/>
    <n v="4.1176470588235294E-2"/>
    <n v="7.058823529411765E-3"/>
    <n v="0.95882352941176474"/>
    <n v="0.11666666666666667"/>
    <n v="80"/>
    <n v="10.625"/>
    <n v="11.708333333333332"/>
    <n v="11.824999999999999"/>
    <n v="0.99013389711064126"/>
    <n v="80"/>
    <n v="1"/>
    <n v="0.95882352941176474"/>
    <n v="0.94936367781785014"/>
    <n v="0.859455733247392"/>
    <n v="16693.419999999998"/>
    <n v="19.639317647058821"/>
    <n v="12413.480000000003"/>
    <n v="14.604094117647062"/>
    <x v="0"/>
    <s v="Normal"/>
    <n v="117.83590588235293"/>
  </r>
  <r>
    <n v="682"/>
    <x v="143"/>
    <x v="0"/>
    <x v="4"/>
    <x v="13"/>
    <x v="1"/>
    <x v="1"/>
    <s v="B260601-0682"/>
    <s v="OP105"/>
    <n v="680"/>
    <n v="673"/>
    <n v="642"/>
    <n v="31"/>
    <n v="6"/>
    <n v="27"/>
    <s v="Preventive Maintenance"/>
    <n v="45"/>
    <n v="44"/>
    <n v="70"/>
    <n v="1.58"/>
    <n v="28.39"/>
    <n v="13424.76"/>
    <n v="8.51"/>
    <x v="0"/>
    <n v="19"/>
    <n v="22236.27"/>
    <n v="0.98970588235294121"/>
    <n v="4.6062407132243688E-2"/>
    <n v="8.9153046062407128E-3"/>
    <n v="0.95393759286775637"/>
    <n v="0.45"/>
    <n v="81.818181818181813"/>
    <n v="8.2255555555555553"/>
    <n v="8.0500000000000007"/>
    <n v="8.5"/>
    <n v="0.94705882352941184"/>
    <n v="80"/>
    <n v="1.0227272727272727"/>
    <n v="0.95393759286775637"/>
    <n v="0.92396762838594859"/>
    <n v="0.85917389016096435"/>
    <n v="13424.76"/>
    <n v="19.947637444279348"/>
    <n v="8811.51"/>
    <n v="13.092882615156018"/>
    <x v="0"/>
    <s v="Normal"/>
    <n v="119.68582466567608"/>
  </r>
  <r>
    <n v="683"/>
    <x v="145"/>
    <x v="1"/>
    <x v="4"/>
    <x v="14"/>
    <x v="0"/>
    <x v="0"/>
    <s v="B260404-0683"/>
    <s v="OP105"/>
    <n v="799"/>
    <n v="676"/>
    <n v="604"/>
    <n v="72"/>
    <n v="30"/>
    <n v="37"/>
    <s v="Power Failure"/>
    <n v="42"/>
    <n v="42"/>
    <n v="80.099999999999994"/>
    <n v="2.3199999999999998"/>
    <n v="25.29"/>
    <n v="11789.23"/>
    <n v="6.73"/>
    <x v="0"/>
    <n v="51"/>
    <n v="19074.490000000002"/>
    <n v="0.84605757196495623"/>
    <n v="0.10650887573964497"/>
    <n v="4.4378698224852069E-2"/>
    <n v="0.89349112426035504"/>
    <n v="0.6166666666666667"/>
    <n v="85.714285714285708"/>
    <n v="7.8866666666666667"/>
    <n v="8.7050000000000001"/>
    <n v="9.3216666666666672"/>
    <n v="0.93384587877704273"/>
    <n v="85.714285714285708"/>
    <n v="1"/>
    <n v="0.89349112426035504"/>
    <n v="0.83438300411439914"/>
    <n v="0.858970136267175"/>
    <n v="11789.23"/>
    <n v="17.439689349112424"/>
    <n v="7285.260000000002"/>
    <n v="10.777011834319529"/>
    <x v="1"/>
    <s v="Warning"/>
    <n v="523.19068047337271"/>
  </r>
  <r>
    <n v="684"/>
    <x v="22"/>
    <x v="0"/>
    <x v="4"/>
    <x v="13"/>
    <x v="0"/>
    <x v="2"/>
    <s v="B260616-0684"/>
    <s v="OP101"/>
    <n v="506"/>
    <n v="480"/>
    <n v="446"/>
    <n v="34"/>
    <n v="11"/>
    <n v="24"/>
    <s v="Machine Breakdown"/>
    <n v="64"/>
    <n v="62"/>
    <n v="64.900000000000006"/>
    <n v="2.81"/>
    <n v="19.510000000000002"/>
    <n v="14742.85"/>
    <n v="9.2899999999999991"/>
    <x v="3"/>
    <n v="24"/>
    <n v="23012.34"/>
    <n v="0.9486166007905138"/>
    <n v="7.0833333333333331E-2"/>
    <n v="2.2916666666666665E-2"/>
    <n v="0.9291666666666667"/>
    <n v="0.4"/>
    <n v="58.064516129032256"/>
    <n v="8.2666666666666675"/>
    <n v="8.5955555555555545"/>
    <n v="8.9955555555555549"/>
    <n v="0.95553359683794459"/>
    <n v="56.25"/>
    <n v="1.032258064516129"/>
    <n v="0.9291666666666667"/>
    <n v="0.91649028858005011"/>
    <n v="0.85904769819825622"/>
    <n v="14742.85"/>
    <n v="30.714270833333334"/>
    <n v="8269.49"/>
    <n v="17.228104166666665"/>
    <x v="0"/>
    <s v="Normal"/>
    <n v="337.85697916666669"/>
  </r>
  <r>
    <n v="685"/>
    <x v="143"/>
    <x v="1"/>
    <x v="4"/>
    <x v="13"/>
    <x v="1"/>
    <x v="0"/>
    <s v="B260601-0685"/>
    <s v="OP116"/>
    <n v="848"/>
    <n v="746"/>
    <n v="705"/>
    <n v="41"/>
    <n v="8"/>
    <n v="48"/>
    <s v="Material Shortage"/>
    <n v="42"/>
    <n v="43"/>
    <n v="76.099999999999994"/>
    <n v="2.17"/>
    <n v="24.58"/>
    <n v="14285.46"/>
    <n v="7.94"/>
    <x v="0"/>
    <n v="41"/>
    <n v="22422.799999999999"/>
    <n v="0.87971698113207553"/>
    <n v="5.4959785522788206E-2"/>
    <n v="1.0723860589812333E-2"/>
    <n v="0.94504021447721176"/>
    <n v="0.8"/>
    <n v="83.720930232558146"/>
    <n v="8.9105555555555558"/>
    <n v="9.0933333333333319"/>
    <n v="9.8933333333333326"/>
    <n v="0.91913746630727755"/>
    <n v="85.714285714285708"/>
    <n v="0.97674418604651181"/>
    <n v="0.94504021447721176"/>
    <n v="0.84842135972811561"/>
    <n v="0.85886591784894684"/>
    <n v="14285.46"/>
    <n v="19.149410187667559"/>
    <n v="8137.34"/>
    <n v="10.907962466487936"/>
    <x v="1"/>
    <s v="Warning"/>
    <n v="153.19528150134047"/>
  </r>
  <r>
    <n v="686"/>
    <x v="4"/>
    <x v="1"/>
    <x v="3"/>
    <x v="7"/>
    <x v="1"/>
    <x v="4"/>
    <s v="B260124-0686"/>
    <s v="OP134"/>
    <n v="544"/>
    <n v="511"/>
    <n v="486"/>
    <n v="25"/>
    <n v="7"/>
    <n v="12"/>
    <s v="Machine Breakdown"/>
    <n v="57"/>
    <n v="55"/>
    <n v="69.400000000000006"/>
    <n v="0.86"/>
    <n v="16.05"/>
    <n v="13973.18"/>
    <n v="7.53"/>
    <x v="0"/>
    <n v="2"/>
    <n v="21992.74"/>
    <n v="0.93933823529411764"/>
    <n v="4.8923679060665359E-2"/>
    <n v="1.3698630136986301E-2"/>
    <n v="0.95107632093933459"/>
    <n v="0.2"/>
    <n v="65.454545454545453"/>
    <n v="7.8069444444444445"/>
    <n v="8.413333333333334"/>
    <n v="8.6133333333333333"/>
    <n v="0.976780185758514"/>
    <n v="63.157894736842103"/>
    <n v="1.0363636363636364"/>
    <n v="0.95107632093933459"/>
    <n v="0.96277405108992542"/>
    <n v="0.85889907517631447"/>
    <n v="13973.18"/>
    <n v="27.344774951076321"/>
    <n v="8019.5600000000013"/>
    <n v="15.693855185909984"/>
    <x v="0"/>
    <s v="Normal"/>
    <n v="191.41342465753425"/>
  </r>
  <r>
    <n v="687"/>
    <x v="113"/>
    <x v="0"/>
    <x v="4"/>
    <x v="13"/>
    <x v="2"/>
    <x v="2"/>
    <s v="B260121-0687"/>
    <s v="OP132"/>
    <n v="526"/>
    <n v="382"/>
    <n v="355"/>
    <n v="27"/>
    <n v="9"/>
    <n v="26"/>
    <s v="Machine Breakdown"/>
    <n v="64"/>
    <n v="64"/>
    <n v="73.8"/>
    <n v="2.5"/>
    <n v="15.08"/>
    <n v="11422.17"/>
    <n v="6.57"/>
    <x v="0"/>
    <n v="19"/>
    <n v="19013.53"/>
    <n v="0.72623574144486691"/>
    <n v="7.0680628272251314E-2"/>
    <n v="2.356020942408377E-2"/>
    <n v="0.9293193717277487"/>
    <n v="0.43333333333333335"/>
    <n v="56.25"/>
    <n v="6.7911111111111113"/>
    <n v="8.9177777777777774"/>
    <n v="9.3511111111111109"/>
    <n v="0.95365969581749044"/>
    <n v="56.25"/>
    <n v="1"/>
    <n v="0.9293193717277487"/>
    <n v="0.88625442935918619"/>
    <n v="0.8585682631511119"/>
    <n v="11422.17"/>
    <n v="29.900968586387435"/>
    <n v="7591.3599999999988"/>
    <n v="19.872670157068061"/>
    <x v="1"/>
    <s v="Normal"/>
    <n v="269.1087172774869"/>
  </r>
  <r>
    <n v="688"/>
    <x v="156"/>
    <x v="1"/>
    <x v="3"/>
    <x v="7"/>
    <x v="2"/>
    <x v="1"/>
    <s v="B260221-0688"/>
    <s v="OP126"/>
    <n v="903"/>
    <n v="798"/>
    <n v="763"/>
    <n v="35"/>
    <n v="15"/>
    <n v="39"/>
    <s v="Tool Change"/>
    <n v="45"/>
    <n v="50"/>
    <n v="70.2"/>
    <n v="1.57"/>
    <n v="28.55"/>
    <n v="15987.2"/>
    <n v="7.33"/>
    <x v="1"/>
    <n v="10"/>
    <n v="27113.74"/>
    <n v="0.88372093023255816"/>
    <n v="4.3859649122807015E-2"/>
    <n v="1.8796992481203006E-2"/>
    <n v="0.95614035087719296"/>
    <n v="0.65"/>
    <n v="72"/>
    <n v="11.083333333333334"/>
    <n v="10.637499999999999"/>
    <n v="11.2875"/>
    <n v="0.9424141749723145"/>
    <n v="80"/>
    <n v="0.9"/>
    <n v="0.95614035087719296"/>
    <n v="0.81097219793670217"/>
    <n v="0.8584798089459742"/>
    <n v="15987.2"/>
    <n v="20.034085213032583"/>
    <n v="11126.54"/>
    <n v="13.943032581453636"/>
    <x v="0"/>
    <s v="Warning"/>
    <n v="300.51127819548873"/>
  </r>
  <r>
    <n v="689"/>
    <x v="106"/>
    <x v="0"/>
    <x v="1"/>
    <x v="6"/>
    <x v="1"/>
    <x v="3"/>
    <s v="B260130-0689"/>
    <s v="OP117"/>
    <n v="639"/>
    <n v="617"/>
    <n v="579"/>
    <n v="38"/>
    <n v="13"/>
    <n v="0"/>
    <s v="No Downtime"/>
    <n v="49"/>
    <n v="51"/>
    <n v="71.3"/>
    <n v="1.91"/>
    <n v="19.440000000000001"/>
    <n v="13165.62"/>
    <n v="10.130000000000001"/>
    <x v="0"/>
    <n v="15"/>
    <n v="22377.52"/>
    <n v="0.96557120500782467"/>
    <n v="6.1588330632090758E-2"/>
    <n v="2.1069692058346839E-2"/>
    <n v="0.93841166936790921"/>
    <n v="0"/>
    <n v="70.588235294117652"/>
    <n v="8.7408333333333328"/>
    <n v="8.6974999999999998"/>
    <n v="8.6974999999999998"/>
    <n v="1"/>
    <n v="73.469387755102048"/>
    <n v="0.96078431372549022"/>
    <n v="0.93841166936790921"/>
    <n v="0.9016112117456383"/>
    <n v="0.85863207692997834"/>
    <n v="13165.62"/>
    <n v="21.33811993517018"/>
    <n v="9211.9"/>
    <n v="14.930145867098865"/>
    <x v="0"/>
    <s v="Normal"/>
    <n v="277.39555915721235"/>
  </r>
  <r>
    <n v="690"/>
    <x v="48"/>
    <x v="1"/>
    <x v="2"/>
    <x v="9"/>
    <x v="1"/>
    <x v="1"/>
    <s v="B260111-0690"/>
    <s v="OP120"/>
    <n v="934"/>
    <n v="1002"/>
    <n v="963"/>
    <n v="39"/>
    <n v="13"/>
    <n v="0"/>
    <s v="No Downtime"/>
    <n v="45"/>
    <n v="49"/>
    <n v="67.400000000000006"/>
    <n v="1.56"/>
    <n v="36.979999999999997"/>
    <n v="20250.68"/>
    <n v="9.69"/>
    <x v="0"/>
    <n v="4"/>
    <n v="33524.79"/>
    <n v="1.0728051391862956"/>
    <n v="3.8922155688622756E-2"/>
    <n v="1.2974051896207584E-2"/>
    <n v="0.96107784431137722"/>
    <n v="0"/>
    <n v="73.469387755102048"/>
    <n v="13.638333333333334"/>
    <n v="11.675000000000001"/>
    <n v="11.675000000000001"/>
    <n v="1"/>
    <n v="80"/>
    <n v="0.91836734693877564"/>
    <n v="0.96107784431137722"/>
    <n v="0.8826225100818772"/>
    <n v="0.85849388035500829"/>
    <n v="20250.68"/>
    <n v="20.210259481037923"/>
    <n v="13274.11"/>
    <n v="13.247614770459082"/>
    <x v="0"/>
    <s v="Normal"/>
    <n v="262.73337325349303"/>
  </r>
  <r>
    <n v="691"/>
    <x v="109"/>
    <x v="0"/>
    <x v="3"/>
    <x v="8"/>
    <x v="1"/>
    <x v="2"/>
    <s v="B260408-0691"/>
    <s v="OP132"/>
    <n v="572"/>
    <n v="516"/>
    <n v="481"/>
    <n v="35"/>
    <n v="11"/>
    <n v="52"/>
    <s v="Quality Inspection"/>
    <n v="64"/>
    <n v="65"/>
    <n v="79.400000000000006"/>
    <n v="1.49"/>
    <n v="18.3"/>
    <n v="16585.32"/>
    <n v="6.69"/>
    <x v="3"/>
    <n v="24"/>
    <n v="24658"/>
    <n v="0.90209790209790208"/>
    <n v="6.7829457364341081E-2"/>
    <n v="2.1317829457364341E-2"/>
    <n v="0.93217054263565891"/>
    <n v="0.8666666666666667"/>
    <n v="55.384615384615387"/>
    <n v="9.3166666666666664"/>
    <n v="9.3022222222222215"/>
    <n v="10.168888888888889"/>
    <n v="0.91477272727272718"/>
    <n v="56.25"/>
    <n v="0.98461538461538467"/>
    <n v="0.93217054263565891"/>
    <n v="0.83960535588442564"/>
    <n v="0.85841604606556676"/>
    <n v="16585.32"/>
    <n v="32.142093023255811"/>
    <n v="8072.68"/>
    <n v="15.644728682170543"/>
    <x v="2"/>
    <s v="Warning"/>
    <n v="353.5630232558139"/>
  </r>
  <r>
    <n v="692"/>
    <x v="42"/>
    <x v="0"/>
    <x v="0"/>
    <x v="3"/>
    <x v="1"/>
    <x v="4"/>
    <s v="B260421-0692"/>
    <s v="OP135"/>
    <n v="736"/>
    <n v="673"/>
    <n v="648"/>
    <n v="25"/>
    <n v="5"/>
    <n v="24"/>
    <s v="Machine Breakdown"/>
    <n v="57"/>
    <n v="60"/>
    <n v="80.900000000000006"/>
    <n v="2.1800000000000002"/>
    <n v="28.73"/>
    <n v="19492.939999999999"/>
    <n v="9"/>
    <x v="0"/>
    <n v="22"/>
    <n v="30137.7"/>
    <n v="0.91440217391304346"/>
    <n v="3.7147102526002972E-2"/>
    <n v="7.429420505200594E-3"/>
    <n v="0.96285289747399705"/>
    <n v="0.4"/>
    <n v="60"/>
    <n v="11.216666666666667"/>
    <n v="11.253333333333334"/>
    <n v="11.653333333333334"/>
    <n v="0.96567505720823799"/>
    <n v="63.157894736842103"/>
    <n v="0.95000000000000007"/>
    <n v="0.96285289747399705"/>
    <n v="0.88331287550875381"/>
    <n v="0.85847692208557047"/>
    <n v="19492.939999999999"/>
    <n v="28.964249628528972"/>
    <n v="10644.760000000002"/>
    <n v="15.81687964338782"/>
    <x v="2"/>
    <s v="Normal"/>
    <n v="144.82124814264486"/>
  </r>
  <r>
    <n v="693"/>
    <x v="151"/>
    <x v="1"/>
    <x v="3"/>
    <x v="8"/>
    <x v="0"/>
    <x v="3"/>
    <s v="B260607-0693"/>
    <s v="OP102"/>
    <n v="895"/>
    <n v="876"/>
    <n v="823"/>
    <n v="53"/>
    <n v="16"/>
    <n v="15"/>
    <s v="Preventive Maintenance"/>
    <n v="49"/>
    <n v="47"/>
    <n v="70.3"/>
    <n v="1.66"/>
    <n v="26.96"/>
    <n v="20305.29"/>
    <n v="9.9"/>
    <x v="0"/>
    <n v="15"/>
    <n v="31719.55"/>
    <n v="0.97877094972067036"/>
    <n v="6.0502283105022828E-2"/>
    <n v="1.8264840182648401E-2"/>
    <n v="0.93949771689497719"/>
    <n v="0.25"/>
    <n v="76.59574468085107"/>
    <n v="11.436666666666667"/>
    <n v="11.931944444444444"/>
    <n v="12.181944444444444"/>
    <n v="0.9794778246494128"/>
    <n v="73.469387755102048"/>
    <n v="1.0425531914893618"/>
    <n v="0.93949771689497719"/>
    <n v="0.95937535788003681"/>
    <n v="0.85839628587315753"/>
    <n v="20305.29"/>
    <n v="23.179554794520548"/>
    <n v="11414.259999999998"/>
    <n v="13.02997716894977"/>
    <x v="0"/>
    <s v="Normal"/>
    <n v="370.87287671232878"/>
  </r>
  <r>
    <n v="694"/>
    <x v="2"/>
    <x v="1"/>
    <x v="2"/>
    <x v="10"/>
    <x v="1"/>
    <x v="0"/>
    <s v="B260301-0694"/>
    <s v="OP112"/>
    <n v="751"/>
    <n v="750"/>
    <n v="681"/>
    <n v="69"/>
    <n v="14"/>
    <n v="25"/>
    <s v="Tool Change"/>
    <n v="42"/>
    <n v="43"/>
    <n v="77.3"/>
    <n v="1.42"/>
    <n v="27.77"/>
    <n v="14121.34"/>
    <n v="7.47"/>
    <x v="0"/>
    <n v="20"/>
    <n v="22303.23"/>
    <n v="0.99866844207723038"/>
    <n v="9.1999999999999998E-2"/>
    <n v="1.8666666666666668E-2"/>
    <n v="0.90800000000000003"/>
    <n v="0.41666666666666669"/>
    <n v="83.720930232558146"/>
    <n v="8.9583333333333339"/>
    <n v="8.3450000000000006"/>
    <n v="8.7616666666666667"/>
    <n v="0.95244435990108434"/>
    <n v="85.714285714285708"/>
    <n v="0.97674418604651181"/>
    <n v="0.90800000000000003"/>
    <n v="0.84470739788808746"/>
    <n v="0.85806736381450355"/>
    <n v="14121.34"/>
    <n v="18.828453333333332"/>
    <n v="8181.8899999999994"/>
    <n v="10.909186666666665"/>
    <x v="0"/>
    <s v="Warning"/>
    <n v="263.59834666666666"/>
  </r>
  <r>
    <n v="695"/>
    <x v="80"/>
    <x v="1"/>
    <x v="3"/>
    <x v="11"/>
    <x v="1"/>
    <x v="4"/>
    <s v="B260622-0695"/>
    <s v="OP133"/>
    <n v="558"/>
    <n v="493"/>
    <n v="459"/>
    <n v="34"/>
    <n v="7"/>
    <n v="0"/>
    <s v="No Downtime"/>
    <n v="57"/>
    <n v="62"/>
    <n v="73"/>
    <n v="2.04"/>
    <n v="19.600000000000001"/>
    <n v="13689.24"/>
    <n v="6.69"/>
    <x v="1"/>
    <n v="24"/>
    <n v="21106.85"/>
    <n v="0.88351254480286734"/>
    <n v="6.8965517241379309E-2"/>
    <n v="1.4198782961460446E-2"/>
    <n v="0.93103448275862066"/>
    <n v="0"/>
    <n v="58.064516129032256"/>
    <n v="8.4905555555555559"/>
    <n v="8.8350000000000009"/>
    <n v="8.8350000000000009"/>
    <n v="1"/>
    <n v="63.157894736842103"/>
    <n v="0.91935483870967738"/>
    <n v="0.93103448275862066"/>
    <n v="0.85595105672969962"/>
    <n v="0.85811102383387083"/>
    <n v="13689.24"/>
    <n v="27.767221095334683"/>
    <n v="7417.6099999999988"/>
    <n v="15.045862068965516"/>
    <x v="0"/>
    <s v="Normal"/>
    <n v="194.37054766734278"/>
  </r>
  <r>
    <n v="696"/>
    <x v="27"/>
    <x v="0"/>
    <x v="3"/>
    <x v="7"/>
    <x v="0"/>
    <x v="2"/>
    <s v="B260522-0696"/>
    <s v="OP115"/>
    <n v="535"/>
    <n v="583"/>
    <n v="554"/>
    <n v="29"/>
    <n v="7"/>
    <n v="10"/>
    <s v="Power Failure"/>
    <n v="64"/>
    <n v="69"/>
    <n v="74.5"/>
    <n v="1.42"/>
    <n v="17.260000000000002"/>
    <n v="17903.04"/>
    <n v="10.15"/>
    <x v="3"/>
    <n v="39"/>
    <n v="28594.21"/>
    <n v="1.0897196261682243"/>
    <n v="4.974271012006861E-2"/>
    <n v="1.2006861063464836E-2"/>
    <n v="0.95025728987993141"/>
    <n v="0.16666666666666666"/>
    <n v="52.173913043478258"/>
    <n v="11.174166666666666"/>
    <n v="9.344444444444445"/>
    <n v="9.5111111111111111"/>
    <n v="0.98247663551401876"/>
    <n v="56.25"/>
    <n v="0.92753623188405787"/>
    <n v="0.95025728987993141"/>
    <n v="0.86595300640825923"/>
    <n v="0.85811810569322888"/>
    <n v="17903.04"/>
    <n v="30.708473413379075"/>
    <n v="10691.169999999998"/>
    <n v="18.338198970840477"/>
    <x v="2"/>
    <s v="Normal"/>
    <n v="214.95931389365353"/>
  </r>
  <r>
    <n v="697"/>
    <x v="53"/>
    <x v="0"/>
    <x v="4"/>
    <x v="12"/>
    <x v="1"/>
    <x v="3"/>
    <s v="B260520-0697"/>
    <s v="OP133"/>
    <n v="779"/>
    <n v="613"/>
    <n v="535"/>
    <n v="78"/>
    <n v="25"/>
    <n v="32"/>
    <s v="Machine Breakdown"/>
    <n v="49"/>
    <n v="56"/>
    <n v="84.4"/>
    <n v="3"/>
    <n v="24.86"/>
    <n v="13542.03"/>
    <n v="7.05"/>
    <x v="1"/>
    <n v="32"/>
    <n v="20469.16"/>
    <n v="0.7869062901155327"/>
    <n v="0.12724306688417619"/>
    <n v="4.0783034257748776E-2"/>
    <n v="0.87275693311582381"/>
    <n v="0.53333333333333333"/>
    <n v="64.285714285714292"/>
    <n v="9.5355555555555558"/>
    <n v="10.069722222222222"/>
    <n v="10.603055555555555"/>
    <n v="0.94970003405726866"/>
    <n v="73.469387755102048"/>
    <n v="0.875"/>
    <n v="0.87275693311582381"/>
    <n v="0.72525012796583832"/>
    <n v="0.8580923329935084"/>
    <n v="13542.03"/>
    <n v="22.091402936378469"/>
    <n v="6927.1299999999992"/>
    <n v="11.30037520391517"/>
    <x v="1"/>
    <s v="Warning"/>
    <n v="552.28507340946169"/>
  </r>
  <r>
    <n v="698"/>
    <x v="94"/>
    <x v="0"/>
    <x v="4"/>
    <x v="13"/>
    <x v="1"/>
    <x v="2"/>
    <s v="B260422-0698"/>
    <s v="OP134"/>
    <n v="563"/>
    <n v="512"/>
    <n v="471"/>
    <n v="41"/>
    <n v="16"/>
    <n v="24"/>
    <s v="Operator Issue"/>
    <n v="64"/>
    <n v="62"/>
    <n v="88.3"/>
    <n v="2.81"/>
    <n v="22.03"/>
    <n v="16178.99"/>
    <n v="9.51"/>
    <x v="1"/>
    <n v="13"/>
    <n v="23997.13"/>
    <n v="0.90941385435168742"/>
    <n v="8.0078125E-2"/>
    <n v="3.125E-2"/>
    <n v="0.919921875"/>
    <n v="0.4"/>
    <n v="58.064516129032256"/>
    <n v="8.8177777777777777"/>
    <n v="9.6088888888888881"/>
    <n v="10.008888888888889"/>
    <n v="0.96003552397868552"/>
    <n v="56.25"/>
    <n v="1.032258064516129"/>
    <n v="0.919921875"/>
    <n v="0.9116466366813728"/>
    <n v="0.8585307561124117"/>
    <n v="16178.99"/>
    <n v="31.59958984375"/>
    <n v="7818.1400000000012"/>
    <n v="15.269804687500002"/>
    <x v="2"/>
    <s v="Normal"/>
    <n v="505.59343749999999"/>
  </r>
  <r>
    <n v="699"/>
    <x v="103"/>
    <x v="1"/>
    <x v="0"/>
    <x v="3"/>
    <x v="0"/>
    <x v="1"/>
    <s v="B260222-0699"/>
    <s v="OP101"/>
    <n v="854"/>
    <n v="726"/>
    <n v="703"/>
    <n v="23"/>
    <n v="9"/>
    <n v="55"/>
    <s v="Material Shortage"/>
    <n v="45"/>
    <n v="46"/>
    <n v="77.099999999999994"/>
    <n v="1.73"/>
    <n v="30.43"/>
    <n v="14458.27"/>
    <n v="7.85"/>
    <x v="1"/>
    <n v="24"/>
    <n v="24826.87"/>
    <n v="0.85011709601873531"/>
    <n v="3.1680440771349863E-2"/>
    <n v="1.2396694214876033E-2"/>
    <n v="0.9683195592286501"/>
    <n v="0.91666666666666663"/>
    <n v="78.260869565217391"/>
    <n v="9.2766666666666673"/>
    <n v="9.7583333333333346"/>
    <n v="10.675000000000001"/>
    <n v="0.91412958626073382"/>
    <n v="80"/>
    <n v="0.97826086956521741"/>
    <n v="0.9683195592286501"/>
    <n v="0.8659267415666041"/>
    <n v="0.8583548757131767"/>
    <n v="14458.27"/>
    <n v="19.914972451790636"/>
    <n v="10368.599999999999"/>
    <n v="14.28181818181818"/>
    <x v="2"/>
    <s v="Normal"/>
    <n v="179.23475206611573"/>
  </r>
  <r>
    <n v="700"/>
    <x v="26"/>
    <x v="1"/>
    <x v="4"/>
    <x v="14"/>
    <x v="2"/>
    <x v="3"/>
    <s v="B260219-0700"/>
    <s v="OP105"/>
    <n v="860"/>
    <n v="772"/>
    <n v="704"/>
    <n v="68"/>
    <n v="21"/>
    <n v="0"/>
    <s v="No Downtime"/>
    <n v="49"/>
    <n v="54"/>
    <n v="72.400000000000006"/>
    <n v="1.89"/>
    <n v="29.17"/>
    <n v="17079.189999999999"/>
    <n v="9.3000000000000007"/>
    <x v="1"/>
    <n v="1"/>
    <n v="27339.95"/>
    <n v="0.89767441860465114"/>
    <n v="8.8082901554404139E-2"/>
    <n v="2.7202072538860103E-2"/>
    <n v="0.91191709844559588"/>
    <n v="0"/>
    <n v="66.666666666666671"/>
    <n v="11.58"/>
    <n v="11.705555555555556"/>
    <n v="11.705555555555556"/>
    <n v="1"/>
    <n v="73.469387755102048"/>
    <n v="0.90740740740740744"/>
    <n v="0.91191709844559588"/>
    <n v="0.82748033007100374"/>
    <n v="0.85832972001266716"/>
    <n v="17079.189999999999"/>
    <n v="22.123303108808287"/>
    <n v="10260.760000000002"/>
    <n v="13.29113989637306"/>
    <x v="0"/>
    <s v="Warning"/>
    <n v="464.58936528497401"/>
  </r>
  <r>
    <n v="701"/>
    <x v="97"/>
    <x v="0"/>
    <x v="0"/>
    <x v="1"/>
    <x v="0"/>
    <x v="3"/>
    <s v="B260429-0701"/>
    <s v="OP134"/>
    <n v="673"/>
    <n v="685"/>
    <n v="647"/>
    <n v="38"/>
    <n v="14"/>
    <n v="0"/>
    <s v="No Downtime"/>
    <n v="49"/>
    <n v="53"/>
    <n v="63.3"/>
    <n v="1.47"/>
    <n v="21.4"/>
    <n v="14881.61"/>
    <n v="9.41"/>
    <x v="1"/>
    <n v="32"/>
    <n v="25220.78"/>
    <n v="1.0178306092124814"/>
    <n v="5.5474452554744529E-2"/>
    <n v="2.0437956204379562E-2"/>
    <n v="0.94452554744525552"/>
    <n v="0"/>
    <n v="67.924528301886795"/>
    <n v="10.084722222222222"/>
    <n v="9.1602777777777771"/>
    <n v="9.1602777777777771"/>
    <n v="1"/>
    <n v="73.469387755102048"/>
    <n v="0.92452830188679236"/>
    <n v="0.94452554744525552"/>
    <n v="0.87324060046825502"/>
    <n v="0.85843255131247265"/>
    <n v="14881.61"/>
    <n v="21.72497810218978"/>
    <n v="10339.169999999998"/>
    <n v="15.093678832116785"/>
    <x v="0"/>
    <s v="Normal"/>
    <n v="304.14969343065695"/>
  </r>
  <r>
    <n v="702"/>
    <x v="109"/>
    <x v="1"/>
    <x v="0"/>
    <x v="1"/>
    <x v="0"/>
    <x v="3"/>
    <s v="B260408-0702"/>
    <s v="OP121"/>
    <n v="645"/>
    <n v="600"/>
    <n v="568"/>
    <n v="32"/>
    <n v="9"/>
    <n v="0"/>
    <s v="No Downtime"/>
    <n v="49"/>
    <n v="52"/>
    <n v="79.099999999999994"/>
    <n v="2.3199999999999998"/>
    <n v="22.24"/>
    <n v="13508.51"/>
    <n v="7.78"/>
    <x v="0"/>
    <n v="19"/>
    <n v="21038.28"/>
    <n v="0.93023255813953487"/>
    <n v="5.3333333333333337E-2"/>
    <n v="1.4999999999999999E-2"/>
    <n v="0.94666666666666666"/>
    <n v="0"/>
    <n v="69.230769230769226"/>
    <n v="8.6666666666666661"/>
    <n v="8.7791666666666668"/>
    <n v="8.7791666666666668"/>
    <n v="1"/>
    <n v="73.469387755102048"/>
    <n v="0.94230769230769218"/>
    <n v="0.94666666666666666"/>
    <n v="0.89205128205128192"/>
    <n v="0.85838302606446004"/>
    <n v="13508.51"/>
    <n v="22.514183333333335"/>
    <n v="7529.7699999999986"/>
    <n v="12.549616666666664"/>
    <x v="2"/>
    <s v="Normal"/>
    <n v="202.62765000000002"/>
  </r>
  <r>
    <n v="703"/>
    <x v="164"/>
    <x v="0"/>
    <x v="3"/>
    <x v="11"/>
    <x v="1"/>
    <x v="1"/>
    <s v="B260624-0703"/>
    <s v="OP126"/>
    <n v="786"/>
    <n v="640"/>
    <n v="598"/>
    <n v="42"/>
    <n v="14"/>
    <n v="67"/>
    <s v="Machine Breakdown"/>
    <n v="45"/>
    <n v="47"/>
    <n v="78"/>
    <n v="2.0699999999999998"/>
    <n v="27.19"/>
    <n v="12803.09"/>
    <n v="8.4700000000000006"/>
    <x v="0"/>
    <n v="24"/>
    <n v="20361.07"/>
    <n v="0.81424936386768443"/>
    <n v="6.5625000000000003E-2"/>
    <n v="2.1874999999999999E-2"/>
    <n v="0.93437499999999996"/>
    <n v="1.1166666666666667"/>
    <n v="76.59574468085107"/>
    <n v="8.3555555555555561"/>
    <n v="8.7083333333333321"/>
    <n v="9.8249999999999993"/>
    <n v="0.88634435962680236"/>
    <n v="80"/>
    <n v="0.95744680851063835"/>
    <n v="0.93437499999999996"/>
    <n v="0.7929363935358128"/>
    <n v="0.85827004533967199"/>
    <n v="12803.09"/>
    <n v="20.004828125"/>
    <n v="7557.98"/>
    <n v="11.80934375"/>
    <x v="1"/>
    <s v="Warning"/>
    <n v="280.06759375000001"/>
  </r>
  <r>
    <n v="704"/>
    <x v="50"/>
    <x v="1"/>
    <x v="4"/>
    <x v="12"/>
    <x v="2"/>
    <x v="4"/>
    <s v="B260407-0704"/>
    <s v="OP128"/>
    <n v="647"/>
    <n v="385"/>
    <n v="338"/>
    <n v="47"/>
    <n v="19"/>
    <n v="129"/>
    <s v="Material Shortage"/>
    <n v="57"/>
    <n v="66"/>
    <n v="72.3"/>
    <n v="2.74"/>
    <n v="24.12"/>
    <n v="10196.549999999999"/>
    <n v="5.28"/>
    <x v="3"/>
    <n v="40"/>
    <n v="15478.18"/>
    <n v="0.59505409582689339"/>
    <n v="0.12207792207792208"/>
    <n v="4.9350649350649353E-2"/>
    <n v="0.87792207792207788"/>
    <n v="2.15"/>
    <n v="54.545454545454547"/>
    <n v="7.0583333333333336"/>
    <n v="8.0941666666666663"/>
    <n v="10.244166666666667"/>
    <n v="0.79012446107540868"/>
    <n v="63.157894736842103"/>
    <n v="0.86363636363636365"/>
    <n v="0.87792207792207788"/>
    <n v="0.59907665750015049"/>
    <n v="0.8584900239652743"/>
    <n v="10196.549999999999"/>
    <n v="26.484545454545454"/>
    <n v="5281.630000000001"/>
    <n v="13.718519480519483"/>
    <x v="1"/>
    <s v="Critical"/>
    <n v="503.20636363636362"/>
  </r>
  <r>
    <n v="705"/>
    <x v="117"/>
    <x v="1"/>
    <x v="4"/>
    <x v="13"/>
    <x v="2"/>
    <x v="1"/>
    <s v="B260304-0705"/>
    <s v="OP112"/>
    <n v="894"/>
    <n v="665"/>
    <n v="621"/>
    <n v="44"/>
    <n v="17"/>
    <n v="29"/>
    <s v="Preventive Maintenance"/>
    <n v="45"/>
    <n v="48"/>
    <n v="81.3"/>
    <n v="3.11"/>
    <n v="20.84"/>
    <n v="13110.72"/>
    <n v="7.23"/>
    <x v="1"/>
    <n v="22"/>
    <n v="22340.54"/>
    <n v="0.74384787472035796"/>
    <n v="6.616541353383458E-2"/>
    <n v="2.5563909774436091E-2"/>
    <n v="0.93383458646616546"/>
    <n v="0.48333333333333334"/>
    <n v="75"/>
    <n v="8.8666666666666671"/>
    <n v="10.691666666666668"/>
    <n v="11.175000000000001"/>
    <n v="0.95674869500372861"/>
    <n v="80"/>
    <n v="0.9375"/>
    <n v="0.93383458646616546"/>
    <n v="0.83760470807892218"/>
    <n v="0.85936642047360257"/>
    <n v="13110.72"/>
    <n v="19.715368421052631"/>
    <n v="9229.8200000000015"/>
    <n v="13.879428571428575"/>
    <x v="1"/>
    <s v="Warning"/>
    <n v="335.16126315789472"/>
  </r>
  <r>
    <n v="706"/>
    <x v="10"/>
    <x v="1"/>
    <x v="4"/>
    <x v="13"/>
    <x v="0"/>
    <x v="3"/>
    <s v="B260503-0706"/>
    <s v="OP105"/>
    <n v="819"/>
    <n v="698"/>
    <n v="656"/>
    <n v="42"/>
    <n v="10"/>
    <n v="33"/>
    <s v="Setup Time"/>
    <n v="49"/>
    <n v="48"/>
    <n v="80.3"/>
    <n v="1.6"/>
    <n v="28.77"/>
    <n v="16265.15"/>
    <n v="6.15"/>
    <x v="2"/>
    <n v="25"/>
    <n v="24983.119999999999"/>
    <n v="0.85225885225885223"/>
    <n v="6.0171919770773637E-2"/>
    <n v="1.4326647564469915E-2"/>
    <n v="0.93982808022922637"/>
    <n v="0.55000000000000004"/>
    <n v="75"/>
    <n v="9.3066666666666666"/>
    <n v="10.5975"/>
    <n v="11.147500000000001"/>
    <n v="0.95066158331464445"/>
    <n v="73.469387755102048"/>
    <n v="1.0208333333333333"/>
    <n v="0.93982808022922637"/>
    <n v="0.91207216851915984"/>
    <n v="0.8594401889901947"/>
    <n v="16265.15"/>
    <n v="23.302507163323781"/>
    <n v="8717.9699999999993"/>
    <n v="12.489928366762177"/>
    <x v="2"/>
    <s v="Normal"/>
    <n v="233.02507163323781"/>
  </r>
  <r>
    <n v="707"/>
    <x v="18"/>
    <x v="1"/>
    <x v="2"/>
    <x v="9"/>
    <x v="2"/>
    <x v="4"/>
    <s v="B260128-0707"/>
    <s v="OP132"/>
    <n v="663"/>
    <n v="502"/>
    <n v="476"/>
    <n v="26"/>
    <n v="11"/>
    <n v="13"/>
    <s v="Preventive Maintenance"/>
    <n v="57"/>
    <n v="64"/>
    <n v="75"/>
    <n v="2.86"/>
    <n v="17.309999999999999"/>
    <n v="13248.56"/>
    <n v="7.48"/>
    <x v="0"/>
    <n v="29"/>
    <n v="22198.75"/>
    <n v="0.75716440422322773"/>
    <n v="5.1792828685258967E-2"/>
    <n v="2.1912350597609563E-2"/>
    <n v="0.94820717131474108"/>
    <n v="0.21666666666666667"/>
    <n v="56.25"/>
    <n v="8.9244444444444451"/>
    <n v="10.280833333333334"/>
    <n v="10.4975"/>
    <n v="0.97936016511867907"/>
    <n v="63.157894736842103"/>
    <n v="0.890625"/>
    <n v="0.94820717131474108"/>
    <n v="0.82706673306772915"/>
    <n v="0.8592611686516608"/>
    <n v="13248.56"/>
    <n v="26.391553784860555"/>
    <n v="8950.19"/>
    <n v="17.829063745019923"/>
    <x v="1"/>
    <s v="Warning"/>
    <n v="290.30709163346609"/>
  </r>
  <r>
    <n v="708"/>
    <x v="85"/>
    <x v="0"/>
    <x v="3"/>
    <x v="11"/>
    <x v="0"/>
    <x v="1"/>
    <s v="B260212-0708"/>
    <s v="OP131"/>
    <n v="855"/>
    <n v="832"/>
    <n v="768"/>
    <n v="64"/>
    <n v="17"/>
    <n v="11"/>
    <s v="Quality Inspection"/>
    <n v="45"/>
    <n v="44"/>
    <n v="60"/>
    <n v="1.7"/>
    <n v="26.77"/>
    <n v="16666.64"/>
    <n v="7.4"/>
    <x v="1"/>
    <n v="25"/>
    <n v="27285.1"/>
    <n v="0.97309941520467835"/>
    <n v="7.6923076923076927E-2"/>
    <n v="2.0432692307692308E-2"/>
    <n v="0.92307692307692313"/>
    <n v="0.18333333333333332"/>
    <n v="81.818181818181813"/>
    <n v="10.168888888888889"/>
    <n v="10.504166666666666"/>
    <n v="10.6875"/>
    <n v="0.98284600389863541"/>
    <n v="80"/>
    <n v="1.0227272727272727"/>
    <n v="0.92307692307692313"/>
    <n v="0.92786161207213835"/>
    <n v="0.85937104727140112"/>
    <n v="16666.64"/>
    <n v="20.03201923076923"/>
    <n v="10618.46"/>
    <n v="12.762572115384614"/>
    <x v="0"/>
    <s v="Normal"/>
    <n v="340.54432692307688"/>
  </r>
  <r>
    <n v="709"/>
    <x v="5"/>
    <x v="1"/>
    <x v="4"/>
    <x v="13"/>
    <x v="2"/>
    <x v="2"/>
    <s v="B260509-0709"/>
    <s v="OP118"/>
    <n v="462"/>
    <n v="306"/>
    <n v="287"/>
    <n v="19"/>
    <n v="4"/>
    <n v="19"/>
    <s v="Preventive Maintenance"/>
    <n v="64"/>
    <n v="66"/>
    <n v="73.7"/>
    <n v="2.67"/>
    <n v="15"/>
    <n v="10037.77"/>
    <n v="5.39"/>
    <x v="1"/>
    <n v="32"/>
    <n v="15161.6"/>
    <n v="0.66233766233766234"/>
    <n v="6.2091503267973858E-2"/>
    <n v="1.3071895424836602E-2"/>
    <n v="0.93790849673202614"/>
    <n v="0.31666666666666665"/>
    <n v="54.545454545454547"/>
    <n v="5.61"/>
    <n v="7.8966666666666665"/>
    <n v="8.2133333333333329"/>
    <n v="0.96144480519480524"/>
    <n v="56.25"/>
    <n v="0.96969696969696972"/>
    <n v="0.93790849673202614"/>
    <n v="0.87442157763013384"/>
    <n v="0.85913649054263141"/>
    <n v="10037.77"/>
    <n v="32.803169934640522"/>
    <n v="5123.83"/>
    <n v="16.74454248366013"/>
    <x v="1"/>
    <s v="Normal"/>
    <n v="131.21267973856209"/>
  </r>
  <r>
    <n v="710"/>
    <x v="31"/>
    <x v="0"/>
    <x v="1"/>
    <x v="2"/>
    <x v="2"/>
    <x v="3"/>
    <s v="B260506-0710"/>
    <s v="OP114"/>
    <n v="744"/>
    <n v="683"/>
    <n v="646"/>
    <n v="37"/>
    <n v="13"/>
    <n v="6"/>
    <s v="Machine Breakdown"/>
    <n v="49"/>
    <n v="50"/>
    <n v="75.400000000000006"/>
    <n v="2.85"/>
    <n v="26.83"/>
    <n v="14762.08"/>
    <n v="6.65"/>
    <x v="0"/>
    <n v="7"/>
    <n v="24991.63"/>
    <n v="0.918010752688172"/>
    <n v="5.4172767203513911E-2"/>
    <n v="1.9033674963396779E-2"/>
    <n v="0.94582723279648606"/>
    <n v="0.1"/>
    <n v="72"/>
    <n v="9.4861111111111107"/>
    <n v="10.026666666666667"/>
    <n v="10.126666666666667"/>
    <n v="0.99012508229098095"/>
    <n v="73.469387755102048"/>
    <n v="0.97999999999999987"/>
    <n v="0.94582723279648606"/>
    <n v="0.91775752137155797"/>
    <n v="0.85908396447016566"/>
    <n v="14762.08"/>
    <n v="21.613587115666178"/>
    <n v="10229.550000000001"/>
    <n v="14.977379209370426"/>
    <x v="2"/>
    <s v="Normal"/>
    <n v="280.97663250366031"/>
  </r>
  <r>
    <n v="711"/>
    <x v="56"/>
    <x v="1"/>
    <x v="3"/>
    <x v="8"/>
    <x v="0"/>
    <x v="1"/>
    <s v="B260118-0711"/>
    <s v="OP113"/>
    <n v="696"/>
    <n v="646"/>
    <n v="597"/>
    <n v="49"/>
    <n v="20"/>
    <n v="40"/>
    <s v="Material Shortage"/>
    <n v="45"/>
    <n v="47"/>
    <n v="71.7"/>
    <n v="2.95"/>
    <n v="26.38"/>
    <n v="12613.43"/>
    <n v="6.89"/>
    <x v="2"/>
    <n v="57"/>
    <n v="20820.46"/>
    <n v="0.92816091954022983"/>
    <n v="7.5851393188854491E-2"/>
    <n v="3.0959752321981424E-2"/>
    <n v="0.92414860681114552"/>
    <n v="0.66666666666666663"/>
    <n v="76.59574468085107"/>
    <n v="8.4338888888888892"/>
    <n v="8.0333333333333332"/>
    <n v="8.6999999999999993"/>
    <n v="0.92337164750957856"/>
    <n v="80"/>
    <n v="0.95744680851063835"/>
    <n v="0.92414860681114552"/>
    <n v="0.81702059516319181"/>
    <n v="0.85888164186016092"/>
    <n v="12613.43"/>
    <n v="19.525433436532509"/>
    <n v="8207.0299999999988"/>
    <n v="12.704380804953558"/>
    <x v="1"/>
    <s v="Warning"/>
    <n v="390.50866873065019"/>
  </r>
  <r>
    <n v="712"/>
    <x v="108"/>
    <x v="1"/>
    <x v="2"/>
    <x v="4"/>
    <x v="2"/>
    <x v="3"/>
    <s v="B260510-0712"/>
    <s v="OP112"/>
    <n v="762"/>
    <n v="553"/>
    <n v="513"/>
    <n v="40"/>
    <n v="11"/>
    <n v="57"/>
    <s v="Material Shortage"/>
    <n v="49"/>
    <n v="51"/>
    <n v="73.599999999999994"/>
    <n v="1.82"/>
    <n v="19.329999999999998"/>
    <n v="11753.49"/>
    <n v="6.91"/>
    <x v="1"/>
    <n v="17"/>
    <n v="18927.39"/>
    <n v="0.72572178477690286"/>
    <n v="7.2332730560578665E-2"/>
    <n v="1.9891500904159132E-2"/>
    <n v="0.92766726943942135"/>
    <n v="0.95"/>
    <n v="70.588235294117652"/>
    <n v="7.8341666666666665"/>
    <n v="9.4216666666666669"/>
    <n v="10.371666666666666"/>
    <n v="0.90840430660453164"/>
    <n v="73.469387755102048"/>
    <n v="0.96078431372549022"/>
    <n v="0.92766726943942135"/>
    <n v="0.8096500037271962"/>
    <n v="0.85902648977260732"/>
    <n v="11753.49"/>
    <n v="21.25405063291139"/>
    <n v="7173.9"/>
    <n v="12.972694394213381"/>
    <x v="2"/>
    <s v="Warning"/>
    <n v="233.7945569620253"/>
  </r>
  <r>
    <n v="713"/>
    <x v="41"/>
    <x v="1"/>
    <x v="3"/>
    <x v="11"/>
    <x v="1"/>
    <x v="0"/>
    <s v="B260625-0713"/>
    <s v="OP130"/>
    <n v="977"/>
    <n v="904"/>
    <n v="832"/>
    <n v="72"/>
    <n v="23"/>
    <n v="43"/>
    <s v="Preventive Maintenance"/>
    <n v="42"/>
    <n v="44"/>
    <n v="71.5"/>
    <n v="2.2599999999999998"/>
    <n v="32.11"/>
    <n v="16686.349999999999"/>
    <n v="8.81"/>
    <x v="3"/>
    <n v="23"/>
    <n v="25992.46"/>
    <n v="0.92528147389969295"/>
    <n v="7.9646017699115043E-2"/>
    <n v="2.5442477876106196E-2"/>
    <n v="0.92035398230088494"/>
    <n v="0.71666666666666667"/>
    <n v="81.818181818181813"/>
    <n v="11.048888888888889"/>
    <n v="10.681666666666667"/>
    <n v="11.398333333333333"/>
    <n v="0.93712531071794125"/>
    <n v="85.714285714285708"/>
    <n v="0.95454545454545459"/>
    <n v="0.92035398230088494"/>
    <n v="0.82328305655992917"/>
    <n v="0.85919793590470939"/>
    <n v="16686.349999999999"/>
    <n v="18.458351769911502"/>
    <n v="9306.11"/>
    <n v="10.294369469026549"/>
    <x v="2"/>
    <s v="Warning"/>
    <n v="424.54209070796458"/>
  </r>
  <r>
    <n v="714"/>
    <x v="59"/>
    <x v="0"/>
    <x v="4"/>
    <x v="13"/>
    <x v="0"/>
    <x v="1"/>
    <s v="B260426-0714"/>
    <s v="OP135"/>
    <n v="875"/>
    <n v="852"/>
    <n v="805"/>
    <n v="47"/>
    <n v="11"/>
    <n v="25"/>
    <s v="Machine Breakdown"/>
    <n v="45"/>
    <n v="47"/>
    <n v="72.8"/>
    <n v="2.56"/>
    <n v="33.659999999999997"/>
    <n v="16654.310000000001"/>
    <n v="9.09"/>
    <x v="0"/>
    <n v="1"/>
    <n v="27380.61"/>
    <n v="0.97371428571428575"/>
    <n v="5.5164319248826289E-2"/>
    <n v="1.2910798122065728E-2"/>
    <n v="0.94483568075117375"/>
    <n v="0.41666666666666669"/>
    <n v="76.59574468085107"/>
    <n v="11.123333333333333"/>
    <n v="10.520833333333334"/>
    <n v="10.9375"/>
    <n v="0.96190476190476193"/>
    <n v="80"/>
    <n v="0.95744680851063835"/>
    <n v="0.94483568075117375"/>
    <n v="0.87016781540305677"/>
    <n v="0.85932307485713033"/>
    <n v="16654.310000000001"/>
    <n v="19.547312206572773"/>
    <n v="10726.3"/>
    <n v="12.589553990610328"/>
    <x v="0"/>
    <s v="Normal"/>
    <n v="215.02043427230049"/>
  </r>
  <r>
    <n v="715"/>
    <x v="19"/>
    <x v="0"/>
    <x v="3"/>
    <x v="11"/>
    <x v="2"/>
    <x v="2"/>
    <s v="B260210-0715"/>
    <s v="OP114"/>
    <n v="492"/>
    <n v="421"/>
    <n v="387"/>
    <n v="34"/>
    <n v="6"/>
    <n v="25"/>
    <s v="Machine Breakdown"/>
    <n v="64"/>
    <n v="63"/>
    <n v="74.3"/>
    <n v="1.68"/>
    <n v="17.86"/>
    <n v="13627.07"/>
    <n v="8.76"/>
    <x v="3"/>
    <n v="29"/>
    <n v="20383.439999999999"/>
    <n v="0.85569105691056913"/>
    <n v="8.076009501187649E-2"/>
    <n v="1.4251781472684086E-2"/>
    <n v="0.91923990498812347"/>
    <n v="0.41666666666666669"/>
    <n v="57.142857142857146"/>
    <n v="7.3674999999999997"/>
    <n v="8.33"/>
    <n v="8.7466666666666661"/>
    <n v="0.95236280487804881"/>
    <n v="56.25"/>
    <n v="1.0158730158730158"/>
    <n v="0.91923990498812347"/>
    <n v="0.88934592433810311"/>
    <n v="0.85928515618389278"/>
    <n v="13627.07"/>
    <n v="32.36833729216152"/>
    <n v="6756.369999999999"/>
    <n v="16.048384798099761"/>
    <x v="2"/>
    <s v="Normal"/>
    <n v="194.21002375296911"/>
  </r>
  <r>
    <n v="716"/>
    <x v="54"/>
    <x v="0"/>
    <x v="2"/>
    <x v="4"/>
    <x v="2"/>
    <x v="0"/>
    <s v="B260201-0716"/>
    <s v="OP125"/>
    <n v="767"/>
    <n v="617"/>
    <n v="577"/>
    <n v="40"/>
    <n v="12"/>
    <n v="32"/>
    <s v="Tool Change"/>
    <n v="42"/>
    <n v="47"/>
    <n v="67.8"/>
    <n v="1.57"/>
    <n v="19.39"/>
    <n v="11306.48"/>
    <n v="7.79"/>
    <x v="2"/>
    <n v="26"/>
    <n v="18620.78"/>
    <n v="0.80443285528031294"/>
    <n v="6.4829821717990274E-2"/>
    <n v="1.9448946515397084E-2"/>
    <n v="0.93517017828200977"/>
    <n v="0.53333333333333333"/>
    <n v="76.59574468085107"/>
    <n v="8.0552777777777784"/>
    <n v="8.4150000000000009"/>
    <n v="8.9483333333333341"/>
    <n v="0.94039858446638114"/>
    <n v="85.714285714285708"/>
    <n v="0.89361702127659592"/>
    <n v="0.93517017828200977"/>
    <n v="0.78587604041374826"/>
    <n v="0.85917967980440435"/>
    <n v="11306.48"/>
    <n v="18.324927066450567"/>
    <n v="7314.2999999999993"/>
    <n v="11.854619124797406"/>
    <x v="2"/>
    <s v="Warning"/>
    <n v="219.89912479740678"/>
  </r>
  <r>
    <n v="717"/>
    <x v="26"/>
    <x v="1"/>
    <x v="4"/>
    <x v="13"/>
    <x v="2"/>
    <x v="4"/>
    <s v="B260219-0717"/>
    <s v="OP107"/>
    <n v="528"/>
    <n v="417"/>
    <n v="392"/>
    <n v="25"/>
    <n v="6"/>
    <n v="0"/>
    <s v="No Downtime"/>
    <n v="57"/>
    <n v="60"/>
    <n v="60.9"/>
    <n v="2.9"/>
    <n v="15.7"/>
    <n v="11927.24"/>
    <n v="6.55"/>
    <x v="3"/>
    <n v="19"/>
    <n v="17540.89"/>
    <n v="0.78977272727272729"/>
    <n v="5.9952038369304558E-2"/>
    <n v="1.4388489208633094E-2"/>
    <n v="0.94004796163069548"/>
    <n v="0"/>
    <n v="60"/>
    <n v="6.95"/>
    <n v="8.36"/>
    <n v="8.36"/>
    <n v="1"/>
    <n v="63.157894736842103"/>
    <n v="0.95000000000000007"/>
    <n v="0.94004796163069548"/>
    <n v="0.89304556354916076"/>
    <n v="0.8594377912107094"/>
    <n v="11927.24"/>
    <n v="28.602494004796164"/>
    <n v="5613.65"/>
    <n v="13.461990407673859"/>
    <x v="0"/>
    <s v="Normal"/>
    <n v="171.61496402877697"/>
  </r>
  <r>
    <n v="718"/>
    <x v="42"/>
    <x v="1"/>
    <x v="1"/>
    <x v="2"/>
    <x v="0"/>
    <x v="0"/>
    <s v="B260421-0718"/>
    <s v="OP126"/>
    <n v="909"/>
    <n v="909"/>
    <n v="863"/>
    <n v="46"/>
    <n v="14"/>
    <n v="26"/>
    <s v="Operator Issue"/>
    <n v="42"/>
    <n v="46"/>
    <n v="72.599999999999994"/>
    <n v="2.42"/>
    <n v="28.19"/>
    <n v="17668.88"/>
    <n v="9.15"/>
    <x v="3"/>
    <n v="24"/>
    <n v="27565.35"/>
    <n v="1"/>
    <n v="5.0605060506050605E-2"/>
    <n v="1.5401540154015401E-2"/>
    <n v="0.94939493949394937"/>
    <n v="0.43333333333333335"/>
    <n v="78.260869565217391"/>
    <n v="11.615"/>
    <n v="10.171666666666667"/>
    <n v="10.605"/>
    <n v="0.95913877101995915"/>
    <n v="85.714285714285708"/>
    <n v="0.91304347826086962"/>
    <n v="0.94939493949394937"/>
    <n v="0.83141875674150856"/>
    <n v="0.85931903583142155"/>
    <n v="17668.88"/>
    <n v="19.437711771177121"/>
    <n v="9896.4699999999975"/>
    <n v="10.887205720572055"/>
    <x v="2"/>
    <s v="Warning"/>
    <n v="272.12796479647966"/>
  </r>
  <r>
    <n v="719"/>
    <x v="95"/>
    <x v="0"/>
    <x v="4"/>
    <x v="12"/>
    <x v="1"/>
    <x v="3"/>
    <s v="B260514-0719"/>
    <s v="OP113"/>
    <n v="770"/>
    <n v="669"/>
    <n v="597"/>
    <n v="72"/>
    <n v="22"/>
    <n v="47"/>
    <s v="Machine Breakdown"/>
    <n v="49"/>
    <n v="53"/>
    <n v="71.599999999999994"/>
    <n v="2.69"/>
    <n v="27.51"/>
    <n v="15215.33"/>
    <n v="6.46"/>
    <x v="0"/>
    <n v="33"/>
    <n v="23098.23"/>
    <n v="0.86883116883116884"/>
    <n v="0.10762331838565023"/>
    <n v="3.2884902840059793E-2"/>
    <n v="0.8923766816143498"/>
    <n v="0.78333333333333333"/>
    <n v="67.924528301886795"/>
    <n v="9.8491666666666671"/>
    <n v="9.6972222222222229"/>
    <n v="10.480555555555556"/>
    <n v="0.92525841505433348"/>
    <n v="73.469387755102048"/>
    <n v="0.92452830188679236"/>
    <n v="0.8923766816143498"/>
    <n v="0.76336363526481132"/>
    <n v="0.85941797299131506"/>
    <n v="15215.33"/>
    <n v="22.743393124065769"/>
    <n v="7882.9"/>
    <n v="11.783109118086696"/>
    <x v="1"/>
    <s v="Warning"/>
    <n v="500.35464872944692"/>
  </r>
  <r>
    <n v="720"/>
    <x v="140"/>
    <x v="0"/>
    <x v="4"/>
    <x v="13"/>
    <x v="2"/>
    <x v="4"/>
    <s v="B260420-0720"/>
    <s v="OP125"/>
    <n v="525"/>
    <n v="450"/>
    <n v="422"/>
    <n v="28"/>
    <n v="12"/>
    <n v="22"/>
    <s v="Machine Breakdown"/>
    <n v="57"/>
    <n v="60"/>
    <n v="67.5"/>
    <n v="0.79"/>
    <n v="16.920000000000002"/>
    <n v="12928.43"/>
    <n v="7.25"/>
    <x v="0"/>
    <n v="20"/>
    <n v="18921.259999999998"/>
    <n v="0.8571428571428571"/>
    <n v="6.222222222222222E-2"/>
    <n v="2.6666666666666668E-2"/>
    <n v="0.93777777777777782"/>
    <n v="0.36666666666666664"/>
    <n v="60"/>
    <n v="7.5"/>
    <n v="7.9458333333333337"/>
    <n v="8.3125"/>
    <n v="0.95588972431077701"/>
    <n v="63.157894736842103"/>
    <n v="0.95000000000000007"/>
    <n v="0.93777777777777782"/>
    <n v="0.85159153439153445"/>
    <n v="0.85975980337468338"/>
    <n v="12928.43"/>
    <n v="28.729844444444446"/>
    <n v="5992.8299999999981"/>
    <n v="13.317399999999996"/>
    <x v="0"/>
    <s v="Normal"/>
    <n v="344.75813333333338"/>
  </r>
  <r>
    <n v="721"/>
    <x v="128"/>
    <x v="1"/>
    <x v="3"/>
    <x v="8"/>
    <x v="2"/>
    <x v="3"/>
    <s v="B260102-0721"/>
    <s v="OP133"/>
    <n v="780"/>
    <n v="691"/>
    <n v="646"/>
    <n v="45"/>
    <n v="14"/>
    <n v="38"/>
    <s v="Material Shortage"/>
    <n v="49"/>
    <n v="49"/>
    <n v="66.2"/>
    <n v="1.87"/>
    <n v="28.82"/>
    <n v="14553.76"/>
    <n v="6.65"/>
    <x v="3"/>
    <n v="34"/>
    <n v="24404.86"/>
    <n v="0.88589743589743586"/>
    <n v="6.5123010130246017E-2"/>
    <n v="2.0260492040520984E-2"/>
    <n v="0.93487698986975398"/>
    <n v="0.6333333333333333"/>
    <n v="73.469387755102048"/>
    <n v="9.4052777777777781"/>
    <n v="9.9833333333333343"/>
    <n v="10.616666666666667"/>
    <n v="0.94034536891679754"/>
    <n v="73.469387755102048"/>
    <n v="1"/>
    <n v="0.93487698986975398"/>
    <n v="0.87910724793089901"/>
    <n v="0.85978897576390867"/>
    <n v="14553.76"/>
    <n v="21.061881331403765"/>
    <n v="9851.1"/>
    <n v="14.256295224312591"/>
    <x v="2"/>
    <s v="Normal"/>
    <n v="294.86633863965272"/>
  </r>
  <r>
    <n v="722"/>
    <x v="132"/>
    <x v="1"/>
    <x v="4"/>
    <x v="14"/>
    <x v="0"/>
    <x v="4"/>
    <s v="B260205-0722"/>
    <s v="OP131"/>
    <n v="605"/>
    <n v="561"/>
    <n v="515"/>
    <n v="46"/>
    <n v="18"/>
    <n v="29"/>
    <s v="Quality Inspection"/>
    <n v="57"/>
    <n v="63"/>
    <n v="78"/>
    <n v="1.65"/>
    <n v="18.13"/>
    <n v="15762.61"/>
    <n v="7.82"/>
    <x v="3"/>
    <n v="29"/>
    <n v="23043.79"/>
    <n v="0.92727272727272725"/>
    <n v="8.1996434937611412E-2"/>
    <n v="3.2085561497326207E-2"/>
    <n v="0.91800356506238856"/>
    <n v="0.48333333333333334"/>
    <n v="57.142857142857146"/>
    <n v="9.8175000000000008"/>
    <n v="9.095833333333335"/>
    <n v="9.5791666666666675"/>
    <n v="0.9495432796868204"/>
    <n v="63.157894736842103"/>
    <n v="0.90476190476190488"/>
    <n v="0.91800356506238856"/>
    <n v="0.78866658108272125"/>
    <n v="0.8597197346450306"/>
    <n v="15762.61"/>
    <n v="28.097344028520499"/>
    <n v="7281.18"/>
    <n v="12.978930481283424"/>
    <x v="1"/>
    <s v="Warning"/>
    <n v="505.75219251336898"/>
  </r>
  <r>
    <n v="723"/>
    <x v="94"/>
    <x v="0"/>
    <x v="0"/>
    <x v="0"/>
    <x v="0"/>
    <x v="1"/>
    <s v="B260422-0723"/>
    <s v="OP124"/>
    <n v="934"/>
    <n v="945"/>
    <n v="895"/>
    <n v="50"/>
    <n v="15"/>
    <n v="17"/>
    <s v="Quality Inspection"/>
    <n v="45"/>
    <n v="44"/>
    <n v="78.7"/>
    <n v="2.4300000000000002"/>
    <n v="29.74"/>
    <n v="20180.61"/>
    <n v="8.85"/>
    <x v="0"/>
    <n v="23"/>
    <n v="30691.52"/>
    <n v="1.0117773019271949"/>
    <n v="5.2910052910052907E-2"/>
    <n v="1.5873015873015872E-2"/>
    <n v="0.94708994708994709"/>
    <n v="0.28333333333333333"/>
    <n v="81.818181818181813"/>
    <n v="11.55"/>
    <n v="11.391666666666667"/>
    <n v="11.675000000000001"/>
    <n v="0.97573162027123483"/>
    <n v="80"/>
    <n v="1.0227272727272727"/>
    <n v="0.94708994708994709"/>
    <n v="0.94510800881250567"/>
    <n v="0.85997532152834832"/>
    <n v="20180.61"/>
    <n v="21.355142857142859"/>
    <n v="10510.91"/>
    <n v="11.122656084656084"/>
    <x v="2"/>
    <s v="Normal"/>
    <n v="320.32714285714286"/>
  </r>
  <r>
    <n v="724"/>
    <x v="147"/>
    <x v="1"/>
    <x v="4"/>
    <x v="14"/>
    <x v="0"/>
    <x v="4"/>
    <s v="B260524-0724"/>
    <s v="OP134"/>
    <n v="566"/>
    <n v="527"/>
    <n v="481"/>
    <n v="46"/>
    <n v="19"/>
    <n v="23"/>
    <s v="Machine Breakdown"/>
    <n v="57"/>
    <n v="63"/>
    <n v="82.7"/>
    <n v="2.6"/>
    <n v="20.86"/>
    <n v="13737.58"/>
    <n v="9.1199999999999992"/>
    <x v="3"/>
    <n v="16"/>
    <n v="22313.82"/>
    <n v="0.93109540636042398"/>
    <n v="8.7286527514231493E-2"/>
    <n v="3.6053130929791274E-2"/>
    <n v="0.91271347248576851"/>
    <n v="0.38333333333333336"/>
    <n v="57.142857142857146"/>
    <n v="9.2225000000000001"/>
    <n v="8.5783333333333331"/>
    <n v="8.961666666666666"/>
    <n v="0.95722521852334019"/>
    <n v="63.157894736842103"/>
    <n v="0.90476190476190488"/>
    <n v="0.91271347248576851"/>
    <n v="0.79046546237325455"/>
    <n v="0.85966798330710592"/>
    <n v="13737.58"/>
    <n v="26.06751423149905"/>
    <n v="8576.24"/>
    <n v="16.27370018975332"/>
    <x v="2"/>
    <s v="Warning"/>
    <n v="495.28277039848194"/>
  </r>
  <r>
    <n v="725"/>
    <x v="83"/>
    <x v="0"/>
    <x v="0"/>
    <x v="0"/>
    <x v="0"/>
    <x v="0"/>
    <s v="B260116-0725"/>
    <s v="OP112"/>
    <n v="957"/>
    <n v="1032"/>
    <n v="980"/>
    <n v="52"/>
    <n v="19"/>
    <n v="47"/>
    <s v="Machine Breakdown"/>
    <n v="42"/>
    <n v="41"/>
    <n v="77"/>
    <n v="2.04"/>
    <n v="32.33"/>
    <n v="18403.79"/>
    <n v="7.88"/>
    <x v="0"/>
    <n v="41"/>
    <n v="31228.639999999999"/>
    <n v="1.0783699059561129"/>
    <n v="5.0387596899224806E-2"/>
    <n v="1.8410852713178296E-2"/>
    <n v="0.94961240310077522"/>
    <n v="0.78333333333333333"/>
    <n v="87.804878048780495"/>
    <n v="11.753333333333334"/>
    <n v="10.381666666666666"/>
    <n v="11.164999999999999"/>
    <n v="0.9298402746678609"/>
    <n v="85.714285714285708"/>
    <n v="1.0243902439024393"/>
    <n v="0.94961240310077522"/>
    <n v="0.90452414694009176"/>
    <n v="0.85991871707860557"/>
    <n v="18403.79"/>
    <n v="17.833129844961242"/>
    <n v="12824.849999999999"/>
    <n v="12.427180232558138"/>
    <x v="1"/>
    <s v="Normal"/>
    <n v="338.8294670542636"/>
  </r>
  <r>
    <n v="726"/>
    <x v="176"/>
    <x v="0"/>
    <x v="0"/>
    <x v="1"/>
    <x v="0"/>
    <x v="1"/>
    <s v="B260322-0726"/>
    <s v="OP106"/>
    <n v="938"/>
    <n v="1009"/>
    <n v="954"/>
    <n v="55"/>
    <n v="15"/>
    <n v="12"/>
    <s v="Quality Inspection"/>
    <n v="45"/>
    <n v="45"/>
    <n v="66.599999999999994"/>
    <n v="1.43"/>
    <n v="36.06"/>
    <n v="21571.77"/>
    <n v="8.9700000000000006"/>
    <x v="1"/>
    <n v="15"/>
    <n v="32947.31"/>
    <n v="1.0756929637526653"/>
    <n v="5.4509415262636272E-2"/>
    <n v="1.4866204162537165E-2"/>
    <n v="0.94549058473736369"/>
    <n v="0.2"/>
    <n v="80"/>
    <n v="12.612500000000001"/>
    <n v="11.525"/>
    <n v="11.725"/>
    <n v="0.98294243070362475"/>
    <n v="80"/>
    <n v="1"/>
    <n v="0.94549058473736369"/>
    <n v="0.92936281356913575"/>
    <n v="0.85975651551547261"/>
    <n v="21571.77"/>
    <n v="21.379355797819624"/>
    <n v="11375.539999999997"/>
    <n v="11.274073339940532"/>
    <x v="0"/>
    <s v="Normal"/>
    <n v="320.69033696729434"/>
  </r>
  <r>
    <n v="727"/>
    <x v="68"/>
    <x v="0"/>
    <x v="1"/>
    <x v="6"/>
    <x v="0"/>
    <x v="4"/>
    <s v="B260501-0727"/>
    <s v="OP133"/>
    <n v="756"/>
    <n v="767"/>
    <n v="732"/>
    <n v="35"/>
    <n v="9"/>
    <n v="26"/>
    <s v="Operator Issue"/>
    <n v="57"/>
    <n v="55"/>
    <n v="67.3"/>
    <n v="2.39"/>
    <n v="28.62"/>
    <n v="20388.29"/>
    <n v="7.92"/>
    <x v="0"/>
    <n v="2"/>
    <n v="33261.410000000003"/>
    <n v="1.0145502645502646"/>
    <n v="4.563233376792699E-2"/>
    <n v="1.1734028683181226E-2"/>
    <n v="0.95436766623207303"/>
    <n v="0.43333333333333335"/>
    <n v="65.454545454545453"/>
    <n v="11.718055555555555"/>
    <n v="11.536666666666667"/>
    <n v="11.97"/>
    <n v="0.96379838485101643"/>
    <n v="63.157894736842103"/>
    <n v="1.0363636363636364"/>
    <n v="0.95436766623207303"/>
    <n v="0.95326594309645163"/>
    <n v="0.85950247793133516"/>
    <n v="20388.29"/>
    <n v="26.581864406779662"/>
    <n v="12873.120000000003"/>
    <n v="16.783728813559325"/>
    <x v="2"/>
    <s v="Normal"/>
    <n v="239.23677966101695"/>
  </r>
  <r>
    <n v="728"/>
    <x v="32"/>
    <x v="1"/>
    <x v="4"/>
    <x v="12"/>
    <x v="1"/>
    <x v="1"/>
    <s v="B260403-0728"/>
    <s v="OP122"/>
    <n v="757"/>
    <n v="684"/>
    <n v="584"/>
    <n v="100"/>
    <n v="40"/>
    <n v="19"/>
    <s v="Machine Breakdown"/>
    <n v="45"/>
    <n v="48"/>
    <n v="82.1"/>
    <n v="4.1100000000000003"/>
    <n v="24.71"/>
    <n v="14808.93"/>
    <n v="7.45"/>
    <x v="0"/>
    <n v="33"/>
    <n v="20956.48"/>
    <n v="0.90356671070013206"/>
    <n v="0.14619883040935672"/>
    <n v="5.8479532163742687E-2"/>
    <n v="0.85380116959064323"/>
    <n v="0.31666666666666665"/>
    <n v="75"/>
    <n v="9.1199999999999992"/>
    <n v="9.1458333333333339"/>
    <n v="9.4625000000000004"/>
    <n v="0.96653456627036549"/>
    <n v="80"/>
    <n v="0.9375"/>
    <n v="0.85380116959064323"/>
    <n v="0.77365157168570919"/>
    <n v="0.85915902201497951"/>
    <n v="14808.93"/>
    <n v="21.650482456140352"/>
    <n v="6147.5499999999993"/>
    <n v="8.9876461988304079"/>
    <x v="1"/>
    <s v="Warning"/>
    <n v="866.0192982456141"/>
  </r>
  <r>
    <n v="729"/>
    <x v="63"/>
    <x v="1"/>
    <x v="1"/>
    <x v="5"/>
    <x v="1"/>
    <x v="3"/>
    <s v="B260611-0729"/>
    <s v="OP104"/>
    <n v="848"/>
    <n v="891"/>
    <n v="859"/>
    <n v="32"/>
    <n v="11"/>
    <n v="15"/>
    <s v="Material Shortage"/>
    <n v="49"/>
    <n v="50"/>
    <n v="73.8"/>
    <n v="2.29"/>
    <n v="25.61"/>
    <n v="20629.73"/>
    <n v="10.69"/>
    <x v="0"/>
    <n v="40"/>
    <n v="31745.99"/>
    <n v="1.0507075471698113"/>
    <n v="3.5914702581369251E-2"/>
    <n v="1.2345679012345678E-2"/>
    <n v="0.9640852974186308"/>
    <n v="0.25"/>
    <n v="72"/>
    <n v="12.375"/>
    <n v="11.292222222222222"/>
    <n v="11.542222222222222"/>
    <n v="0.97834039276087792"/>
    <n v="73.469387755102048"/>
    <n v="0.97999999999999987"/>
    <n v="0.9640852974186308"/>
    <n v="0.92433951676090031"/>
    <n v="0.85947338764118986"/>
    <n v="20629.73"/>
    <n v="23.153456790123457"/>
    <n v="11116.260000000002"/>
    <n v="12.476161616161619"/>
    <x v="1"/>
    <s v="Normal"/>
    <n v="254.68802469135801"/>
  </r>
  <r>
    <n v="730"/>
    <x v="63"/>
    <x v="1"/>
    <x v="0"/>
    <x v="0"/>
    <x v="2"/>
    <x v="0"/>
    <s v="B260611-0730"/>
    <s v="OP115"/>
    <n v="771"/>
    <n v="711"/>
    <n v="679"/>
    <n v="32"/>
    <n v="12"/>
    <n v="38"/>
    <s v="Tool Change"/>
    <n v="42"/>
    <n v="44"/>
    <n v="65.900000000000006"/>
    <n v="1.65"/>
    <n v="28.42"/>
    <n v="12978.4"/>
    <n v="8.73"/>
    <x v="0"/>
    <n v="22"/>
    <n v="21902.49"/>
    <n v="0.9221789883268483"/>
    <n v="4.5007032348804502E-2"/>
    <n v="1.6877637130801686E-2"/>
    <n v="0.95499296765119546"/>
    <n v="0.6333333333333333"/>
    <n v="81.818181818181813"/>
    <n v="8.69"/>
    <n v="8.3616666666666664"/>
    <n v="8.9949999999999992"/>
    <n v="0.92959051324810082"/>
    <n v="85.714285714285708"/>
    <n v="0.95454545454545459"/>
    <n v="0.95499296765119546"/>
    <n v="0.84740002099505629"/>
    <n v="0.85923402923115411"/>
    <n v="12978.4"/>
    <n v="18.253727144866385"/>
    <n v="8924.090000000002"/>
    <n v="12.551462728551339"/>
    <x v="0"/>
    <s v="Warning"/>
    <n v="219.04472573839661"/>
  </r>
  <r>
    <n v="731"/>
    <x v="141"/>
    <x v="1"/>
    <x v="3"/>
    <x v="7"/>
    <x v="2"/>
    <x v="2"/>
    <s v="B260414-0731"/>
    <s v="OP106"/>
    <n v="624"/>
    <n v="482"/>
    <n v="457"/>
    <n v="25"/>
    <n v="5"/>
    <n v="20"/>
    <s v="Machine Breakdown"/>
    <n v="64"/>
    <n v="67"/>
    <n v="80.2"/>
    <n v="1.22"/>
    <n v="17.46"/>
    <n v="15693.24"/>
    <n v="5.76"/>
    <x v="0"/>
    <n v="28"/>
    <n v="23357.06"/>
    <n v="0.77243589743589747"/>
    <n v="5.1867219917012451E-2"/>
    <n v="1.0373443983402489E-2"/>
    <n v="0.94813278008298751"/>
    <n v="0.33333333333333331"/>
    <n v="53.731343283582092"/>
    <n v="8.9705555555555563"/>
    <n v="10.76"/>
    <n v="11.093333333333334"/>
    <n v="0.96995192307692302"/>
    <n v="56.25"/>
    <n v="0.95522388059701502"/>
    <n v="0.94813278008298751"/>
    <n v="0.87846515904359457"/>
    <n v="0.85927785889128783"/>
    <n v="15693.24"/>
    <n v="32.558589211618255"/>
    <n v="7663.8200000000015"/>
    <n v="15.900041493775937"/>
    <x v="2"/>
    <s v="Normal"/>
    <n v="162.79294605809127"/>
  </r>
  <r>
    <n v="732"/>
    <x v="129"/>
    <x v="1"/>
    <x v="2"/>
    <x v="10"/>
    <x v="1"/>
    <x v="2"/>
    <s v="B260216-0732"/>
    <s v="OP122"/>
    <n v="458"/>
    <n v="418"/>
    <n v="379"/>
    <n v="39"/>
    <n v="10"/>
    <n v="54"/>
    <s v="Power Failure"/>
    <n v="64"/>
    <n v="66"/>
    <n v="76.599999999999994"/>
    <n v="2.58"/>
    <n v="19.09"/>
    <n v="13181.78"/>
    <n v="9.32"/>
    <x v="1"/>
    <n v="14"/>
    <n v="20097.310000000001"/>
    <n v="0.9126637554585153"/>
    <n v="9.3301435406698566E-2"/>
    <n v="2.3923444976076555E-2"/>
    <n v="0.90669856459330145"/>
    <n v="0.9"/>
    <n v="54.545454545454547"/>
    <n v="7.6633333333333331"/>
    <n v="7.242222222222221"/>
    <n v="8.1422222222222214"/>
    <n v="0.88946506550218341"/>
    <n v="56.25"/>
    <n v="0.96969696969696972"/>
    <n v="0.90669856459330145"/>
    <n v="0.78203801032408882"/>
    <n v="0.85920653063793362"/>
    <n v="13181.78"/>
    <n v="31.535358851674644"/>
    <n v="6915.5300000000007"/>
    <n v="16.544330143540673"/>
    <x v="1"/>
    <s v="Warning"/>
    <n v="315.35358851674641"/>
  </r>
  <r>
    <n v="733"/>
    <x v="104"/>
    <x v="0"/>
    <x v="1"/>
    <x v="2"/>
    <x v="2"/>
    <x v="4"/>
    <s v="B260113-0733"/>
    <s v="OP120"/>
    <n v="717"/>
    <n v="644"/>
    <n v="609"/>
    <n v="35"/>
    <n v="14"/>
    <n v="54"/>
    <s v="Machine Breakdown"/>
    <n v="57"/>
    <n v="59"/>
    <n v="72.900000000000006"/>
    <n v="2.08"/>
    <n v="22.46"/>
    <n v="17284.73"/>
    <n v="8.2899999999999991"/>
    <x v="0"/>
    <n v="31"/>
    <n v="27545.69"/>
    <n v="0.89818688981868899"/>
    <n v="5.434782608695652E-2"/>
    <n v="2.1739130434782608E-2"/>
    <n v="0.94565217391304346"/>
    <n v="0.9"/>
    <n v="61.016949152542374"/>
    <n v="10.554444444444444"/>
    <n v="10.452499999999999"/>
    <n v="11.352499999999999"/>
    <n v="0.92072230786170439"/>
    <n v="63.157894736842103"/>
    <n v="0.96610169491525433"/>
    <n v="0.94565217391304346"/>
    <n v="0.84116837227085339"/>
    <n v="0.8594944728779107"/>
    <n v="17284.73"/>
    <n v="26.839642857142856"/>
    <n v="10260.959999999999"/>
    <n v="15.933167701863352"/>
    <x v="1"/>
    <s v="Warning"/>
    <n v="375.755"/>
  </r>
  <r>
    <n v="734"/>
    <x v="148"/>
    <x v="1"/>
    <x v="2"/>
    <x v="9"/>
    <x v="2"/>
    <x v="2"/>
    <s v="B260617-0734"/>
    <s v="OP123"/>
    <n v="538"/>
    <n v="513"/>
    <n v="486"/>
    <n v="27"/>
    <n v="11"/>
    <n v="21"/>
    <s v="Tool Change"/>
    <n v="64"/>
    <n v="65"/>
    <n v="70.8"/>
    <n v="2.19"/>
    <n v="19.38"/>
    <n v="16178.04"/>
    <n v="8.1199999999999992"/>
    <x v="1"/>
    <n v="27"/>
    <n v="25899.77"/>
    <n v="0.95353159851301117"/>
    <n v="5.2631578947368418E-2"/>
    <n v="2.1442495126705652E-2"/>
    <n v="0.94736842105263153"/>
    <n v="0.35"/>
    <n v="55.384615384615387"/>
    <n v="9.2624999999999993"/>
    <n v="9.2144444444444442"/>
    <n v="9.5644444444444439"/>
    <n v="0.96340613382899631"/>
    <n v="56.25"/>
    <n v="0.98461538461538467"/>
    <n v="0.94736842105263153"/>
    <n v="0.89865900094818119"/>
    <n v="0.85956310995883589"/>
    <n v="16178.04"/>
    <n v="31.536140350877194"/>
    <n v="9721.73"/>
    <n v="18.950740740740741"/>
    <x v="2"/>
    <s v="Normal"/>
    <n v="346.89754385964915"/>
  </r>
  <r>
    <n v="735"/>
    <x v="161"/>
    <x v="0"/>
    <x v="0"/>
    <x v="0"/>
    <x v="0"/>
    <x v="3"/>
    <s v="B260521-0735"/>
    <s v="OP117"/>
    <n v="642"/>
    <n v="734"/>
    <n v="674"/>
    <n v="60"/>
    <n v="25"/>
    <n v="5"/>
    <s v="Tool Change"/>
    <n v="49"/>
    <n v="52"/>
    <n v="85.7"/>
    <n v="2.66"/>
    <n v="28.96"/>
    <n v="15939.94"/>
    <n v="9.9600000000000009"/>
    <x v="2"/>
    <n v="55"/>
    <n v="26144.49"/>
    <n v="1.1433021806853583"/>
    <n v="8.1743869209809264E-2"/>
    <n v="3.4059945504087197E-2"/>
    <n v="0.91825613079019075"/>
    <n v="8.3333333333333329E-2"/>
    <n v="69.230769230769226"/>
    <n v="10.602222222222222"/>
    <n v="8.6549999999999994"/>
    <n v="8.7383333333333333"/>
    <n v="0.99046347510966992"/>
    <n v="73.469387755102048"/>
    <n v="0.94230769230769218"/>
    <n v="0.91825613079019075"/>
    <n v="0.85702805305418028"/>
    <n v="0.85941613292504115"/>
    <n v="15939.94"/>
    <n v="21.716539509536787"/>
    <n v="10204.550000000001"/>
    <n v="13.90265667574932"/>
    <x v="1"/>
    <s v="Normal"/>
    <n v="542.91348773841969"/>
  </r>
  <r>
    <n v="736"/>
    <x v="124"/>
    <x v="1"/>
    <x v="0"/>
    <x v="3"/>
    <x v="0"/>
    <x v="3"/>
    <s v="B260327-0736"/>
    <s v="OP101"/>
    <n v="657"/>
    <n v="643"/>
    <n v="624"/>
    <n v="19"/>
    <n v="6"/>
    <n v="34"/>
    <s v="Machine Breakdown"/>
    <n v="49"/>
    <n v="50"/>
    <n v="70.8"/>
    <n v="2.52"/>
    <n v="25.34"/>
    <n v="14269.38"/>
    <n v="9.56"/>
    <x v="0"/>
    <n v="31"/>
    <n v="23315.52"/>
    <n v="0.9786910197869102"/>
    <n v="2.9548989113530325E-2"/>
    <n v="9.3312597200622092E-3"/>
    <n v="0.97045101088646968"/>
    <n v="0.56666666666666665"/>
    <n v="72"/>
    <n v="8.9305555555555554"/>
    <n v="8.3758333333333344"/>
    <n v="8.9425000000000008"/>
    <n v="0.93663218712142393"/>
    <n v="73.469387755102048"/>
    <n v="0.97999999999999987"/>
    <n v="0.97045101088646968"/>
    <n v="0.89077653976437499"/>
    <n v="0.85942514454719554"/>
    <n v="14269.38"/>
    <n v="22.191881804043543"/>
    <n v="9046.1400000000012"/>
    <n v="14.068646967340593"/>
    <x v="1"/>
    <s v="Normal"/>
    <n v="133.15129082426125"/>
  </r>
  <r>
    <n v="737"/>
    <x v="66"/>
    <x v="0"/>
    <x v="0"/>
    <x v="3"/>
    <x v="1"/>
    <x v="0"/>
    <s v="B260326-0737"/>
    <s v="OP103"/>
    <n v="935"/>
    <n v="921"/>
    <n v="882"/>
    <n v="39"/>
    <n v="8"/>
    <n v="24"/>
    <s v="Preventive Maintenance"/>
    <n v="42"/>
    <n v="46"/>
    <n v="70.2"/>
    <n v="2.0299999999999998"/>
    <n v="31.65"/>
    <n v="17640.8"/>
    <n v="9.1"/>
    <x v="0"/>
    <n v="32"/>
    <n v="28895.25"/>
    <n v="0.9850267379679144"/>
    <n v="4.2345276872964167E-2"/>
    <n v="8.6862106406080351E-3"/>
    <n v="0.95765472312703581"/>
    <n v="0.4"/>
    <n v="78.260869565217391"/>
    <n v="11.768333333333333"/>
    <n v="10.508333333333333"/>
    <n v="10.908333333333333"/>
    <n v="0.96333078686019857"/>
    <n v="85.714285714285708"/>
    <n v="0.91304347826086962"/>
    <n v="0.95765472312703581"/>
    <n v="0.84231755814684406"/>
    <n v="0.85930638926228176"/>
    <n v="17640.8"/>
    <n v="19.153963083604776"/>
    <n v="11254.45"/>
    <n v="12.219815418023888"/>
    <x v="2"/>
    <s v="Warning"/>
    <n v="153.2317046688382"/>
  </r>
  <r>
    <n v="738"/>
    <x v="124"/>
    <x v="1"/>
    <x v="4"/>
    <x v="12"/>
    <x v="1"/>
    <x v="2"/>
    <s v="B260327-0738"/>
    <s v="OP129"/>
    <n v="532"/>
    <n v="499"/>
    <n v="415"/>
    <n v="84"/>
    <n v="31"/>
    <n v="49"/>
    <s v="Power Failure"/>
    <n v="64"/>
    <n v="66"/>
    <n v="88.1"/>
    <n v="3.6"/>
    <n v="21.7"/>
    <n v="15227.77"/>
    <n v="8.36"/>
    <x v="0"/>
    <n v="36"/>
    <n v="21530.720000000001"/>
    <n v="0.93796992481203012"/>
    <n v="0.16833667334669339"/>
    <n v="6.2124248496993988E-2"/>
    <n v="0.83166332665330667"/>
    <n v="0.81666666666666665"/>
    <n v="54.545454545454547"/>
    <n v="9.1483333333333334"/>
    <n v="8.6411111111111119"/>
    <n v="9.4577777777777783"/>
    <n v="0.91365131578947367"/>
    <n v="56.25"/>
    <n v="0.96969696969696972"/>
    <n v="0.83166332665330667"/>
    <n v="0.73682452624547345"/>
    <n v="0.85937098557831015"/>
    <n v="15227.77"/>
    <n v="30.516573146292586"/>
    <n v="6302.9500000000007"/>
    <n v="12.631162324649299"/>
    <x v="1"/>
    <s v="Warning"/>
    <n v="946.0137675350702"/>
  </r>
  <r>
    <n v="739"/>
    <x v="97"/>
    <x v="0"/>
    <x v="2"/>
    <x v="4"/>
    <x v="0"/>
    <x v="3"/>
    <s v="B260429-0739"/>
    <s v="OP106"/>
    <n v="796"/>
    <n v="785"/>
    <n v="732"/>
    <n v="53"/>
    <n v="10"/>
    <n v="49"/>
    <s v="Machine Breakdown"/>
    <n v="49"/>
    <n v="48"/>
    <n v="69.099999999999994"/>
    <n v="1.72"/>
    <n v="33.979999999999997"/>
    <n v="16491.8"/>
    <n v="8.9600000000000009"/>
    <x v="1"/>
    <n v="27"/>
    <n v="26988.66"/>
    <n v="0.98618090452261309"/>
    <n v="6.751592356687898E-2"/>
    <n v="1.2738853503184714E-2"/>
    <n v="0.93248407643312103"/>
    <n v="0.81666666666666665"/>
    <n v="75"/>
    <n v="10.466666666666667"/>
    <n v="10.017777777777779"/>
    <n v="10.834444444444445"/>
    <n v="0.92462311557788945"/>
    <n v="73.469387755102048"/>
    <n v="1.0208333333333333"/>
    <n v="0.93248407643312103"/>
    <n v="0.88015875556124568"/>
    <n v="0.85983872015591645"/>
    <n v="16491.8"/>
    <n v="21.008662420382166"/>
    <n v="10496.86"/>
    <n v="13.371796178343949"/>
    <x v="2"/>
    <s v="Normal"/>
    <n v="210.08662420382166"/>
  </r>
  <r>
    <n v="740"/>
    <x v="145"/>
    <x v="0"/>
    <x v="1"/>
    <x v="5"/>
    <x v="1"/>
    <x v="4"/>
    <s v="B260404-0740"/>
    <s v="OP114"/>
    <n v="657"/>
    <n v="645"/>
    <n v="623"/>
    <n v="22"/>
    <n v="8"/>
    <n v="13"/>
    <s v="Tool Change"/>
    <n v="57"/>
    <n v="57"/>
    <n v="72"/>
    <n v="1.35"/>
    <n v="19.59"/>
    <n v="16767.88"/>
    <n v="7.23"/>
    <x v="2"/>
    <n v="10"/>
    <n v="28382.31"/>
    <n v="0.9817351598173516"/>
    <n v="3.4108527131782945E-2"/>
    <n v="1.2403100775193798E-2"/>
    <n v="0.96589147286821708"/>
    <n v="0.21666666666666667"/>
    <n v="63.157894736842103"/>
    <n v="10.2125"/>
    <n v="10.185833333333333"/>
    <n v="10.4025"/>
    <n v="0.97917167347592726"/>
    <n v="63.157894736842103"/>
    <n v="1"/>
    <n v="0.96589147286821708"/>
    <n v="0.94577356988450034"/>
    <n v="0.85976086561413356"/>
    <n v="16767.88"/>
    <n v="25.996713178294574"/>
    <n v="11614.43"/>
    <n v="18.006868217054265"/>
    <x v="0"/>
    <s v="Normal"/>
    <n v="207.97370542635659"/>
  </r>
  <r>
    <n v="741"/>
    <x v="93"/>
    <x v="1"/>
    <x v="2"/>
    <x v="9"/>
    <x v="1"/>
    <x v="0"/>
    <s v="B260302-0741"/>
    <s v="OP125"/>
    <n v="799"/>
    <n v="772"/>
    <n v="736"/>
    <n v="36"/>
    <n v="11"/>
    <n v="0"/>
    <s v="No Downtime"/>
    <n v="42"/>
    <n v="45"/>
    <n v="84.6"/>
    <n v="2"/>
    <n v="23.3"/>
    <n v="13703.6"/>
    <n v="7.13"/>
    <x v="1"/>
    <n v="1"/>
    <n v="23714.57"/>
    <n v="0.96620775969962458"/>
    <n v="4.6632124352331605E-2"/>
    <n v="1.4248704663212436E-2"/>
    <n v="0.95336787564766834"/>
    <n v="0"/>
    <n v="80"/>
    <n v="9.65"/>
    <n v="9.3216666666666672"/>
    <n v="9.3216666666666672"/>
    <n v="1"/>
    <n v="85.714285714285708"/>
    <n v="0.93333333333333335"/>
    <n v="0.95336787564766834"/>
    <n v="0.88981001727115716"/>
    <n v="0.85943004752078589"/>
    <n v="13703.6"/>
    <n v="17.750777202072538"/>
    <n v="10010.969999999999"/>
    <n v="12.967577720207252"/>
    <x v="0"/>
    <s v="Normal"/>
    <n v="195.25854922279791"/>
  </r>
  <r>
    <n v="742"/>
    <x v="134"/>
    <x v="0"/>
    <x v="3"/>
    <x v="8"/>
    <x v="1"/>
    <x v="0"/>
    <s v="B260518-0742"/>
    <s v="OP117"/>
    <n v="765"/>
    <n v="699"/>
    <n v="659"/>
    <n v="40"/>
    <n v="11"/>
    <n v="9"/>
    <s v="Machine Breakdown"/>
    <n v="42"/>
    <n v="41"/>
    <n v="72"/>
    <n v="1.54"/>
    <n v="28.68"/>
    <n v="13090.47"/>
    <n v="7.17"/>
    <x v="0"/>
    <n v="27"/>
    <n v="20615.46"/>
    <n v="0.9137254901960784"/>
    <n v="5.7224606580829757E-2"/>
    <n v="1.5736766809728183E-2"/>
    <n v="0.94277539341917027"/>
    <n v="0.15"/>
    <n v="87.804878048780495"/>
    <n v="7.9608333333333334"/>
    <n v="8.7750000000000004"/>
    <n v="8.9250000000000007"/>
    <n v="0.98319327731092432"/>
    <n v="85.714285714285708"/>
    <n v="1.0243902439024393"/>
    <n v="0.94277539341917027"/>
    <n v="0.94953848806349728"/>
    <n v="0.85931275034028265"/>
    <n v="13090.47"/>
    <n v="18.727424892703862"/>
    <n v="7524.99"/>
    <n v="10.765364806866952"/>
    <x v="0"/>
    <s v="Normal"/>
    <n v="206.00167381974248"/>
  </r>
  <r>
    <n v="743"/>
    <x v="38"/>
    <x v="0"/>
    <x v="3"/>
    <x v="8"/>
    <x v="1"/>
    <x v="2"/>
    <s v="B260610-0743"/>
    <s v="OP118"/>
    <n v="689"/>
    <n v="583"/>
    <n v="542"/>
    <n v="41"/>
    <n v="9"/>
    <n v="52"/>
    <s v="Machine Breakdown"/>
    <n v="64"/>
    <n v="65"/>
    <n v="80.900000000000006"/>
    <n v="2.02"/>
    <n v="26.53"/>
    <n v="18080.240000000002"/>
    <n v="7.26"/>
    <x v="2"/>
    <n v="37"/>
    <n v="28027"/>
    <n v="0.84615384615384615"/>
    <n v="7.0325900514579764E-2"/>
    <n v="1.5437392795883362E-2"/>
    <n v="0.92967409948542024"/>
    <n v="0.8666666666666667"/>
    <n v="55.384615384615387"/>
    <n v="10.526388888888889"/>
    <n v="11.382222222222222"/>
    <n v="12.248888888888889"/>
    <n v="0.92924528301886788"/>
    <n v="56.25"/>
    <n v="0.98461538461538467"/>
    <n v="0.92967409948542024"/>
    <n v="0.85060457520407684"/>
    <n v="0.85896303817856468"/>
    <n v="18080.240000000002"/>
    <n v="31.012418524871357"/>
    <n v="9946.7599999999984"/>
    <n v="17.061337907375641"/>
    <x v="1"/>
    <s v="Normal"/>
    <n v="279.11176672384221"/>
  </r>
  <r>
    <n v="744"/>
    <x v="23"/>
    <x v="0"/>
    <x v="0"/>
    <x v="0"/>
    <x v="2"/>
    <x v="0"/>
    <s v="B260412-0744"/>
    <s v="OP115"/>
    <n v="945"/>
    <n v="911"/>
    <n v="871"/>
    <n v="40"/>
    <n v="7"/>
    <n v="0"/>
    <s v="No Downtime"/>
    <n v="42"/>
    <n v="42"/>
    <n v="69.400000000000006"/>
    <n v="2"/>
    <n v="27.43"/>
    <n v="16683.03"/>
    <n v="9.75"/>
    <x v="1"/>
    <n v="18"/>
    <n v="28277.200000000001"/>
    <n v="0.964021164021164"/>
    <n v="4.3907793633369926E-2"/>
    <n v="7.6838638858397366E-3"/>
    <n v="0.95609220636663006"/>
    <n v="0"/>
    <n v="85.714285714285708"/>
    <n v="10.628333333333334"/>
    <n v="11.025"/>
    <n v="11.025"/>
    <n v="1"/>
    <n v="85.714285714285708"/>
    <n v="1"/>
    <n v="0.95609220636663006"/>
    <n v="0.95609220636663006"/>
    <n v="0.85899556138080013"/>
    <n v="16683.03"/>
    <n v="18.312875960482984"/>
    <n v="11594.170000000002"/>
    <n v="12.726860592755216"/>
    <x v="0"/>
    <s v="Normal"/>
    <n v="128.19013172338089"/>
  </r>
  <r>
    <n v="745"/>
    <x v="68"/>
    <x v="1"/>
    <x v="1"/>
    <x v="6"/>
    <x v="0"/>
    <x v="2"/>
    <s v="B260501-0745"/>
    <s v="OP134"/>
    <n v="505"/>
    <n v="505"/>
    <n v="473"/>
    <n v="32"/>
    <n v="12"/>
    <n v="9"/>
    <s v="Operator Issue"/>
    <n v="64"/>
    <n v="68"/>
    <n v="70.3"/>
    <n v="1.87"/>
    <n v="15.83"/>
    <n v="15630.29"/>
    <n v="8.85"/>
    <x v="1"/>
    <n v="26"/>
    <n v="24680.38"/>
    <n v="1"/>
    <n v="6.3366336633663367E-2"/>
    <n v="2.3762376237623763E-2"/>
    <n v="0.93663366336633669"/>
    <n v="0.15"/>
    <n v="52.941176470588232"/>
    <n v="9.5388888888888896"/>
    <n v="8.8277777777777775"/>
    <n v="8.9777777777777779"/>
    <n v="0.98329207920792072"/>
    <n v="56.25"/>
    <n v="0.94117647058823528"/>
    <n v="0.93663366336633669"/>
    <n v="0.86680890570128644"/>
    <n v="0.8586162776113242"/>
    <n v="15630.29"/>
    <n v="30.951069306930695"/>
    <n v="9050.09"/>
    <n v="17.920970297029704"/>
    <x v="0"/>
    <s v="Normal"/>
    <n v="371.41283168316835"/>
  </r>
  <r>
    <n v="746"/>
    <x v="87"/>
    <x v="1"/>
    <x v="1"/>
    <x v="2"/>
    <x v="2"/>
    <x v="2"/>
    <s v="B260405-0746"/>
    <s v="OP103"/>
    <n v="548"/>
    <n v="495"/>
    <n v="464"/>
    <n v="31"/>
    <n v="11"/>
    <n v="13"/>
    <s v="Tool Change"/>
    <n v="64"/>
    <n v="71"/>
    <n v="70.900000000000006"/>
    <n v="2.1800000000000002"/>
    <n v="19.510000000000002"/>
    <n v="14490.92"/>
    <n v="9.3800000000000008"/>
    <x v="1"/>
    <n v="28"/>
    <n v="23688.41"/>
    <n v="0.90328467153284675"/>
    <n v="6.2626262626262627E-2"/>
    <n v="2.2222222222222223E-2"/>
    <n v="0.93737373737373741"/>
    <n v="0.21666666666666667"/>
    <n v="50.70422535211268"/>
    <n v="9.7624999999999993"/>
    <n v="9.525555555555556"/>
    <n v="9.7422222222222228"/>
    <n v="0.97776003649635035"/>
    <n v="56.25"/>
    <n v="0.90140845070422537"/>
    <n v="0.93737373737373741"/>
    <n v="0.82616480420531002"/>
    <n v="0.8585841496580302"/>
    <n v="14490.92"/>
    <n v="29.274585858585858"/>
    <n v="9197.49"/>
    <n v="18.580787878787877"/>
    <x v="2"/>
    <s v="Warning"/>
    <n v="322.02044444444442"/>
  </r>
  <r>
    <n v="747"/>
    <x v="55"/>
    <x v="0"/>
    <x v="3"/>
    <x v="11"/>
    <x v="0"/>
    <x v="0"/>
    <s v="B260320-0747"/>
    <s v="OP125"/>
    <n v="805"/>
    <n v="753"/>
    <n v="702"/>
    <n v="51"/>
    <n v="19"/>
    <n v="30"/>
    <s v="Setup Time"/>
    <n v="42"/>
    <n v="41"/>
    <n v="74.7"/>
    <n v="2.2000000000000002"/>
    <n v="26.28"/>
    <n v="14257.19"/>
    <n v="7.56"/>
    <x v="0"/>
    <n v="29"/>
    <n v="22705.5"/>
    <n v="0.93540372670807448"/>
    <n v="6.7729083665338641E-2"/>
    <n v="2.5232403718459494E-2"/>
    <n v="0.9322709163346613"/>
    <n v="0.5"/>
    <n v="87.804878048780495"/>
    <n v="8.5758333333333336"/>
    <n v="8.8916666666666675"/>
    <n v="9.3916666666666675"/>
    <n v="0.94676131322094059"/>
    <n v="85.714285714285708"/>
    <n v="1.0243902439024393"/>
    <n v="0.9322709163346613"/>
    <n v="0.90416579402734487"/>
    <n v="0.85871178487634792"/>
    <n v="14257.19"/>
    <n v="18.933851261620188"/>
    <n v="8448.31"/>
    <n v="11.219535192563081"/>
    <x v="1"/>
    <s v="Normal"/>
    <n v="359.74317397078357"/>
  </r>
  <r>
    <n v="748"/>
    <x v="69"/>
    <x v="0"/>
    <x v="2"/>
    <x v="9"/>
    <x v="1"/>
    <x v="2"/>
    <s v="B260512-0748"/>
    <s v="OP107"/>
    <n v="639"/>
    <n v="655"/>
    <n v="620"/>
    <n v="35"/>
    <n v="9"/>
    <n v="5"/>
    <s v="Quality Inspection"/>
    <n v="64"/>
    <n v="70"/>
    <n v="70.2"/>
    <n v="1.41"/>
    <n v="20.51"/>
    <n v="21048.16"/>
    <n v="10.38"/>
    <x v="3"/>
    <n v="36"/>
    <n v="33134.480000000003"/>
    <n v="1.0250391236306728"/>
    <n v="5.3435114503816793E-2"/>
    <n v="1.3740458015267175E-2"/>
    <n v="0.94656488549618323"/>
    <n v="8.3333333333333329E-2"/>
    <n v="51.428571428571431"/>
    <n v="12.736111111111111"/>
    <n v="11.276666666666666"/>
    <n v="11.36"/>
    <n v="0.99266431924882625"/>
    <n v="56.25"/>
    <n v="0.91428571428571437"/>
    <n v="0.94656488549618323"/>
    <n v="0.85908222874140516"/>
    <n v="0.85853212476112661"/>
    <n v="21048.16"/>
    <n v="32.134595419847329"/>
    <n v="12086.320000000003"/>
    <n v="18.452396946564889"/>
    <x v="0"/>
    <s v="Normal"/>
    <n v="289.21135877862594"/>
  </r>
  <r>
    <n v="749"/>
    <x v="29"/>
    <x v="1"/>
    <x v="3"/>
    <x v="7"/>
    <x v="1"/>
    <x v="3"/>
    <s v="B260314-0749"/>
    <s v="OP116"/>
    <n v="735"/>
    <n v="687"/>
    <n v="638"/>
    <n v="49"/>
    <n v="12"/>
    <n v="23"/>
    <s v="Machine Breakdown"/>
    <n v="49"/>
    <n v="52"/>
    <n v="80.2"/>
    <n v="1.93"/>
    <n v="28.47"/>
    <n v="14915.23"/>
    <n v="8.86"/>
    <x v="2"/>
    <n v="51"/>
    <n v="24243.1"/>
    <n v="0.9346938775510204"/>
    <n v="7.132459970887918E-2"/>
    <n v="1.7467248908296942E-2"/>
    <n v="0.92867540029112083"/>
    <n v="0.38333333333333336"/>
    <n v="69.230769230769226"/>
    <n v="9.9233333333333338"/>
    <n v="9.6208333333333336"/>
    <n v="10.004166666666666"/>
    <n v="0.96168263223656814"/>
    <n v="73.469387755102048"/>
    <n v="0.94230769230769218"/>
    <n v="0.92867540029112083"/>
    <n v="0.84156652247731478"/>
    <n v="0.85852994180882403"/>
    <n v="14915.23"/>
    <n v="21.710669577874818"/>
    <n v="9327.869999999999"/>
    <n v="13.57768558951965"/>
    <x v="2"/>
    <s v="Warning"/>
    <n v="260.52803493449778"/>
  </r>
  <r>
    <n v="750"/>
    <x v="34"/>
    <x v="1"/>
    <x v="2"/>
    <x v="9"/>
    <x v="2"/>
    <x v="1"/>
    <s v="B260427-0750"/>
    <s v="OP118"/>
    <n v="851"/>
    <n v="813"/>
    <n v="764"/>
    <n v="49"/>
    <n v="16"/>
    <n v="18"/>
    <s v="Material Shortage"/>
    <n v="45"/>
    <n v="48"/>
    <n v="75.099999999999994"/>
    <n v="1.7"/>
    <n v="29.4"/>
    <n v="15793.67"/>
    <n v="7.54"/>
    <x v="0"/>
    <n v="37"/>
    <n v="26064.67"/>
    <n v="0.95534665099882488"/>
    <n v="6.0270602706027063E-2"/>
    <n v="1.968019680196802E-2"/>
    <n v="0.93972939729397298"/>
    <n v="0.3"/>
    <n v="75"/>
    <n v="10.84"/>
    <n v="10.337499999999999"/>
    <n v="10.637499999999999"/>
    <n v="0.97179788484136298"/>
    <n v="80"/>
    <n v="0.9375"/>
    <n v="0.93972939729397298"/>
    <n v="0.85615035057518607"/>
    <n v="0.85859752515277432"/>
    <n v="15793.67"/>
    <n v="19.426408364083642"/>
    <n v="10270.999999999998"/>
    <n v="12.633456334563343"/>
    <x v="2"/>
    <s v="Normal"/>
    <n v="310.82253382533827"/>
  </r>
  <r>
    <n v="751"/>
    <x v="126"/>
    <x v="1"/>
    <x v="4"/>
    <x v="14"/>
    <x v="1"/>
    <x v="2"/>
    <s v="B260329-0751"/>
    <s v="OP122"/>
    <n v="686"/>
    <n v="680"/>
    <n v="613"/>
    <n v="67"/>
    <n v="18"/>
    <n v="0"/>
    <s v="No Downtime"/>
    <n v="64"/>
    <n v="66"/>
    <n v="69.099999999999994"/>
    <n v="1.92"/>
    <n v="22.41"/>
    <n v="20945.13"/>
    <n v="7.51"/>
    <x v="3"/>
    <n v="3"/>
    <n v="30945.63"/>
    <n v="0.99125364431486884"/>
    <n v="9.8529411764705879E-2"/>
    <n v="2.6470588235294117E-2"/>
    <n v="0.90147058823529413"/>
    <n v="0"/>
    <n v="54.545454545454547"/>
    <n v="12.466666666666667"/>
    <n v="12.195555555555556"/>
    <n v="12.195555555555556"/>
    <n v="1"/>
    <n v="56.25"/>
    <n v="0.96969696969696972"/>
    <n v="0.90147058823529413"/>
    <n v="0.87415329768270944"/>
    <n v="0.85860731385108469"/>
    <n v="20945.13"/>
    <n v="30.801661764705884"/>
    <n v="10000.5"/>
    <n v="14.706617647058824"/>
    <x v="0"/>
    <s v="Normal"/>
    <n v="554.42991176470593"/>
  </r>
  <r>
    <n v="752"/>
    <x v="157"/>
    <x v="0"/>
    <x v="3"/>
    <x v="7"/>
    <x v="1"/>
    <x v="4"/>
    <s v="B260312-0752"/>
    <s v="OP108"/>
    <n v="588"/>
    <n v="531"/>
    <n v="510"/>
    <n v="21"/>
    <n v="8"/>
    <n v="41"/>
    <s v="Machine Breakdown"/>
    <n v="57"/>
    <n v="60"/>
    <n v="71.400000000000006"/>
    <n v="2.62"/>
    <n v="18.07"/>
    <n v="13930.22"/>
    <n v="8.82"/>
    <x v="2"/>
    <n v="27"/>
    <n v="23056.71"/>
    <n v="0.90306122448979587"/>
    <n v="3.954802259887006E-2"/>
    <n v="1.5065913370998116E-2"/>
    <n v="0.96045197740112997"/>
    <n v="0.68333333333333335"/>
    <n v="60"/>
    <n v="8.85"/>
    <n v="8.6266666666666669"/>
    <n v="9.31"/>
    <n v="0.92660221983530255"/>
    <n v="63.157894736842103"/>
    <n v="0.95000000000000007"/>
    <n v="0.96045197740112997"/>
    <n v="0.84545908758983823"/>
    <n v="0.85854488018107822"/>
    <n v="13930.22"/>
    <n v="26.23393596986817"/>
    <n v="9126.49"/>
    <n v="17.187363465160075"/>
    <x v="1"/>
    <s v="Warning"/>
    <n v="209.87148775894536"/>
  </r>
  <r>
    <n v="753"/>
    <x v="46"/>
    <x v="1"/>
    <x v="2"/>
    <x v="10"/>
    <x v="0"/>
    <x v="1"/>
    <s v="B260115-0753"/>
    <s v="OP115"/>
    <n v="733"/>
    <n v="824"/>
    <n v="752"/>
    <n v="72"/>
    <n v="19"/>
    <n v="22"/>
    <s v="Preventive Maintenance"/>
    <n v="45"/>
    <n v="46"/>
    <n v="68.599999999999994"/>
    <n v="2.36"/>
    <n v="29.8"/>
    <n v="17768.759999999998"/>
    <n v="9.14"/>
    <x v="0"/>
    <n v="23"/>
    <n v="26103.25"/>
    <n v="1.1241473396998636"/>
    <n v="8.7378640776699032E-2"/>
    <n v="2.3058252427184466E-2"/>
    <n v="0.91262135922330101"/>
    <n v="0.36666666666666664"/>
    <n v="78.260869565217391"/>
    <n v="10.528888888888888"/>
    <n v="8.7958333333333325"/>
    <n v="9.1624999999999996"/>
    <n v="0.95998180991359705"/>
    <n v="80"/>
    <n v="0.97826086956521741"/>
    <n v="0.91262135922330101"/>
    <n v="0.85705425410183955"/>
    <n v="0.85859764547378481"/>
    <n v="17768.759999999998"/>
    <n v="21.56402912621359"/>
    <n v="8334.4900000000016"/>
    <n v="10.11467233009709"/>
    <x v="0"/>
    <s v="Normal"/>
    <n v="409.71655339805824"/>
  </r>
  <r>
    <n v="754"/>
    <x v="153"/>
    <x v="1"/>
    <x v="3"/>
    <x v="7"/>
    <x v="2"/>
    <x v="4"/>
    <s v="B260618-0754"/>
    <s v="OP130"/>
    <n v="586"/>
    <n v="439"/>
    <n v="410"/>
    <n v="29"/>
    <n v="12"/>
    <n v="6"/>
    <s v="Tool Change"/>
    <n v="57"/>
    <n v="57"/>
    <n v="76.5"/>
    <n v="3.15"/>
    <n v="16.53"/>
    <n v="11943.45"/>
    <n v="6.24"/>
    <x v="1"/>
    <n v="20"/>
    <n v="18461.21"/>
    <n v="0.74914675767918093"/>
    <n v="6.6059225512528477E-2"/>
    <n v="2.7334851936218679E-2"/>
    <n v="0.93394077448747148"/>
    <n v="0.1"/>
    <n v="63.157894736842103"/>
    <n v="6.9508333333333336"/>
    <n v="9.1783333333333346"/>
    <n v="9.2783333333333342"/>
    <n v="0.98922220226333757"/>
    <n v="63.157894736842103"/>
    <n v="1"/>
    <n v="0.93394077448747148"/>
    <n v="0.92387494972202366"/>
    <n v="0.85860389402184922"/>
    <n v="11943.45"/>
    <n v="27.206036446469248"/>
    <n v="6517.7599999999984"/>
    <n v="14.846833712984051"/>
    <x v="2"/>
    <s v="Normal"/>
    <n v="326.47243735763095"/>
  </r>
  <r>
    <n v="755"/>
    <x v="96"/>
    <x v="1"/>
    <x v="1"/>
    <x v="5"/>
    <x v="1"/>
    <x v="3"/>
    <s v="B260424-0755"/>
    <s v="OP121"/>
    <n v="828"/>
    <n v="827"/>
    <n v="794"/>
    <n v="33"/>
    <n v="13"/>
    <n v="21"/>
    <s v="Setup Time"/>
    <n v="49"/>
    <n v="51"/>
    <n v="74.5"/>
    <n v="1.78"/>
    <n v="25.35"/>
    <n v="17904.689999999999"/>
    <n v="9.33"/>
    <x v="1"/>
    <n v="18"/>
    <n v="29349.45"/>
    <n v="0.99879227053140096"/>
    <n v="3.9903264812575577E-2"/>
    <n v="1.5719467956469165E-2"/>
    <n v="0.96009673518742444"/>
    <n v="0.35"/>
    <n v="70.588235294117652"/>
    <n v="11.715833333333334"/>
    <n v="10.92"/>
    <n v="11.27"/>
    <n v="0.96894409937888204"/>
    <n v="73.469387755102048"/>
    <n v="0.96078431372549022"/>
    <n v="0.96009673518742444"/>
    <n v="0.89379849516169441"/>
    <n v="0.85833856452713309"/>
    <n v="17904.689999999999"/>
    <n v="21.650169286577992"/>
    <n v="11444.760000000002"/>
    <n v="13.838887545344621"/>
    <x v="0"/>
    <s v="Normal"/>
    <n v="281.45220072551388"/>
  </r>
  <r>
    <n v="756"/>
    <x v="51"/>
    <x v="0"/>
    <x v="1"/>
    <x v="6"/>
    <x v="0"/>
    <x v="0"/>
    <s v="B260107-0756"/>
    <s v="OP120"/>
    <n v="815"/>
    <n v="790"/>
    <n v="740"/>
    <n v="50"/>
    <n v="17"/>
    <n v="0"/>
    <s v="No Downtime"/>
    <n v="42"/>
    <n v="41"/>
    <n v="76.2"/>
    <n v="2.14"/>
    <n v="23.39"/>
    <n v="15076.36"/>
    <n v="8.67"/>
    <x v="1"/>
    <n v="3"/>
    <n v="23092.99"/>
    <n v="0.96932515337423308"/>
    <n v="6.3291139240506333E-2"/>
    <n v="2.1518987341772152E-2"/>
    <n v="0.93670886075949367"/>
    <n v="0"/>
    <n v="87.804878048780495"/>
    <n v="8.9972222222222218"/>
    <n v="9.5083333333333329"/>
    <n v="9.5083333333333329"/>
    <n v="1"/>
    <n v="85.714285714285708"/>
    <n v="1.0243902439024393"/>
    <n v="0.93670886075949367"/>
    <n v="0.95955541833899372"/>
    <n v="0.85819383011637973"/>
    <n v="15076.36"/>
    <n v="19.084"/>
    <n v="8016.630000000001"/>
    <n v="10.147632911392407"/>
    <x v="2"/>
    <s v="Normal"/>
    <n v="324.428"/>
  </r>
  <r>
    <n v="757"/>
    <x v="85"/>
    <x v="0"/>
    <x v="3"/>
    <x v="8"/>
    <x v="0"/>
    <x v="4"/>
    <s v="B260212-0757"/>
    <s v="OP123"/>
    <n v="701"/>
    <n v="665"/>
    <n v="624"/>
    <n v="41"/>
    <n v="14"/>
    <n v="12"/>
    <s v="Quality Inspection"/>
    <n v="57"/>
    <n v="60"/>
    <n v="79.400000000000006"/>
    <n v="2.58"/>
    <n v="27.56"/>
    <n v="19150.490000000002"/>
    <n v="8.89"/>
    <x v="0"/>
    <n v="25"/>
    <n v="28246.97"/>
    <n v="0.94864479315263905"/>
    <n v="6.1654135338345864E-2"/>
    <n v="2.1052631578947368E-2"/>
    <n v="0.93834586466165415"/>
    <n v="0.2"/>
    <n v="60"/>
    <n v="11.083333333333334"/>
    <n v="10.899166666666668"/>
    <n v="11.099166666666667"/>
    <n v="0.98198062917636464"/>
    <n v="63.157894736842103"/>
    <n v="0.95000000000000007"/>
    <n v="0.93834586466165415"/>
    <n v="0.87536558943721654"/>
    <n v="0.85777841377120512"/>
    <n v="19150.490000000002"/>
    <n v="28.797729323308275"/>
    <n v="9096.48"/>
    <n v="13.678917293233082"/>
    <x v="2"/>
    <s v="Normal"/>
    <n v="403.16821052631587"/>
  </r>
  <r>
    <n v="758"/>
    <x v="175"/>
    <x v="0"/>
    <x v="1"/>
    <x v="5"/>
    <x v="1"/>
    <x v="0"/>
    <s v="B260213-0758"/>
    <s v="OP134"/>
    <n v="809"/>
    <n v="780"/>
    <n v="757"/>
    <n v="23"/>
    <n v="5"/>
    <n v="8"/>
    <s v="Quality Inspection"/>
    <n v="42"/>
    <n v="46"/>
    <n v="76.3"/>
    <n v="1.35"/>
    <n v="26.61"/>
    <n v="15247.3"/>
    <n v="8.44"/>
    <x v="0"/>
    <n v="7"/>
    <n v="23568.43"/>
    <n v="0.96415327564894937"/>
    <n v="2.9487179487179487E-2"/>
    <n v="6.41025641025641E-3"/>
    <n v="0.97051282051282051"/>
    <n v="0.13333333333333333"/>
    <n v="78.260869565217391"/>
    <n v="9.9666666666666668"/>
    <n v="9.3049999999999997"/>
    <n v="9.4383333333333326"/>
    <n v="0.98587321207840373"/>
    <n v="85.714285714285708"/>
    <n v="0.91304347826086962"/>
    <n v="0.97051282051282051"/>
    <n v="0.87360236635509392"/>
    <n v="0.857706038562703"/>
    <n v="15247.3"/>
    <n v="19.547820512820511"/>
    <n v="8321.130000000001"/>
    <n v="10.668115384615385"/>
    <x v="0"/>
    <s v="Normal"/>
    <n v="97.739102564102552"/>
  </r>
  <r>
    <n v="759"/>
    <x v="116"/>
    <x v="0"/>
    <x v="2"/>
    <x v="4"/>
    <x v="0"/>
    <x v="4"/>
    <s v="B260428-0759"/>
    <s v="OP108"/>
    <n v="715"/>
    <n v="650"/>
    <n v="602"/>
    <n v="48"/>
    <n v="20"/>
    <n v="53"/>
    <s v="Material Shortage"/>
    <n v="57"/>
    <n v="56"/>
    <n v="72.2"/>
    <n v="2.61"/>
    <n v="23.97"/>
    <n v="18256.32"/>
    <n v="8.44"/>
    <x v="0"/>
    <n v="36"/>
    <n v="27010.18"/>
    <n v="0.90909090909090906"/>
    <n v="7.3846153846153853E-2"/>
    <n v="3.0769230769230771E-2"/>
    <n v="0.92615384615384611"/>
    <n v="0.8833333333333333"/>
    <n v="64.285714285714292"/>
    <n v="10.111111111111111"/>
    <n v="10.4375"/>
    <n v="11.320833333333333"/>
    <n v="0.92197276407802731"/>
    <n v="63.157894736842103"/>
    <n v="1.017857142857143"/>
    <n v="0.92615384615384611"/>
    <n v="0.8691366325981712"/>
    <n v="0.85764035125777571"/>
    <n v="18256.32"/>
    <n v="28.086646153846154"/>
    <n v="8753.86"/>
    <n v="13.467476923076925"/>
    <x v="1"/>
    <s v="Normal"/>
    <n v="561.73292307692304"/>
  </r>
  <r>
    <n v="760"/>
    <x v="81"/>
    <x v="1"/>
    <x v="4"/>
    <x v="12"/>
    <x v="2"/>
    <x v="1"/>
    <s v="B260507-0760"/>
    <s v="OP131"/>
    <n v="782"/>
    <n v="604"/>
    <n v="495"/>
    <n v="109"/>
    <n v="46"/>
    <n v="46"/>
    <s v="Machine Breakdown"/>
    <n v="45"/>
    <n v="51"/>
    <n v="91.8"/>
    <n v="4.97"/>
    <n v="23.06"/>
    <n v="12914.03"/>
    <n v="7"/>
    <x v="2"/>
    <n v="47"/>
    <n v="17496.52"/>
    <n v="0.77237851662404089"/>
    <n v="0.1804635761589404"/>
    <n v="7.6158940397350994E-2"/>
    <n v="0.81953642384105962"/>
    <n v="0.76666666666666672"/>
    <n v="70.588235294117652"/>
    <n v="8.5566666666666666"/>
    <n v="9.0083333333333329"/>
    <n v="9.7750000000000004"/>
    <n v="0.92156862745098034"/>
    <n v="80"/>
    <n v="0.88235294117647067"/>
    <n v="0.81953642384105962"/>
    <n v="0.66640505052819732"/>
    <n v="0.85759264884557485"/>
    <n v="12914.03"/>
    <n v="21.380844370860927"/>
    <n v="4582.49"/>
    <n v="7.5869039735099335"/>
    <x v="1"/>
    <s v="Critical"/>
    <n v="983.51884105960266"/>
  </r>
  <r>
    <n v="761"/>
    <x v="41"/>
    <x v="0"/>
    <x v="3"/>
    <x v="11"/>
    <x v="2"/>
    <x v="3"/>
    <s v="B260625-0761"/>
    <s v="OP125"/>
    <n v="713"/>
    <n v="679"/>
    <n v="623"/>
    <n v="56"/>
    <n v="21"/>
    <n v="0"/>
    <s v="No Downtime"/>
    <n v="49"/>
    <n v="53"/>
    <n v="69.8"/>
    <n v="2.74"/>
    <n v="19.600000000000001"/>
    <n v="14994.6"/>
    <n v="7.71"/>
    <x v="1"/>
    <n v="1"/>
    <n v="23662.32"/>
    <n v="0.95231416549789616"/>
    <n v="8.247422680412371E-2"/>
    <n v="3.0927835051546393E-2"/>
    <n v="0.91752577319587625"/>
    <n v="0"/>
    <n v="67.924528301886795"/>
    <n v="9.9963888888888892"/>
    <n v="9.7047222222222214"/>
    <n v="9.7047222222222214"/>
    <n v="1"/>
    <n v="73.469387755102048"/>
    <n v="0.92452830188679236"/>
    <n v="0.91752577319587625"/>
    <n v="0.84827854503014966"/>
    <n v="0.85838926383856395"/>
    <n v="14994.6"/>
    <n v="22.083357879234168"/>
    <n v="8667.7199999999993"/>
    <n v="12.76541973490427"/>
    <x v="0"/>
    <s v="Warning"/>
    <n v="463.75051546391751"/>
  </r>
  <r>
    <n v="762"/>
    <x v="168"/>
    <x v="0"/>
    <x v="0"/>
    <x v="1"/>
    <x v="1"/>
    <x v="0"/>
    <s v="B260127-0762"/>
    <s v="OP120"/>
    <n v="782"/>
    <n v="779"/>
    <n v="743"/>
    <n v="36"/>
    <n v="13"/>
    <n v="20"/>
    <s v="Preventive Maintenance"/>
    <n v="42"/>
    <n v="42"/>
    <n v="68.2"/>
    <n v="2.37"/>
    <n v="29.42"/>
    <n v="14979.03"/>
    <n v="8.73"/>
    <x v="0"/>
    <n v="11"/>
    <n v="23152.959999999999"/>
    <n v="0.99616368286445012"/>
    <n v="4.6213093709884467E-2"/>
    <n v="1.668806161745828E-2"/>
    <n v="0.95378690629011553"/>
    <n v="0.33333333333333331"/>
    <n v="85.714285714285708"/>
    <n v="9.0883333333333329"/>
    <n v="8.7899999999999991"/>
    <n v="9.1233333333333331"/>
    <n v="0.96346364632809633"/>
    <n v="85.714285714285708"/>
    <n v="1"/>
    <n v="0.95378690629011553"/>
    <n v="0.91893901055426908"/>
    <n v="0.85843156810136079"/>
    <n v="14979.03"/>
    <n v="19.228536585365855"/>
    <n v="8173.9299999999985"/>
    <n v="10.492849807445442"/>
    <x v="0"/>
    <s v="Normal"/>
    <n v="249.97097560975612"/>
  </r>
  <r>
    <n v="763"/>
    <x v="157"/>
    <x v="1"/>
    <x v="0"/>
    <x v="1"/>
    <x v="0"/>
    <x v="4"/>
    <s v="B260312-0763"/>
    <s v="OP112"/>
    <n v="759"/>
    <n v="817"/>
    <n v="776"/>
    <n v="41"/>
    <n v="13"/>
    <n v="24"/>
    <s v="Setup Time"/>
    <n v="57"/>
    <n v="57"/>
    <n v="76"/>
    <n v="1.89"/>
    <n v="31.39"/>
    <n v="22133.119999999999"/>
    <n v="11.25"/>
    <x v="1"/>
    <n v="28"/>
    <n v="35590.75"/>
    <n v="1.0764163372859026"/>
    <n v="5.0183598531211751E-2"/>
    <n v="1.591187270501836E-2"/>
    <n v="0.94981640146878821"/>
    <n v="0.4"/>
    <n v="63.157894736842103"/>
    <n v="12.935833333333333"/>
    <n v="11.6175"/>
    <n v="12.0175"/>
    <n v="0.96671520698980651"/>
    <n v="63.157894736842103"/>
    <n v="1"/>
    <n v="0.94981640146878821"/>
    <n v="0.91820195914821279"/>
    <n v="0.85817733514987804"/>
    <n v="22133.119999999999"/>
    <n v="27.090722154222764"/>
    <n v="13457.630000000001"/>
    <n v="16.47200734394125"/>
    <x v="2"/>
    <s v="Normal"/>
    <n v="352.17938800489594"/>
  </r>
  <r>
    <n v="764"/>
    <x v="36"/>
    <x v="1"/>
    <x v="3"/>
    <x v="8"/>
    <x v="1"/>
    <x v="0"/>
    <s v="B260508-0764"/>
    <s v="OP109"/>
    <n v="729"/>
    <n v="662"/>
    <n v="616"/>
    <n v="46"/>
    <n v="9"/>
    <n v="14"/>
    <s v="Machine Breakdown"/>
    <n v="42"/>
    <n v="44"/>
    <n v="70.7"/>
    <n v="1.92"/>
    <n v="22.2"/>
    <n v="12352.19"/>
    <n v="8.7899999999999991"/>
    <x v="0"/>
    <n v="14"/>
    <n v="20240.240000000002"/>
    <n v="0.90809327846364885"/>
    <n v="6.9486404833836862E-2"/>
    <n v="1.3595166163141994E-2"/>
    <n v="0.93051359516616317"/>
    <n v="0.23333333333333334"/>
    <n v="81.818181818181813"/>
    <n v="8.0911111111111111"/>
    <n v="8.2716666666666683"/>
    <n v="8.5050000000000008"/>
    <n v="0.97256515775034302"/>
    <n v="85.714285714285708"/>
    <n v="0.95454545454545459"/>
    <n v="0.93051359516616317"/>
    <n v="0.86384941504109025"/>
    <n v="0.85792406669418864"/>
    <n v="12352.19"/>
    <n v="18.658897280966769"/>
    <n v="7888.0500000000011"/>
    <n v="11.915483383685801"/>
    <x v="0"/>
    <s v="Normal"/>
    <n v="167.93007552870091"/>
  </r>
  <r>
    <n v="765"/>
    <x v="141"/>
    <x v="1"/>
    <x v="2"/>
    <x v="9"/>
    <x v="1"/>
    <x v="3"/>
    <s v="B260414-0765"/>
    <s v="OP134"/>
    <n v="862"/>
    <n v="715"/>
    <n v="681"/>
    <n v="34"/>
    <n v="6"/>
    <n v="37"/>
    <s v="Tool Change"/>
    <n v="49"/>
    <n v="48"/>
    <n v="66.900000000000006"/>
    <n v="2.5"/>
    <n v="31.26"/>
    <n v="16605.53"/>
    <n v="7.44"/>
    <x v="1"/>
    <n v="31"/>
    <n v="25947.4"/>
    <n v="0.82946635730858465"/>
    <n v="4.7552447552447551E-2"/>
    <n v="8.3916083916083916E-3"/>
    <n v="0.95244755244755241"/>
    <n v="0.6166666666666667"/>
    <n v="75"/>
    <n v="9.5333333333333332"/>
    <n v="11.116111111111111"/>
    <n v="11.732777777777779"/>
    <n v="0.94744069321464086"/>
    <n v="73.469387755102048"/>
    <n v="1.0208333333333333"/>
    <n v="0.95244755244755241"/>
    <n v="0.92118731036944479"/>
    <n v="0.85789895928593907"/>
    <n v="16605.53"/>
    <n v="23.224517482517481"/>
    <n v="9341.8700000000026"/>
    <n v="13.06555244755245"/>
    <x v="1"/>
    <s v="Normal"/>
    <n v="139.34710489510488"/>
  </r>
  <r>
    <n v="766"/>
    <x v="169"/>
    <x v="0"/>
    <x v="3"/>
    <x v="11"/>
    <x v="1"/>
    <x v="2"/>
    <s v="B260401-0766"/>
    <s v="OP120"/>
    <n v="501"/>
    <n v="436"/>
    <n v="399"/>
    <n v="37"/>
    <n v="8"/>
    <n v="50"/>
    <s v="Machine Breakdown"/>
    <n v="64"/>
    <n v="70"/>
    <n v="67.900000000000006"/>
    <n v="1.41"/>
    <n v="15"/>
    <n v="12901.38"/>
    <n v="6.46"/>
    <x v="3"/>
    <n v="36"/>
    <n v="21089.84"/>
    <n v="0.87025948103792417"/>
    <n v="8.4862385321100922E-2"/>
    <n v="1.834862385321101E-2"/>
    <n v="0.91513761467889909"/>
    <n v="0.83333333333333337"/>
    <n v="51.428571428571431"/>
    <n v="8.4777777777777779"/>
    <n v="8.0733333333333324"/>
    <n v="8.9066666666666663"/>
    <n v="0.90643712574850288"/>
    <n v="56.25"/>
    <n v="0.91428571428571437"/>
    <n v="0.91513761467889909"/>
    <n v="0.75841344833269242"/>
    <n v="0.85762964715366885"/>
    <n v="12901.38"/>
    <n v="29.590321100917429"/>
    <n v="8188.4600000000009"/>
    <n v="18.780871559633031"/>
    <x v="2"/>
    <s v="Warning"/>
    <n v="236.72256880733943"/>
  </r>
  <r>
    <n v="767"/>
    <x v="91"/>
    <x v="1"/>
    <x v="4"/>
    <x v="13"/>
    <x v="1"/>
    <x v="3"/>
    <s v="B260505-0767"/>
    <s v="OP119"/>
    <n v="865"/>
    <n v="694"/>
    <n v="659"/>
    <n v="35"/>
    <n v="10"/>
    <n v="24"/>
    <s v="Setup Time"/>
    <n v="49"/>
    <n v="50"/>
    <n v="77.900000000000006"/>
    <n v="2.11"/>
    <n v="24.63"/>
    <n v="16075.98"/>
    <n v="6.89"/>
    <x v="0"/>
    <n v="30"/>
    <n v="25628.77"/>
    <n v="0.80231213872832374"/>
    <n v="5.0432276657060522E-2"/>
    <n v="1.4409221902017291E-2"/>
    <n v="0.94956772334293948"/>
    <n v="0.4"/>
    <n v="72"/>
    <n v="9.6388888888888893"/>
    <n v="11.37361111111111"/>
    <n v="11.77361111111111"/>
    <n v="0.96602571664503945"/>
    <n v="73.469387755102048"/>
    <n v="0.97999999999999987"/>
    <n v="0.94956772334293948"/>
    <n v="0.89896070363645431"/>
    <n v="0.85805364800333117"/>
    <n v="16075.98"/>
    <n v="23.164236311239193"/>
    <n v="9552.7900000000009"/>
    <n v="13.764827089337176"/>
    <x v="1"/>
    <s v="Normal"/>
    <n v="231.64236311239193"/>
  </r>
  <r>
    <n v="768"/>
    <x v="140"/>
    <x v="0"/>
    <x v="4"/>
    <x v="13"/>
    <x v="0"/>
    <x v="3"/>
    <s v="B260420-0768"/>
    <s v="OP123"/>
    <n v="781"/>
    <n v="759"/>
    <n v="711"/>
    <n v="48"/>
    <n v="14"/>
    <n v="17"/>
    <s v="Quality Inspection"/>
    <n v="49"/>
    <n v="54"/>
    <n v="65.599999999999994"/>
    <n v="1.82"/>
    <n v="23.36"/>
    <n v="16998.71"/>
    <n v="7.44"/>
    <x v="1"/>
    <n v="9"/>
    <n v="26568.54"/>
    <n v="0.971830985915493"/>
    <n v="6.3241106719367585E-2"/>
    <n v="1.844532279314888E-2"/>
    <n v="0.93675889328063244"/>
    <n v="0.28333333333333333"/>
    <n v="66.666666666666671"/>
    <n v="11.385"/>
    <n v="10.346944444444444"/>
    <n v="10.630277777777778"/>
    <n v="0.97334657294415849"/>
    <n v="73.469387755102048"/>
    <n v="0.90740740740740744"/>
    <n v="0.93675889328063244"/>
    <n v="0.82736596044506761"/>
    <n v="0.85787808124095732"/>
    <n v="16998.71"/>
    <n v="22.396192358366271"/>
    <n v="9569.8300000000017"/>
    <n v="12.608471673254284"/>
    <x v="0"/>
    <s v="Warning"/>
    <n v="313.54669301712778"/>
  </r>
  <r>
    <n v="769"/>
    <x v="103"/>
    <x v="0"/>
    <x v="4"/>
    <x v="12"/>
    <x v="1"/>
    <x v="0"/>
    <s v="B260222-0769"/>
    <s v="OP124"/>
    <n v="899"/>
    <n v="765"/>
    <n v="667"/>
    <n v="98"/>
    <n v="27"/>
    <n v="28"/>
    <s v="Material Shortage"/>
    <n v="42"/>
    <n v="48"/>
    <n v="72.3"/>
    <n v="3.73"/>
    <n v="32.04"/>
    <n v="14041.47"/>
    <n v="6.97"/>
    <x v="0"/>
    <n v="36"/>
    <n v="21038.86"/>
    <n v="0.85094549499443828"/>
    <n v="0.12810457516339868"/>
    <n v="3.5294117647058823E-2"/>
    <n v="0.87189542483660132"/>
    <n v="0.46666666666666667"/>
    <n v="75"/>
    <n v="10.199999999999999"/>
    <n v="10.021666666666667"/>
    <n v="10.488333333333333"/>
    <n v="0.95550611790878748"/>
    <n v="85.714285714285708"/>
    <n v="0.87500000000000011"/>
    <n v="0.87189542483660132"/>
    <n v="0.72896373603204734"/>
    <n v="0.85800959900300844"/>
    <n v="14041.47"/>
    <n v="18.354862745098039"/>
    <n v="6997.3900000000012"/>
    <n v="9.1469150326797397"/>
    <x v="1"/>
    <s v="Warning"/>
    <n v="495.58129411764708"/>
  </r>
  <r>
    <n v="770"/>
    <x v="33"/>
    <x v="0"/>
    <x v="4"/>
    <x v="12"/>
    <x v="0"/>
    <x v="0"/>
    <s v="B260316-0770"/>
    <s v="OP120"/>
    <n v="782"/>
    <n v="705"/>
    <n v="605"/>
    <n v="100"/>
    <n v="24"/>
    <n v="11"/>
    <s v="Quality Inspection"/>
    <n v="42"/>
    <n v="47"/>
    <n v="75.2"/>
    <n v="3.96"/>
    <n v="25.24"/>
    <n v="13288.82"/>
    <n v="8.16"/>
    <x v="0"/>
    <n v="39"/>
    <n v="18834.66"/>
    <n v="0.90153452685421998"/>
    <n v="0.14184397163120568"/>
    <n v="3.4042553191489362E-2"/>
    <n v="0.85815602836879434"/>
    <n v="0.18333333333333332"/>
    <n v="76.59574468085107"/>
    <n v="9.2041666666666675"/>
    <n v="8.94"/>
    <n v="9.1233333333333331"/>
    <n v="0.97990500548045301"/>
    <n v="85.714285714285708"/>
    <n v="0.89361702127659592"/>
    <n v="0.85815602836879434"/>
    <n v="0.75145272941778529"/>
    <n v="0.85856823910244984"/>
    <n v="13288.82"/>
    <n v="18.849390070921984"/>
    <n v="5545.84"/>
    <n v="7.8664397163120565"/>
    <x v="1"/>
    <s v="Warning"/>
    <n v="452.38536170212762"/>
  </r>
  <r>
    <n v="771"/>
    <x v="66"/>
    <x v="1"/>
    <x v="3"/>
    <x v="11"/>
    <x v="1"/>
    <x v="1"/>
    <s v="B260326-0771"/>
    <s v="OP114"/>
    <n v="947"/>
    <n v="892"/>
    <n v="819"/>
    <n v="73"/>
    <n v="26"/>
    <n v="20"/>
    <s v="Setup Time"/>
    <n v="45"/>
    <n v="49"/>
    <n v="66.599999999999994"/>
    <n v="2.37"/>
    <n v="31.47"/>
    <n v="19057.580000000002"/>
    <n v="7.86"/>
    <x v="0"/>
    <n v="29"/>
    <n v="29025.759999999998"/>
    <n v="0.94192185850052801"/>
    <n v="8.1838565022421525E-2"/>
    <n v="2.914798206278027E-2"/>
    <n v="0.91816143497757852"/>
    <n v="0.33333333333333331"/>
    <n v="73.469387755102048"/>
    <n v="12.141111111111112"/>
    <n v="11.504166666666666"/>
    <n v="11.8375"/>
    <n v="0.97184090109116505"/>
    <n v="80"/>
    <n v="0.91836734693877564"/>
    <n v="0.91816143497757852"/>
    <n v="0.81946546192264336"/>
    <n v="0.85903395870977439"/>
    <n v="19057.580000000002"/>
    <n v="21.365000000000002"/>
    <n v="9968.1799999999967"/>
    <n v="11.175089686098651"/>
    <x v="2"/>
    <s v="Warning"/>
    <n v="555.49"/>
  </r>
  <r>
    <n v="772"/>
    <x v="158"/>
    <x v="1"/>
    <x v="4"/>
    <x v="13"/>
    <x v="2"/>
    <x v="0"/>
    <s v="B260416-0772"/>
    <s v="OP109"/>
    <n v="739"/>
    <n v="571"/>
    <n v="534"/>
    <n v="37"/>
    <n v="12"/>
    <n v="34"/>
    <s v="Power Failure"/>
    <n v="42"/>
    <n v="43"/>
    <n v="74.599999999999994"/>
    <n v="1.96"/>
    <n v="23.48"/>
    <n v="10864.3"/>
    <n v="6.47"/>
    <x v="0"/>
    <n v="26"/>
    <n v="16693.060000000001"/>
    <n v="0.77266576454668467"/>
    <n v="6.4798598949211902E-2"/>
    <n v="2.1015761821366025E-2"/>
    <n v="0.93520140105078808"/>
    <n v="0.56666666666666665"/>
    <n v="83.720930232558146"/>
    <n v="6.8202777777777781"/>
    <n v="8.0549999999999997"/>
    <n v="8.6216666666666661"/>
    <n v="0.93427411560023199"/>
    <n v="85.714285714285708"/>
    <n v="0.97674418604651181"/>
    <n v="0.93520140105078808"/>
    <n v="0.85341505578471089"/>
    <n v="0.85920674690535137"/>
    <n v="10864.3"/>
    <n v="19.026795096322239"/>
    <n v="5828.760000000002"/>
    <n v="10.207985989492123"/>
    <x v="1"/>
    <s v="Normal"/>
    <n v="228.32154115586687"/>
  </r>
  <r>
    <n v="773"/>
    <x v="97"/>
    <x v="1"/>
    <x v="1"/>
    <x v="2"/>
    <x v="1"/>
    <x v="4"/>
    <s v="B260429-0773"/>
    <s v="OP113"/>
    <n v="604"/>
    <n v="602"/>
    <n v="574"/>
    <n v="28"/>
    <n v="11"/>
    <n v="0"/>
    <s v="No Downtime"/>
    <n v="57"/>
    <n v="62"/>
    <n v="70.2"/>
    <n v="2.41"/>
    <n v="18.899999999999999"/>
    <n v="16154.39"/>
    <n v="8.0299999999999994"/>
    <x v="0"/>
    <n v="8"/>
    <n v="26226.38"/>
    <n v="0.99668874172185429"/>
    <n v="4.6511627906976744E-2"/>
    <n v="1.8272425249169437E-2"/>
    <n v="0.95348837209302328"/>
    <n v="0"/>
    <n v="58.064516129032256"/>
    <n v="10.367777777777778"/>
    <n v="9.5633333333333326"/>
    <n v="9.5633333333333326"/>
    <n v="1"/>
    <n v="63.157894736842103"/>
    <n v="0.91935483870967738"/>
    <n v="0.95348837209302328"/>
    <n v="0.87659414853713424"/>
    <n v="0.85923214905938927"/>
    <n v="16154.39"/>
    <n v="26.834534883720931"/>
    <n v="10071.990000000002"/>
    <n v="16.730880398671101"/>
    <x v="0"/>
    <s v="Normal"/>
    <n v="295.17988372093026"/>
  </r>
  <r>
    <n v="774"/>
    <x v="6"/>
    <x v="0"/>
    <x v="3"/>
    <x v="11"/>
    <x v="1"/>
    <x v="0"/>
    <s v="B260122-0774"/>
    <s v="OP114"/>
    <n v="871"/>
    <n v="873"/>
    <n v="811"/>
    <n v="62"/>
    <n v="15"/>
    <n v="29"/>
    <s v="Quality Inspection"/>
    <n v="42"/>
    <n v="41"/>
    <n v="72"/>
    <n v="2.5"/>
    <n v="27.94"/>
    <n v="15765.33"/>
    <n v="9.41"/>
    <x v="1"/>
    <n v="1"/>
    <n v="25820.71"/>
    <n v="1.0022962112514351"/>
    <n v="7.1019473081328749E-2"/>
    <n v="1.7182130584192441E-2"/>
    <n v="0.92898052691867128"/>
    <n v="0.48333333333333334"/>
    <n v="87.804878048780495"/>
    <n v="9.9425000000000008"/>
    <n v="9.6783333333333346"/>
    <n v="10.161666666666667"/>
    <n v="0.95243562407741522"/>
    <n v="85.714285714285708"/>
    <n v="1.0243902439024393"/>
    <n v="0.92898052691867128"/>
    <n v="0.90637449298256434"/>
    <n v="0.8591556644801922"/>
    <n v="15765.33"/>
    <n v="18.058797250859108"/>
    <n v="10055.379999999999"/>
    <n v="11.518190148911797"/>
    <x v="2"/>
    <s v="Normal"/>
    <n v="270.8819587628866"/>
  </r>
  <r>
    <n v="775"/>
    <x v="92"/>
    <x v="1"/>
    <x v="2"/>
    <x v="4"/>
    <x v="0"/>
    <x v="1"/>
    <s v="B260627-0775"/>
    <s v="OP121"/>
    <n v="752"/>
    <n v="718"/>
    <n v="666"/>
    <n v="52"/>
    <n v="10"/>
    <n v="49"/>
    <s v="Setup Time"/>
    <n v="45"/>
    <n v="44"/>
    <n v="70"/>
    <n v="1.82"/>
    <n v="26.23"/>
    <n v="14369.45"/>
    <n v="9.5299999999999994"/>
    <x v="0"/>
    <n v="20"/>
    <n v="22930.11"/>
    <n v="0.95478723404255317"/>
    <n v="7.2423398328690811E-2"/>
    <n v="1.3927576601671309E-2"/>
    <n v="0.92757660167130918"/>
    <n v="0.81666666666666665"/>
    <n v="81.818181818181813"/>
    <n v="8.775555555555556"/>
    <n v="8.5833333333333339"/>
    <n v="9.4"/>
    <n v="0.91312056737588654"/>
    <n v="80"/>
    <n v="1.0227272727272727"/>
    <n v="0.92757660167130918"/>
    <n v="0.86623902900276395"/>
    <n v="0.85894673161071255"/>
    <n v="14369.45"/>
    <n v="20.01316155988858"/>
    <n v="8560.66"/>
    <n v="11.92292479108635"/>
    <x v="0"/>
    <s v="Normal"/>
    <n v="200.13161559888579"/>
  </r>
  <r>
    <n v="776"/>
    <x v="145"/>
    <x v="0"/>
    <x v="3"/>
    <x v="8"/>
    <x v="2"/>
    <x v="4"/>
    <s v="B260404-0776"/>
    <s v="OP118"/>
    <n v="628"/>
    <n v="553"/>
    <n v="517"/>
    <n v="36"/>
    <n v="15"/>
    <n v="33"/>
    <s v="Quality Inspection"/>
    <n v="57"/>
    <n v="62"/>
    <n v="72.2"/>
    <n v="1.79"/>
    <n v="21.43"/>
    <n v="14543.77"/>
    <n v="6.73"/>
    <x v="0"/>
    <n v="12"/>
    <n v="24483.34"/>
    <n v="0.88057324840764328"/>
    <n v="6.50994575045208E-2"/>
    <n v="2.7124773960216998E-2"/>
    <n v="0.93490054249547916"/>
    <n v="0.55000000000000004"/>
    <n v="58.064516129032256"/>
    <n v="9.5238888888888891"/>
    <n v="9.3933333333333326"/>
    <n v="9.9433333333333334"/>
    <n v="0.94468655715722416"/>
    <n v="63.157894736842103"/>
    <n v="0.91935483870967738"/>
    <n v="0.93490054249547916"/>
    <n v="0.81196313809911447"/>
    <n v="0.85891432140008128"/>
    <n v="14543.77"/>
    <n v="26.29976491862568"/>
    <n v="9939.57"/>
    <n v="17.973905967450271"/>
    <x v="0"/>
    <s v="Warning"/>
    <n v="394.49647377938521"/>
  </r>
  <r>
    <n v="777"/>
    <x v="52"/>
    <x v="0"/>
    <x v="0"/>
    <x v="3"/>
    <x v="0"/>
    <x v="0"/>
    <s v="B260225-0777"/>
    <s v="OP127"/>
    <n v="959"/>
    <n v="936"/>
    <n v="899"/>
    <n v="37"/>
    <n v="12"/>
    <n v="11"/>
    <s v="Setup Time"/>
    <n v="42"/>
    <n v="45"/>
    <n v="78.900000000000006"/>
    <n v="1.6"/>
    <n v="31.18"/>
    <n v="16794.7"/>
    <n v="9.44"/>
    <x v="0"/>
    <n v="23"/>
    <n v="29012.68"/>
    <n v="0.97601668404588116"/>
    <n v="3.9529914529914528E-2"/>
    <n v="1.282051282051282E-2"/>
    <n v="0.9604700854700855"/>
    <n v="0.18333333333333332"/>
    <n v="80"/>
    <n v="11.7"/>
    <n v="11.004999999999999"/>
    <n v="11.188333333333333"/>
    <n v="0.98361388350960821"/>
    <n v="85.714285714285708"/>
    <n v="0.93333333333333335"/>
    <n v="0.9604700854700855"/>
    <n v="0.88174959671310038"/>
    <n v="0.85912392489696054"/>
    <n v="16794.7"/>
    <n v="17.943055555555556"/>
    <n v="12217.98"/>
    <n v="13.053397435897436"/>
    <x v="0"/>
    <s v="Normal"/>
    <n v="215.31666666666666"/>
  </r>
  <r>
    <n v="778"/>
    <x v="101"/>
    <x v="0"/>
    <x v="0"/>
    <x v="3"/>
    <x v="2"/>
    <x v="1"/>
    <s v="B260223-0778"/>
    <s v="OP117"/>
    <n v="929"/>
    <n v="764"/>
    <n v="732"/>
    <n v="32"/>
    <n v="13"/>
    <n v="32"/>
    <s v="Setup Time"/>
    <n v="45"/>
    <n v="50"/>
    <n v="78"/>
    <n v="2.2000000000000002"/>
    <n v="31.49"/>
    <n v="16220.5"/>
    <n v="8.41"/>
    <x v="0"/>
    <n v="28"/>
    <n v="25549.63"/>
    <n v="0.82238966630785792"/>
    <n v="4.1884816753926704E-2"/>
    <n v="1.7015706806282723E-2"/>
    <n v="0.95811518324607325"/>
    <n v="0.53333333333333333"/>
    <n v="72"/>
    <n v="10.611111111111111"/>
    <n v="11.079166666666667"/>
    <n v="11.612500000000001"/>
    <n v="0.9540724793684966"/>
    <n v="80"/>
    <n v="0.9"/>
    <n v="0.95811518324607325"/>
    <n v="0.82270019556016438"/>
    <n v="0.85902246448522901"/>
    <n v="16220.5"/>
    <n v="21.231020942408378"/>
    <n v="9329.130000000001"/>
    <n v="12.210903141361259"/>
    <x v="1"/>
    <s v="Warning"/>
    <n v="276.00327225130889"/>
  </r>
  <r>
    <n v="779"/>
    <x v="166"/>
    <x v="0"/>
    <x v="3"/>
    <x v="7"/>
    <x v="0"/>
    <x v="3"/>
    <s v="B260211-0779"/>
    <s v="OP129"/>
    <n v="831"/>
    <n v="862"/>
    <n v="827"/>
    <n v="35"/>
    <n v="8"/>
    <n v="53"/>
    <s v="Power Failure"/>
    <n v="49"/>
    <n v="52"/>
    <n v="78.7"/>
    <n v="1.62"/>
    <n v="28.85"/>
    <n v="19193.21"/>
    <n v="10.42"/>
    <x v="2"/>
    <n v="22"/>
    <n v="30577.59"/>
    <n v="1.0373044524669073"/>
    <n v="4.0603248259860787E-2"/>
    <n v="9.2807424593967514E-3"/>
    <n v="0.95939675174013916"/>
    <n v="0.8833333333333333"/>
    <n v="69.230769230769226"/>
    <n v="12.451111111111111"/>
    <n v="10.4275"/>
    <n v="11.310833333333333"/>
    <n v="0.92190377956236647"/>
    <n v="73.469387755102048"/>
    <n v="0.94230769230769218"/>
    <n v="0.95939675174013916"/>
    <n v="0.83344429009472087"/>
    <n v="0.85918607830921589"/>
    <n v="19193.21"/>
    <n v="22.26590487238979"/>
    <n v="11384.380000000001"/>
    <n v="13.206937354988399"/>
    <x v="2"/>
    <s v="Warning"/>
    <n v="178.12723897911832"/>
  </r>
  <r>
    <n v="780"/>
    <x v="32"/>
    <x v="0"/>
    <x v="2"/>
    <x v="10"/>
    <x v="0"/>
    <x v="1"/>
    <s v="B260403-0780"/>
    <s v="OP110"/>
    <n v="853"/>
    <n v="814"/>
    <n v="739"/>
    <n v="75"/>
    <n v="23"/>
    <n v="34"/>
    <s v="Machine Breakdown"/>
    <n v="45"/>
    <n v="51"/>
    <n v="72.900000000000006"/>
    <n v="1.74"/>
    <n v="32.770000000000003"/>
    <n v="17136.96"/>
    <n v="7.34"/>
    <x v="0"/>
    <n v="9"/>
    <n v="25475.63"/>
    <n v="0.95427901524032821"/>
    <n v="9.2137592137592136E-2"/>
    <n v="2.8255528255528257E-2"/>
    <n v="0.90786240786240791"/>
    <n v="0.56666666666666665"/>
    <n v="70.588235294117652"/>
    <n v="11.531666666666666"/>
    <n v="10.095833333333333"/>
    <n v="10.6625"/>
    <n v="0.94685423993747564"/>
    <n v="80"/>
    <n v="0.88235294117647067"/>
    <n v="0.90786240786240791"/>
    <n v="0.75848238543914726"/>
    <n v="0.85930255698891955"/>
    <n v="17136.96"/>
    <n v="21.05277641277641"/>
    <n v="8338.6700000000019"/>
    <n v="10.244066339066341"/>
    <x v="0"/>
    <s v="Warning"/>
    <n v="484.2138574938574"/>
  </r>
  <r>
    <n v="781"/>
    <x v="72"/>
    <x v="1"/>
    <x v="2"/>
    <x v="4"/>
    <x v="2"/>
    <x v="0"/>
    <s v="B260218-0781"/>
    <s v="OP106"/>
    <n v="764"/>
    <n v="671"/>
    <n v="621"/>
    <n v="50"/>
    <n v="17"/>
    <n v="36"/>
    <s v="Tool Change"/>
    <n v="42"/>
    <n v="43"/>
    <n v="78.3"/>
    <n v="1.22"/>
    <n v="29.11"/>
    <n v="12345.6"/>
    <n v="6.47"/>
    <x v="3"/>
    <n v="33"/>
    <n v="19623.22"/>
    <n v="0.87827225130890052"/>
    <n v="7.4515648286140088E-2"/>
    <n v="2.533532041728763E-2"/>
    <n v="0.9254843517138599"/>
    <n v="0.6"/>
    <n v="83.720930232558146"/>
    <n v="8.0147222222222219"/>
    <n v="8.3133333333333344"/>
    <n v="8.913333333333334"/>
    <n v="0.9326851159311893"/>
    <n v="85.714285714285708"/>
    <n v="0.97674418604651181"/>
    <n v="0.9254843517138599"/>
    <n v="0.8431113989435165"/>
    <n v="0.85976083049596397"/>
    <n v="12345.6"/>
    <n v="18.398807749627423"/>
    <n v="7277.6200000000008"/>
    <n v="10.845931445603577"/>
    <x v="1"/>
    <s v="Warning"/>
    <n v="312.77973174366616"/>
  </r>
  <r>
    <n v="782"/>
    <x v="67"/>
    <x v="0"/>
    <x v="2"/>
    <x v="4"/>
    <x v="0"/>
    <x v="4"/>
    <s v="B260110-0782"/>
    <s v="OP117"/>
    <n v="697"/>
    <n v="661"/>
    <n v="613"/>
    <n v="48"/>
    <n v="20"/>
    <n v="6"/>
    <s v="Setup Time"/>
    <n v="57"/>
    <n v="56"/>
    <n v="74.5"/>
    <n v="2.2599999999999998"/>
    <n v="25.21"/>
    <n v="18303.05"/>
    <n v="7.4"/>
    <x v="0"/>
    <n v="37"/>
    <n v="28802.26"/>
    <n v="0.94835007173601149"/>
    <n v="7.2617246596066568E-2"/>
    <n v="3.0257186081694403E-2"/>
    <n v="0.92738275340393339"/>
    <n v="0.1"/>
    <n v="64.285714285714292"/>
    <n v="10.282222222222222"/>
    <n v="10.935833333333333"/>
    <n v="11.035833333333333"/>
    <n v="0.99093860907649323"/>
    <n v="63.157894736842103"/>
    <n v="1.017857142857143"/>
    <n v="0.92738275340393339"/>
    <n v="0.9353897217349727"/>
    <n v="0.85983685529757337"/>
    <n v="18303.05"/>
    <n v="27.689939485627836"/>
    <n v="10499.21"/>
    <n v="15.883827534039334"/>
    <x v="1"/>
    <s v="Normal"/>
    <n v="553.79878971255675"/>
  </r>
  <r>
    <n v="783"/>
    <x v="177"/>
    <x v="0"/>
    <x v="0"/>
    <x v="1"/>
    <x v="0"/>
    <x v="1"/>
    <s v="B260208-0783"/>
    <s v="OP117"/>
    <n v="875"/>
    <n v="923"/>
    <n v="866"/>
    <n v="57"/>
    <n v="22"/>
    <n v="31"/>
    <s v="Quality Inspection"/>
    <n v="45"/>
    <n v="48"/>
    <n v="68.900000000000006"/>
    <n v="1.98"/>
    <n v="31.63"/>
    <n v="18919.45"/>
    <n v="9.68"/>
    <x v="2"/>
    <n v="26"/>
    <n v="29422.06"/>
    <n v="1.0548571428571429"/>
    <n v="6.1755146262188518E-2"/>
    <n v="2.3835319609967497E-2"/>
    <n v="0.93824485373781152"/>
    <n v="0.51666666666666672"/>
    <n v="75"/>
    <n v="12.306666666666667"/>
    <n v="10.420833333333333"/>
    <n v="10.9375"/>
    <n v="0.9527619047619047"/>
    <n v="80"/>
    <n v="0.9375"/>
    <n v="0.93824485373781152"/>
    <n v="0.83805370685652369"/>
    <n v="0.85949028251575033"/>
    <n v="18919.45"/>
    <n v="20.497778981581799"/>
    <n v="10502.61"/>
    <n v="11.378775731310943"/>
    <x v="2"/>
    <s v="Warning"/>
    <n v="450.9511375947996"/>
  </r>
  <r>
    <n v="784"/>
    <x v="97"/>
    <x v="0"/>
    <x v="3"/>
    <x v="8"/>
    <x v="2"/>
    <x v="4"/>
    <s v="B260429-0784"/>
    <s v="OP125"/>
    <n v="716"/>
    <n v="651"/>
    <n v="602"/>
    <n v="49"/>
    <n v="19"/>
    <n v="11"/>
    <s v="Setup Time"/>
    <n v="57"/>
    <n v="58"/>
    <n v="69.599999999999994"/>
    <n v="1.61"/>
    <n v="22.25"/>
    <n v="17277.78"/>
    <n v="9.39"/>
    <x v="1"/>
    <n v="33"/>
    <n v="27387.16"/>
    <n v="0.90921787709497204"/>
    <n v="7.5268817204301078E-2"/>
    <n v="2.9185867895545316E-2"/>
    <n v="0.92473118279569888"/>
    <n v="0.18333333333333332"/>
    <n v="62.068965517241381"/>
    <n v="10.488333333333333"/>
    <n v="11.153333333333332"/>
    <n v="11.336666666666666"/>
    <n v="0.98382828579829462"/>
    <n v="63.157894736842103"/>
    <n v="0.98275862068965525"/>
    <n v="0.92473118279569888"/>
    <n v="0.89409088931836123"/>
    <n v="0.85958906857869588"/>
    <n v="17277.78"/>
    <n v="26.540368663594467"/>
    <n v="10109.380000000001"/>
    <n v="15.529001536098312"/>
    <x v="0"/>
    <s v="Normal"/>
    <n v="504.26700460829488"/>
  </r>
  <r>
    <n v="785"/>
    <x v="2"/>
    <x v="1"/>
    <x v="3"/>
    <x v="7"/>
    <x v="2"/>
    <x v="4"/>
    <s v="B260301-0785"/>
    <s v="OP111"/>
    <n v="560"/>
    <n v="495"/>
    <n v="470"/>
    <n v="25"/>
    <n v="9"/>
    <n v="19"/>
    <s v="Machine Breakdown"/>
    <n v="57"/>
    <n v="60"/>
    <n v="71.3"/>
    <n v="1.97"/>
    <n v="15.99"/>
    <n v="12986.91"/>
    <n v="7.31"/>
    <x v="2"/>
    <n v="21"/>
    <n v="22176.42"/>
    <n v="0.8839285714285714"/>
    <n v="5.0505050505050504E-2"/>
    <n v="1.8181818181818181E-2"/>
    <n v="0.9494949494949495"/>
    <n v="0.31666666666666665"/>
    <n v="60"/>
    <n v="8.25"/>
    <n v="8.5500000000000007"/>
    <n v="8.8666666666666671"/>
    <n v="0.9642857142857143"/>
    <n v="63.157894736842103"/>
    <n v="0.95000000000000007"/>
    <n v="0.9494949494949495"/>
    <n v="0.86980519480519491"/>
    <n v="0.8594293379271235"/>
    <n v="12986.91"/>
    <n v="26.236181818181819"/>
    <n v="9189.5099999999984"/>
    <n v="18.564666666666664"/>
    <x v="0"/>
    <s v="Normal"/>
    <n v="236.12563636363637"/>
  </r>
  <r>
    <n v="786"/>
    <x v="158"/>
    <x v="0"/>
    <x v="0"/>
    <x v="3"/>
    <x v="1"/>
    <x v="3"/>
    <s v="B260416-0786"/>
    <s v="OP126"/>
    <n v="739"/>
    <n v="742"/>
    <n v="713"/>
    <n v="29"/>
    <n v="10"/>
    <n v="0"/>
    <s v="No Downtime"/>
    <n v="49"/>
    <n v="48"/>
    <n v="64.099999999999994"/>
    <n v="2.4900000000000002"/>
    <n v="29.98"/>
    <n v="16083.02"/>
    <n v="8.34"/>
    <x v="0"/>
    <n v="22"/>
    <n v="27117.360000000001"/>
    <n v="1.0040595399188093"/>
    <n v="3.9083557951482481E-2"/>
    <n v="1.3477088948787063E-2"/>
    <n v="0.96091644204851756"/>
    <n v="0"/>
    <n v="75"/>
    <n v="9.8933333333333326"/>
    <n v="10.058611111111111"/>
    <n v="10.058611111111111"/>
    <n v="1"/>
    <n v="73.469387755102048"/>
    <n v="1.0208333333333333"/>
    <n v="0.96091644204851756"/>
    <n v="0.98093553459119498"/>
    <n v="0.8593810781276906"/>
    <n v="16083.02"/>
    <n v="21.675229110512131"/>
    <n v="11034.34"/>
    <n v="14.871078167115904"/>
    <x v="0"/>
    <s v="Normal"/>
    <n v="216.75229110512132"/>
  </r>
  <r>
    <n v="787"/>
    <x v="8"/>
    <x v="1"/>
    <x v="0"/>
    <x v="3"/>
    <x v="0"/>
    <x v="0"/>
    <s v="B260615-0787"/>
    <s v="OP135"/>
    <n v="740"/>
    <n v="744"/>
    <n v="712"/>
    <n v="32"/>
    <n v="7"/>
    <n v="5"/>
    <s v="Machine Breakdown"/>
    <n v="42"/>
    <n v="45"/>
    <n v="74.8"/>
    <n v="2.15"/>
    <n v="21.89"/>
    <n v="13782.77"/>
    <n v="10.26"/>
    <x v="0"/>
    <n v="3"/>
    <n v="22609.69"/>
    <n v="1.0054054054054054"/>
    <n v="4.3010752688172046E-2"/>
    <n v="9.4086021505376347E-3"/>
    <n v="0.956989247311828"/>
    <n v="8.3333333333333329E-2"/>
    <n v="80"/>
    <n v="9.3000000000000007"/>
    <n v="8.5499999999999989"/>
    <n v="8.6333333333333329"/>
    <n v="0.99034749034749026"/>
    <n v="85.714285714285708"/>
    <n v="0.93333333333333335"/>
    <n v="0.956989247311828"/>
    <n v="0.88456843940714902"/>
    <n v="0.85881306664888912"/>
    <n v="13782.77"/>
    <n v="18.525228494623658"/>
    <n v="8826.9199999999983"/>
    <n v="11.864139784946234"/>
    <x v="2"/>
    <s v="Normal"/>
    <n v="129.6765994623656"/>
  </r>
  <r>
    <n v="788"/>
    <x v="24"/>
    <x v="1"/>
    <x v="2"/>
    <x v="10"/>
    <x v="1"/>
    <x v="2"/>
    <s v="B260209-0788"/>
    <s v="OP120"/>
    <n v="678"/>
    <n v="569"/>
    <n v="515"/>
    <n v="54"/>
    <n v="21"/>
    <n v="26"/>
    <s v="Tool Change"/>
    <n v="64"/>
    <n v="65"/>
    <n v="70.400000000000006"/>
    <n v="2.5"/>
    <n v="17.68"/>
    <n v="16956.71"/>
    <n v="8.61"/>
    <x v="2"/>
    <n v="30"/>
    <n v="26776.51"/>
    <n v="0.83923303834808261"/>
    <n v="9.4903339191564143E-2"/>
    <n v="3.6906854130052721E-2"/>
    <n v="0.90509666080843587"/>
    <n v="0.43333333333333335"/>
    <n v="55.384615384615387"/>
    <n v="10.27361111111111"/>
    <n v="11.62"/>
    <n v="12.053333333333333"/>
    <n v="0.96404867256637161"/>
    <n v="56.25"/>
    <n v="0.98461538461538467"/>
    <n v="0.90509666080843587"/>
    <n v="0.85913327694437236"/>
    <n v="0.85869214940589278"/>
    <n v="16956.71"/>
    <n v="29.800896309314584"/>
    <n v="9819.7999999999993"/>
    <n v="17.257996485061511"/>
    <x v="1"/>
    <s v="Normal"/>
    <n v="625.81882249560624"/>
  </r>
  <r>
    <n v="789"/>
    <x v="0"/>
    <x v="1"/>
    <x v="3"/>
    <x v="7"/>
    <x v="1"/>
    <x v="1"/>
    <s v="B260613-0789"/>
    <s v="OP125"/>
    <n v="885"/>
    <n v="798"/>
    <n v="761"/>
    <n v="37"/>
    <n v="13"/>
    <n v="6"/>
    <s v="Operator Issue"/>
    <n v="45"/>
    <n v="44"/>
    <n v="73"/>
    <n v="1.97"/>
    <n v="27.11"/>
    <n v="15524.89"/>
    <n v="7.04"/>
    <x v="0"/>
    <n v="37"/>
    <n v="25938.17"/>
    <n v="0.90169491525423728"/>
    <n v="4.6365914786967416E-2"/>
    <n v="1.6290726817042606E-2"/>
    <n v="0.95363408521303261"/>
    <n v="0.1"/>
    <n v="81.818181818181813"/>
    <n v="9.7533333333333339"/>
    <n v="10.9625"/>
    <n v="11.0625"/>
    <n v="0.99096045197740112"/>
    <n v="80"/>
    <n v="1.0227272727272727"/>
    <n v="0.95363408521303261"/>
    <n v="0.96649124737884773"/>
    <n v="0.85869006861561692"/>
    <n v="15524.89"/>
    <n v="19.454749373433582"/>
    <n v="10413.279999999999"/>
    <n v="13.04922305764411"/>
    <x v="0"/>
    <s v="Normal"/>
    <n v="252.91174185463657"/>
  </r>
  <r>
    <n v="790"/>
    <x v="29"/>
    <x v="0"/>
    <x v="2"/>
    <x v="10"/>
    <x v="1"/>
    <x v="1"/>
    <s v="B260314-0790"/>
    <s v="OP108"/>
    <n v="824"/>
    <n v="733"/>
    <n v="664"/>
    <n v="69"/>
    <n v="26"/>
    <n v="59"/>
    <s v="Setup Time"/>
    <n v="45"/>
    <n v="50"/>
    <n v="80.400000000000006"/>
    <n v="2.62"/>
    <n v="27.9"/>
    <n v="15886.19"/>
    <n v="7.22"/>
    <x v="3"/>
    <n v="31"/>
    <n v="22677.41"/>
    <n v="0.8895631067961165"/>
    <n v="9.4133697135061395E-2"/>
    <n v="3.5470668485675309E-2"/>
    <n v="0.90586630286493863"/>
    <n v="0.98333333333333328"/>
    <n v="72"/>
    <n v="10.180555555555555"/>
    <n v="9.3166666666666682"/>
    <n v="10.3"/>
    <n v="0.90453074433656966"/>
    <n v="80"/>
    <n v="0.9"/>
    <n v="0.90586630286493863"/>
    <n v="0.7374455290798555"/>
    <n v="0.85817916255512749"/>
    <n v="15886.19"/>
    <n v="21.672837653478854"/>
    <n v="6791.2199999999993"/>
    <n v="9.2649658935879931"/>
    <x v="1"/>
    <s v="Warning"/>
    <n v="563.49377899045021"/>
  </r>
  <r>
    <n v="791"/>
    <x v="166"/>
    <x v="0"/>
    <x v="0"/>
    <x v="0"/>
    <x v="1"/>
    <x v="0"/>
    <s v="B260211-0791"/>
    <s v="OP128"/>
    <n v="936"/>
    <n v="946"/>
    <n v="907"/>
    <n v="39"/>
    <n v="12"/>
    <n v="0"/>
    <s v="No Downtime"/>
    <n v="42"/>
    <n v="44"/>
    <n v="73.8"/>
    <n v="2.14"/>
    <n v="28.81"/>
    <n v="17126.689999999999"/>
    <n v="7.43"/>
    <x v="3"/>
    <n v="22"/>
    <n v="28623.73"/>
    <n v="1.0106837606837606"/>
    <n v="4.1226215644820298E-2"/>
    <n v="1.2684989429175475E-2"/>
    <n v="0.95877378435517968"/>
    <n v="0"/>
    <n v="81.818181818181813"/>
    <n v="11.562222222222223"/>
    <n v="10.92"/>
    <n v="10.92"/>
    <n v="1"/>
    <n v="85.714285714285708"/>
    <n v="0.95454545454545459"/>
    <n v="0.95877378435517968"/>
    <n v="0.91519315779358068"/>
    <n v="0.85875408461929548"/>
    <n v="17126.689999999999"/>
    <n v="18.104323467230444"/>
    <n v="11497.04"/>
    <n v="12.153319238900636"/>
    <x v="2"/>
    <s v="Normal"/>
    <n v="217.25188160676532"/>
  </r>
  <r>
    <n v="792"/>
    <x v="131"/>
    <x v="0"/>
    <x v="2"/>
    <x v="9"/>
    <x v="0"/>
    <x v="3"/>
    <s v="B260516-0792"/>
    <s v="OP111"/>
    <n v="833"/>
    <n v="868"/>
    <n v="831"/>
    <n v="37"/>
    <n v="13"/>
    <n v="0"/>
    <s v="No Downtime"/>
    <n v="49"/>
    <n v="51"/>
    <n v="70.7"/>
    <n v="1.95"/>
    <n v="26.15"/>
    <n v="18949.68"/>
    <n v="8.34"/>
    <x v="0"/>
    <n v="30"/>
    <n v="32229.46"/>
    <n v="1.0420168067226891"/>
    <n v="4.2626728110599081E-2"/>
    <n v="1.4976958525345621E-2"/>
    <n v="0.95737327188940091"/>
    <n v="0"/>
    <n v="70.588235294117652"/>
    <n v="12.296666666666667"/>
    <n v="11.338055555555556"/>
    <n v="11.338055555555556"/>
    <n v="1"/>
    <n v="73.469387755102048"/>
    <n v="0.96078431372549022"/>
    <n v="0.95737327188940091"/>
    <n v="0.91982922201138517"/>
    <n v="0.8584840412069783"/>
    <n v="18949.68"/>
    <n v="21.831428571428571"/>
    <n v="13279.779999999999"/>
    <n v="15.299285714285713"/>
    <x v="0"/>
    <s v="Normal"/>
    <n v="283.80857142857144"/>
  </r>
  <r>
    <n v="793"/>
    <x v="103"/>
    <x v="1"/>
    <x v="3"/>
    <x v="8"/>
    <x v="2"/>
    <x v="3"/>
    <s v="B260222-0793"/>
    <s v="OP106"/>
    <n v="878"/>
    <n v="708"/>
    <n v="658"/>
    <n v="50"/>
    <n v="13"/>
    <n v="41"/>
    <s v="Tool Change"/>
    <n v="49"/>
    <n v="54"/>
    <n v="67.5"/>
    <n v="1.92"/>
    <n v="28.41"/>
    <n v="14780.48"/>
    <n v="6.22"/>
    <x v="1"/>
    <n v="36"/>
    <n v="24489.19"/>
    <n v="0.806378132118451"/>
    <n v="7.0621468926553674E-2"/>
    <n v="1.8361581920903956E-2"/>
    <n v="0.92937853107344637"/>
    <n v="0.68333333333333335"/>
    <n v="66.666666666666671"/>
    <n v="10.62"/>
    <n v="11.267222222222221"/>
    <n v="11.950555555555555"/>
    <n v="0.9428199525823997"/>
    <n v="73.469387755102048"/>
    <n v="0.90740740740740744"/>
    <n v="0.92937853107344637"/>
    <n v="0.7951036019868627"/>
    <n v="0.85818911245311102"/>
    <n v="14780.48"/>
    <n v="20.876384180790961"/>
    <n v="9708.7099999999991"/>
    <n v="13.712867231638416"/>
    <x v="2"/>
    <s v="Warning"/>
    <n v="271.39299435028249"/>
  </r>
  <r>
    <n v="794"/>
    <x v="15"/>
    <x v="0"/>
    <x v="0"/>
    <x v="0"/>
    <x v="1"/>
    <x v="4"/>
    <s v="B260227-0794"/>
    <s v="OP115"/>
    <n v="609"/>
    <n v="657"/>
    <n v="622"/>
    <n v="35"/>
    <n v="12"/>
    <n v="0"/>
    <s v="No Downtime"/>
    <n v="57"/>
    <n v="62"/>
    <n v="67.599999999999994"/>
    <n v="1.98"/>
    <n v="24.38"/>
    <n v="18925.32"/>
    <n v="9.52"/>
    <x v="0"/>
    <n v="27"/>
    <n v="27828.23"/>
    <n v="1.0788177339901477"/>
    <n v="5.3272450532724502E-2"/>
    <n v="1.8264840182648401E-2"/>
    <n v="0.94672754946727544"/>
    <n v="0"/>
    <n v="58.064516129032256"/>
    <n v="11.315"/>
    <n v="9.6425000000000001"/>
    <n v="9.6425000000000001"/>
    <n v="1"/>
    <n v="63.157894736842103"/>
    <n v="0.91935483870967738"/>
    <n v="0.94672754946727544"/>
    <n v="0.87037855354249516"/>
    <n v="0.85849387337323768"/>
    <n v="18925.32"/>
    <n v="28.805662100456619"/>
    <n v="8902.91"/>
    <n v="13.550852359208523"/>
    <x v="0"/>
    <s v="Normal"/>
    <n v="345.66794520547944"/>
  </r>
  <r>
    <n v="795"/>
    <x v="63"/>
    <x v="1"/>
    <x v="2"/>
    <x v="4"/>
    <x v="0"/>
    <x v="2"/>
    <s v="B260611-0795"/>
    <s v="OP135"/>
    <n v="583"/>
    <n v="515"/>
    <n v="478"/>
    <n v="37"/>
    <n v="8"/>
    <n v="12"/>
    <s v="Operator Issue"/>
    <n v="64"/>
    <n v="67"/>
    <n v="73.099999999999994"/>
    <n v="1.67"/>
    <n v="21.53"/>
    <n v="16641.72"/>
    <n v="8.24"/>
    <x v="0"/>
    <n v="18"/>
    <n v="24556.1"/>
    <n v="0.88336192109777012"/>
    <n v="7.184466019417475E-2"/>
    <n v="1.5533980582524271E-2"/>
    <n v="0.92815533980582521"/>
    <n v="0.2"/>
    <n v="53.731343283582092"/>
    <n v="9.5847222222222221"/>
    <n v="10.164444444444445"/>
    <n v="10.364444444444445"/>
    <n v="0.98070325900514588"/>
    <n v="56.25"/>
    <n v="0.95522388059701502"/>
    <n v="0.92815533980582521"/>
    <n v="0.86948772929967899"/>
    <n v="0.8584361807510571"/>
    <n v="16641.72"/>
    <n v="32.314019417475727"/>
    <n v="7914.3799999999974"/>
    <n v="15.367728155339801"/>
    <x v="0"/>
    <s v="Normal"/>
    <n v="258.51215533980582"/>
  </r>
  <r>
    <n v="796"/>
    <x v="12"/>
    <x v="1"/>
    <x v="3"/>
    <x v="11"/>
    <x v="1"/>
    <x v="2"/>
    <s v="B260619-0796"/>
    <s v="OP110"/>
    <n v="629"/>
    <n v="644"/>
    <n v="589"/>
    <n v="55"/>
    <n v="11"/>
    <n v="0"/>
    <s v="No Downtime"/>
    <n v="64"/>
    <n v="65"/>
    <n v="76.8"/>
    <n v="2.91"/>
    <n v="20.74"/>
    <n v="20243.68"/>
    <n v="9.3800000000000008"/>
    <x v="2"/>
    <n v="31"/>
    <n v="30007.8"/>
    <n v="1.0238473767885532"/>
    <n v="8.5403726708074529E-2"/>
    <n v="1.7080745341614908E-2"/>
    <n v="0.9145962732919255"/>
    <n v="0"/>
    <n v="55.384615384615387"/>
    <n v="11.627777777777778"/>
    <n v="11.182222222222222"/>
    <n v="11.182222222222222"/>
    <n v="1"/>
    <n v="56.25"/>
    <n v="0.98461538461538467"/>
    <n v="0.9145962732919255"/>
    <n v="0.90052556139512674"/>
    <n v="0.85838227075813678"/>
    <n v="20243.68"/>
    <n v="31.434285714285714"/>
    <n v="9764.119999999999"/>
    <n v="15.161677018633538"/>
    <x v="1"/>
    <s v="Normal"/>
    <n v="345.77714285714285"/>
  </r>
  <r>
    <n v="797"/>
    <x v="45"/>
    <x v="0"/>
    <x v="2"/>
    <x v="10"/>
    <x v="1"/>
    <x v="4"/>
    <s v="B260325-0797"/>
    <s v="OP101"/>
    <n v="715"/>
    <n v="608"/>
    <n v="545"/>
    <n v="63"/>
    <n v="12"/>
    <n v="33"/>
    <s v="Machine Breakdown"/>
    <n v="57"/>
    <n v="59"/>
    <n v="73.3"/>
    <n v="1.63"/>
    <n v="22.46"/>
    <n v="16688.759999999998"/>
    <n v="7.7"/>
    <x v="1"/>
    <n v="22"/>
    <n v="25213.33"/>
    <n v="0.85034965034965038"/>
    <n v="0.10361842105263158"/>
    <n v="1.9736842105263157E-2"/>
    <n v="0.89638157894736847"/>
    <n v="0.55000000000000004"/>
    <n v="61.016949152542374"/>
    <n v="9.9644444444444442"/>
    <n v="10.770833333333332"/>
    <n v="11.320833333333333"/>
    <n v="0.95141700404858298"/>
    <n v="63.157894736842103"/>
    <n v="0.96610169491525433"/>
    <n v="0.89638157894736847"/>
    <n v="0.82392309407808972"/>
    <n v="0.85817568600011218"/>
    <n v="16688.759999999998"/>
    <n v="27.448618421052629"/>
    <n v="8524.5700000000033"/>
    <n v="14.020674342105268"/>
    <x v="2"/>
    <s v="Warning"/>
    <n v="329.38342105263155"/>
  </r>
  <r>
    <n v="798"/>
    <x v="55"/>
    <x v="1"/>
    <x v="4"/>
    <x v="12"/>
    <x v="0"/>
    <x v="4"/>
    <s v="B260320-0798"/>
    <s v="OP119"/>
    <n v="623"/>
    <n v="564"/>
    <n v="467"/>
    <n v="97"/>
    <n v="30"/>
    <n v="51"/>
    <s v="Material Shortage"/>
    <n v="57"/>
    <n v="60"/>
    <n v="81.099999999999994"/>
    <n v="5"/>
    <n v="25.49"/>
    <n v="15666.86"/>
    <n v="6.6"/>
    <x v="1"/>
    <n v="53"/>
    <n v="20850.27"/>
    <n v="0.9052969502407705"/>
    <n v="0.17198581560283688"/>
    <n v="5.3191489361702128E-2"/>
    <n v="0.82801418439716312"/>
    <n v="0.85"/>
    <n v="60"/>
    <n v="9.4"/>
    <n v="9.0141666666666662"/>
    <n v="9.8641666666666659"/>
    <n v="0.91382951761426034"/>
    <n v="63.157894736842103"/>
    <n v="0.95000000000000007"/>
    <n v="0.82801418439716312"/>
    <n v="0.71883061257015357"/>
    <n v="0.8583444179800237"/>
    <n v="15666.86"/>
    <n v="27.778120567375886"/>
    <n v="5183.41"/>
    <n v="9.1904432624113479"/>
    <x v="1"/>
    <s v="Warning"/>
    <n v="833.3436170212766"/>
  </r>
  <r>
    <n v="799"/>
    <x v="77"/>
    <x v="0"/>
    <x v="2"/>
    <x v="10"/>
    <x v="2"/>
    <x v="3"/>
    <s v="B260604-0799"/>
    <s v="OP111"/>
    <n v="680"/>
    <n v="608"/>
    <n v="548"/>
    <n v="60"/>
    <n v="18"/>
    <n v="25"/>
    <s v="Power Failure"/>
    <n v="49"/>
    <n v="53"/>
    <n v="78.599999999999994"/>
    <n v="2.94"/>
    <n v="20.420000000000002"/>
    <n v="13809.66"/>
    <n v="6.44"/>
    <x v="2"/>
    <n v="31"/>
    <n v="20915.38"/>
    <n v="0.89411764705882357"/>
    <n v="9.8684210526315791E-2"/>
    <n v="2.9605263157894735E-2"/>
    <n v="0.90131578947368418"/>
    <n v="0.41666666666666669"/>
    <n v="67.924528301886795"/>
    <n v="8.9511111111111106"/>
    <n v="8.8388888888888903"/>
    <n v="9.2555555555555564"/>
    <n v="0.95498199279711893"/>
    <n v="73.469387755102048"/>
    <n v="0.92452830188679236"/>
    <n v="0.90131578947368418"/>
    <n v="0.79577881301477882"/>
    <n v="0.85903508038304277"/>
    <n v="13809.66"/>
    <n v="22.713256578947369"/>
    <n v="7105.7200000000012"/>
    <n v="11.687039473684212"/>
    <x v="1"/>
    <s v="Warning"/>
    <n v="408.83861842105267"/>
  </r>
  <r>
    <n v="800"/>
    <x v="72"/>
    <x v="0"/>
    <x v="4"/>
    <x v="13"/>
    <x v="0"/>
    <x v="1"/>
    <s v="B260218-0800"/>
    <s v="OP116"/>
    <n v="922"/>
    <n v="703"/>
    <n v="659"/>
    <n v="44"/>
    <n v="13"/>
    <n v="54"/>
    <s v="Tool Change"/>
    <n v="45"/>
    <n v="46"/>
    <n v="72.599999999999994"/>
    <n v="2.0099999999999998"/>
    <n v="24.99"/>
    <n v="13547.9"/>
    <n v="5.61"/>
    <x v="0"/>
    <n v="32"/>
    <n v="22913.29"/>
    <n v="0.76247288503253796"/>
    <n v="6.2588904694167849E-2"/>
    <n v="1.849217638691323E-2"/>
    <n v="0.93741109530583211"/>
    <n v="0.9"/>
    <n v="78.260869565217391"/>
    <n v="8.9827777777777786"/>
    <n v="10.625"/>
    <n v="11.525"/>
    <n v="0.92190889370932749"/>
    <n v="80"/>
    <n v="0.97826086956521741"/>
    <n v="0.93741109530583211"/>
    <n v="0.84542050352372156"/>
    <n v="0.8593497881808948"/>
    <n v="13547.9"/>
    <n v="19.271550497866286"/>
    <n v="9365.3900000000012"/>
    <n v="13.322034139402563"/>
    <x v="1"/>
    <s v="Warning"/>
    <n v="250.53015647226172"/>
  </r>
  <r>
    <n v="801"/>
    <x v="160"/>
    <x v="1"/>
    <x v="0"/>
    <x v="0"/>
    <x v="2"/>
    <x v="1"/>
    <s v="B260623-0801"/>
    <s v="OP123"/>
    <n v="784"/>
    <n v="640"/>
    <n v="602"/>
    <n v="38"/>
    <n v="16"/>
    <n v="21"/>
    <s v="Material Shortage"/>
    <n v="45"/>
    <n v="48"/>
    <n v="68.8"/>
    <n v="1.53"/>
    <n v="22.73"/>
    <n v="13124.18"/>
    <n v="7.17"/>
    <x v="3"/>
    <n v="35"/>
    <n v="20462.560000000001"/>
    <n v="0.81632653061224492"/>
    <n v="5.9374999999999997E-2"/>
    <n v="2.5000000000000001E-2"/>
    <n v="0.94062500000000004"/>
    <n v="0.35"/>
    <n v="75"/>
    <n v="8.5333333333333332"/>
    <n v="9.4500000000000011"/>
    <n v="9.8000000000000007"/>
    <n v="0.9642857142857143"/>
    <n v="80"/>
    <n v="0.9375"/>
    <n v="0.94062500000000004"/>
    <n v="0.85034179687500011"/>
    <n v="0.85941943460418058"/>
    <n v="13124.18"/>
    <n v="20.506531250000002"/>
    <n v="7338.380000000001"/>
    <n v="11.466218750000001"/>
    <x v="0"/>
    <s v="Normal"/>
    <n v="328.10450000000003"/>
  </r>
  <r>
    <n v="802"/>
    <x v="61"/>
    <x v="1"/>
    <x v="3"/>
    <x v="7"/>
    <x v="2"/>
    <x v="1"/>
    <s v="B260131-0802"/>
    <s v="OP102"/>
    <n v="737"/>
    <n v="660"/>
    <n v="620"/>
    <n v="40"/>
    <n v="10"/>
    <n v="25"/>
    <s v="Preventive Maintenance"/>
    <n v="45"/>
    <n v="45"/>
    <n v="71.400000000000006"/>
    <n v="2.4300000000000002"/>
    <n v="25.45"/>
    <n v="13356.92"/>
    <n v="7.26"/>
    <x v="0"/>
    <n v="29"/>
    <n v="21598.37"/>
    <n v="0.89552238805970152"/>
    <n v="6.0606060606060608E-2"/>
    <n v="1.5151515151515152E-2"/>
    <n v="0.93939393939393945"/>
    <n v="0.41666666666666669"/>
    <n v="80"/>
    <n v="8.25"/>
    <n v="8.7958333333333343"/>
    <n v="9.2125000000000004"/>
    <n v="0.95477159656264143"/>
    <n v="80"/>
    <n v="1"/>
    <n v="0.93939393939393945"/>
    <n v="0.89690665131642078"/>
    <n v="0.85946505087417657"/>
    <n v="13356.92"/>
    <n v="20.237757575757577"/>
    <n v="8241.4499999999989"/>
    <n v="12.487045454545452"/>
    <x v="2"/>
    <s v="Normal"/>
    <n v="202.37757575757576"/>
  </r>
  <r>
    <n v="803"/>
    <x v="89"/>
    <x v="1"/>
    <x v="3"/>
    <x v="7"/>
    <x v="2"/>
    <x v="3"/>
    <s v="B260413-0803"/>
    <s v="OP109"/>
    <n v="679"/>
    <n v="583"/>
    <n v="557"/>
    <n v="26"/>
    <n v="5"/>
    <n v="38"/>
    <s v="Setup Time"/>
    <n v="49"/>
    <n v="49"/>
    <n v="68.5"/>
    <n v="2.41"/>
    <n v="20.86"/>
    <n v="13053.05"/>
    <n v="7.02"/>
    <x v="1"/>
    <n v="14"/>
    <n v="20859.46"/>
    <n v="0.85861561119293073"/>
    <n v="4.4596912521440824E-2"/>
    <n v="8.5763293310463125E-3"/>
    <n v="0.95540308747855918"/>
    <n v="0.6333333333333333"/>
    <n v="73.469387755102048"/>
    <n v="7.9352777777777774"/>
    <n v="8.6086111111111112"/>
    <n v="9.2419444444444441"/>
    <n v="0.9314718523639206"/>
    <n v="73.469387755102048"/>
    <n v="1"/>
    <n v="0.95540308747855918"/>
    <n v="0.88993108364786244"/>
    <n v="0.85927595188204409"/>
    <n v="13053.05"/>
    <n v="22.38945111492281"/>
    <n v="7806.41"/>
    <n v="13.390068610634648"/>
    <x v="2"/>
    <s v="Normal"/>
    <n v="111.94725557461405"/>
  </r>
  <r>
    <n v="804"/>
    <x v="55"/>
    <x v="1"/>
    <x v="1"/>
    <x v="2"/>
    <x v="1"/>
    <x v="1"/>
    <s v="B260320-0804"/>
    <s v="OP121"/>
    <n v="870"/>
    <n v="868"/>
    <n v="838"/>
    <n v="30"/>
    <n v="11"/>
    <n v="19"/>
    <s v="Machine Breakdown"/>
    <n v="45"/>
    <n v="48"/>
    <n v="72.400000000000006"/>
    <n v="2.37"/>
    <n v="36.130000000000003"/>
    <n v="18282.240000000002"/>
    <n v="7.9"/>
    <x v="1"/>
    <n v="45"/>
    <n v="29908.799999999999"/>
    <n v="0.99770114942528731"/>
    <n v="3.4562211981566823E-2"/>
    <n v="1.2672811059907835E-2"/>
    <n v="0.96543778801843316"/>
    <n v="0.31666666666666665"/>
    <n v="75"/>
    <n v="11.573333333333334"/>
    <n v="10.558333333333334"/>
    <n v="10.875"/>
    <n v="0.97088122605363991"/>
    <n v="80"/>
    <n v="0.9375"/>
    <n v="0.96543778801843316"/>
    <n v="0.8787425843529848"/>
    <n v="0.8591203420761262"/>
    <n v="18282.240000000002"/>
    <n v="21.062488479262676"/>
    <n v="11626.559999999998"/>
    <n v="13.394654377880181"/>
    <x v="2"/>
    <s v="Normal"/>
    <n v="231.68737327188944"/>
  </r>
  <r>
    <n v="805"/>
    <x v="28"/>
    <x v="0"/>
    <x v="0"/>
    <x v="0"/>
    <x v="0"/>
    <x v="0"/>
    <s v="B260602-0805"/>
    <s v="OP112"/>
    <n v="766"/>
    <n v="776"/>
    <n v="737"/>
    <n v="39"/>
    <n v="12"/>
    <n v="39"/>
    <s v="Tool Change"/>
    <n v="42"/>
    <n v="46"/>
    <n v="66.5"/>
    <n v="1.8"/>
    <n v="28.98"/>
    <n v="14091.57"/>
    <n v="8.3699999999999992"/>
    <x v="2"/>
    <n v="41"/>
    <n v="23660.62"/>
    <n v="1.0130548302872062"/>
    <n v="5.0257731958762888E-2"/>
    <n v="1.5463917525773196E-2"/>
    <n v="0.94974226804123707"/>
    <n v="0.65"/>
    <n v="78.260869565217391"/>
    <n v="9.9155555555555548"/>
    <n v="8.2866666666666671"/>
    <n v="8.9366666666666674"/>
    <n v="0.92726594554270791"/>
    <n v="85.714285714285708"/>
    <n v="0.91304347826086962"/>
    <n v="0.94974226804123707"/>
    <n v="0.80408421331042634"/>
    <n v="0.85902022859512173"/>
    <n v="14091.57"/>
    <n v="18.159239690721648"/>
    <n v="9569.0499999999993"/>
    <n v="12.331249999999999"/>
    <x v="2"/>
    <s v="Warning"/>
    <n v="217.91087628865978"/>
  </r>
  <r>
    <n v="806"/>
    <x v="175"/>
    <x v="0"/>
    <x v="2"/>
    <x v="9"/>
    <x v="0"/>
    <x v="1"/>
    <s v="B260213-0806"/>
    <s v="OP123"/>
    <n v="751"/>
    <n v="800"/>
    <n v="771"/>
    <n v="29"/>
    <n v="8"/>
    <n v="14"/>
    <s v="Setup Time"/>
    <n v="45"/>
    <n v="45"/>
    <n v="70.599999999999994"/>
    <n v="2.19"/>
    <n v="23.91"/>
    <n v="15508.82"/>
    <n v="8.75"/>
    <x v="0"/>
    <n v="25"/>
    <n v="26901.19"/>
    <n v="1.0652463382157125"/>
    <n v="3.6249999999999998E-2"/>
    <n v="0.01"/>
    <n v="0.96375"/>
    <n v="0.23333333333333334"/>
    <n v="80"/>
    <n v="10"/>
    <n v="9.1541666666666668"/>
    <n v="9.3874999999999993"/>
    <n v="0.97514425210830014"/>
    <n v="80"/>
    <n v="1"/>
    <n v="0.96375"/>
    <n v="0.93979527296937426"/>
    <n v="0.85930195175042801"/>
    <n v="15508.82"/>
    <n v="19.386025"/>
    <n v="11392.369999999999"/>
    <n v="14.2404625"/>
    <x v="0"/>
    <s v="Normal"/>
    <n v="155.0882"/>
  </r>
  <r>
    <n v="807"/>
    <x v="55"/>
    <x v="1"/>
    <x v="1"/>
    <x v="5"/>
    <x v="1"/>
    <x v="4"/>
    <s v="B260320-0807"/>
    <s v="OP123"/>
    <n v="717"/>
    <n v="702"/>
    <n v="680"/>
    <n v="22"/>
    <n v="8"/>
    <n v="27"/>
    <s v="Quality Inspection"/>
    <n v="57"/>
    <n v="61"/>
    <n v="77.7"/>
    <n v="1.63"/>
    <n v="26.03"/>
    <n v="18817.09"/>
    <n v="9.9600000000000009"/>
    <x v="0"/>
    <n v="10"/>
    <n v="30967.27"/>
    <n v="0.97907949790794979"/>
    <n v="3.1339031339031341E-2"/>
    <n v="1.1396011396011397E-2"/>
    <n v="0.96866096866096862"/>
    <n v="0.45"/>
    <n v="59.016393442622949"/>
    <n v="11.895"/>
    <n v="10.9025"/>
    <n v="11.352499999999999"/>
    <n v="0.96036115393085231"/>
    <n v="63.157894736842103"/>
    <n v="0.93442622950819676"/>
    <n v="0.96866096866096862"/>
    <n v="0.86926342362243314"/>
    <n v="0.85888703772352615"/>
    <n v="18817.09"/>
    <n v="26.804971509971509"/>
    <n v="12150.18"/>
    <n v="17.307948717948719"/>
    <x v="2"/>
    <s v="Normal"/>
    <n v="214.43977207977207"/>
  </r>
  <r>
    <n v="808"/>
    <x v="31"/>
    <x v="0"/>
    <x v="3"/>
    <x v="8"/>
    <x v="0"/>
    <x v="0"/>
    <s v="B260506-0808"/>
    <s v="OP106"/>
    <n v="755"/>
    <n v="786"/>
    <n v="736"/>
    <n v="50"/>
    <n v="15"/>
    <n v="24"/>
    <s v="Setup Time"/>
    <n v="42"/>
    <n v="46"/>
    <n v="70.8"/>
    <n v="2.14"/>
    <n v="25.51"/>
    <n v="13787.75"/>
    <n v="10.220000000000001"/>
    <x v="1"/>
    <n v="26"/>
    <n v="23516.98"/>
    <n v="1.0410596026490067"/>
    <n v="6.3613231552162849E-2"/>
    <n v="1.9083969465648856E-2"/>
    <n v="0.93638676844783719"/>
    <n v="0.4"/>
    <n v="78.260869565217391"/>
    <n v="10.043333333333333"/>
    <n v="8.4083333333333332"/>
    <n v="8.8083333333333336"/>
    <n v="0.95458845789971614"/>
    <n v="85.714285714285708"/>
    <n v="0.91304347826086962"/>
    <n v="0.93638676844783719"/>
    <n v="0.81613669683029166"/>
    <n v="0.85883327406601884"/>
    <n v="13787.75"/>
    <n v="17.541666666666668"/>
    <n v="9729.23"/>
    <n v="12.378155216284986"/>
    <x v="2"/>
    <s v="Warning"/>
    <n v="263.125"/>
  </r>
  <r>
    <n v="809"/>
    <x v="155"/>
    <x v="1"/>
    <x v="2"/>
    <x v="10"/>
    <x v="0"/>
    <x v="1"/>
    <s v="B260103-0809"/>
    <s v="OP121"/>
    <n v="772"/>
    <n v="734"/>
    <n v="664"/>
    <n v="70"/>
    <n v="27"/>
    <n v="10"/>
    <s v="Machine Breakdown"/>
    <n v="45"/>
    <n v="47"/>
    <n v="81"/>
    <n v="2.17"/>
    <n v="24.58"/>
    <n v="14483.63"/>
    <n v="7.72"/>
    <x v="0"/>
    <n v="19"/>
    <n v="22664.98"/>
    <n v="0.95077720207253891"/>
    <n v="9.5367847411444148E-2"/>
    <n v="3.6784741144414171E-2"/>
    <n v="0.90463215258855589"/>
    <n v="0.16666666666666666"/>
    <n v="76.59574468085107"/>
    <n v="9.5827777777777783"/>
    <n v="9.4833333333333343"/>
    <n v="9.65"/>
    <n v="0.98272884283246986"/>
    <n v="80"/>
    <n v="0.95744680851063835"/>
    <n v="0.90463215258855589"/>
    <n v="0.85117797622570013"/>
    <n v="0.85905565207245482"/>
    <n v="14483.63"/>
    <n v="19.732465940054496"/>
    <n v="8181.35"/>
    <n v="11.146253405994551"/>
    <x v="2"/>
    <s v="Normal"/>
    <n v="532.77658038147138"/>
  </r>
  <r>
    <n v="810"/>
    <x v="10"/>
    <x v="1"/>
    <x v="1"/>
    <x v="5"/>
    <x v="1"/>
    <x v="3"/>
    <s v="B260503-0810"/>
    <s v="OP105"/>
    <n v="778"/>
    <n v="722"/>
    <n v="700"/>
    <n v="22"/>
    <n v="9"/>
    <n v="23"/>
    <s v="Preventive Maintenance"/>
    <n v="49"/>
    <n v="49"/>
    <n v="65.7"/>
    <n v="2.6"/>
    <n v="22.06"/>
    <n v="16047.61"/>
    <n v="6.77"/>
    <x v="0"/>
    <n v="20"/>
    <n v="25878.97"/>
    <n v="0.92802056555269918"/>
    <n v="3.0470914127423823E-2"/>
    <n v="1.2465373961218837E-2"/>
    <n v="0.96952908587257614"/>
    <n v="0.38333333333333336"/>
    <n v="73.469387755102048"/>
    <n v="9.8272222222222219"/>
    <n v="10.206111111111111"/>
    <n v="10.589444444444444"/>
    <n v="0.96380043019778605"/>
    <n v="73.469387755102048"/>
    <n v="1"/>
    <n v="0.96952908587257614"/>
    <n v="0.9344325500532551"/>
    <n v="0.85909689644861587"/>
    <n v="16047.61"/>
    <n v="22.226606648199446"/>
    <n v="9831.36"/>
    <n v="13.616842105263158"/>
    <x v="0"/>
    <s v="Normal"/>
    <n v="200.03945983379501"/>
  </r>
  <r>
    <n v="811"/>
    <x v="28"/>
    <x v="1"/>
    <x v="1"/>
    <x v="5"/>
    <x v="1"/>
    <x v="4"/>
    <s v="B260602-0811"/>
    <s v="OP115"/>
    <n v="733"/>
    <n v="766"/>
    <n v="743"/>
    <n v="23"/>
    <n v="6"/>
    <n v="10"/>
    <s v="Quality Inspection"/>
    <n v="57"/>
    <n v="59"/>
    <n v="75.3"/>
    <n v="2.2599999999999998"/>
    <n v="31.45"/>
    <n v="20553.22"/>
    <n v="10.11"/>
    <x v="2"/>
    <n v="22"/>
    <n v="34526.6"/>
    <n v="1.0450204638472034"/>
    <n v="3.0026109660574413E-2"/>
    <n v="7.832898172323759E-3"/>
    <n v="0.9699738903394256"/>
    <n v="0.16666666666666666"/>
    <n v="61.016949152542374"/>
    <n v="12.553888888888888"/>
    <n v="11.439166666666667"/>
    <n v="11.605833333333333"/>
    <n v="0.98563940547138662"/>
    <n v="63.157894736842103"/>
    <n v="0.96610169491525433"/>
    <n v="0.9699738903394256"/>
    <n v="0.92363620084787135"/>
    <n v="0.85870039300859158"/>
    <n v="20553.22"/>
    <n v="26.831879895561361"/>
    <n v="13973.379999999997"/>
    <n v="18.242010443864228"/>
    <x v="2"/>
    <s v="Normal"/>
    <n v="160.99127937336817"/>
  </r>
  <r>
    <n v="812"/>
    <x v="116"/>
    <x v="1"/>
    <x v="1"/>
    <x v="5"/>
    <x v="1"/>
    <x v="2"/>
    <s v="B260428-0812"/>
    <s v="OP132"/>
    <n v="534"/>
    <n v="542"/>
    <n v="518"/>
    <n v="24"/>
    <n v="5"/>
    <n v="0"/>
    <s v="No Downtime"/>
    <n v="64"/>
    <n v="63"/>
    <n v="69.599999999999994"/>
    <n v="2.0099999999999998"/>
    <n v="15.68"/>
    <n v="16726.919999999998"/>
    <n v="9.11"/>
    <x v="1"/>
    <n v="19"/>
    <n v="27198.75"/>
    <n v="1.0149812734082397"/>
    <n v="4.4280442804428041E-2"/>
    <n v="9.2250922509225092E-3"/>
    <n v="0.955719557195572"/>
    <n v="0"/>
    <n v="57.142857142857146"/>
    <n v="9.4849999999999994"/>
    <n v="9.4933333333333341"/>
    <n v="9.4933333333333341"/>
    <n v="1"/>
    <n v="56.25"/>
    <n v="1.0158730158730158"/>
    <n v="0.955719557195572"/>
    <n v="0.97088970889708892"/>
    <n v="0.85835681730573821"/>
    <n v="16726.919999999998"/>
    <n v="30.861476014760143"/>
    <n v="10471.830000000002"/>
    <n v="19.320719557195574"/>
    <x v="0"/>
    <s v="Normal"/>
    <n v="154.30738007380072"/>
  </r>
  <r>
    <n v="813"/>
    <x v="63"/>
    <x v="0"/>
    <x v="3"/>
    <x v="7"/>
    <x v="1"/>
    <x v="0"/>
    <s v="B260611-0813"/>
    <s v="OP129"/>
    <n v="761"/>
    <n v="704"/>
    <n v="667"/>
    <n v="37"/>
    <n v="10"/>
    <n v="16"/>
    <s v="Tool Change"/>
    <n v="42"/>
    <n v="46"/>
    <n v="76.5"/>
    <n v="2.34"/>
    <n v="27.33"/>
    <n v="13797.49"/>
    <n v="9.66"/>
    <x v="0"/>
    <n v="41"/>
    <n v="20937.04"/>
    <n v="0.92509855453350853"/>
    <n v="5.2556818181818184E-2"/>
    <n v="1.4204545454545454E-2"/>
    <n v="0.94744318181818177"/>
    <n v="0.26666666666666666"/>
    <n v="78.260869565217391"/>
    <n v="8.9955555555555549"/>
    <n v="8.6116666666666664"/>
    <n v="8.8783333333333339"/>
    <n v="0.96996433264501591"/>
    <n v="85.714285714285708"/>
    <n v="0.91304347826086962"/>
    <n v="0.94744318181818177"/>
    <n v="0.83907425934774815"/>
    <n v="0.85775823809514606"/>
    <n v="13797.49"/>
    <n v="19.598707386363635"/>
    <n v="7139.5500000000011"/>
    <n v="10.141406250000001"/>
    <x v="1"/>
    <s v="Warning"/>
    <n v="195.98707386363634"/>
  </r>
  <r>
    <n v="814"/>
    <x v="52"/>
    <x v="0"/>
    <x v="3"/>
    <x v="11"/>
    <x v="1"/>
    <x v="1"/>
    <s v="B260225-0814"/>
    <s v="OP135"/>
    <n v="738"/>
    <n v="722"/>
    <n v="669"/>
    <n v="53"/>
    <n v="10"/>
    <n v="0"/>
    <s v="No Downtime"/>
    <n v="45"/>
    <n v="48"/>
    <n v="82.6"/>
    <n v="2.63"/>
    <n v="27.92"/>
    <n v="15009.15"/>
    <n v="10"/>
    <x v="2"/>
    <n v="29"/>
    <n v="23724.27"/>
    <n v="0.97831978319783197"/>
    <n v="7.3407202216066489E-2"/>
    <n v="1.3850415512465374E-2"/>
    <n v="0.92659279778393355"/>
    <n v="0"/>
    <n v="75"/>
    <n v="9.6266666666666669"/>
    <n v="9.2249999999999996"/>
    <n v="9.2249999999999996"/>
    <n v="1"/>
    <n v="80"/>
    <n v="0.9375"/>
    <n v="0.92659279778393355"/>
    <n v="0.86868074792243766"/>
    <n v="0.85785815241999852"/>
    <n v="15009.15"/>
    <n v="20.788296398891966"/>
    <n v="8715.1200000000008"/>
    <n v="12.070803324099725"/>
    <x v="1"/>
    <s v="Normal"/>
    <n v="207.88296398891964"/>
  </r>
  <r>
    <n v="815"/>
    <x v="63"/>
    <x v="0"/>
    <x v="0"/>
    <x v="1"/>
    <x v="1"/>
    <x v="0"/>
    <s v="B260611-0815"/>
    <s v="OP121"/>
    <n v="795"/>
    <n v="737"/>
    <n v="696"/>
    <n v="41"/>
    <n v="8"/>
    <n v="29"/>
    <s v="Machine Breakdown"/>
    <n v="42"/>
    <n v="45"/>
    <n v="77"/>
    <n v="1.66"/>
    <n v="29.68"/>
    <n v="12835.88"/>
    <n v="9.23"/>
    <x v="0"/>
    <n v="12"/>
    <n v="21772.93"/>
    <n v="0.92704402515723272"/>
    <n v="5.563093622795115E-2"/>
    <n v="1.0854816824966078E-2"/>
    <n v="0.94436906377204888"/>
    <n v="0.48333333333333334"/>
    <n v="80"/>
    <n v="9.2125000000000004"/>
    <n v="8.7916666666666679"/>
    <n v="9.2750000000000004"/>
    <n v="0.94788858939802345"/>
    <n v="85.714285714285708"/>
    <n v="0.93333333333333335"/>
    <n v="0.94436906377204888"/>
    <n v="0.83547954908135147"/>
    <n v="0.85779996642267353"/>
    <n v="12835.88"/>
    <n v="17.416390773405698"/>
    <n v="8937.0500000000011"/>
    <n v="12.126255088195387"/>
    <x v="2"/>
    <s v="Warning"/>
    <n v="139.33112618724559"/>
  </r>
  <r>
    <n v="816"/>
    <x v="23"/>
    <x v="0"/>
    <x v="0"/>
    <x v="3"/>
    <x v="1"/>
    <x v="1"/>
    <s v="B260412-0816"/>
    <s v="OP106"/>
    <n v="685"/>
    <n v="618"/>
    <n v="598"/>
    <n v="20"/>
    <n v="5"/>
    <n v="25"/>
    <s v="Tool Change"/>
    <n v="45"/>
    <n v="46"/>
    <n v="78.7"/>
    <n v="2.71"/>
    <n v="22.18"/>
    <n v="12957.98"/>
    <n v="7.47"/>
    <x v="0"/>
    <n v="7"/>
    <n v="20429.02"/>
    <n v="0.90218978102189784"/>
    <n v="3.2362459546925564E-2"/>
    <n v="8.0906148867313909E-3"/>
    <n v="0.96763754045307449"/>
    <n v="0.41666666666666669"/>
    <n v="78.260869565217391"/>
    <n v="7.8966666666666665"/>
    <n v="8.1458333333333339"/>
    <n v="8.5625"/>
    <n v="0.95133819951338205"/>
    <n v="80"/>
    <n v="0.97826086956521741"/>
    <n v="0.96763754045307449"/>
    <n v="0.90053858691800726"/>
    <n v="0.85792061732722114"/>
    <n v="12957.98"/>
    <n v="20.967605177993526"/>
    <n v="7471.0400000000009"/>
    <n v="12.08906148867314"/>
    <x v="2"/>
    <s v="Normal"/>
    <n v="104.83802588996764"/>
  </r>
  <r>
    <n v="817"/>
    <x v="5"/>
    <x v="0"/>
    <x v="0"/>
    <x v="1"/>
    <x v="0"/>
    <x v="2"/>
    <s v="B260509-0817"/>
    <s v="OP120"/>
    <n v="504"/>
    <n v="527"/>
    <n v="490"/>
    <n v="37"/>
    <n v="7"/>
    <n v="27"/>
    <s v="Material Shortage"/>
    <n v="64"/>
    <n v="68"/>
    <n v="66.3"/>
    <n v="1.74"/>
    <n v="20.98"/>
    <n v="16532.23"/>
    <n v="9.49"/>
    <x v="0"/>
    <n v="25"/>
    <n v="25085.56"/>
    <n v="1.0456349206349207"/>
    <n v="7.020872865275142E-2"/>
    <n v="1.3282732447817837E-2"/>
    <n v="0.92979127134724859"/>
    <n v="0.45"/>
    <n v="52.941176470588232"/>
    <n v="9.9544444444444444"/>
    <n v="8.5100000000000016"/>
    <n v="8.9600000000000009"/>
    <n v="0.94977678571428581"/>
    <n v="56.25"/>
    <n v="0.94117647058823528"/>
    <n v="0.92979127134724859"/>
    <n v="0.83114744949213082"/>
    <n v="0.85768899792727127"/>
    <n v="16532.23"/>
    <n v="31.37045540796964"/>
    <n v="8553.3300000000017"/>
    <n v="16.230227703984824"/>
    <x v="0"/>
    <s v="Warning"/>
    <n v="219.59318785578748"/>
  </r>
  <r>
    <n v="818"/>
    <x v="14"/>
    <x v="0"/>
    <x v="0"/>
    <x v="0"/>
    <x v="0"/>
    <x v="3"/>
    <s v="B260608-0818"/>
    <s v="OP128"/>
    <n v="666"/>
    <n v="626"/>
    <n v="601"/>
    <n v="25"/>
    <n v="7"/>
    <n v="39"/>
    <s v="Material Shortage"/>
    <n v="49"/>
    <n v="52"/>
    <n v="77.900000000000006"/>
    <n v="1.41"/>
    <n v="20.95"/>
    <n v="14395.41"/>
    <n v="7.08"/>
    <x v="0"/>
    <n v="32"/>
    <n v="22691.23"/>
    <n v="0.93993993993993996"/>
    <n v="3.9936102236421724E-2"/>
    <n v="1.1182108626198083E-2"/>
    <n v="0.96006389776357826"/>
    <n v="0.65"/>
    <n v="69.230769230769226"/>
    <n v="9.0422222222222217"/>
    <n v="8.4149999999999991"/>
    <n v="9.0649999999999995"/>
    <n v="0.92829564258135677"/>
    <n v="73.469387755102048"/>
    <n v="0.94230769230769218"/>
    <n v="0.96006389776357826"/>
    <n v="0.83980641368820264"/>
    <n v="0.85783403371106981"/>
    <n v="14395.41"/>
    <n v="22.995862619808307"/>
    <n v="8295.82"/>
    <n v="13.252108626198083"/>
    <x v="1"/>
    <s v="Warning"/>
    <n v="160.97103833865816"/>
  </r>
  <r>
    <n v="819"/>
    <x v="160"/>
    <x v="0"/>
    <x v="3"/>
    <x v="11"/>
    <x v="2"/>
    <x v="4"/>
    <s v="B260623-0819"/>
    <s v="OP112"/>
    <n v="636"/>
    <n v="462"/>
    <n v="421"/>
    <n v="41"/>
    <n v="10"/>
    <n v="43"/>
    <s v="Preventive Maintenance"/>
    <n v="57"/>
    <n v="60"/>
    <n v="75.2"/>
    <n v="2.19"/>
    <n v="20.52"/>
    <n v="12059.4"/>
    <n v="7.37"/>
    <x v="3"/>
    <n v="32"/>
    <n v="19594.400000000001"/>
    <n v="0.72641509433962259"/>
    <n v="8.8744588744588751E-2"/>
    <n v="2.1645021645021644E-2"/>
    <n v="0.91125541125541121"/>
    <n v="0.71666666666666667"/>
    <n v="60"/>
    <n v="7.7"/>
    <n v="9.3533333333333335"/>
    <n v="10.07"/>
    <n v="0.92883151274412445"/>
    <n v="63.157894736842103"/>
    <n v="0.95000000000000007"/>
    <n v="0.91125541125541121"/>
    <n v="0.80408260502600126"/>
    <n v="0.85793308656833833"/>
    <n v="12059.4"/>
    <n v="26.1025974025974"/>
    <n v="7535.0000000000018"/>
    <n v="16.309523809523814"/>
    <x v="1"/>
    <s v="Warning"/>
    <n v="261.02597402597399"/>
  </r>
  <r>
    <n v="820"/>
    <x v="173"/>
    <x v="0"/>
    <x v="4"/>
    <x v="12"/>
    <x v="2"/>
    <x v="4"/>
    <s v="B260324-0820"/>
    <s v="OP120"/>
    <n v="624"/>
    <n v="369"/>
    <n v="324"/>
    <n v="45"/>
    <n v="10"/>
    <n v="175"/>
    <s v="Tool Change"/>
    <n v="57"/>
    <n v="59"/>
    <n v="72.900000000000006"/>
    <n v="3.14"/>
    <n v="26.68"/>
    <n v="9859.27"/>
    <n v="4.76"/>
    <x v="0"/>
    <n v="34"/>
    <n v="14560.66"/>
    <n v="0.59134615384615385"/>
    <n v="0.12195121951219512"/>
    <n v="2.7100271002710029E-2"/>
    <n v="0.87804878048780488"/>
    <n v="2.9166666666666665"/>
    <n v="61.016949152542374"/>
    <n v="6.0475000000000003"/>
    <n v="6.9633333333333347"/>
    <n v="9.8800000000000008"/>
    <n v="0.70479082321187592"/>
    <n v="63.157894736842103"/>
    <n v="0.96610169491525433"/>
    <n v="0.87804878048780488"/>
    <n v="0.5978630711991606"/>
    <n v="0.85823060304094789"/>
    <n v="9859.27"/>
    <n v="26.718888888888891"/>
    <n v="4701.3899999999994"/>
    <n v="12.740894308943087"/>
    <x v="1"/>
    <s v="Critical"/>
    <n v="267.18888888888893"/>
  </r>
  <r>
    <n v="821"/>
    <x v="178"/>
    <x v="0"/>
    <x v="2"/>
    <x v="10"/>
    <x v="2"/>
    <x v="2"/>
    <s v="B260529-0821"/>
    <s v="OP127"/>
    <n v="597"/>
    <n v="474"/>
    <n v="425"/>
    <n v="49"/>
    <n v="15"/>
    <n v="33"/>
    <s v="Setup Time"/>
    <n v="64"/>
    <n v="72"/>
    <n v="63.9"/>
    <n v="2.66"/>
    <n v="20.95"/>
    <n v="14710.13"/>
    <n v="7.72"/>
    <x v="3"/>
    <n v="13"/>
    <n v="22437.33"/>
    <n v="0.79396984924623115"/>
    <n v="0.10337552742616034"/>
    <n v="3.1645569620253167E-2"/>
    <n v="0.8966244725738397"/>
    <n v="0.55000000000000004"/>
    <n v="50"/>
    <n v="9.48"/>
    <n v="10.063333333333333"/>
    <n v="10.613333333333333"/>
    <n v="0.94817839195979892"/>
    <n v="56.25"/>
    <n v="0.88888888888888884"/>
    <n v="0.8966244725738397"/>
    <n v="0.75569773386388095"/>
    <n v="0.85967708932895781"/>
    <n v="14710.13"/>
    <n v="31.034029535864978"/>
    <n v="7727.2000000000025"/>
    <n v="16.302109704641357"/>
    <x v="2"/>
    <s v="Warning"/>
    <n v="465.51044303797465"/>
  </r>
  <r>
    <n v="822"/>
    <x v="163"/>
    <x v="0"/>
    <x v="3"/>
    <x v="7"/>
    <x v="1"/>
    <x v="2"/>
    <s v="B260331-0822"/>
    <s v="OP109"/>
    <n v="666"/>
    <n v="655"/>
    <n v="615"/>
    <n v="40"/>
    <n v="17"/>
    <n v="0"/>
    <s v="No Downtime"/>
    <n v="64"/>
    <n v="62"/>
    <n v="80.900000000000006"/>
    <n v="1.89"/>
    <n v="25.06"/>
    <n v="21131.360000000001"/>
    <n v="9.74"/>
    <x v="1"/>
    <n v="16"/>
    <n v="32489.759999999998"/>
    <n v="0.98348348348348347"/>
    <n v="6.1068702290076333E-2"/>
    <n v="2.5954198473282442E-2"/>
    <n v="0.93893129770992367"/>
    <n v="0"/>
    <n v="58.064516129032256"/>
    <n v="11.280555555555555"/>
    <n v="11.84"/>
    <n v="11.84"/>
    <n v="1"/>
    <n v="56.25"/>
    <n v="1.032258064516129"/>
    <n v="0.93893129770992367"/>
    <n v="0.96921940408766316"/>
    <n v="0.86025797958295258"/>
    <n v="21131.360000000001"/>
    <n v="32.261618320610687"/>
    <n v="11358.399999999998"/>
    <n v="17.341068702290073"/>
    <x v="0"/>
    <s v="Normal"/>
    <n v="548.44751145038163"/>
  </r>
  <r>
    <n v="823"/>
    <x v="3"/>
    <x v="0"/>
    <x v="4"/>
    <x v="14"/>
    <x v="1"/>
    <x v="1"/>
    <s v="B260109-0823"/>
    <s v="OP105"/>
    <n v="939"/>
    <n v="846"/>
    <n v="775"/>
    <n v="71"/>
    <n v="27"/>
    <n v="19"/>
    <s v="Quality Inspection"/>
    <n v="45"/>
    <n v="49"/>
    <n v="75.599999999999994"/>
    <n v="1.5"/>
    <n v="25.94"/>
    <n v="17561.61"/>
    <n v="8.34"/>
    <x v="0"/>
    <n v="11"/>
    <n v="27859.84"/>
    <n v="0.90095846645367417"/>
    <n v="8.3924349881796687E-2"/>
    <n v="3.1914893617021274E-2"/>
    <n v="0.91607565011820336"/>
    <n v="0.31666666666666665"/>
    <n v="73.469387755102048"/>
    <n v="11.515000000000001"/>
    <n v="11.420833333333334"/>
    <n v="11.737500000000001"/>
    <n v="0.97302094426695063"/>
    <n v="80"/>
    <n v="0.91836734693877564"/>
    <n v="0.91607565011820336"/>
    <n v="0.81859664764099749"/>
    <n v="0.85964583674865658"/>
    <n v="17561.61"/>
    <n v="20.758404255319149"/>
    <n v="10298.23"/>
    <n v="12.172848699763593"/>
    <x v="0"/>
    <s v="Warning"/>
    <n v="560.47691489361705"/>
  </r>
  <r>
    <n v="824"/>
    <x v="26"/>
    <x v="1"/>
    <x v="0"/>
    <x v="3"/>
    <x v="1"/>
    <x v="3"/>
    <s v="B260219-0824"/>
    <s v="OP123"/>
    <n v="755"/>
    <n v="704"/>
    <n v="685"/>
    <n v="19"/>
    <n v="4"/>
    <n v="59"/>
    <s v="Machine Breakdown"/>
    <n v="49"/>
    <n v="53"/>
    <n v="74.400000000000006"/>
    <n v="1.79"/>
    <n v="28.81"/>
    <n v="14807.68"/>
    <n v="7.54"/>
    <x v="0"/>
    <n v="35"/>
    <n v="25279.84"/>
    <n v="0.93245033112582787"/>
    <n v="2.6988636363636364E-2"/>
    <n v="5.681818181818182E-3"/>
    <n v="0.97301136363636365"/>
    <n v="0.98333333333333328"/>
    <n v="67.924528301886795"/>
    <n v="10.364444444444445"/>
    <n v="9.2930555555555561"/>
    <n v="10.276388888888889"/>
    <n v="0.90431139343154487"/>
    <n v="73.469387755102048"/>
    <n v="0.92452830188679236"/>
    <n v="0.97301136363636365"/>
    <n v="0.81349731776720091"/>
    <n v="0.85987775307129877"/>
    <n v="14807.68"/>
    <n v="21.033636363636365"/>
    <n v="10472.16"/>
    <n v="14.875227272727273"/>
    <x v="1"/>
    <s v="Warning"/>
    <n v="84.13454545454546"/>
  </r>
  <r>
    <n v="825"/>
    <x v="172"/>
    <x v="1"/>
    <x v="2"/>
    <x v="9"/>
    <x v="0"/>
    <x v="4"/>
    <s v="B260626-0825"/>
    <s v="OP111"/>
    <n v="589"/>
    <n v="618"/>
    <n v="589"/>
    <n v="29"/>
    <n v="6"/>
    <n v="0"/>
    <s v="No Downtime"/>
    <n v="57"/>
    <n v="60"/>
    <n v="74.099999999999994"/>
    <n v="1.9"/>
    <n v="23.33"/>
    <n v="16924.88"/>
    <n v="9.59"/>
    <x v="3"/>
    <n v="28"/>
    <n v="27052.82"/>
    <n v="1.0492359932088284"/>
    <n v="4.6925566343042069E-2"/>
    <n v="9.7087378640776691E-3"/>
    <n v="0.95307443365695788"/>
    <n v="0"/>
    <n v="60"/>
    <n v="10.3"/>
    <n v="9.3258333333333336"/>
    <n v="9.3258333333333336"/>
    <n v="1"/>
    <n v="63.157894736842103"/>
    <n v="0.95000000000000007"/>
    <n v="0.95307443365695788"/>
    <n v="0.90542071197411"/>
    <n v="0.86014127827189024"/>
    <n v="16924.88"/>
    <n v="27.386537216828479"/>
    <n v="10127.939999999999"/>
    <n v="16.388252427184465"/>
    <x v="2"/>
    <s v="Normal"/>
    <n v="164.31922330097086"/>
  </r>
  <r>
    <n v="826"/>
    <x v="20"/>
    <x v="1"/>
    <x v="2"/>
    <x v="10"/>
    <x v="0"/>
    <x v="0"/>
    <s v="B260410-0826"/>
    <s v="OP106"/>
    <n v="973"/>
    <n v="750"/>
    <n v="677"/>
    <n v="73"/>
    <n v="14"/>
    <n v="172"/>
    <s v="Preventive Maintenance"/>
    <n v="42"/>
    <n v="43"/>
    <n v="77"/>
    <n v="2.4700000000000002"/>
    <n v="33.619999999999997"/>
    <n v="13207.7"/>
    <n v="6.52"/>
    <x v="0"/>
    <n v="20"/>
    <n v="21029.68"/>
    <n v="0.77081192189105863"/>
    <n v="9.7333333333333327E-2"/>
    <n v="1.8666666666666668E-2"/>
    <n v="0.90266666666666662"/>
    <n v="2.8666666666666667"/>
    <n v="83.720930232558146"/>
    <n v="8.9583333333333339"/>
    <n v="8.4849999999999994"/>
    <n v="11.351666666666667"/>
    <n v="0.74746733225664364"/>
    <n v="85.714285714285708"/>
    <n v="0.97674418604651181"/>
    <n v="0.90266666666666662"/>
    <n v="0.65902282559334602"/>
    <n v="0.85988253865073472"/>
    <n v="13207.7"/>
    <n v="17.610266666666668"/>
    <n v="7821.98"/>
    <n v="10.429306666666665"/>
    <x v="1"/>
    <s v="Critical"/>
    <n v="246.54373333333336"/>
  </r>
  <r>
    <n v="827"/>
    <x v="53"/>
    <x v="1"/>
    <x v="1"/>
    <x v="6"/>
    <x v="1"/>
    <x v="0"/>
    <s v="B260520-0827"/>
    <s v="OP110"/>
    <n v="737"/>
    <n v="644"/>
    <n v="608"/>
    <n v="36"/>
    <n v="7"/>
    <n v="46"/>
    <s v="Material Shortage"/>
    <n v="42"/>
    <n v="45"/>
    <n v="70.099999999999994"/>
    <n v="1.78"/>
    <n v="23.36"/>
    <n v="11646.63"/>
    <n v="6.46"/>
    <x v="0"/>
    <n v="13"/>
    <n v="19031.740000000002"/>
    <n v="0.87381275440976935"/>
    <n v="5.5900621118012424E-2"/>
    <n v="1.0869565217391304E-2"/>
    <n v="0.94409937888198758"/>
    <n v="0.76666666666666672"/>
    <n v="80"/>
    <n v="8.0500000000000007"/>
    <n v="7.8316666666666661"/>
    <n v="8.5983333333333327"/>
    <n v="0.91083543322349292"/>
    <n v="85.714285714285708"/>
    <n v="0.93333333333333335"/>
    <n v="0.94409937888198758"/>
    <n v="0.80259122231867208"/>
    <n v="0.86103690481773132"/>
    <n v="11646.63"/>
    <n v="18.084829192546582"/>
    <n v="7385.1100000000024"/>
    <n v="11.467562111801247"/>
    <x v="0"/>
    <s v="Warning"/>
    <n v="126.59380434782608"/>
  </r>
  <r>
    <n v="828"/>
    <x v="76"/>
    <x v="0"/>
    <x v="0"/>
    <x v="1"/>
    <x v="0"/>
    <x v="3"/>
    <s v="B260525-0828"/>
    <s v="OP113"/>
    <n v="637"/>
    <n v="661"/>
    <n v="625"/>
    <n v="36"/>
    <n v="7"/>
    <n v="27"/>
    <s v="Machine Breakdown"/>
    <n v="49"/>
    <n v="53"/>
    <n v="64.5"/>
    <n v="1.77"/>
    <n v="22.96"/>
    <n v="13878.8"/>
    <n v="10.23"/>
    <x v="0"/>
    <n v="33"/>
    <n v="24277.45"/>
    <n v="1.0376766091051806"/>
    <n v="5.4462934947049922E-2"/>
    <n v="1.059001512859304E-2"/>
    <n v="0.9455370650529501"/>
    <n v="0.45"/>
    <n v="67.924528301886795"/>
    <n v="9.7313888888888886"/>
    <n v="8.2202777777777793"/>
    <n v="8.6702777777777786"/>
    <n v="0.94809854868163912"/>
    <n v="73.469387755102048"/>
    <n v="0.92452830188679236"/>
    <n v="0.9455370650529501"/>
    <n v="0.82880478558431181"/>
    <n v="0.8613747411327547"/>
    <n v="13878.8"/>
    <n v="20.996671709531011"/>
    <n v="10398.650000000001"/>
    <n v="15.731694402420578"/>
    <x v="2"/>
    <s v="Warning"/>
    <n v="146.97670196671709"/>
  </r>
  <r>
    <n v="829"/>
    <x v="44"/>
    <x v="1"/>
    <x v="0"/>
    <x v="1"/>
    <x v="0"/>
    <x v="0"/>
    <s v="B260313-0829"/>
    <s v="OP105"/>
    <n v="962"/>
    <n v="1026"/>
    <n v="962"/>
    <n v="64"/>
    <n v="14"/>
    <n v="25"/>
    <s v="Power Failure"/>
    <n v="42"/>
    <n v="46"/>
    <n v="74.8"/>
    <n v="1.79"/>
    <n v="34.5"/>
    <n v="18747.099999999999"/>
    <n v="8.19"/>
    <x v="0"/>
    <n v="14"/>
    <n v="31543.82"/>
    <n v="1.0665280665280665"/>
    <n v="6.2378167641325533E-2"/>
    <n v="1.364522417153996E-2"/>
    <n v="0.93762183235867447"/>
    <n v="0.41666666666666669"/>
    <n v="78.260869565217391"/>
    <n v="13.11"/>
    <n v="10.806666666666667"/>
    <n v="11.223333333333333"/>
    <n v="0.96287496287496288"/>
    <n v="85.714285714285708"/>
    <n v="0.91304347826086962"/>
    <n v="0.93762183235867447"/>
    <n v="0.82430714467327748"/>
    <n v="0.86156410133943173"/>
    <n v="18747.099999999999"/>
    <n v="18.272027290448342"/>
    <n v="12796.720000000001"/>
    <n v="12.47243664717349"/>
    <x v="0"/>
    <s v="Warning"/>
    <n v="255.80838206627681"/>
  </r>
  <r>
    <n v="830"/>
    <x v="179"/>
    <x v="0"/>
    <x v="3"/>
    <x v="11"/>
    <x v="2"/>
    <x v="1"/>
    <s v="B260311-0830"/>
    <s v="OP102"/>
    <n v="819"/>
    <n v="592"/>
    <n v="535"/>
    <n v="57"/>
    <n v="23"/>
    <n v="47"/>
    <s v="Machine Breakdown"/>
    <n v="45"/>
    <n v="48"/>
    <n v="78"/>
    <n v="2.97"/>
    <n v="21.99"/>
    <n v="12085.93"/>
    <n v="7.16"/>
    <x v="2"/>
    <n v="46"/>
    <n v="18190.330000000002"/>
    <n v="0.72283272283272282"/>
    <n v="9.6283783783783786E-2"/>
    <n v="3.885135135135135E-2"/>
    <n v="0.90371621621621623"/>
    <n v="0.78333333333333333"/>
    <n v="75"/>
    <n v="7.8933333333333335"/>
    <n v="9.4541666666666675"/>
    <n v="10.237500000000001"/>
    <n v="0.9234839234839235"/>
    <n v="80"/>
    <n v="0.9375"/>
    <n v="0.90371621621621623"/>
    <n v="0.78240693475068479"/>
    <n v="0.86178197827899994"/>
    <n v="12085.93"/>
    <n v="20.415422297297297"/>
    <n v="6104.4000000000015"/>
    <n v="10.311486486486489"/>
    <x v="1"/>
    <s v="Warning"/>
    <n v="469.55471283783783"/>
  </r>
  <r>
    <n v="831"/>
    <x v="160"/>
    <x v="0"/>
    <x v="4"/>
    <x v="13"/>
    <x v="2"/>
    <x v="3"/>
    <s v="B260623-0831"/>
    <s v="OP135"/>
    <n v="799"/>
    <n v="644"/>
    <n v="600"/>
    <n v="44"/>
    <n v="14"/>
    <n v="23"/>
    <s v="Tool Change"/>
    <n v="49"/>
    <n v="49"/>
    <n v="70.3"/>
    <n v="2.25"/>
    <n v="22.92"/>
    <n v="13803.38"/>
    <n v="7.42"/>
    <x v="1"/>
    <n v="29"/>
    <n v="22681.84"/>
    <n v="0.80600750938673338"/>
    <n v="6.8322981366459631E-2"/>
    <n v="2.1739130434782608E-2"/>
    <n v="0.93167701863354035"/>
    <n v="0.38333333333333336"/>
    <n v="73.469387755102048"/>
    <n v="8.7655555555555562"/>
    <n v="10.491944444444444"/>
    <n v="10.875277777777777"/>
    <n v="0.96475185819008458"/>
    <n v="73.469387755102048"/>
    <n v="1"/>
    <n v="0.93167701863354035"/>
    <n v="0.89883713495970607"/>
    <n v="0.86224889029975482"/>
    <n v="13803.38"/>
    <n v="21.433819875776397"/>
    <n v="8878.4600000000009"/>
    <n v="13.786428571428573"/>
    <x v="2"/>
    <s v="Normal"/>
    <n v="300.07347826086954"/>
  </r>
  <r>
    <n v="832"/>
    <x v="10"/>
    <x v="1"/>
    <x v="2"/>
    <x v="9"/>
    <x v="1"/>
    <x v="0"/>
    <s v="B260503-0832"/>
    <s v="OP125"/>
    <n v="750"/>
    <n v="773"/>
    <n v="736"/>
    <n v="37"/>
    <n v="15"/>
    <n v="8"/>
    <s v="Power Failure"/>
    <n v="42"/>
    <n v="40"/>
    <n v="72"/>
    <n v="1.57"/>
    <n v="31.77"/>
    <n v="13498.29"/>
    <n v="8.41"/>
    <x v="3"/>
    <n v="21"/>
    <n v="23030.04"/>
    <n v="1.0306666666666666"/>
    <n v="4.7865459249676584E-2"/>
    <n v="1.9404915912031046E-2"/>
    <n v="0.95213454075032344"/>
    <n v="0.13333333333333333"/>
    <n v="90"/>
    <n v="8.5888888888888886"/>
    <n v="8.6166666666666671"/>
    <n v="8.75"/>
    <n v="0.98476190476190484"/>
    <n v="85.714285714285708"/>
    <n v="1.05"/>
    <n v="0.95213454075032344"/>
    <n v="0.98450711513583444"/>
    <n v="0.86203239181064273"/>
    <n v="13498.29"/>
    <n v="17.462212160413973"/>
    <n v="9531.75"/>
    <n v="12.330853816300129"/>
    <x v="0"/>
    <s v="Normal"/>
    <n v="261.9331824062096"/>
  </r>
  <r>
    <n v="833"/>
    <x v="94"/>
    <x v="1"/>
    <x v="0"/>
    <x v="3"/>
    <x v="0"/>
    <x v="1"/>
    <s v="B260422-0833"/>
    <s v="OP134"/>
    <n v="783"/>
    <n v="795"/>
    <n v="768"/>
    <n v="27"/>
    <n v="11"/>
    <n v="21"/>
    <s v="Operator Issue"/>
    <n v="45"/>
    <n v="48"/>
    <n v="71.5"/>
    <n v="1.98"/>
    <n v="28.3"/>
    <n v="16442.39"/>
    <n v="9.08"/>
    <x v="0"/>
    <n v="40"/>
    <n v="26769.84"/>
    <n v="1.0153256704980842"/>
    <n v="3.3962264150943396E-2"/>
    <n v="1.3836477987421384E-2"/>
    <n v="0.96603773584905661"/>
    <n v="0.35"/>
    <n v="75"/>
    <n v="10.6"/>
    <n v="9.4375"/>
    <n v="9.7874999999999996"/>
    <n v="0.96424010217113665"/>
    <n v="80"/>
    <n v="0.9375"/>
    <n v="0.96603773584905661"/>
    <n v="0.87327405479650122"/>
    <n v="0.86130337560037362"/>
    <n v="16442.39"/>
    <n v="20.682251572327043"/>
    <n v="10327.450000000001"/>
    <n v="12.990503144654088"/>
    <x v="0"/>
    <s v="Normal"/>
    <n v="227.50476729559747"/>
  </r>
  <r>
    <n v="834"/>
    <x v="123"/>
    <x v="0"/>
    <x v="3"/>
    <x v="8"/>
    <x v="2"/>
    <x v="0"/>
    <s v="B260207-0834"/>
    <s v="OP132"/>
    <n v="795"/>
    <n v="740"/>
    <n v="686"/>
    <n v="54"/>
    <n v="15"/>
    <n v="17"/>
    <s v="Setup Time"/>
    <n v="42"/>
    <n v="46"/>
    <n v="73"/>
    <n v="2.09"/>
    <n v="29.45"/>
    <n v="14501.65"/>
    <n v="8.09"/>
    <x v="1"/>
    <n v="36"/>
    <n v="22099.759999999998"/>
    <n v="0.9308176100628931"/>
    <n v="7.2972972972972977E-2"/>
    <n v="2.0270270270270271E-2"/>
    <n v="0.927027027027027"/>
    <n v="0.28333333333333333"/>
    <n v="78.260869565217391"/>
    <n v="9.4555555555555557"/>
    <n v="8.9916666666666671"/>
    <n v="9.2750000000000004"/>
    <n v="0.96945193171608268"/>
    <n v="85.714285714285708"/>
    <n v="0.91304347826086962"/>
    <n v="0.927027027027027"/>
    <n v="0.82055960800833649"/>
    <n v="0.86123169488662443"/>
    <n v="14501.65"/>
    <n v="19.596824324324324"/>
    <n v="7598.1099999999988"/>
    <n v="10.267716216216215"/>
    <x v="2"/>
    <s v="Warning"/>
    <n v="293.95236486486488"/>
  </r>
  <r>
    <n v="835"/>
    <x v="119"/>
    <x v="0"/>
    <x v="0"/>
    <x v="1"/>
    <x v="0"/>
    <x v="1"/>
    <s v="B260101-0835"/>
    <s v="OP102"/>
    <n v="727"/>
    <n v="763"/>
    <n v="720"/>
    <n v="43"/>
    <n v="13"/>
    <n v="0"/>
    <s v="No Downtime"/>
    <n v="45"/>
    <n v="48"/>
    <n v="76.5"/>
    <n v="2.75"/>
    <n v="29.03"/>
    <n v="16092"/>
    <n v="9.6999999999999993"/>
    <x v="1"/>
    <n v="24"/>
    <n v="25263.17"/>
    <n v="1.0495185694635489"/>
    <n v="5.6356487549148099E-2"/>
    <n v="1.7038007863695939E-2"/>
    <n v="0.94364351245085187"/>
    <n v="0"/>
    <n v="75"/>
    <n v="10.173333333333334"/>
    <n v="9.0875000000000004"/>
    <n v="9.0875000000000004"/>
    <n v="1"/>
    <n v="80"/>
    <n v="0.9375"/>
    <n v="0.94364351245085187"/>
    <n v="0.88466579292267367"/>
    <n v="0.86147670745818039"/>
    <n v="16092"/>
    <n v="21.090432503276539"/>
    <n v="9171.1699999999983"/>
    <n v="12.019882044560941"/>
    <x v="2"/>
    <s v="Normal"/>
    <n v="274.17562254259502"/>
  </r>
  <r>
    <n v="836"/>
    <x v="1"/>
    <x v="1"/>
    <x v="2"/>
    <x v="4"/>
    <x v="2"/>
    <x v="2"/>
    <s v="B260328-0836"/>
    <s v="OP128"/>
    <n v="572"/>
    <n v="544"/>
    <n v="503"/>
    <n v="41"/>
    <n v="10"/>
    <n v="19"/>
    <s v="Machine Breakdown"/>
    <n v="64"/>
    <n v="69"/>
    <n v="75.599999999999994"/>
    <n v="1.59"/>
    <n v="19.649999999999999"/>
    <n v="17315.310000000001"/>
    <n v="7.61"/>
    <x v="0"/>
    <n v="16"/>
    <n v="26830.15"/>
    <n v="0.95104895104895104"/>
    <n v="7.5367647058823525E-2"/>
    <n v="1.8382352941176471E-2"/>
    <n v="0.92463235294117652"/>
    <n v="0.31666666666666665"/>
    <n v="52.173913043478258"/>
    <n v="10.426666666666666"/>
    <n v="9.8522222222222222"/>
    <n v="10.168888888888889"/>
    <n v="0.96885926573426573"/>
    <n v="56.25"/>
    <n v="0.92753623188405787"/>
    <n v="0.92463235294117652"/>
    <n v="0.83092278033134803"/>
    <n v="0.86133616754627462"/>
    <n v="17315.310000000001"/>
    <n v="31.829613970588237"/>
    <n v="9514.84"/>
    <n v="17.490514705882354"/>
    <x v="0"/>
    <s v="Warning"/>
    <n v="318.29613970588235"/>
  </r>
  <r>
    <n v="837"/>
    <x v="95"/>
    <x v="0"/>
    <x v="4"/>
    <x v="14"/>
    <x v="1"/>
    <x v="4"/>
    <s v="B260514-0837"/>
    <s v="OP124"/>
    <n v="697"/>
    <n v="613"/>
    <n v="567"/>
    <n v="46"/>
    <n v="12"/>
    <n v="24"/>
    <s v="Setup Time"/>
    <n v="57"/>
    <n v="57"/>
    <n v="71.400000000000006"/>
    <n v="2.0699999999999998"/>
    <n v="20.82"/>
    <n v="16681.25"/>
    <n v="6.42"/>
    <x v="0"/>
    <n v="3"/>
    <n v="26775.96"/>
    <n v="0.87948350071736014"/>
    <n v="7.5040783034257749E-2"/>
    <n v="1.9575856443719411E-2"/>
    <n v="0.92495921696574224"/>
    <n v="0.4"/>
    <n v="63.157894736842103"/>
    <n v="9.7058333333333326"/>
    <n v="10.635833333333332"/>
    <n v="11.035833333333333"/>
    <n v="0.96375443630597291"/>
    <n v="63.157894736842103"/>
    <n v="1"/>
    <n v="0.92495921696574224"/>
    <n v="0.89143354875283298"/>
    <n v="0.86152161502929248"/>
    <n v="16681.25"/>
    <n v="27.21247960848287"/>
    <n v="10094.709999999999"/>
    <n v="16.467716150081564"/>
    <x v="0"/>
    <s v="Normal"/>
    <n v="326.54975530179445"/>
  </r>
  <r>
    <n v="838"/>
    <x v="16"/>
    <x v="1"/>
    <x v="4"/>
    <x v="12"/>
    <x v="2"/>
    <x v="3"/>
    <s v="B260605-0838"/>
    <s v="OP126"/>
    <n v="841"/>
    <n v="628"/>
    <n v="525"/>
    <n v="103"/>
    <n v="31"/>
    <n v="63"/>
    <s v="Setup Time"/>
    <n v="49"/>
    <n v="55"/>
    <n v="85.1"/>
    <n v="3.23"/>
    <n v="26.59"/>
    <n v="14592.15"/>
    <n v="5.74"/>
    <x v="2"/>
    <n v="74"/>
    <n v="19519.96"/>
    <n v="0.74673008323424495"/>
    <n v="0.16401273885350318"/>
    <n v="4.9363057324840767E-2"/>
    <n v="0.8359872611464968"/>
    <n v="1.05"/>
    <n v="65.454545454545453"/>
    <n v="9.594444444444445"/>
    <n v="10.396944444444443"/>
    <n v="11.446944444444444"/>
    <n v="0.90827246475284518"/>
    <n v="73.469387755102048"/>
    <n v="0.89090909090909076"/>
    <n v="0.8359872611464968"/>
    <n v="0.67647102361803524"/>
    <n v="0.8613381062334422"/>
    <n v="14592.15"/>
    <n v="23.2359076433121"/>
    <n v="4927.8099999999995"/>
    <n v="7.8468312101910822"/>
    <x v="1"/>
    <s v="Critical"/>
    <n v="720.3131369426751"/>
  </r>
  <r>
    <n v="839"/>
    <x v="131"/>
    <x v="1"/>
    <x v="2"/>
    <x v="4"/>
    <x v="1"/>
    <x v="1"/>
    <s v="B260516-0839"/>
    <s v="OP109"/>
    <n v="919"/>
    <n v="856"/>
    <n v="804"/>
    <n v="52"/>
    <n v="11"/>
    <n v="16"/>
    <s v="Machine Breakdown"/>
    <n v="45"/>
    <n v="45"/>
    <n v="70.900000000000006"/>
    <n v="2.17"/>
    <n v="26.08"/>
    <n v="18496.47"/>
    <n v="8.4"/>
    <x v="0"/>
    <n v="38"/>
    <n v="28222.65"/>
    <n v="0.93144722524483137"/>
    <n v="6.0747663551401869E-2"/>
    <n v="1.2850467289719626E-2"/>
    <n v="0.93925233644859818"/>
    <n v="0.26666666666666666"/>
    <n v="80"/>
    <n v="10.7"/>
    <n v="11.220833333333333"/>
    <n v="11.487500000000001"/>
    <n v="0.97678636198766766"/>
    <n v="80"/>
    <n v="1"/>
    <n v="0.93925233644859818"/>
    <n v="0.91744887270804298"/>
    <n v="0.86247926106440176"/>
    <n v="18496.47"/>
    <n v="21.608025700934579"/>
    <n v="9726.18"/>
    <n v="11.362359813084112"/>
    <x v="2"/>
    <s v="Normal"/>
    <n v="237.68828271028036"/>
  </r>
  <r>
    <n v="840"/>
    <x v="41"/>
    <x v="1"/>
    <x v="0"/>
    <x v="0"/>
    <x v="0"/>
    <x v="4"/>
    <s v="B260625-0840"/>
    <s v="OP121"/>
    <n v="608"/>
    <n v="680"/>
    <n v="653"/>
    <n v="27"/>
    <n v="7"/>
    <n v="13"/>
    <s v="Material Shortage"/>
    <n v="57"/>
    <n v="62"/>
    <n v="78.3"/>
    <n v="2.2799999999999998"/>
    <n v="23.13"/>
    <n v="17864.75"/>
    <n v="8.9499999999999993"/>
    <x v="0"/>
    <n v="23"/>
    <n v="29293.06"/>
    <n v="1.118421052631579"/>
    <n v="3.9705882352941174E-2"/>
    <n v="1.0294117647058823E-2"/>
    <n v="0.96029411764705885"/>
    <n v="0.21666666666666667"/>
    <n v="58.064516129032256"/>
    <n v="11.71111111111111"/>
    <n v="9.41"/>
    <n v="9.6266666666666669"/>
    <n v="0.97749307479224379"/>
    <n v="63.157894736842103"/>
    <n v="0.91935483870967738"/>
    <n v="0.96029411764705885"/>
    <n v="0.86298078123439526"/>
    <n v="0.86213783490512452"/>
    <n v="17864.75"/>
    <n v="26.27169117647059"/>
    <n v="11428.310000000001"/>
    <n v="16.80633823529412"/>
    <x v="2"/>
    <s v="Normal"/>
    <n v="183.90183823529412"/>
  </r>
  <r>
    <n v="841"/>
    <x v="150"/>
    <x v="0"/>
    <x v="3"/>
    <x v="8"/>
    <x v="1"/>
    <x v="2"/>
    <s v="B260123-0841"/>
    <s v="OP128"/>
    <n v="467"/>
    <n v="381"/>
    <n v="355"/>
    <n v="26"/>
    <n v="10"/>
    <n v="43"/>
    <s v="Material Shortage"/>
    <n v="64"/>
    <n v="66"/>
    <n v="76.2"/>
    <n v="1.41"/>
    <n v="18.16"/>
    <n v="12170.89"/>
    <n v="6.71"/>
    <x v="3"/>
    <n v="36"/>
    <n v="18981.29"/>
    <n v="0.81584582441113496"/>
    <n v="6.8241469816272965E-2"/>
    <n v="2.6246719160104987E-2"/>
    <n v="0.93175853018372701"/>
    <n v="0.71666666666666667"/>
    <n v="54.545454545454547"/>
    <n v="6.9850000000000003"/>
    <n v="7.5855555555555547"/>
    <n v="8.3022222222222215"/>
    <n v="0.91367773019271947"/>
    <n v="56.25"/>
    <n v="0.96969696969696972"/>
    <n v="0.93175853018372701"/>
    <n v="0.82552923049306393"/>
    <n v="0.86213256649056658"/>
    <n v="12170.89"/>
    <n v="31.944593175853019"/>
    <n v="6810.4000000000015"/>
    <n v="17.875065616797905"/>
    <x v="1"/>
    <s v="Warning"/>
    <n v="319.44593175853021"/>
  </r>
  <r>
    <n v="842"/>
    <x v="55"/>
    <x v="0"/>
    <x v="3"/>
    <x v="7"/>
    <x v="0"/>
    <x v="0"/>
    <s v="B260320-0842"/>
    <s v="OP120"/>
    <n v="916"/>
    <n v="901"/>
    <n v="859"/>
    <n v="42"/>
    <n v="10"/>
    <n v="44"/>
    <s v="Material Shortage"/>
    <n v="42"/>
    <n v="40"/>
    <n v="63.8"/>
    <n v="2.06"/>
    <n v="36.21"/>
    <n v="15966.22"/>
    <n v="7.84"/>
    <x v="1"/>
    <n v="32"/>
    <n v="27359.119999999999"/>
    <n v="0.98362445414847166"/>
    <n v="4.6614872364039953E-2"/>
    <n v="1.1098779134295227E-2"/>
    <n v="0.95338512763596006"/>
    <n v="0.73333333333333328"/>
    <n v="90"/>
    <n v="10.011111111111111"/>
    <n v="9.9533333333333349"/>
    <n v="10.686666666666667"/>
    <n v="0.93137866500311928"/>
    <n v="85.714285714285708"/>
    <n v="1.05"/>
    <n v="0.95338512763596006"/>
    <n v="0.93236069578197944"/>
    <n v="0.86236277615092816"/>
    <n v="15966.22"/>
    <n v="17.720554938956713"/>
    <n v="11392.9"/>
    <n v="12.644728079911209"/>
    <x v="1"/>
    <s v="Normal"/>
    <n v="177.20554938956712"/>
  </r>
  <r>
    <n v="843"/>
    <x v="31"/>
    <x v="1"/>
    <x v="2"/>
    <x v="4"/>
    <x v="0"/>
    <x v="3"/>
    <s v="B260506-0843"/>
    <s v="OP107"/>
    <n v="684"/>
    <n v="696"/>
    <n v="645"/>
    <n v="51"/>
    <n v="19"/>
    <n v="13"/>
    <s v="Power Failure"/>
    <n v="49"/>
    <n v="47"/>
    <n v="75.3"/>
    <n v="2.4700000000000002"/>
    <n v="29.01"/>
    <n v="14900.53"/>
    <n v="7.58"/>
    <x v="3"/>
    <n v="20"/>
    <n v="25067.83"/>
    <n v="1.0175438596491229"/>
    <n v="7.3275862068965511E-2"/>
    <n v="2.7298850574712645E-2"/>
    <n v="0.92672413793103448"/>
    <n v="0.21666666666666667"/>
    <n v="76.59574468085107"/>
    <n v="9.086666666666666"/>
    <n v="9.0933333333333337"/>
    <n v="9.31"/>
    <n v="0.97672753311851057"/>
    <n v="73.469387755102048"/>
    <n v="1.0425531914893618"/>
    <n v="0.92672413793103448"/>
    <n v="0.94367429946840709"/>
    <n v="0.8619197513431367"/>
    <n v="14900.53"/>
    <n v="21.408807471264367"/>
    <n v="10167.300000000001"/>
    <n v="14.608189655172415"/>
    <x v="2"/>
    <s v="Normal"/>
    <n v="406.76734195402298"/>
  </r>
  <r>
    <n v="844"/>
    <x v="71"/>
    <x v="1"/>
    <x v="2"/>
    <x v="10"/>
    <x v="2"/>
    <x v="3"/>
    <s v="B260415-0844"/>
    <s v="OP130"/>
    <n v="661"/>
    <n v="587"/>
    <n v="527"/>
    <n v="60"/>
    <n v="18"/>
    <n v="5"/>
    <s v="Machine Breakdown"/>
    <n v="49"/>
    <n v="57"/>
    <n v="76.599999999999994"/>
    <n v="2.48"/>
    <n v="18.940000000000001"/>
    <n v="12503.79"/>
    <n v="8.93"/>
    <x v="1"/>
    <n v="1"/>
    <n v="19794.82"/>
    <n v="0.88804841149773073"/>
    <n v="0.10221465076660988"/>
    <n v="3.0664395229982964E-2"/>
    <n v="0.89778534923339015"/>
    <n v="8.3333333333333329E-2"/>
    <n v="63.157894736842103"/>
    <n v="9.2941666666666674"/>
    <n v="8.9136111111111109"/>
    <n v="8.9969444444444449"/>
    <n v="0.99073759609744039"/>
    <n v="73.469387755102048"/>
    <n v="0.85964912280701744"/>
    <n v="0.89778534923339015"/>
    <n v="0.76463184626032465"/>
    <n v="0.86139902173724348"/>
    <n v="12503.79"/>
    <n v="21.301175468483816"/>
    <n v="7291.0299999999988"/>
    <n v="12.420834752981259"/>
    <x v="2"/>
    <s v="Warning"/>
    <n v="383.42115843270869"/>
  </r>
  <r>
    <n v="845"/>
    <x v="55"/>
    <x v="1"/>
    <x v="1"/>
    <x v="6"/>
    <x v="0"/>
    <x v="0"/>
    <s v="B260320-0845"/>
    <s v="OP106"/>
    <n v="892"/>
    <n v="938"/>
    <n v="884"/>
    <n v="54"/>
    <n v="13"/>
    <n v="26"/>
    <s v="Quality Inspection"/>
    <n v="42"/>
    <n v="42"/>
    <n v="77.099999999999994"/>
    <n v="2.63"/>
    <n v="31.48"/>
    <n v="17907.77"/>
    <n v="7.92"/>
    <x v="1"/>
    <n v="15"/>
    <n v="28276.22"/>
    <n v="1.0515695067264574"/>
    <n v="5.7569296375266525E-2"/>
    <n v="1.3859275053304905E-2"/>
    <n v="0.94243070362473347"/>
    <n v="0.43333333333333335"/>
    <n v="85.714285714285708"/>
    <n v="10.943333333333333"/>
    <n v="9.9733333333333327"/>
    <n v="10.406666666666666"/>
    <n v="0.95836002562459954"/>
    <n v="85.714285714285708"/>
    <n v="1"/>
    <n v="0.94243070362473347"/>
    <n v="0.90318791327520898"/>
    <n v="0.86201932414414673"/>
    <n v="17907.77"/>
    <n v="19.091439232409382"/>
    <n v="10368.450000000001"/>
    <n v="11.053784648187634"/>
    <x v="1"/>
    <s v="Normal"/>
    <n v="248.18871002132195"/>
  </r>
  <r>
    <n v="846"/>
    <x v="154"/>
    <x v="0"/>
    <x v="2"/>
    <x v="4"/>
    <x v="1"/>
    <x v="0"/>
    <s v="B260220-0846"/>
    <s v="OP128"/>
    <n v="839"/>
    <n v="791"/>
    <n v="724"/>
    <n v="67"/>
    <n v="19"/>
    <n v="27"/>
    <s v="Material Shortage"/>
    <n v="42"/>
    <n v="45"/>
    <n v="71.2"/>
    <n v="2.8"/>
    <n v="23.77"/>
    <n v="14211.48"/>
    <n v="9.1999999999999993"/>
    <x v="3"/>
    <n v="52"/>
    <n v="22609.66"/>
    <n v="0.94278903456495833"/>
    <n v="8.4702907711757272E-2"/>
    <n v="2.402022756005057E-2"/>
    <n v="0.91529709228824274"/>
    <n v="0.45"/>
    <n v="80"/>
    <n v="9.8874999999999993"/>
    <n v="9.3383333333333347"/>
    <n v="9.788333333333334"/>
    <n v="0.95402690277541302"/>
    <n v="85.714285714285708"/>
    <n v="0.93333333333333335"/>
    <n v="0.91529709228824274"/>
    <n v="0.8150035134034207"/>
    <n v="0.86175372034330133"/>
    <n v="14211.48"/>
    <n v="17.966472819216182"/>
    <n v="8398.18"/>
    <n v="10.61716814159292"/>
    <x v="1"/>
    <s v="Warning"/>
    <n v="341.36298356510747"/>
  </r>
  <r>
    <n v="847"/>
    <x v="170"/>
    <x v="0"/>
    <x v="3"/>
    <x v="8"/>
    <x v="0"/>
    <x v="2"/>
    <s v="B260126-0847"/>
    <s v="OP120"/>
    <n v="500"/>
    <n v="490"/>
    <n v="454"/>
    <n v="36"/>
    <n v="7"/>
    <n v="51"/>
    <s v="Machine Breakdown"/>
    <n v="64"/>
    <n v="69"/>
    <n v="75.400000000000006"/>
    <n v="1.81"/>
    <n v="22.54"/>
    <n v="14461.76"/>
    <n v="9.42"/>
    <x v="3"/>
    <n v="20"/>
    <n v="23445.18"/>
    <n v="0.98"/>
    <n v="7.3469387755102047E-2"/>
    <n v="1.4285714285714285E-2"/>
    <n v="0.92653061224489797"/>
    <n v="0.85"/>
    <n v="52.173913043478258"/>
    <n v="9.3916666666666675"/>
    <n v="8.0388888888888896"/>
    <n v="8.8888888888888893"/>
    <n v="0.90437500000000004"/>
    <n v="56.25"/>
    <n v="0.92753623188405787"/>
    <n v="0.92653061224489797"/>
    <n v="0.77721147589470574"/>
    <n v="0.86205729311563828"/>
    <n v="14461.76"/>
    <n v="29.513795918367347"/>
    <n v="8983.42"/>
    <n v="18.333510204081634"/>
    <x v="2"/>
    <s v="Warning"/>
    <n v="206.59657142857142"/>
  </r>
  <r>
    <n v="848"/>
    <x v="46"/>
    <x v="0"/>
    <x v="3"/>
    <x v="8"/>
    <x v="2"/>
    <x v="0"/>
    <s v="B260115-0848"/>
    <s v="OP129"/>
    <n v="745"/>
    <n v="567"/>
    <n v="529"/>
    <n v="38"/>
    <n v="14"/>
    <n v="32"/>
    <s v="Machine Breakdown"/>
    <n v="42"/>
    <n v="43"/>
    <n v="80.400000000000006"/>
    <n v="1.77"/>
    <n v="20.78"/>
    <n v="10895.61"/>
    <n v="7.39"/>
    <x v="2"/>
    <n v="42"/>
    <n v="16466.46"/>
    <n v="0.76107382550335567"/>
    <n v="6.7019400352733682E-2"/>
    <n v="2.4691358024691357E-2"/>
    <n v="0.93298059964726632"/>
    <n v="0.53333333333333333"/>
    <n v="83.720930232558146"/>
    <n v="6.7725"/>
    <n v="8.1583333333333332"/>
    <n v="8.6916666666666664"/>
    <n v="0.93863854266538826"/>
    <n v="85.714285714285708"/>
    <n v="0.97674418604651181"/>
    <n v="0.93298059964726632"/>
    <n v="0.8553657003789672"/>
    <n v="0.86261184094061161"/>
    <n v="10895.61"/>
    <n v="19.216243386243388"/>
    <n v="5570.8499999999985"/>
    <n v="9.8251322751322725"/>
    <x v="1"/>
    <s v="Normal"/>
    <n v="269.02740740740745"/>
  </r>
  <r>
    <n v="849"/>
    <x v="168"/>
    <x v="1"/>
    <x v="3"/>
    <x v="7"/>
    <x v="1"/>
    <x v="4"/>
    <s v="B260127-0849"/>
    <s v="OP104"/>
    <n v="704"/>
    <n v="642"/>
    <n v="618"/>
    <n v="24"/>
    <n v="6"/>
    <n v="39"/>
    <s v="Operator Issue"/>
    <n v="57"/>
    <n v="60"/>
    <n v="68"/>
    <n v="2.0099999999999998"/>
    <n v="23.34"/>
    <n v="17718.79"/>
    <n v="8.69"/>
    <x v="0"/>
    <n v="38"/>
    <n v="29148.86"/>
    <n v="0.91193181818181823"/>
    <n v="3.7383177570093455E-2"/>
    <n v="9.3457943925233638E-3"/>
    <n v="0.96261682242990654"/>
    <n v="0.65"/>
    <n v="60"/>
    <n v="10.7"/>
    <n v="10.496666666666666"/>
    <n v="11.146666666666667"/>
    <n v="0.94168660287081341"/>
    <n v="63.157894736842103"/>
    <n v="0.95000000000000007"/>
    <n v="0.96261682242990654"/>
    <n v="0.86115919711129996"/>
    <n v="0.86265951291799059"/>
    <n v="17718.79"/>
    <n v="27.599361370716512"/>
    <n v="11430.07"/>
    <n v="17.803847352024921"/>
    <x v="1"/>
    <s v="Normal"/>
    <n v="165.59616822429908"/>
  </r>
  <r>
    <n v="850"/>
    <x v="43"/>
    <x v="1"/>
    <x v="2"/>
    <x v="9"/>
    <x v="0"/>
    <x v="0"/>
    <s v="B260523-0850"/>
    <s v="OP130"/>
    <n v="748"/>
    <n v="802"/>
    <n v="772"/>
    <n v="30"/>
    <n v="10"/>
    <n v="0"/>
    <s v="No Downtime"/>
    <n v="42"/>
    <n v="41"/>
    <n v="79.5"/>
    <n v="2.17"/>
    <n v="32.630000000000003"/>
    <n v="15538.06"/>
    <n v="10.11"/>
    <x v="2"/>
    <n v="25"/>
    <n v="24834.55"/>
    <n v="1.072192513368984"/>
    <n v="3.7406483790523692E-2"/>
    <n v="1.2468827930174564E-2"/>
    <n v="0.96259351620947631"/>
    <n v="0"/>
    <n v="87.804878048780495"/>
    <n v="9.1338888888888885"/>
    <n v="8.7266666666666666"/>
    <n v="8.7266666666666666"/>
    <n v="1"/>
    <n v="85.714285714285708"/>
    <n v="1.0243902439024393"/>
    <n v="0.96259351620947631"/>
    <n v="0.98607140684873207"/>
    <n v="0.86266944878426011"/>
    <n v="15538.06"/>
    <n v="19.374139650872817"/>
    <n v="9296.49"/>
    <n v="11.591633416458853"/>
    <x v="2"/>
    <s v="Normal"/>
    <n v="193.74139650872817"/>
  </r>
  <r>
    <n v="851"/>
    <x v="133"/>
    <x v="1"/>
    <x v="1"/>
    <x v="2"/>
    <x v="1"/>
    <x v="4"/>
    <s v="B260409-0851"/>
    <s v="OP132"/>
    <n v="606"/>
    <n v="632"/>
    <n v="589"/>
    <n v="43"/>
    <n v="13"/>
    <n v="40"/>
    <s v="Tool Change"/>
    <n v="57"/>
    <n v="56"/>
    <n v="75.8"/>
    <n v="2.78"/>
    <n v="27.12"/>
    <n v="16691.16"/>
    <n v="8.39"/>
    <x v="2"/>
    <n v="47"/>
    <n v="26596.81"/>
    <n v="1.0429042904290429"/>
    <n v="6.8037974683544306E-2"/>
    <n v="2.0569620253164556E-2"/>
    <n v="0.93196202531645567"/>
    <n v="0.66666666666666663"/>
    <n v="64.285714285714292"/>
    <n v="9.8311111111111114"/>
    <n v="8.9283333333333346"/>
    <n v="9.5950000000000006"/>
    <n v="0.93051936772624633"/>
    <n v="63.157894736842103"/>
    <n v="1.017857142857143"/>
    <n v="0.93196202531645567"/>
    <n v="0.88269458444488225"/>
    <n v="0.86184676906383018"/>
    <n v="16691.16"/>
    <n v="26.410063291139242"/>
    <n v="9905.6500000000015"/>
    <n v="15.673496835443041"/>
    <x v="1"/>
    <s v="Normal"/>
    <n v="343.33082278481015"/>
  </r>
  <r>
    <n v="852"/>
    <x v="146"/>
    <x v="0"/>
    <x v="1"/>
    <x v="5"/>
    <x v="0"/>
    <x v="1"/>
    <s v="B260204-0852"/>
    <s v="OP126"/>
    <n v="699"/>
    <n v="811"/>
    <n v="785"/>
    <n v="26"/>
    <n v="8"/>
    <n v="0"/>
    <s v="No Downtime"/>
    <n v="45"/>
    <n v="46"/>
    <n v="68.7"/>
    <n v="2.4300000000000002"/>
    <n v="26.81"/>
    <n v="16989.88"/>
    <n v="8.61"/>
    <x v="3"/>
    <n v="26"/>
    <n v="26845.919999999998"/>
    <n v="1.1602288984263234"/>
    <n v="3.2059186189889025E-2"/>
    <n v="9.8643649815043158E-3"/>
    <n v="0.96794081381011099"/>
    <n v="0"/>
    <n v="78.260869565217391"/>
    <n v="10.362777777777778"/>
    <n v="8.7375000000000007"/>
    <n v="8.7375000000000007"/>
    <n v="1"/>
    <n v="80"/>
    <n v="0.97826086956521741"/>
    <n v="0.96794081381011099"/>
    <n v="0.94689862220554333"/>
    <n v="0.86170685083979648"/>
    <n v="16989.88"/>
    <n v="20.94929716399507"/>
    <n v="9856.0399999999972"/>
    <n v="12.152946979038221"/>
    <x v="2"/>
    <s v="Normal"/>
    <n v="167.59437731196056"/>
  </r>
  <r>
    <n v="853"/>
    <x v="70"/>
    <x v="1"/>
    <x v="3"/>
    <x v="8"/>
    <x v="0"/>
    <x v="1"/>
    <s v="B260528-0853"/>
    <s v="OP127"/>
    <n v="832"/>
    <n v="791"/>
    <n v="734"/>
    <n v="57"/>
    <n v="22"/>
    <n v="23"/>
    <s v="Setup Time"/>
    <n v="45"/>
    <n v="45"/>
    <n v="82.5"/>
    <n v="2.72"/>
    <n v="25.34"/>
    <n v="16610.150000000001"/>
    <n v="9.0299999999999994"/>
    <x v="3"/>
    <n v="23"/>
    <n v="26253.69"/>
    <n v="0.95072115384615385"/>
    <n v="7.2060682680151714E-2"/>
    <n v="2.7812895069532238E-2"/>
    <n v="0.92793931731984824"/>
    <n v="0.38333333333333336"/>
    <n v="80"/>
    <n v="9.8874999999999993"/>
    <n v="10.016666666666667"/>
    <n v="10.4"/>
    <n v="0.96314102564102566"/>
    <n v="80"/>
    <n v="1"/>
    <n v="0.92793931731984824"/>
    <n v="0.89373642581607182"/>
    <n v="0.8611312307630008"/>
    <n v="16610.150000000001"/>
    <n v="20.998925410872314"/>
    <n v="9643.5399999999972"/>
    <n v="12.191580278128948"/>
    <x v="2"/>
    <s v="Normal"/>
    <n v="461.97635903919092"/>
  </r>
  <r>
    <n v="854"/>
    <x v="70"/>
    <x v="0"/>
    <x v="4"/>
    <x v="12"/>
    <x v="2"/>
    <x v="4"/>
    <s v="B260528-0854"/>
    <s v="OP115"/>
    <n v="526"/>
    <n v="355"/>
    <n v="310"/>
    <n v="45"/>
    <n v="12"/>
    <n v="25"/>
    <s v="Operator Issue"/>
    <n v="57"/>
    <n v="61"/>
    <n v="77.2"/>
    <n v="3"/>
    <n v="15.09"/>
    <n v="9631.4500000000007"/>
    <n v="5.51"/>
    <x v="3"/>
    <n v="27"/>
    <n v="14041.88"/>
    <n v="0.67490494296577952"/>
    <n v="0.12676056338028169"/>
    <n v="3.3802816901408447E-2"/>
    <n v="0.87323943661971826"/>
    <n v="0.41666666666666669"/>
    <n v="59.016393442622949"/>
    <n v="6.0152777777777775"/>
    <n v="7.9116666666666662"/>
    <n v="8.3283333333333331"/>
    <n v="0.94996998198919347"/>
    <n v="63.157894736842103"/>
    <n v="0.93442622950819676"/>
    <n v="0.87323943661971826"/>
    <n v="0.77515444847605863"/>
    <n v="0.86090942671502069"/>
    <n v="9631.4500000000007"/>
    <n v="27.130845070422538"/>
    <n v="4410.4299999999985"/>
    <n v="12.423746478873236"/>
    <x v="1"/>
    <s v="Warning"/>
    <n v="325.57014084507045"/>
  </r>
  <r>
    <n v="855"/>
    <x v="120"/>
    <x v="1"/>
    <x v="3"/>
    <x v="7"/>
    <x v="1"/>
    <x v="0"/>
    <s v="B260620-0855"/>
    <s v="OP121"/>
    <n v="728"/>
    <n v="753"/>
    <n v="721"/>
    <n v="32"/>
    <n v="13"/>
    <n v="12"/>
    <s v="Tool Change"/>
    <n v="42"/>
    <n v="42"/>
    <n v="71.8"/>
    <n v="2.31"/>
    <n v="24.76"/>
    <n v="13657.95"/>
    <n v="9.99"/>
    <x v="2"/>
    <n v="31"/>
    <n v="22533.73"/>
    <n v="1.0343406593406594"/>
    <n v="4.2496679946879147E-2"/>
    <n v="1.7264276228419653E-2"/>
    <n v="0.95750332005312089"/>
    <n v="0.2"/>
    <n v="85.714285714285708"/>
    <n v="8.7850000000000001"/>
    <n v="8.2933333333333348"/>
    <n v="8.4933333333333341"/>
    <n v="0.97645211930926223"/>
    <n v="85.714285714285708"/>
    <n v="1"/>
    <n v="0.95750332005312089"/>
    <n v="0.93495614611152467"/>
    <n v="0.86149678957967102"/>
    <n v="13657.95"/>
    <n v="18.138047808764941"/>
    <n v="8875.7799999999988"/>
    <n v="11.787224435590968"/>
    <x v="2"/>
    <s v="Normal"/>
    <n v="235.79462151394424"/>
  </r>
  <r>
    <n v="856"/>
    <x v="53"/>
    <x v="0"/>
    <x v="1"/>
    <x v="2"/>
    <x v="0"/>
    <x v="0"/>
    <s v="B260520-0856"/>
    <s v="OP115"/>
    <n v="910"/>
    <n v="997"/>
    <n v="948"/>
    <n v="49"/>
    <n v="18"/>
    <n v="13"/>
    <s v="Material Shortage"/>
    <n v="42"/>
    <n v="41"/>
    <n v="76.3"/>
    <n v="1.54"/>
    <n v="34.479999999999997"/>
    <n v="18186.32"/>
    <n v="8.44"/>
    <x v="1"/>
    <n v="9"/>
    <n v="30217.93"/>
    <n v="1.0956043956043957"/>
    <n v="4.9147442326980942E-2"/>
    <n v="1.8054162487462388E-2"/>
    <n v="0.95085255767301902"/>
    <n v="0.21666666666666667"/>
    <n v="87.804878048780495"/>
    <n v="11.354722222222222"/>
    <n v="10.4"/>
    <n v="10.616666666666667"/>
    <n v="0.97959183673469385"/>
    <n v="85.714285714285708"/>
    <n v="1.0243902439024393"/>
    <n v="0.95085255767301902"/>
    <n v="0.95416563278686251"/>
    <n v="0.86099017332772732"/>
    <n v="18186.32"/>
    <n v="18.241043129388164"/>
    <n v="12031.61"/>
    <n v="12.067813440320963"/>
    <x v="0"/>
    <s v="Normal"/>
    <n v="328.33877632898697"/>
  </r>
  <r>
    <n v="857"/>
    <x v="87"/>
    <x v="1"/>
    <x v="1"/>
    <x v="2"/>
    <x v="1"/>
    <x v="0"/>
    <s v="B260405-0857"/>
    <s v="OP105"/>
    <n v="946"/>
    <n v="861"/>
    <n v="820"/>
    <n v="41"/>
    <n v="10"/>
    <n v="22"/>
    <s v="Tool Change"/>
    <n v="42"/>
    <n v="41"/>
    <n v="74.599999999999994"/>
    <n v="1.73"/>
    <n v="32.369999999999997"/>
    <n v="15159.54"/>
    <n v="7.51"/>
    <x v="2"/>
    <n v="19"/>
    <n v="26287.35"/>
    <n v="0.91014799154334036"/>
    <n v="4.7619047619047616E-2"/>
    <n v="1.1614401858304297E-2"/>
    <n v="0.95238095238095233"/>
    <n v="0.36666666666666664"/>
    <n v="87.804878048780495"/>
    <n v="9.8058333333333341"/>
    <n v="10.67"/>
    <n v="11.036666666666667"/>
    <n v="0.96677740863787376"/>
    <n v="85.714285714285708"/>
    <n v="1.0243902439024393"/>
    <n v="0.95238095238095233"/>
    <n v="0.94319747184182823"/>
    <n v="0.86034312152592773"/>
    <n v="15159.54"/>
    <n v="17.606898954703833"/>
    <n v="11127.809999999998"/>
    <n v="12.924285714285711"/>
    <x v="0"/>
    <s v="Normal"/>
    <n v="176.06898954703834"/>
  </r>
  <r>
    <n v="858"/>
    <x v="90"/>
    <x v="1"/>
    <x v="4"/>
    <x v="14"/>
    <x v="2"/>
    <x v="4"/>
    <s v="B260217-0858"/>
    <s v="OP121"/>
    <n v="700"/>
    <n v="573"/>
    <n v="520"/>
    <n v="53"/>
    <n v="22"/>
    <n v="26"/>
    <s v="Tool Change"/>
    <n v="57"/>
    <n v="59"/>
    <n v="72.599999999999994"/>
    <n v="1.68"/>
    <n v="23.8"/>
    <n v="15788.12"/>
    <n v="6.7"/>
    <x v="0"/>
    <n v="11"/>
    <n v="23800.33"/>
    <n v="0.81857142857142862"/>
    <n v="9.2495636998254804E-2"/>
    <n v="3.8394415357766144E-2"/>
    <n v="0.9075043630017452"/>
    <n v="0.43333333333333335"/>
    <n v="61.016949152542374"/>
    <n v="9.3908333333333331"/>
    <n v="10.65"/>
    <n v="11.083333333333334"/>
    <n v="0.9609022556390977"/>
    <n v="63.157894736842103"/>
    <n v="0.96610169491525433"/>
    <n v="0.9075043630017452"/>
    <n v="0.84246288807474368"/>
    <n v="0.85976372047476757"/>
    <n v="15788.12"/>
    <n v="27.55343804537522"/>
    <n v="8012.2100000000009"/>
    <n v="13.982914485165796"/>
    <x v="0"/>
    <s v="Warning"/>
    <n v="606.17563699825484"/>
  </r>
  <r>
    <n v="859"/>
    <x v="171"/>
    <x v="0"/>
    <x v="0"/>
    <x v="1"/>
    <x v="1"/>
    <x v="3"/>
    <s v="B260306-0859"/>
    <s v="OP114"/>
    <n v="693"/>
    <n v="629"/>
    <n v="599"/>
    <n v="30"/>
    <n v="10"/>
    <n v="44"/>
    <s v="Machine Breakdown"/>
    <n v="49"/>
    <n v="49"/>
    <n v="60"/>
    <n v="1.69"/>
    <n v="21.86"/>
    <n v="14206.7"/>
    <n v="9.0399999999999991"/>
    <x v="2"/>
    <n v="44"/>
    <n v="22634.22"/>
    <n v="0.90764790764790759"/>
    <n v="4.7694753577106522E-2"/>
    <n v="1.5898251192368838E-2"/>
    <n v="0.95230524642289349"/>
    <n v="0.73333333333333328"/>
    <n v="73.469387755102048"/>
    <n v="8.5613888888888887"/>
    <n v="8.6991666666666667"/>
    <n v="9.4324999999999992"/>
    <n v="0.92225461613216719"/>
    <n v="73.469387755102048"/>
    <n v="1"/>
    <n v="0.95230524642289349"/>
    <n v="0.87826790948039457"/>
    <n v="0.85988555732265504"/>
    <n v="14206.7"/>
    <n v="22.586168521462639"/>
    <n v="8427.52"/>
    <n v="13.398282988871225"/>
    <x v="2"/>
    <s v="Normal"/>
    <n v="225.86168521462639"/>
  </r>
  <r>
    <n v="860"/>
    <x v="127"/>
    <x v="0"/>
    <x v="4"/>
    <x v="12"/>
    <x v="2"/>
    <x v="4"/>
    <s v="B260621-0860"/>
    <s v="OP126"/>
    <n v="671"/>
    <n v="546"/>
    <n v="483"/>
    <n v="63"/>
    <n v="14"/>
    <n v="48"/>
    <s v="Machine Breakdown"/>
    <n v="57"/>
    <n v="59"/>
    <n v="81.5"/>
    <n v="2.56"/>
    <n v="20.100000000000001"/>
    <n v="15744.38"/>
    <n v="7.46"/>
    <x v="3"/>
    <n v="41"/>
    <n v="22819.95"/>
    <n v="0.8137108792846498"/>
    <n v="0.11538461538461539"/>
    <n v="2.564102564102564E-2"/>
    <n v="0.88461538461538458"/>
    <n v="0.8"/>
    <n v="61.016949152542374"/>
    <n v="8.9483333333333341"/>
    <n v="9.8241666666666667"/>
    <n v="10.624166666666667"/>
    <n v="0.92469997646874258"/>
    <n v="63.157894736842103"/>
    <n v="0.96610169491525433"/>
    <n v="0.88461538461538458"/>
    <n v="0.79027488210594632"/>
    <n v="0.85975518603075618"/>
    <n v="15744.38"/>
    <n v="28.835860805860804"/>
    <n v="7075.5700000000015"/>
    <n v="12.958919413919416"/>
    <x v="1"/>
    <s v="Warning"/>
    <n v="403.70205128205123"/>
  </r>
  <r>
    <n v="861"/>
    <x v="155"/>
    <x v="1"/>
    <x v="3"/>
    <x v="11"/>
    <x v="1"/>
    <x v="3"/>
    <s v="B260103-0861"/>
    <s v="OP129"/>
    <n v="649"/>
    <n v="611"/>
    <n v="562"/>
    <n v="49"/>
    <n v="15"/>
    <n v="23"/>
    <s v="Material Shortage"/>
    <n v="49"/>
    <n v="49"/>
    <n v="72.8"/>
    <n v="2.08"/>
    <n v="19.25"/>
    <n v="12974.31"/>
    <n v="8.0299999999999994"/>
    <x v="1"/>
    <n v="1"/>
    <n v="21298.9"/>
    <n v="0.94144838212634818"/>
    <n v="8.0196399345335512E-2"/>
    <n v="2.4549918166939442E-2"/>
    <n v="0.91980360065466449"/>
    <n v="0.38333333333333336"/>
    <n v="73.469387755102048"/>
    <n v="8.3163888888888895"/>
    <n v="8.450277777777778"/>
    <n v="8.8336111111111109"/>
    <n v="0.95660513820320126"/>
    <n v="73.469387755102048"/>
    <n v="1"/>
    <n v="0.91980360065466449"/>
    <n v="0.87988885052405741"/>
    <n v="0.86025147391593337"/>
    <n v="12974.31"/>
    <n v="21.234549918166937"/>
    <n v="8324.590000000002"/>
    <n v="13.624533551554832"/>
    <x v="0"/>
    <s v="Normal"/>
    <n v="318.51824877250408"/>
  </r>
  <r>
    <n v="862"/>
    <x v="103"/>
    <x v="0"/>
    <x v="0"/>
    <x v="0"/>
    <x v="0"/>
    <x v="2"/>
    <s v="B260222-0862"/>
    <s v="OP110"/>
    <n v="573"/>
    <n v="483"/>
    <n v="453"/>
    <n v="30"/>
    <n v="6"/>
    <n v="23"/>
    <s v="Operator Issue"/>
    <n v="64"/>
    <n v="67"/>
    <n v="65.2"/>
    <n v="2.09"/>
    <n v="16.079999999999998"/>
    <n v="14357.82"/>
    <n v="8.5299999999999994"/>
    <x v="1"/>
    <n v="21"/>
    <n v="23257.71"/>
    <n v="0.84293193717277481"/>
    <n v="6.2111801242236024E-2"/>
    <n v="1.2422360248447204E-2"/>
    <n v="0.93788819875776397"/>
    <n v="0.38333333333333336"/>
    <n v="53.731343283582092"/>
    <n v="8.9891666666666659"/>
    <n v="9.8033333333333346"/>
    <n v="10.186666666666667"/>
    <n v="0.96236910994764402"/>
    <n v="56.25"/>
    <n v="0.95522388059701502"/>
    <n v="0.93788819875776397"/>
    <n v="0.86217994609567372"/>
    <n v="0.86011019782522746"/>
    <n v="14357.82"/>
    <n v="29.726335403726708"/>
    <n v="8899.89"/>
    <n v="18.426273291925465"/>
    <x v="0"/>
    <s v="Normal"/>
    <n v="178.35801242236025"/>
  </r>
  <r>
    <n v="863"/>
    <x v="27"/>
    <x v="1"/>
    <x v="2"/>
    <x v="9"/>
    <x v="0"/>
    <x v="3"/>
    <s v="B260522-0863"/>
    <s v="OP107"/>
    <n v="837"/>
    <n v="913"/>
    <n v="858"/>
    <n v="55"/>
    <n v="10"/>
    <n v="28"/>
    <s v="Operator Issue"/>
    <n v="49"/>
    <n v="48"/>
    <n v="67.099999999999994"/>
    <n v="3.35"/>
    <n v="39.369999999999997"/>
    <n v="19325.27"/>
    <n v="9.2799999999999994"/>
    <x v="1"/>
    <n v="39"/>
    <n v="31777.360000000001"/>
    <n v="1.090800477897252"/>
    <n v="6.0240963855421686E-2"/>
    <n v="1.0952902519167579E-2"/>
    <n v="0.93975903614457834"/>
    <n v="0.46666666666666667"/>
    <n v="75"/>
    <n v="12.173333333333334"/>
    <n v="10.925833333333333"/>
    <n v="11.3925"/>
    <n v="0.95903737839221714"/>
    <n v="73.469387755102048"/>
    <n v="1.0208333333333333"/>
    <n v="0.93975903614457834"/>
    <n v="0.92004037656000348"/>
    <n v="0.86009519964935466"/>
    <n v="19325.27"/>
    <n v="21.166779846659367"/>
    <n v="12452.09"/>
    <n v="13.638652792990143"/>
    <x v="1"/>
    <s v="Normal"/>
    <n v="211.66779846659367"/>
  </r>
  <r>
    <n v="864"/>
    <x v="135"/>
    <x v="0"/>
    <x v="0"/>
    <x v="1"/>
    <x v="1"/>
    <x v="2"/>
    <s v="B260419-0864"/>
    <s v="OP102"/>
    <n v="685"/>
    <n v="611"/>
    <n v="578"/>
    <n v="33"/>
    <n v="6"/>
    <n v="37"/>
    <s v="Machine Breakdown"/>
    <n v="64"/>
    <n v="69"/>
    <n v="76.400000000000006"/>
    <n v="2.17"/>
    <n v="23.35"/>
    <n v="18743.87"/>
    <n v="7.77"/>
    <x v="0"/>
    <n v="22"/>
    <n v="29658.65"/>
    <n v="0.89197080291970798"/>
    <n v="5.4009819967266774E-2"/>
    <n v="9.8199672667757774E-3"/>
    <n v="0.94599018003273327"/>
    <n v="0.6166666666666667"/>
    <n v="52.173913043478258"/>
    <n v="11.710833333333333"/>
    <n v="11.56111111111111"/>
    <n v="12.177777777777777"/>
    <n v="0.94936131386861311"/>
    <n v="56.25"/>
    <n v="0.92753623188405787"/>
    <n v="0.94599018003273327"/>
    <n v="0.83300774977176251"/>
    <n v="0.85965764361351049"/>
    <n v="18743.87"/>
    <n v="30.677364975450079"/>
    <n v="10914.780000000002"/>
    <n v="17.863797054009822"/>
    <x v="1"/>
    <s v="Warning"/>
    <n v="184.06418985270048"/>
  </r>
  <r>
    <n v="865"/>
    <x v="70"/>
    <x v="0"/>
    <x v="0"/>
    <x v="1"/>
    <x v="0"/>
    <x v="3"/>
    <s v="B260528-0865"/>
    <s v="OP129"/>
    <n v="841"/>
    <n v="911"/>
    <n v="855"/>
    <n v="56"/>
    <n v="18"/>
    <n v="20"/>
    <s v="Machine Breakdown"/>
    <n v="49"/>
    <n v="51"/>
    <n v="63.6"/>
    <n v="2"/>
    <n v="34.25"/>
    <n v="19621.240000000002"/>
    <n v="10.3"/>
    <x v="0"/>
    <n v="25"/>
    <n v="32694.12"/>
    <n v="1.0832342449464922"/>
    <n v="6.1470911086717893E-2"/>
    <n v="1.9758507135016465E-2"/>
    <n v="0.93852908891328213"/>
    <n v="0.33333333333333331"/>
    <n v="70.588235294117652"/>
    <n v="12.905833333333334"/>
    <n v="11.11361111111111"/>
    <n v="11.446944444444444"/>
    <n v="0.97088014754058571"/>
    <n v="73.469387755102048"/>
    <n v="0.96078431372549022"/>
    <n v="0.93852908891328213"/>
    <n v="0.87546595598917032"/>
    <n v="0.8598535987152881"/>
    <n v="19621.240000000002"/>
    <n v="21.538133918770583"/>
    <n v="13072.879999999997"/>
    <n v="14.350032930845222"/>
    <x v="0"/>
    <s v="Normal"/>
    <n v="387.68641053787053"/>
  </r>
  <r>
    <n v="866"/>
    <x v="138"/>
    <x v="1"/>
    <x v="3"/>
    <x v="7"/>
    <x v="0"/>
    <x v="2"/>
    <s v="B260202-0866"/>
    <s v="OP111"/>
    <n v="679"/>
    <n v="640"/>
    <n v="612"/>
    <n v="28"/>
    <n v="11"/>
    <n v="25"/>
    <s v="Preventive Maintenance"/>
    <n v="64"/>
    <n v="64"/>
    <n v="73.3"/>
    <n v="1.23"/>
    <n v="25.23"/>
    <n v="20187.32"/>
    <n v="9.35"/>
    <x v="1"/>
    <n v="27"/>
    <n v="31186.639999999999"/>
    <n v="0.94256259204712811"/>
    <n v="4.3749999999999997E-2"/>
    <n v="1.7187500000000001E-2"/>
    <n v="0.95625000000000004"/>
    <n v="0.41666666666666669"/>
    <n v="56.25"/>
    <n v="11.377777777777778"/>
    <n v="11.654444444444445"/>
    <n v="12.071111111111112"/>
    <n v="0.96548232695139913"/>
    <n v="56.25"/>
    <n v="1"/>
    <n v="0.95625000000000004"/>
    <n v="0.92324247514727542"/>
    <n v="0.8597379516243705"/>
    <n v="20187.32"/>
    <n v="31.5426875"/>
    <n v="10999.32"/>
    <n v="17.1864375"/>
    <x v="2"/>
    <s v="Normal"/>
    <n v="346.96956249999999"/>
  </r>
  <r>
    <n v="867"/>
    <x v="107"/>
    <x v="1"/>
    <x v="4"/>
    <x v="14"/>
    <x v="1"/>
    <x v="3"/>
    <s v="B260614-0867"/>
    <s v="OP124"/>
    <n v="631"/>
    <n v="516"/>
    <n v="463"/>
    <n v="53"/>
    <n v="18"/>
    <n v="36"/>
    <s v="Power Failure"/>
    <n v="49"/>
    <n v="53"/>
    <n v="81.2"/>
    <n v="2.2599999999999998"/>
    <n v="22.71"/>
    <n v="11818.44"/>
    <n v="6.35"/>
    <x v="0"/>
    <n v="47"/>
    <n v="17262.71"/>
    <n v="0.81774960380348649"/>
    <n v="0.10271317829457365"/>
    <n v="3.4883720930232558E-2"/>
    <n v="0.8972868217054264"/>
    <n v="0.6"/>
    <n v="67.924528301886795"/>
    <n v="7.5966666666666667"/>
    <n v="7.988611111111112"/>
    <n v="8.5886111111111116"/>
    <n v="0.93014004333904721"/>
    <n v="73.469387755102048"/>
    <n v="0.92452830188679236"/>
    <n v="0.8972868217054264"/>
    <n v="0.77161354260761161"/>
    <n v="0.85926403726972189"/>
    <n v="11818.44"/>
    <n v="22.903953488372093"/>
    <n v="5444.2699999999986"/>
    <n v="10.550910852713175"/>
    <x v="1"/>
    <s v="Warning"/>
    <n v="412.27116279069764"/>
  </r>
  <r>
    <n v="868"/>
    <x v="39"/>
    <x v="1"/>
    <x v="4"/>
    <x v="14"/>
    <x v="1"/>
    <x v="3"/>
    <s v="B260120-0868"/>
    <s v="OP135"/>
    <n v="637"/>
    <n v="582"/>
    <n v="532"/>
    <n v="50"/>
    <n v="10"/>
    <n v="31"/>
    <s v="Setup Time"/>
    <n v="49"/>
    <n v="49"/>
    <n v="77.8"/>
    <n v="3.13"/>
    <n v="19.010000000000002"/>
    <n v="13037.51"/>
    <n v="7.58"/>
    <x v="2"/>
    <n v="33"/>
    <n v="19681.55"/>
    <n v="0.91365777080062793"/>
    <n v="8.5910652920962199E-2"/>
    <n v="1.7182130584192441E-2"/>
    <n v="0.91408934707903777"/>
    <n v="0.51666666666666672"/>
    <n v="73.469387755102048"/>
    <n v="7.9216666666666669"/>
    <n v="8.1536111111111111"/>
    <n v="8.6702777777777786"/>
    <n v="0.94040944478262256"/>
    <n v="73.469387755102048"/>
    <n v="1"/>
    <n v="0.91408934707903777"/>
    <n v="0.85961825536830783"/>
    <n v="0.85992306354537684"/>
    <n v="13037.51"/>
    <n v="22.401219931271477"/>
    <n v="6644.0399999999991"/>
    <n v="11.415876288659792"/>
    <x v="1"/>
    <s v="Normal"/>
    <n v="224.01219931271476"/>
  </r>
  <r>
    <n v="869"/>
    <x v="14"/>
    <x v="0"/>
    <x v="4"/>
    <x v="13"/>
    <x v="0"/>
    <x v="1"/>
    <s v="B260608-0869"/>
    <s v="OP103"/>
    <n v="795"/>
    <n v="812"/>
    <n v="762"/>
    <n v="50"/>
    <n v="13"/>
    <n v="7"/>
    <s v="Operator Issue"/>
    <n v="45"/>
    <n v="45"/>
    <n v="65.2"/>
    <n v="2.08"/>
    <n v="25.84"/>
    <n v="16829.96"/>
    <n v="7.8"/>
    <x v="1"/>
    <n v="4"/>
    <n v="25912.55"/>
    <n v="1.0213836477987421"/>
    <n v="6.1576354679802957E-2"/>
    <n v="1.600985221674877E-2"/>
    <n v="0.93842364532019706"/>
    <n v="0.11666666666666667"/>
    <n v="80"/>
    <n v="10.15"/>
    <n v="9.8208333333333329"/>
    <n v="9.9375"/>
    <n v="0.98825995807127875"/>
    <n v="80"/>
    <n v="1"/>
    <n v="0.93842364532019706"/>
    <n v="0.92740651237723448"/>
    <n v="0.85992537269823355"/>
    <n v="16829.96"/>
    <n v="20.726551724137931"/>
    <n v="9082.59"/>
    <n v="11.18545566502463"/>
    <x v="0"/>
    <s v="Normal"/>
    <n v="269.4451724137931"/>
  </r>
  <r>
    <n v="870"/>
    <x v="76"/>
    <x v="0"/>
    <x v="0"/>
    <x v="3"/>
    <x v="2"/>
    <x v="1"/>
    <s v="B260525-0870"/>
    <s v="OP118"/>
    <n v="726"/>
    <n v="617"/>
    <n v="586"/>
    <n v="31"/>
    <n v="10"/>
    <n v="0"/>
    <s v="No Downtime"/>
    <n v="45"/>
    <n v="47"/>
    <n v="68.5"/>
    <n v="1.81"/>
    <n v="18.350000000000001"/>
    <n v="12106.1"/>
    <n v="8.83"/>
    <x v="0"/>
    <n v="14"/>
    <n v="19987.310000000001"/>
    <n v="0.84986225895316803"/>
    <n v="5.0243111831442464E-2"/>
    <n v="1.6207455429497569E-2"/>
    <n v="0.94975688816855752"/>
    <n v="0"/>
    <n v="76.59574468085107"/>
    <n v="8.0552777777777784"/>
    <n v="9.0749999999999993"/>
    <n v="9.0749999999999993"/>
    <n v="1"/>
    <n v="80"/>
    <n v="0.95744680851063835"/>
    <n v="0.94975688816855752"/>
    <n v="0.90934170143798065"/>
    <n v="0.85941024949457689"/>
    <n v="12106.1"/>
    <n v="19.620907617504052"/>
    <n v="7881.2100000000009"/>
    <n v="12.773435980551055"/>
    <x v="0"/>
    <s v="Normal"/>
    <n v="196.20907617504054"/>
  </r>
  <r>
    <n v="871"/>
    <x v="116"/>
    <x v="1"/>
    <x v="2"/>
    <x v="10"/>
    <x v="0"/>
    <x v="0"/>
    <s v="B260428-0871"/>
    <s v="OP101"/>
    <n v="916"/>
    <n v="830"/>
    <n v="752"/>
    <n v="78"/>
    <n v="27"/>
    <n v="13"/>
    <s v="Machine Breakdown"/>
    <n v="42"/>
    <n v="45"/>
    <n v="65.8"/>
    <n v="1.9"/>
    <n v="24.97"/>
    <n v="15765.07"/>
    <n v="6.91"/>
    <x v="1"/>
    <n v="25"/>
    <n v="24714.87"/>
    <n v="0.90611353711790388"/>
    <n v="9.3975903614457831E-2"/>
    <n v="3.2530120481927709E-2"/>
    <n v="0.90602409638554215"/>
    <n v="0.21666666666666667"/>
    <n v="80"/>
    <n v="10.375"/>
    <n v="10.47"/>
    <n v="10.686666666666667"/>
    <n v="0.97972551466001245"/>
    <n v="85.714285714285708"/>
    <n v="0.93333333333333335"/>
    <n v="0.90602409638554215"/>
    <n v="0.82847792918398488"/>
    <n v="0.8590261614027046"/>
    <n v="15765.07"/>
    <n v="18.994060240963854"/>
    <n v="8949.7999999999993"/>
    <n v="10.782891566265059"/>
    <x v="0"/>
    <s v="Warning"/>
    <n v="512.83962650602405"/>
  </r>
  <r>
    <n v="872"/>
    <x v="75"/>
    <x v="1"/>
    <x v="3"/>
    <x v="11"/>
    <x v="2"/>
    <x v="4"/>
    <s v="B260502-0872"/>
    <s v="OP126"/>
    <n v="584"/>
    <n v="332"/>
    <n v="304"/>
    <n v="28"/>
    <n v="6"/>
    <n v="169"/>
    <s v="Power Failure"/>
    <n v="57"/>
    <n v="60"/>
    <n v="72.099999999999994"/>
    <n v="2"/>
    <n v="22.02"/>
    <n v="8876.4599999999991"/>
    <n v="5.73"/>
    <x v="0"/>
    <n v="20"/>
    <n v="13724.78"/>
    <n v="0.56849315068493156"/>
    <n v="8.4337349397590355E-2"/>
    <n v="1.8072289156626505E-2"/>
    <n v="0.91566265060240959"/>
    <n v="2.8166666666666669"/>
    <n v="60"/>
    <n v="5.5333333333333332"/>
    <n v="6.43"/>
    <n v="9.2466666666666661"/>
    <n v="0.69538572458543624"/>
    <n v="63.157894736842103"/>
    <n v="0.95000000000000007"/>
    <n v="0.91566265060240959"/>
    <n v="0.60490179897672891"/>
    <n v="0.85926296940440006"/>
    <n v="8876.4599999999991"/>
    <n v="26.736325301204818"/>
    <n v="4848.3200000000015"/>
    <n v="14.603373493975909"/>
    <x v="0"/>
    <s v="Critical"/>
    <n v="160.41795180722892"/>
  </r>
  <r>
    <n v="873"/>
    <x v="13"/>
    <x v="0"/>
    <x v="0"/>
    <x v="1"/>
    <x v="1"/>
    <x v="2"/>
    <s v="B260630-0873"/>
    <s v="OP123"/>
    <n v="452"/>
    <n v="420"/>
    <n v="394"/>
    <n v="26"/>
    <n v="10"/>
    <n v="47"/>
    <s v="Machine Breakdown"/>
    <n v="64"/>
    <n v="67"/>
    <n v="74.3"/>
    <n v="2.37"/>
    <n v="16.18"/>
    <n v="12967.09"/>
    <n v="9.68"/>
    <x v="1"/>
    <n v="21"/>
    <n v="20784.560000000001"/>
    <n v="0.92920353982300885"/>
    <n v="6.1904761904761907E-2"/>
    <n v="2.3809523809523808E-2"/>
    <n v="0.93809523809523809"/>
    <n v="0.78333333333333333"/>
    <n v="53.731343283582092"/>
    <n v="7.8166666666666664"/>
    <n v="7.2522222222222226"/>
    <n v="8.0355555555555558"/>
    <n v="0.90251659292035402"/>
    <n v="56.25"/>
    <n v="0.95522388059701502"/>
    <n v="0.93809523809523809"/>
    <n v="0.80873697253303656"/>
    <n v="0.86125016604836624"/>
    <n v="12967.09"/>
    <n v="30.874023809523809"/>
    <n v="7817.4700000000012"/>
    <n v="18.613023809523813"/>
    <x v="1"/>
    <s v="Warning"/>
    <n v="308.74023809523811"/>
  </r>
  <r>
    <n v="874"/>
    <x v="125"/>
    <x v="0"/>
    <x v="0"/>
    <x v="0"/>
    <x v="1"/>
    <x v="1"/>
    <s v="B260203-0874"/>
    <s v="OP117"/>
    <n v="844"/>
    <n v="849"/>
    <n v="811"/>
    <n v="38"/>
    <n v="7"/>
    <n v="13"/>
    <s v="Machine Breakdown"/>
    <n v="45"/>
    <n v="49"/>
    <n v="80.599999999999994"/>
    <n v="2.09"/>
    <n v="29.86"/>
    <n v="17560.27"/>
    <n v="10.43"/>
    <x v="3"/>
    <n v="11"/>
    <n v="28823.64"/>
    <n v="1.0059241706161137"/>
    <n v="4.47585394581861E-2"/>
    <n v="8.2449941107184919E-3"/>
    <n v="0.95524146054181391"/>
    <n v="0.21666666666666667"/>
    <n v="73.469387755102048"/>
    <n v="11.555833333333334"/>
    <n v="10.333333333333334"/>
    <n v="10.55"/>
    <n v="0.97946287519747233"/>
    <n v="80"/>
    <n v="0.91836734693877564"/>
    <n v="0.95524146054181391"/>
    <n v="0.85924611500521031"/>
    <n v="0.8616636557610855"/>
    <n v="17560.27"/>
    <n v="20.683474676089517"/>
    <n v="11263.369999999999"/>
    <n v="13.266631330977619"/>
    <x v="2"/>
    <s v="Normal"/>
    <n v="144.78432273262661"/>
  </r>
  <r>
    <n v="875"/>
    <x v="82"/>
    <x v="1"/>
    <x v="4"/>
    <x v="14"/>
    <x v="0"/>
    <x v="4"/>
    <s v="B260531-0875"/>
    <s v="OP104"/>
    <n v="562"/>
    <n v="521"/>
    <n v="474"/>
    <n v="47"/>
    <n v="17"/>
    <n v="0"/>
    <s v="No Downtime"/>
    <n v="57"/>
    <n v="62"/>
    <n v="82.2"/>
    <n v="1.86"/>
    <n v="18.18"/>
    <n v="14398.83"/>
    <n v="9.65"/>
    <x v="0"/>
    <n v="20"/>
    <n v="21721.9"/>
    <n v="0.92704626334519569"/>
    <n v="9.0211132437619967E-2"/>
    <n v="3.2629558541266791E-2"/>
    <n v="0.90978886756238009"/>
    <n v="0"/>
    <n v="58.064516129032256"/>
    <n v="8.9727777777777771"/>
    <n v="8.8983333333333334"/>
    <n v="8.8983333333333334"/>
    <n v="1"/>
    <n v="63.157894736842103"/>
    <n v="0.91935483870967738"/>
    <n v="0.90978886756238009"/>
    <n v="0.83641879759767201"/>
    <n v="0.86168284259248129"/>
    <n v="14398.83"/>
    <n v="27.636909788867563"/>
    <n v="7323.0700000000015"/>
    <n v="14.055796545105569"/>
    <x v="0"/>
    <s v="Warning"/>
    <n v="469.82746641074857"/>
  </r>
  <r>
    <n v="876"/>
    <x v="10"/>
    <x v="0"/>
    <x v="1"/>
    <x v="5"/>
    <x v="0"/>
    <x v="4"/>
    <s v="B260503-0876"/>
    <s v="OP126"/>
    <n v="643"/>
    <n v="623"/>
    <n v="599"/>
    <n v="24"/>
    <n v="5"/>
    <n v="15"/>
    <s v="Material Shortage"/>
    <n v="57"/>
    <n v="56"/>
    <n v="73.900000000000006"/>
    <n v="1.1299999999999999"/>
    <n v="22.81"/>
    <n v="16431.490000000002"/>
    <n v="7.56"/>
    <x v="1"/>
    <n v="36"/>
    <n v="27975.55"/>
    <n v="0.96889580093312599"/>
    <n v="3.8523274478330656E-2"/>
    <n v="8.0256821829855531E-3"/>
    <n v="0.9614767255216693"/>
    <n v="0.25"/>
    <n v="64.285714285714292"/>
    <n v="9.6911111111111108"/>
    <n v="9.9308333333333341"/>
    <n v="10.180833333333334"/>
    <n v="0.97544405336825735"/>
    <n v="63.157894736842103"/>
    <n v="1.017857142857143"/>
    <n v="0.9614767255216693"/>
    <n v="0.95461437497570545"/>
    <n v="0.86188495495243977"/>
    <n v="16431.490000000002"/>
    <n v="26.374783306581062"/>
    <n v="11544.059999999998"/>
    <n v="18.52979133226324"/>
    <x v="2"/>
    <s v="Normal"/>
    <n v="131.8739165329053"/>
  </r>
  <r>
    <n v="877"/>
    <x v="58"/>
    <x v="0"/>
    <x v="4"/>
    <x v="12"/>
    <x v="2"/>
    <x v="2"/>
    <s v="B260517-0877"/>
    <s v="OP126"/>
    <n v="493"/>
    <n v="403"/>
    <n v="334"/>
    <n v="69"/>
    <n v="13"/>
    <n v="46"/>
    <s v="Tool Change"/>
    <n v="64"/>
    <n v="68"/>
    <n v="79"/>
    <n v="4.3899999999999997"/>
    <n v="15"/>
    <n v="12369.33"/>
    <n v="6.34"/>
    <x v="2"/>
    <n v="59"/>
    <n v="16888.39"/>
    <n v="0.81744421906693709"/>
    <n v="0.17121588089330025"/>
    <n v="3.2258064516129031E-2"/>
    <n v="0.8287841191066998"/>
    <n v="0.76666666666666672"/>
    <n v="52.941176470588232"/>
    <n v="7.612222222222222"/>
    <n v="7.9977777777777783"/>
    <n v="8.7644444444444449"/>
    <n v="0.9125253549695741"/>
    <n v="56.25"/>
    <n v="0.94117647058823528"/>
    <n v="0.8287841191066998"/>
    <n v="0.71179907998210545"/>
    <n v="0.86113713704902639"/>
    <n v="12369.33"/>
    <n v="30.693126550868485"/>
    <n v="4519.0599999999995"/>
    <n v="11.213548387096774"/>
    <x v="1"/>
    <s v="Warning"/>
    <n v="399.01064516129031"/>
  </r>
  <r>
    <n v="878"/>
    <x v="71"/>
    <x v="1"/>
    <x v="0"/>
    <x v="1"/>
    <x v="2"/>
    <x v="2"/>
    <s v="B260415-0878"/>
    <s v="OP104"/>
    <n v="696"/>
    <n v="642"/>
    <n v="595"/>
    <n v="47"/>
    <n v="9"/>
    <n v="12"/>
    <s v="Tool Change"/>
    <n v="64"/>
    <n v="66"/>
    <n v="79.7"/>
    <n v="2.25"/>
    <n v="25.02"/>
    <n v="19294.46"/>
    <n v="8.9600000000000009"/>
    <x v="0"/>
    <n v="18"/>
    <n v="30341.56"/>
    <n v="0.92241379310344829"/>
    <n v="7.3208722741433016E-2"/>
    <n v="1.4018691588785047E-2"/>
    <n v="0.92679127725856703"/>
    <n v="0.2"/>
    <n v="54.545454545454547"/>
    <n v="11.77"/>
    <n v="12.173333333333334"/>
    <n v="12.373333333333333"/>
    <n v="0.98383620689655182"/>
    <n v="56.25"/>
    <n v="0.96969696969696972"/>
    <n v="0.92679127725856703"/>
    <n v="0.88418018405127674"/>
    <n v="0.86235126759428593"/>
    <n v="19294.46"/>
    <n v="30.053676012461057"/>
    <n v="11047.100000000002"/>
    <n v="17.207320872274146"/>
    <x v="2"/>
    <s v="Normal"/>
    <n v="270.48308411214953"/>
  </r>
  <r>
    <n v="879"/>
    <x v="166"/>
    <x v="1"/>
    <x v="1"/>
    <x v="5"/>
    <x v="0"/>
    <x v="4"/>
    <s v="B260211-0879"/>
    <s v="OP125"/>
    <n v="738"/>
    <n v="661"/>
    <n v="622"/>
    <n v="39"/>
    <n v="8"/>
    <n v="48"/>
    <s v="Setup Time"/>
    <n v="57"/>
    <n v="56"/>
    <n v="78.7"/>
    <n v="2.57"/>
    <n v="30.24"/>
    <n v="17939.57"/>
    <n v="7.09"/>
    <x v="2"/>
    <n v="53"/>
    <n v="29366.31"/>
    <n v="0.89566395663956644"/>
    <n v="5.9001512859304085E-2"/>
    <n v="1.2102874432677761E-2"/>
    <n v="0.94099848714069589"/>
    <n v="0.8"/>
    <n v="64.285714285714292"/>
    <n v="10.282222222222222"/>
    <n v="10.885"/>
    <n v="11.685"/>
    <n v="0.93153615746683782"/>
    <n v="63.157894736842103"/>
    <n v="1.017857142857143"/>
    <n v="0.94099848714069589"/>
    <n v="0.89222722408767219"/>
    <n v="0.86217234204955651"/>
    <n v="17939.57"/>
    <n v="27.140045385779121"/>
    <n v="11426.740000000002"/>
    <n v="17.287049924357039"/>
    <x v="1"/>
    <s v="Normal"/>
    <n v="217.12036308623297"/>
  </r>
  <r>
    <n v="880"/>
    <x v="155"/>
    <x v="0"/>
    <x v="2"/>
    <x v="10"/>
    <x v="0"/>
    <x v="0"/>
    <s v="B260103-0880"/>
    <s v="OP118"/>
    <n v="936"/>
    <n v="797"/>
    <n v="723"/>
    <n v="74"/>
    <n v="14"/>
    <n v="37"/>
    <s v="Preventive Maintenance"/>
    <n v="42"/>
    <n v="43"/>
    <n v="74.2"/>
    <n v="1.92"/>
    <n v="34.229999999999997"/>
    <n v="14360.76"/>
    <n v="6.39"/>
    <x v="1"/>
    <n v="31"/>
    <n v="22632.400000000001"/>
    <n v="0.85149572649572647"/>
    <n v="9.2848180677540776E-2"/>
    <n v="1.7565872020075281E-2"/>
    <n v="0.90715181932245925"/>
    <n v="0.6166666666666667"/>
    <n v="83.720930232558146"/>
    <n v="9.5197222222222226"/>
    <n v="10.303333333333333"/>
    <n v="10.92"/>
    <n v="0.94352869352869351"/>
    <n v="85.714285714285708"/>
    <n v="0.97674418604651181"/>
    <n v="0.90715181932245925"/>
    <n v="0.83601856694267207"/>
    <n v="0.86192395459469606"/>
    <n v="14360.76"/>
    <n v="18.018519447929737"/>
    <n v="8271.6400000000012"/>
    <n v="10.378469259723966"/>
    <x v="1"/>
    <s v="Warning"/>
    <n v="252.25927227101633"/>
  </r>
  <r>
    <n v="881"/>
    <x v="156"/>
    <x v="0"/>
    <x v="1"/>
    <x v="2"/>
    <x v="0"/>
    <x v="1"/>
    <s v="B260221-0881"/>
    <s v="OP108"/>
    <n v="780"/>
    <n v="853"/>
    <n v="812"/>
    <n v="41"/>
    <n v="15"/>
    <n v="26"/>
    <s v="Material Shortage"/>
    <n v="45"/>
    <n v="45"/>
    <n v="68.8"/>
    <n v="2.06"/>
    <n v="31.68"/>
    <n v="18482.55"/>
    <n v="10.83"/>
    <x v="3"/>
    <n v="6"/>
    <n v="28946.65"/>
    <n v="1.0935897435897435"/>
    <n v="4.8065650644783117E-2"/>
    <n v="1.7584994138335287E-2"/>
    <n v="0.95193434935521692"/>
    <n v="0.43333333333333335"/>
    <n v="80"/>
    <n v="10.6625"/>
    <n v="9.3166666666666664"/>
    <n v="9.75"/>
    <n v="0.95555555555555549"/>
    <n v="80"/>
    <n v="1"/>
    <n v="0.95193434935521692"/>
    <n v="0.90962615605054054"/>
    <n v="0.8621398328251294"/>
    <n v="18482.55"/>
    <n v="21.667702227432589"/>
    <n v="10464.100000000002"/>
    <n v="12.267409144196954"/>
    <x v="2"/>
    <s v="Normal"/>
    <n v="325.01553341148883"/>
  </r>
  <r>
    <n v="882"/>
    <x v="75"/>
    <x v="1"/>
    <x v="4"/>
    <x v="14"/>
    <x v="1"/>
    <x v="3"/>
    <s v="B260502-0882"/>
    <s v="OP106"/>
    <n v="873"/>
    <n v="799"/>
    <n v="732"/>
    <n v="67"/>
    <n v="16"/>
    <n v="15"/>
    <s v="Quality Inspection"/>
    <n v="49"/>
    <n v="47"/>
    <n v="75.099999999999994"/>
    <n v="2.63"/>
    <n v="26.13"/>
    <n v="16878.150000000001"/>
    <n v="7.4"/>
    <x v="0"/>
    <n v="11"/>
    <n v="27541.02"/>
    <n v="0.91523482245131726"/>
    <n v="8.3854818523153948E-2"/>
    <n v="2.002503128911139E-2"/>
    <n v="0.91614518147684609"/>
    <n v="0.25"/>
    <n v="76.59574468085107"/>
    <n v="10.43138888888889"/>
    <n v="11.6325"/>
    <n v="11.8825"/>
    <n v="0.9789606564275195"/>
    <n v="73.469387755102048"/>
    <n v="1.0425531914893618"/>
    <n v="0.91614518147684609"/>
    <n v="0.9350347728475028"/>
    <n v="0.86174078809214283"/>
    <n v="16878.150000000001"/>
    <n v="21.124092615769715"/>
    <n v="10662.869999999999"/>
    <n v="13.345269086357947"/>
    <x v="2"/>
    <s v="Normal"/>
    <n v="337.98548185231544"/>
  </r>
  <r>
    <n v="883"/>
    <x v="154"/>
    <x v="1"/>
    <x v="2"/>
    <x v="10"/>
    <x v="1"/>
    <x v="1"/>
    <s v="B260220-0883"/>
    <s v="OP101"/>
    <n v="764"/>
    <n v="644"/>
    <n v="587"/>
    <n v="57"/>
    <n v="16"/>
    <n v="44"/>
    <s v="Material Shortage"/>
    <n v="45"/>
    <n v="50"/>
    <n v="75.2"/>
    <n v="2.0499999999999998"/>
    <n v="25.59"/>
    <n v="12429.03"/>
    <n v="8.73"/>
    <x v="1"/>
    <n v="19"/>
    <n v="20208.64"/>
    <n v="0.84293193717277481"/>
    <n v="8.8509316770186336E-2"/>
    <n v="2.4844720496894408E-2"/>
    <n v="0.91149068322981364"/>
    <n v="0.73333333333333328"/>
    <n v="72"/>
    <n v="8.9444444444444446"/>
    <n v="8.8166666666666682"/>
    <n v="9.5500000000000007"/>
    <n v="0.92321116928446778"/>
    <n v="80"/>
    <n v="0.9"/>
    <n v="0.91149068322981364"/>
    <n v="0.75734854151084519"/>
    <n v="0.8611196526281143"/>
    <n v="12429.03"/>
    <n v="19.299736024844723"/>
    <n v="7779.6099999999988"/>
    <n v="12.080139751552792"/>
    <x v="1"/>
    <s v="Warning"/>
    <n v="308.79577639751557"/>
  </r>
  <r>
    <n v="884"/>
    <x v="1"/>
    <x v="1"/>
    <x v="1"/>
    <x v="6"/>
    <x v="2"/>
    <x v="0"/>
    <s v="B260328-0884"/>
    <s v="OP126"/>
    <n v="862"/>
    <n v="702"/>
    <n v="664"/>
    <n v="38"/>
    <n v="13"/>
    <n v="30"/>
    <s v="Operator Issue"/>
    <n v="42"/>
    <n v="42"/>
    <n v="73.099999999999994"/>
    <n v="1.57"/>
    <n v="21.75"/>
    <n v="13216.94"/>
    <n v="6.97"/>
    <x v="0"/>
    <n v="37"/>
    <n v="20893.75"/>
    <n v="0.81438515081206497"/>
    <n v="5.4131054131054131E-2"/>
    <n v="1.8518518518518517E-2"/>
    <n v="0.94586894586894588"/>
    <n v="0.5"/>
    <n v="85.714285714285708"/>
    <n v="8.19"/>
    <n v="9.5566666666666666"/>
    <n v="10.056666666666667"/>
    <n v="0.95028173682466022"/>
    <n v="85.714285714285708"/>
    <n v="1"/>
    <n v="0.94586894586894588"/>
    <n v="0.89884198468885246"/>
    <n v="0.86200658520176621"/>
    <n v="13216.94"/>
    <n v="18.827549857549858"/>
    <n v="7676.8099999999995"/>
    <n v="10.93562678062678"/>
    <x v="1"/>
    <s v="Normal"/>
    <n v="244.75814814814817"/>
  </r>
  <r>
    <n v="885"/>
    <x v="108"/>
    <x v="1"/>
    <x v="4"/>
    <x v="14"/>
    <x v="1"/>
    <x v="3"/>
    <s v="B260510-0885"/>
    <s v="OP125"/>
    <n v="662"/>
    <n v="584"/>
    <n v="536"/>
    <n v="48"/>
    <n v="11"/>
    <n v="31"/>
    <s v="Operator Issue"/>
    <n v="49"/>
    <n v="53"/>
    <n v="77.2"/>
    <n v="1.46"/>
    <n v="22.64"/>
    <n v="13564.42"/>
    <n v="6.55"/>
    <x v="1"/>
    <n v="7"/>
    <n v="20835.16"/>
    <n v="0.8821752265861027"/>
    <n v="8.2191780821917804E-2"/>
    <n v="1.8835616438356163E-2"/>
    <n v="0.9178082191780822"/>
    <n v="0.51666666666666672"/>
    <n v="67.924528301886795"/>
    <n v="8.5977777777777771"/>
    <n v="8.4938888888888879"/>
    <n v="9.0105555555555554"/>
    <n v="0.94265984339355069"/>
    <n v="73.469387755102048"/>
    <n v="0.92452830188679236"/>
    <n v="0.9178082191780822"/>
    <n v="0.79988427652133021"/>
    <n v="0.86168903865446367"/>
    <n v="13564.42"/>
    <n v="23.226746575342467"/>
    <n v="7270.74"/>
    <n v="12.449897260273973"/>
    <x v="2"/>
    <s v="Warning"/>
    <n v="255.49421232876713"/>
  </r>
  <r>
    <n v="886"/>
    <x v="150"/>
    <x v="1"/>
    <x v="2"/>
    <x v="9"/>
    <x v="1"/>
    <x v="0"/>
    <s v="B260123-0886"/>
    <s v="OP104"/>
    <n v="796"/>
    <n v="728"/>
    <n v="693"/>
    <n v="35"/>
    <n v="12"/>
    <n v="29"/>
    <s v="Operator Issue"/>
    <n v="42"/>
    <n v="40"/>
    <n v="67.5"/>
    <n v="2.0099999999999998"/>
    <n v="29.77"/>
    <n v="13128.7"/>
    <n v="7.3"/>
    <x v="1"/>
    <n v="27"/>
    <n v="22684.68"/>
    <n v="0.914572864321608"/>
    <n v="4.807692307692308E-2"/>
    <n v="1.6483516483516484E-2"/>
    <n v="0.95192307692307687"/>
    <n v="0.48333333333333334"/>
    <n v="90"/>
    <n v="8.0888888888888886"/>
    <n v="8.8033333333333346"/>
    <n v="9.2866666666666671"/>
    <n v="0.94795405599425708"/>
    <n v="85.714285714285708"/>
    <n v="1.05"/>
    <n v="0.95192307692307687"/>
    <n v="0.94749830885195219"/>
    <n v="0.86222647136866493"/>
    <n v="13128.7"/>
    <n v="18.033928571428572"/>
    <n v="9555.98"/>
    <n v="13.126346153846153"/>
    <x v="1"/>
    <s v="Normal"/>
    <n v="216.40714285714284"/>
  </r>
  <r>
    <n v="887"/>
    <x v="3"/>
    <x v="1"/>
    <x v="0"/>
    <x v="3"/>
    <x v="1"/>
    <x v="3"/>
    <s v="B260109-0887"/>
    <s v="OP128"/>
    <n v="880"/>
    <n v="818"/>
    <n v="789"/>
    <n v="29"/>
    <n v="6"/>
    <n v="27"/>
    <s v="Power Failure"/>
    <n v="49"/>
    <n v="48"/>
    <n v="66.900000000000006"/>
    <n v="2.29"/>
    <n v="32.119999999999997"/>
    <n v="18833.580000000002"/>
    <n v="8.15"/>
    <x v="1"/>
    <n v="37"/>
    <n v="29588.41"/>
    <n v="0.92954545454545456"/>
    <n v="3.5452322738386305E-2"/>
    <n v="7.3349633251833741E-3"/>
    <n v="0.96454767726161372"/>
    <n v="0.45"/>
    <n v="75"/>
    <n v="10.906666666666666"/>
    <n v="11.527777777777779"/>
    <n v="11.977777777777778"/>
    <n v="0.9624304267161411"/>
    <n v="73.469387755102048"/>
    <n v="1.0208333333333333"/>
    <n v="0.96454767726161372"/>
    <n v="0.9476498249611025"/>
    <n v="0.86147847279425016"/>
    <n v="18833.580000000002"/>
    <n v="23.02393643031785"/>
    <n v="10754.829999999998"/>
    <n v="13.147713936430316"/>
    <x v="1"/>
    <s v="Normal"/>
    <n v="138.14361858190711"/>
  </r>
  <r>
    <n v="888"/>
    <x v="113"/>
    <x v="0"/>
    <x v="2"/>
    <x v="10"/>
    <x v="1"/>
    <x v="4"/>
    <s v="B260121-0888"/>
    <s v="OP122"/>
    <n v="575"/>
    <n v="583"/>
    <n v="526"/>
    <n v="57"/>
    <n v="13"/>
    <n v="15"/>
    <s v="Material Shortage"/>
    <n v="57"/>
    <n v="63"/>
    <n v="69"/>
    <n v="2.0099999999999998"/>
    <n v="21.12"/>
    <n v="16701.669999999998"/>
    <n v="9.83"/>
    <x v="2"/>
    <n v="1"/>
    <n v="23505.06"/>
    <n v="1.0139130434782608"/>
    <n v="9.7770154373927956E-2"/>
    <n v="2.2298456260720412E-2"/>
    <n v="0.902229845626072"/>
    <n v="0.25"/>
    <n v="57.142857142857146"/>
    <n v="10.202500000000001"/>
    <n v="8.8541666666666661"/>
    <n v="9.1041666666666661"/>
    <n v="0.97254004576659037"/>
    <n v="63.157894736842103"/>
    <n v="0.90476190476190488"/>
    <n v="0.902229845626072"/>
    <n v="0.79388754532314831"/>
    <n v="0.86071589445649033"/>
    <n v="16701.669999999998"/>
    <n v="28.647804459691248"/>
    <n v="6803.3900000000031"/>
    <n v="11.66962264150944"/>
    <x v="0"/>
    <s v="Warning"/>
    <n v="372.42145797598624"/>
  </r>
  <r>
    <n v="889"/>
    <x v="176"/>
    <x v="1"/>
    <x v="0"/>
    <x v="0"/>
    <x v="1"/>
    <x v="4"/>
    <s v="B260322-0889"/>
    <s v="OP109"/>
    <n v="732"/>
    <n v="655"/>
    <n v="627"/>
    <n v="28"/>
    <n v="8"/>
    <n v="24"/>
    <s v="Operator Issue"/>
    <n v="57"/>
    <n v="58"/>
    <n v="70.099999999999994"/>
    <n v="2.5"/>
    <n v="21.74"/>
    <n v="18579.97"/>
    <n v="7.63"/>
    <x v="0"/>
    <n v="15"/>
    <n v="29587.74"/>
    <n v="0.89480874316939896"/>
    <n v="4.2748091603053436E-2"/>
    <n v="1.2213740458015267E-2"/>
    <n v="0.95725190839694652"/>
    <n v="0.4"/>
    <n v="62.068965517241381"/>
    <n v="10.552777777777777"/>
    <n v="11.19"/>
    <n v="11.59"/>
    <n v="0.9654874892148404"/>
    <n v="63.157894736842103"/>
    <n v="0.98275862068965525"/>
    <n v="0.95725190839694652"/>
    <n v="0.90828000466041547"/>
    <n v="0.86131257614518086"/>
    <n v="18579.97"/>
    <n v="28.366366412213743"/>
    <n v="11007.77"/>
    <n v="16.805755725190842"/>
    <x v="0"/>
    <s v="Normal"/>
    <n v="226.93093129770995"/>
  </r>
  <r>
    <n v="890"/>
    <x v="160"/>
    <x v="0"/>
    <x v="1"/>
    <x v="5"/>
    <x v="2"/>
    <x v="4"/>
    <s v="B260623-0890"/>
    <s v="OP112"/>
    <n v="716"/>
    <n v="678"/>
    <n v="648"/>
    <n v="30"/>
    <n v="8"/>
    <n v="23"/>
    <s v="Setup Time"/>
    <n v="57"/>
    <n v="63"/>
    <n v="77.3"/>
    <n v="1.81"/>
    <n v="23.45"/>
    <n v="17982.89"/>
    <n v="9.33"/>
    <x v="0"/>
    <n v="10"/>
    <n v="29732.06"/>
    <n v="0.94692737430167595"/>
    <n v="4.4247787610619468E-2"/>
    <n v="1.1799410029498525E-2"/>
    <n v="0.95575221238938057"/>
    <n v="0.38333333333333336"/>
    <n v="57.142857142857146"/>
    <n v="11.865"/>
    <n v="10.953333333333333"/>
    <n v="11.336666666666666"/>
    <n v="0.96618641576007058"/>
    <n v="63.157894736842103"/>
    <n v="0.90476190476190488"/>
    <n v="0.95575221238938057"/>
    <n v="0.83548863259151507"/>
    <n v="0.860889446158557"/>
    <n v="17982.89"/>
    <n v="26.52343657817109"/>
    <n v="11749.170000000002"/>
    <n v="17.329159292035403"/>
    <x v="0"/>
    <s v="Warning"/>
    <n v="212.18749262536872"/>
  </r>
  <r>
    <n v="891"/>
    <x v="128"/>
    <x v="1"/>
    <x v="4"/>
    <x v="12"/>
    <x v="0"/>
    <x v="3"/>
    <s v="B260102-0891"/>
    <s v="OP119"/>
    <n v="700"/>
    <n v="597"/>
    <n v="509"/>
    <n v="88"/>
    <n v="37"/>
    <n v="17"/>
    <s v="Machine Breakdown"/>
    <n v="49"/>
    <n v="55"/>
    <n v="77.5"/>
    <n v="3.54"/>
    <n v="21.48"/>
    <n v="13289.74"/>
    <n v="6.32"/>
    <x v="3"/>
    <n v="46"/>
    <n v="19386.810000000001"/>
    <n v="0.85285714285714287"/>
    <n v="0.14740368509212731"/>
    <n v="6.1976549413735343E-2"/>
    <n v="0.85259631490787269"/>
    <n v="0.28333333333333333"/>
    <n v="65.454545454545453"/>
    <n v="9.1208333333333336"/>
    <n v="9.2444444444444454"/>
    <n v="9.5277777777777786"/>
    <n v="0.97026239067055398"/>
    <n v="73.469387755102048"/>
    <n v="0.89090909090909076"/>
    <n v="0.85259631490787269"/>
    <n v="0.73699754182166233"/>
    <n v="0.86112036264553016"/>
    <n v="13289.74"/>
    <n v="22.260871021775543"/>
    <n v="6097.0700000000015"/>
    <n v="10.212847571189283"/>
    <x v="1"/>
    <s v="Warning"/>
    <n v="823.65222780569513"/>
  </r>
  <r>
    <n v="892"/>
    <x v="72"/>
    <x v="0"/>
    <x v="4"/>
    <x v="13"/>
    <x v="2"/>
    <x v="4"/>
    <s v="B260218-0892"/>
    <s v="OP118"/>
    <n v="579"/>
    <n v="496"/>
    <n v="468"/>
    <n v="28"/>
    <n v="11"/>
    <n v="0"/>
    <s v="No Downtime"/>
    <n v="57"/>
    <n v="62"/>
    <n v="72"/>
    <n v="2.2200000000000002"/>
    <n v="18.260000000000002"/>
    <n v="13584.2"/>
    <n v="7.69"/>
    <x v="1"/>
    <n v="40"/>
    <n v="21530.58"/>
    <n v="0.85664939550949915"/>
    <n v="5.6451612903225805E-2"/>
    <n v="2.2177419354838711E-2"/>
    <n v="0.94354838709677424"/>
    <n v="0"/>
    <n v="58.064516129032256"/>
    <n v="8.5422222222222217"/>
    <n v="9.1675000000000004"/>
    <n v="9.1675000000000004"/>
    <n v="1"/>
    <n v="63.157894736842103"/>
    <n v="0.91935483870967738"/>
    <n v="0.94354838709677424"/>
    <n v="0.86745577523413109"/>
    <n v="0.8622591041209785"/>
    <n v="13584.2"/>
    <n v="27.387500000000003"/>
    <n v="7946.380000000001"/>
    <n v="16.020927419354841"/>
    <x v="2"/>
    <s v="Normal"/>
    <n v="301.26250000000005"/>
  </r>
  <r>
    <n v="893"/>
    <x v="128"/>
    <x v="1"/>
    <x v="1"/>
    <x v="6"/>
    <x v="0"/>
    <x v="0"/>
    <s v="B260102-0893"/>
    <s v="OP108"/>
    <n v="895"/>
    <n v="1026"/>
    <n v="962"/>
    <n v="64"/>
    <n v="22"/>
    <n v="16"/>
    <s v="Quality Inspection"/>
    <n v="42"/>
    <n v="46"/>
    <n v="76.400000000000006"/>
    <n v="2.06"/>
    <n v="41.73"/>
    <n v="18054.32"/>
    <n v="8.26"/>
    <x v="3"/>
    <n v="1"/>
    <n v="31291.4"/>
    <n v="1.1463687150837989"/>
    <n v="6.2378167641325533E-2"/>
    <n v="2.1442495126705652E-2"/>
    <n v="0.93762183235867447"/>
    <n v="0.26666666666666666"/>
    <n v="78.260869565217391"/>
    <n v="13.11"/>
    <n v="10.174999999999999"/>
    <n v="10.441666666666666"/>
    <n v="0.97446129289704697"/>
    <n v="85.714285714285708"/>
    <n v="0.91304347826086962"/>
    <n v="0.93762183235867447"/>
    <n v="0.8342260801384076"/>
    <n v="0.86221098679585662"/>
    <n v="18054.32"/>
    <n v="17.596803118908383"/>
    <n v="13237.080000000002"/>
    <n v="12.901637426900587"/>
    <x v="2"/>
    <s v="Warning"/>
    <n v="387.12966861598443"/>
  </r>
  <r>
    <n v="894"/>
    <x v="106"/>
    <x v="1"/>
    <x v="0"/>
    <x v="0"/>
    <x v="2"/>
    <x v="3"/>
    <s v="B260130-0894"/>
    <s v="OP120"/>
    <n v="641"/>
    <n v="550"/>
    <n v="517"/>
    <n v="33"/>
    <n v="10"/>
    <n v="34"/>
    <s v="Preventive Maintenance"/>
    <n v="49"/>
    <n v="49"/>
    <n v="65.599999999999994"/>
    <n v="1.36"/>
    <n v="20.18"/>
    <n v="12246.13"/>
    <n v="7.35"/>
    <x v="1"/>
    <n v="44"/>
    <n v="20082.28"/>
    <n v="0.85803432137285496"/>
    <n v="0.06"/>
    <n v="1.8181818181818181E-2"/>
    <n v="0.94"/>
    <n v="0.56666666666666665"/>
    <n v="73.469387755102048"/>
    <n v="7.4861111111111107"/>
    <n v="8.1580555555555563"/>
    <n v="8.7247222222222227"/>
    <n v="0.93505046324301955"/>
    <n v="73.469387755102048"/>
    <n v="1"/>
    <n v="0.94"/>
    <n v="0.87894743544843834"/>
    <n v="0.86247252797957119"/>
    <n v="12246.13"/>
    <n v="22.265690909090907"/>
    <n v="7836.15"/>
    <n v="14.247545454545454"/>
    <x v="2"/>
    <s v="Normal"/>
    <n v="222.65690909090907"/>
  </r>
  <r>
    <n v="895"/>
    <x v="37"/>
    <x v="1"/>
    <x v="2"/>
    <x v="10"/>
    <x v="1"/>
    <x v="0"/>
    <s v="B260317-0895"/>
    <s v="OP102"/>
    <n v="954"/>
    <n v="822"/>
    <n v="746"/>
    <n v="76"/>
    <n v="24"/>
    <n v="24"/>
    <s v="Tool Change"/>
    <n v="42"/>
    <n v="46"/>
    <n v="72.8"/>
    <n v="2.64"/>
    <n v="25.63"/>
    <n v="15926.62"/>
    <n v="8.65"/>
    <x v="0"/>
    <n v="8"/>
    <n v="23832.25"/>
    <n v="0.86163522012578619"/>
    <n v="9.2457420924574207E-2"/>
    <n v="2.9197080291970802E-2"/>
    <n v="0.90754257907542579"/>
    <n v="0.4"/>
    <n v="78.260869565217391"/>
    <n v="10.503333333333334"/>
    <n v="10.73"/>
    <n v="11.13"/>
    <n v="0.96406109613656776"/>
    <n v="85.714285714285708"/>
    <n v="0.91304347826086962"/>
    <n v="0.90754257907542579"/>
    <n v="0.79884592891544859"/>
    <n v="0.8623171043242045"/>
    <n v="15926.62"/>
    <n v="19.375450121654502"/>
    <n v="7905.6299999999992"/>
    <n v="9.6175547445255472"/>
    <x v="0"/>
    <s v="Warning"/>
    <n v="465.01080291970806"/>
  </r>
  <r>
    <n v="896"/>
    <x v="86"/>
    <x v="0"/>
    <x v="0"/>
    <x v="0"/>
    <x v="0"/>
    <x v="0"/>
    <s v="B260411-0896"/>
    <s v="OP102"/>
    <n v="842"/>
    <n v="904"/>
    <n v="861"/>
    <n v="43"/>
    <n v="17"/>
    <n v="0"/>
    <s v="No Downtime"/>
    <n v="42"/>
    <n v="45"/>
    <n v="77.2"/>
    <n v="2.04"/>
    <n v="28.61"/>
    <n v="17332.22"/>
    <n v="9.08"/>
    <x v="3"/>
    <n v="30"/>
    <n v="27786.62"/>
    <n v="1.0736342042755345"/>
    <n v="4.7566371681415927E-2"/>
    <n v="1.8805309734513276E-2"/>
    <n v="0.95243362831858402"/>
    <n v="0"/>
    <n v="80"/>
    <n v="11.3"/>
    <n v="9.8233333333333341"/>
    <n v="9.8233333333333341"/>
    <n v="1"/>
    <n v="85.714285714285708"/>
    <n v="0.93333333333333335"/>
    <n v="0.95243362831858402"/>
    <n v="0.88893805309734508"/>
    <n v="0.8629215917090497"/>
    <n v="17332.22"/>
    <n v="19.172809734513276"/>
    <n v="10454.399999999998"/>
    <n v="11.564601769911501"/>
    <x v="1"/>
    <s v="Normal"/>
    <n v="325.93776548672571"/>
  </r>
  <r>
    <n v="897"/>
    <x v="124"/>
    <x v="1"/>
    <x v="0"/>
    <x v="3"/>
    <x v="0"/>
    <x v="1"/>
    <s v="B260327-0897"/>
    <s v="OP119"/>
    <n v="753"/>
    <n v="804"/>
    <n v="780"/>
    <n v="24"/>
    <n v="5"/>
    <n v="6"/>
    <s v="Power Failure"/>
    <n v="45"/>
    <n v="43"/>
    <n v="78.099999999999994"/>
    <n v="2.52"/>
    <n v="32.36"/>
    <n v="16294.24"/>
    <n v="10.56"/>
    <x v="1"/>
    <n v="17"/>
    <n v="26890.38"/>
    <n v="1.0677290836653386"/>
    <n v="2.9850746268656716E-2"/>
    <n v="6.2189054726368162E-3"/>
    <n v="0.97014925373134331"/>
    <n v="0.1"/>
    <n v="83.720930232558146"/>
    <n v="9.6033333333333335"/>
    <n v="9.3125"/>
    <n v="9.4124999999999996"/>
    <n v="0.98937583001328022"/>
    <n v="80"/>
    <n v="1.0465116279069768"/>
    <n v="0.97014925373134331"/>
    <n v="1.0044860474796407"/>
    <n v="0.86267143342647001"/>
    <n v="16294.24"/>
    <n v="20.266467661691543"/>
    <n v="10596.140000000001"/>
    <n v="13.179278606965175"/>
    <x v="2"/>
    <s v="Normal"/>
    <n v="101.33233830845771"/>
  </r>
  <r>
    <n v="898"/>
    <x v="50"/>
    <x v="1"/>
    <x v="0"/>
    <x v="3"/>
    <x v="2"/>
    <x v="3"/>
    <s v="B260407-0898"/>
    <s v="OP125"/>
    <n v="782"/>
    <n v="606"/>
    <n v="580"/>
    <n v="26"/>
    <n v="5"/>
    <n v="22"/>
    <s v="Machine Breakdown"/>
    <n v="49"/>
    <n v="51"/>
    <n v="70.3"/>
    <n v="1.59"/>
    <n v="22.32"/>
    <n v="13119.57"/>
    <n v="7.99"/>
    <x v="1"/>
    <n v="20"/>
    <n v="22662.71"/>
    <n v="0.77493606138107418"/>
    <n v="4.2904290429042903E-2"/>
    <n v="8.2508250825082501E-3"/>
    <n v="0.95709570957095713"/>
    <n v="0.36666666666666664"/>
    <n v="70.588235294117652"/>
    <n v="8.5850000000000009"/>
    <n v="10.277222222222221"/>
    <n v="10.643888888888888"/>
    <n v="0.9655514379664909"/>
    <n v="73.469387755102048"/>
    <n v="0.96078431372549022"/>
    <n v="0.95709570957095713"/>
    <n v="0.88788493713219674"/>
    <n v="0.86129459251333229"/>
    <n v="13119.57"/>
    <n v="21.649455445544554"/>
    <n v="9543.14"/>
    <n v="15.747755775577557"/>
    <x v="0"/>
    <s v="Normal"/>
    <n v="108.24727722772278"/>
  </r>
  <r>
    <n v="899"/>
    <x v="89"/>
    <x v="1"/>
    <x v="2"/>
    <x v="9"/>
    <x v="0"/>
    <x v="3"/>
    <s v="B260413-0899"/>
    <s v="OP129"/>
    <n v="875"/>
    <n v="791"/>
    <n v="751"/>
    <n v="40"/>
    <n v="13"/>
    <n v="48"/>
    <s v="Power Failure"/>
    <n v="49"/>
    <n v="48"/>
    <n v="74.5"/>
    <n v="1.66"/>
    <n v="31.27"/>
    <n v="16950.32"/>
    <n v="6.73"/>
    <x v="0"/>
    <n v="4"/>
    <n v="28213.37"/>
    <n v="0.90400000000000003"/>
    <n v="5.0568900126422248E-2"/>
    <n v="1.643489254108723E-2"/>
    <n v="0.94943109987357777"/>
    <n v="0.8"/>
    <n v="75"/>
    <n v="10.546666666666667"/>
    <n v="11.109722222222221"/>
    <n v="11.909722222222221"/>
    <n v="0.93282798833819236"/>
    <n v="73.469387755102048"/>
    <n v="1.0208333333333333"/>
    <n v="0.94943109987357777"/>
    <n v="0.90410706760580328"/>
    <n v="0.86103390286020609"/>
    <n v="16950.32"/>
    <n v="21.428975979772439"/>
    <n v="11263.05"/>
    <n v="14.239001264222502"/>
    <x v="2"/>
    <s v="Normal"/>
    <n v="278.57668773704171"/>
  </r>
  <r>
    <n v="900"/>
    <x v="91"/>
    <x v="0"/>
    <x v="3"/>
    <x v="11"/>
    <x v="0"/>
    <x v="3"/>
    <s v="B260505-0900"/>
    <s v="OP134"/>
    <n v="818"/>
    <n v="708"/>
    <n v="649"/>
    <n v="59"/>
    <n v="16"/>
    <n v="43"/>
    <s v="Material Shortage"/>
    <n v="49"/>
    <n v="50"/>
    <n v="83.9"/>
    <n v="1.88"/>
    <n v="23.66"/>
    <n v="15782.11"/>
    <n v="7.92"/>
    <x v="2"/>
    <n v="29"/>
    <n v="24811.18"/>
    <n v="0.86552567237163813"/>
    <n v="8.3333333333333329E-2"/>
    <n v="2.2598870056497175E-2"/>
    <n v="0.91666666666666663"/>
    <n v="0.71666666666666667"/>
    <n v="72"/>
    <n v="9.8333333333333339"/>
    <n v="10.417222222222222"/>
    <n v="11.133888888888889"/>
    <n v="0.93563195449328873"/>
    <n v="73.469387755102048"/>
    <n v="0.97999999999999987"/>
    <n v="0.91666666666666663"/>
    <n v="0.84050937245313762"/>
    <n v="0.86060743588252697"/>
    <n v="15782.11"/>
    <n v="22.29111581920904"/>
    <n v="9029.07"/>
    <n v="12.75292372881356"/>
    <x v="1"/>
    <s v="Warning"/>
    <n v="356.65785310734464"/>
  </r>
  <r>
    <n v="901"/>
    <x v="24"/>
    <x v="0"/>
    <x v="3"/>
    <x v="7"/>
    <x v="1"/>
    <x v="1"/>
    <s v="B260209-0901"/>
    <s v="OP126"/>
    <n v="943"/>
    <n v="881"/>
    <n v="841"/>
    <n v="40"/>
    <n v="16"/>
    <n v="21"/>
    <s v="Material Shortage"/>
    <n v="45"/>
    <n v="48"/>
    <n v="72.2"/>
    <n v="2.0499999999999998"/>
    <n v="28.79"/>
    <n v="17512.23"/>
    <n v="7.74"/>
    <x v="1"/>
    <n v="7"/>
    <n v="29869.52"/>
    <n v="0.9342523860021209"/>
    <n v="4.5402951191827468E-2"/>
    <n v="1.8161180476730987E-2"/>
    <n v="0.95459704880817253"/>
    <n v="0.35"/>
    <n v="75"/>
    <n v="11.746666666666666"/>
    <n v="11.4375"/>
    <n v="11.7875"/>
    <n v="0.97030752916224816"/>
    <n v="80"/>
    <n v="0.9375"/>
    <n v="0.95459704880817253"/>
    <n v="0.86836190978871741"/>
    <n v="0.86080841651682094"/>
    <n v="17512.23"/>
    <n v="19.877673098751419"/>
    <n v="12357.29"/>
    <n v="14.026435868331443"/>
    <x v="0"/>
    <s v="Normal"/>
    <n v="318.04276958002271"/>
  </r>
  <r>
    <n v="902"/>
    <x v="30"/>
    <x v="0"/>
    <x v="3"/>
    <x v="8"/>
    <x v="0"/>
    <x v="0"/>
    <s v="B260603-0902"/>
    <s v="OP105"/>
    <n v="868"/>
    <n v="792"/>
    <n v="734"/>
    <n v="58"/>
    <n v="24"/>
    <n v="9"/>
    <s v="Power Failure"/>
    <n v="42"/>
    <n v="43"/>
    <n v="76.3"/>
    <n v="1.48"/>
    <n v="25.87"/>
    <n v="14171.7"/>
    <n v="6.67"/>
    <x v="0"/>
    <n v="31"/>
    <n v="24102.14"/>
    <n v="0.9124423963133641"/>
    <n v="7.3232323232323232E-2"/>
    <n v="3.0303030303030304E-2"/>
    <n v="0.9267676767676768"/>
    <n v="0.15"/>
    <n v="83.720930232558146"/>
    <n v="9.4600000000000009"/>
    <n v="9.9766666666666666"/>
    <n v="10.126666666666667"/>
    <n v="0.98518762343647137"/>
    <n v="85.714285714285708"/>
    <n v="0.97674418604651181"/>
    <n v="0.9267676767676768"/>
    <n v="0.89180655553498778"/>
    <n v="0.86073211860498378"/>
    <n v="14171.7"/>
    <n v="17.893560606060607"/>
    <n v="9930.4399999999987"/>
    <n v="12.538434343434341"/>
    <x v="2"/>
    <s v="Normal"/>
    <n v="429.4454545454546"/>
  </r>
  <r>
    <n v="903"/>
    <x v="11"/>
    <x v="0"/>
    <x v="4"/>
    <x v="14"/>
    <x v="0"/>
    <x v="4"/>
    <s v="B260119-0903"/>
    <s v="OP132"/>
    <n v="602"/>
    <n v="502"/>
    <n v="463"/>
    <n v="39"/>
    <n v="14"/>
    <n v="9"/>
    <s v="Machine Breakdown"/>
    <n v="57"/>
    <n v="59"/>
    <n v="70.2"/>
    <n v="2.35"/>
    <n v="20.55"/>
    <n v="14481.87"/>
    <n v="6.91"/>
    <x v="2"/>
    <n v="14"/>
    <n v="21488.36"/>
    <n v="0.83388704318936879"/>
    <n v="7.7689243027888447E-2"/>
    <n v="2.7888446215139442E-2"/>
    <n v="0.92231075697211151"/>
    <n v="0.15"/>
    <n v="61.016949152542374"/>
    <n v="8.2272222222222222"/>
    <n v="9.3816666666666659"/>
    <n v="9.5316666666666663"/>
    <n v="0.98426298303899284"/>
    <n v="63.157894736842103"/>
    <n v="0.96610169491525433"/>
    <n v="0.92231075697211151"/>
    <n v="0.87702357976170109"/>
    <n v="0.86041503251386131"/>
    <n v="14481.87"/>
    <n v="28.848346613545818"/>
    <n v="7006.49"/>
    <n v="13.95715139442231"/>
    <x v="0"/>
    <s v="Normal"/>
    <n v="403.87685258964143"/>
  </r>
  <r>
    <n v="904"/>
    <x v="46"/>
    <x v="0"/>
    <x v="3"/>
    <x v="7"/>
    <x v="2"/>
    <x v="0"/>
    <s v="B260115-0904"/>
    <s v="OP132"/>
    <n v="938"/>
    <n v="772"/>
    <n v="725"/>
    <n v="47"/>
    <n v="19"/>
    <n v="27"/>
    <s v="Setup Time"/>
    <n v="42"/>
    <n v="45"/>
    <n v="70.099999999999994"/>
    <n v="1.89"/>
    <n v="31.45"/>
    <n v="15092.27"/>
    <n v="8.14"/>
    <x v="1"/>
    <n v="13"/>
    <n v="23697.37"/>
    <n v="0.82302771855010659"/>
    <n v="6.0880829015544043E-2"/>
    <n v="2.4611398963730571E-2"/>
    <n v="0.93911917098445596"/>
    <n v="0.45"/>
    <n v="80"/>
    <n v="9.65"/>
    <n v="10.493333333333334"/>
    <n v="10.943333333333333"/>
    <n v="0.95887907401766681"/>
    <n v="85.714285714285708"/>
    <n v="0.93333333333333335"/>
    <n v="0.93911917098445596"/>
    <n v="0.84046827299475979"/>
    <n v="0.8602438103772857"/>
    <n v="15092.27"/>
    <n v="19.549572538860104"/>
    <n v="8605.0999999999985"/>
    <n v="11.146502590673574"/>
    <x v="0"/>
    <s v="Warning"/>
    <n v="371.44187823834199"/>
  </r>
  <r>
    <n v="905"/>
    <x v="89"/>
    <x v="0"/>
    <x v="0"/>
    <x v="3"/>
    <x v="1"/>
    <x v="3"/>
    <s v="B260413-0905"/>
    <s v="OP101"/>
    <n v="849"/>
    <n v="761"/>
    <n v="728"/>
    <n v="33"/>
    <n v="8"/>
    <n v="40"/>
    <s v="Power Failure"/>
    <n v="49"/>
    <n v="49"/>
    <n v="73"/>
    <n v="1.61"/>
    <n v="31.58"/>
    <n v="17335.48"/>
    <n v="7.36"/>
    <x v="0"/>
    <n v="1"/>
    <n v="28013.93"/>
    <n v="0.89634864546525328"/>
    <n v="4.3363994743758211E-2"/>
    <n v="1.0512483574244415E-2"/>
    <n v="0.95663600525624182"/>
    <n v="0.66666666666666663"/>
    <n v="73.469387755102048"/>
    <n v="10.358055555555556"/>
    <n v="10.889166666666668"/>
    <n v="11.555833333333334"/>
    <n v="0.94230907910867534"/>
    <n v="73.469387755102048"/>
    <n v="1"/>
    <n v="0.95663600525624182"/>
    <n v="0.90144679315521115"/>
    <n v="0.86044980555835349"/>
    <n v="17335.48"/>
    <n v="22.779868593955321"/>
    <n v="10678.45"/>
    <n v="14.032128777923786"/>
    <x v="0"/>
    <s v="Normal"/>
    <n v="182.23894875164257"/>
  </r>
  <r>
    <n v="906"/>
    <x v="79"/>
    <x v="0"/>
    <x v="0"/>
    <x v="0"/>
    <x v="0"/>
    <x v="1"/>
    <s v="B260323-0906"/>
    <s v="OP121"/>
    <n v="887"/>
    <n v="817"/>
    <n v="787"/>
    <n v="30"/>
    <n v="8"/>
    <n v="38"/>
    <s v="Machine Breakdown"/>
    <n v="45"/>
    <n v="44"/>
    <n v="60"/>
    <n v="2.08"/>
    <n v="33.409999999999997"/>
    <n v="16104.03"/>
    <n v="6.77"/>
    <x v="1"/>
    <n v="8"/>
    <n v="28095.89"/>
    <n v="0.92108229988726043"/>
    <n v="3.6719706242350061E-2"/>
    <n v="9.7919216646266821E-3"/>
    <n v="0.9632802937576499"/>
    <n v="0.6333333333333333"/>
    <n v="81.818181818181813"/>
    <n v="9.9855555555555551"/>
    <n v="10.454166666666667"/>
    <n v="11.0875"/>
    <n v="0.9428786170612552"/>
    <n v="80"/>
    <n v="1.0227272727272727"/>
    <n v="0.9632802937576499"/>
    <n v="0.92889858193013108"/>
    <n v="0.86001825832049195"/>
    <n v="16104.03"/>
    <n v="19.711175030599755"/>
    <n v="11991.859999999999"/>
    <n v="14.677919216646265"/>
    <x v="2"/>
    <s v="Normal"/>
    <n v="157.68940024479804"/>
  </r>
  <r>
    <n v="907"/>
    <x v="60"/>
    <x v="0"/>
    <x v="2"/>
    <x v="4"/>
    <x v="1"/>
    <x v="0"/>
    <s v="B260530-0907"/>
    <s v="OP130"/>
    <n v="740"/>
    <n v="669"/>
    <n v="622"/>
    <n v="47"/>
    <n v="14"/>
    <n v="0"/>
    <s v="No Downtime"/>
    <n v="42"/>
    <n v="45"/>
    <n v="81"/>
    <n v="1.95"/>
    <n v="18.96"/>
    <n v="12427.81"/>
    <n v="9.09"/>
    <x v="3"/>
    <n v="21"/>
    <n v="19683.32"/>
    <n v="0.90405405405405403"/>
    <n v="7.0254110612855011E-2"/>
    <n v="2.0926756352765322E-2"/>
    <n v="0.92974588938714497"/>
    <n v="0"/>
    <n v="80"/>
    <n v="8.3625000000000007"/>
    <n v="8.6333333333333329"/>
    <n v="8.6333333333333329"/>
    <n v="1"/>
    <n v="85.714285714285708"/>
    <n v="0.93333333333333335"/>
    <n v="0.92974588938714497"/>
    <n v="0.8677628300946687"/>
    <n v="0.85928548892038947"/>
    <n v="12427.81"/>
    <n v="18.576696562032883"/>
    <n v="7255.51"/>
    <n v="10.845306427503738"/>
    <x v="0"/>
    <s v="Normal"/>
    <n v="260.07375186846036"/>
  </r>
  <r>
    <n v="908"/>
    <x v="40"/>
    <x v="0"/>
    <x v="1"/>
    <x v="2"/>
    <x v="0"/>
    <x v="1"/>
    <s v="B260117-0908"/>
    <s v="OP105"/>
    <n v="921"/>
    <n v="921"/>
    <n v="872"/>
    <n v="49"/>
    <n v="11"/>
    <n v="52"/>
    <s v="Operator Issue"/>
    <n v="45"/>
    <n v="49"/>
    <n v="78.5"/>
    <n v="2.42"/>
    <n v="34.770000000000003"/>
    <n v="18354.830000000002"/>
    <n v="8.4700000000000006"/>
    <x v="2"/>
    <n v="40"/>
    <n v="29672.23"/>
    <n v="1"/>
    <n v="5.3203040173724216E-2"/>
    <n v="1.1943539630836048E-2"/>
    <n v="0.94679695982627576"/>
    <n v="0.8666666666666667"/>
    <n v="73.469387755102048"/>
    <n v="12.535833333333333"/>
    <n v="10.645833333333332"/>
    <n v="11.512499999999999"/>
    <n v="0.924719507781397"/>
    <n v="80"/>
    <n v="0.91836734693877564"/>
    <n v="0.94679695982627576"/>
    <n v="0.80405046611584619"/>
    <n v="0.85919433471421436"/>
    <n v="18354.830000000002"/>
    <n v="19.929239956568949"/>
    <n v="11317.399999999998"/>
    <n v="12.28816503800217"/>
    <x v="1"/>
    <s v="Warning"/>
    <n v="219.22163952225844"/>
  </r>
  <r>
    <n v="909"/>
    <x v="11"/>
    <x v="1"/>
    <x v="2"/>
    <x v="4"/>
    <x v="0"/>
    <x v="4"/>
    <s v="B260119-0909"/>
    <s v="OP106"/>
    <n v="706"/>
    <n v="694"/>
    <n v="654"/>
    <n v="40"/>
    <n v="11"/>
    <n v="52"/>
    <s v="Power Failure"/>
    <n v="57"/>
    <n v="57"/>
    <n v="67.3"/>
    <n v="1.68"/>
    <n v="28.79"/>
    <n v="17946.07"/>
    <n v="8"/>
    <x v="2"/>
    <n v="45"/>
    <n v="30792.05"/>
    <n v="0.98300283286118983"/>
    <n v="5.7636887608069162E-2"/>
    <n v="1.5850144092219021E-2"/>
    <n v="0.94236311239193082"/>
    <n v="0.8666666666666667"/>
    <n v="63.157894736842103"/>
    <n v="10.988333333333333"/>
    <n v="10.311666666666666"/>
    <n v="11.178333333333333"/>
    <n v="0.92246906217384816"/>
    <n v="63.157894736842103"/>
    <n v="1"/>
    <n v="0.94236311239193082"/>
    <n v="0.86930081651541313"/>
    <n v="0.85979372459028358"/>
    <n v="17946.07"/>
    <n v="25.858890489913545"/>
    <n v="12845.98"/>
    <n v="18.510057636887609"/>
    <x v="2"/>
    <s v="Normal"/>
    <n v="284.44779538904902"/>
  </r>
  <r>
    <n v="910"/>
    <x v="111"/>
    <x v="1"/>
    <x v="4"/>
    <x v="13"/>
    <x v="0"/>
    <x v="3"/>
    <s v="B260104-0910"/>
    <s v="OP102"/>
    <n v="747"/>
    <n v="663"/>
    <n v="628"/>
    <n v="35"/>
    <n v="13"/>
    <n v="30"/>
    <s v="Machine Breakdown"/>
    <n v="49"/>
    <n v="53"/>
    <n v="75.400000000000006"/>
    <n v="2.12"/>
    <n v="27.11"/>
    <n v="13780.69"/>
    <n v="7.9"/>
    <x v="2"/>
    <n v="36"/>
    <n v="23926.98"/>
    <n v="0.8875502008032129"/>
    <n v="5.2790346907993967E-2"/>
    <n v="1.9607843137254902E-2"/>
    <n v="0.947209653092006"/>
    <n v="0.5"/>
    <n v="67.924528301886795"/>
    <n v="9.7608333333333341"/>
    <n v="9.6675000000000004"/>
    <n v="10.1675"/>
    <n v="0.95082370297516594"/>
    <n v="73.469387755102048"/>
    <n v="0.92452830188679236"/>
    <n v="0.947209653092006"/>
    <n v="0.83265736042436622"/>
    <n v="0.85968925105264471"/>
    <n v="13780.69"/>
    <n v="20.785354449472099"/>
    <n v="10146.289999999999"/>
    <n v="15.303604826546001"/>
    <x v="1"/>
    <s v="Warning"/>
    <n v="270.20960784313729"/>
  </r>
  <r>
    <n v="911"/>
    <x v="89"/>
    <x v="1"/>
    <x v="0"/>
    <x v="0"/>
    <x v="1"/>
    <x v="4"/>
    <s v="B260413-0911"/>
    <s v="OP110"/>
    <n v="620"/>
    <n v="575"/>
    <n v="552"/>
    <n v="23"/>
    <n v="8"/>
    <n v="11"/>
    <s v="Setup Time"/>
    <n v="57"/>
    <n v="58"/>
    <n v="64.7"/>
    <n v="2.14"/>
    <n v="17.5"/>
    <n v="15224.03"/>
    <n v="9.69"/>
    <x v="0"/>
    <n v="15"/>
    <n v="25925.24"/>
    <n v="0.92741935483870963"/>
    <n v="0.04"/>
    <n v="1.391304347826087E-2"/>
    <n v="0.96"/>
    <n v="0.18333333333333332"/>
    <n v="62.068965517241381"/>
    <n v="9.2638888888888893"/>
    <n v="9.6333333333333329"/>
    <n v="9.8166666666666664"/>
    <n v="0.9813242784380305"/>
    <n v="63.157894736842103"/>
    <n v="0.98275862068965525"/>
    <n v="0.96"/>
    <n v="0.92582869855394878"/>
    <n v="0.85998960539295921"/>
    <n v="15224.03"/>
    <n v="26.476573913043481"/>
    <n v="10701.210000000001"/>
    <n v="18.610800000000001"/>
    <x v="0"/>
    <s v="Normal"/>
    <n v="211.81259130434785"/>
  </r>
  <r>
    <n v="912"/>
    <x v="5"/>
    <x v="0"/>
    <x v="1"/>
    <x v="2"/>
    <x v="0"/>
    <x v="1"/>
    <s v="B260509-0912"/>
    <s v="OP131"/>
    <n v="701"/>
    <n v="722"/>
    <n v="685"/>
    <n v="37"/>
    <n v="12"/>
    <n v="44"/>
    <s v="Machine Breakdown"/>
    <n v="45"/>
    <n v="48"/>
    <n v="80"/>
    <n v="2.5299999999999998"/>
    <n v="32.47"/>
    <n v="14053.01"/>
    <n v="8.09"/>
    <x v="2"/>
    <n v="31"/>
    <n v="23464.71"/>
    <n v="1.0299572039942939"/>
    <n v="5.1246537396121887E-2"/>
    <n v="1.662049861495845E-2"/>
    <n v="0.94875346260387816"/>
    <n v="0.73333333333333328"/>
    <n v="75"/>
    <n v="9.6266666666666669"/>
    <n v="8.0291666666666668"/>
    <n v="8.7624999999999993"/>
    <n v="0.91631003328578231"/>
    <n v="80"/>
    <n v="0.9375"/>
    <n v="0.94875346260387816"/>
    <n v="0.81501779709240074"/>
    <n v="0.8592498403012625"/>
    <n v="14053.01"/>
    <n v="19.464002770083102"/>
    <n v="9411.6999999999989"/>
    <n v="13.035595567867034"/>
    <x v="1"/>
    <s v="Warning"/>
    <n v="233.56803324099724"/>
  </r>
  <r>
    <n v="913"/>
    <x v="20"/>
    <x v="1"/>
    <x v="0"/>
    <x v="3"/>
    <x v="0"/>
    <x v="3"/>
    <s v="B260410-0913"/>
    <s v="OP122"/>
    <n v="644"/>
    <n v="640"/>
    <n v="615"/>
    <n v="25"/>
    <n v="5"/>
    <n v="8"/>
    <s v="Preventive Maintenance"/>
    <n v="49"/>
    <n v="48"/>
    <n v="70.900000000000006"/>
    <n v="2.84"/>
    <n v="18.420000000000002"/>
    <n v="14764.26"/>
    <n v="9.3800000000000008"/>
    <x v="1"/>
    <n v="26"/>
    <n v="24003.759999999998"/>
    <n v="0.99378881987577639"/>
    <n v="3.90625E-2"/>
    <n v="7.8125E-3"/>
    <n v="0.9609375"/>
    <n v="0.13333333333333333"/>
    <n v="75"/>
    <n v="8.5333333333333332"/>
    <n v="8.6322222222222234"/>
    <n v="8.7655555555555562"/>
    <n v="0.98478894663455452"/>
    <n v="73.469387755102048"/>
    <n v="1.0208333333333333"/>
    <n v="0.9609375"/>
    <n v="0.96603564149844712"/>
    <n v="0.85975247715590875"/>
    <n v="14764.26"/>
    <n v="23.069156249999999"/>
    <n v="9239.4999999999982"/>
    <n v="14.436718749999997"/>
    <x v="2"/>
    <s v="Normal"/>
    <n v="115.34578124999999"/>
  </r>
  <r>
    <n v="914"/>
    <x v="145"/>
    <x v="1"/>
    <x v="4"/>
    <x v="13"/>
    <x v="1"/>
    <x v="2"/>
    <s v="B260404-0914"/>
    <s v="OP104"/>
    <n v="671"/>
    <n v="549"/>
    <n v="517"/>
    <n v="32"/>
    <n v="11"/>
    <n v="43"/>
    <s v="Setup Time"/>
    <n v="64"/>
    <n v="69"/>
    <n v="79.3"/>
    <n v="2.4300000000000002"/>
    <n v="23.73"/>
    <n v="17487.080000000002"/>
    <n v="7.45"/>
    <x v="1"/>
    <n v="23"/>
    <n v="27356.09"/>
    <n v="0.81818181818181823"/>
    <n v="5.8287795992714025E-2"/>
    <n v="2.0036429872495445E-2"/>
    <n v="0.94171220400728595"/>
    <n v="0.71666666666666667"/>
    <n v="52.173913043478258"/>
    <n v="10.522500000000001"/>
    <n v="11.212222222222222"/>
    <n v="11.928888888888888"/>
    <n v="0.93992175856929949"/>
    <n v="56.25"/>
    <n v="0.92753623188405787"/>
    <n v="0.94171220400728595"/>
    <n v="0.82099551615693822"/>
    <n v="0.8585308315887531"/>
    <n v="17487.080000000002"/>
    <n v="31.852604735883428"/>
    <n v="9869.0099999999984"/>
    <n v="17.976338797814204"/>
    <x v="1"/>
    <s v="Warning"/>
    <n v="350.37865209471772"/>
  </r>
  <r>
    <n v="915"/>
    <x v="20"/>
    <x v="1"/>
    <x v="3"/>
    <x v="7"/>
    <x v="0"/>
    <x v="3"/>
    <s v="B260410-0915"/>
    <s v="OP125"/>
    <n v="621"/>
    <n v="582"/>
    <n v="557"/>
    <n v="25"/>
    <n v="6"/>
    <n v="19"/>
    <s v="Material Shortage"/>
    <n v="49"/>
    <n v="52"/>
    <n v="74.5"/>
    <n v="1.48"/>
    <n v="20.2"/>
    <n v="12543.79"/>
    <n v="9.26"/>
    <x v="1"/>
    <n v="30"/>
    <n v="20583.759999999998"/>
    <n v="0.9371980676328503"/>
    <n v="4.29553264604811E-2"/>
    <n v="1.0309278350515464E-2"/>
    <n v="0.95704467353951894"/>
    <n v="0.31666666666666665"/>
    <n v="69.230769230769226"/>
    <n v="8.4066666666666663"/>
    <n v="8.1358333333333341"/>
    <n v="8.4525000000000006"/>
    <n v="0.9625357389332545"/>
    <n v="73.469387755102048"/>
    <n v="0.94230769230769218"/>
    <n v="0.95704467353951894"/>
    <n v="0.86804414230456362"/>
    <n v="0.858967288744937"/>
    <n v="12543.79"/>
    <n v="21.552903780068728"/>
    <n v="8039.9699999999975"/>
    <n v="13.814381443298965"/>
    <x v="2"/>
    <s v="Normal"/>
    <n v="129.31742268041236"/>
  </r>
  <r>
    <n v="916"/>
    <x v="23"/>
    <x v="0"/>
    <x v="1"/>
    <x v="5"/>
    <x v="0"/>
    <x v="0"/>
    <s v="B260412-0916"/>
    <s v="OP134"/>
    <n v="764"/>
    <n v="861"/>
    <n v="836"/>
    <n v="25"/>
    <n v="5"/>
    <n v="0"/>
    <s v="No Downtime"/>
    <n v="42"/>
    <n v="44"/>
    <n v="71.400000000000006"/>
    <n v="2"/>
    <n v="25.43"/>
    <n v="16512.43"/>
    <n v="9"/>
    <x v="0"/>
    <n v="25"/>
    <n v="26535.05"/>
    <n v="1.1269633507853403"/>
    <n v="2.9036004645760744E-2"/>
    <n v="5.8072009291521487E-3"/>
    <n v="0.97096399535423927"/>
    <n v="0"/>
    <n v="81.818181818181813"/>
    <n v="10.523333333333333"/>
    <n v="8.913333333333334"/>
    <n v="8.913333333333334"/>
    <n v="1"/>
    <n v="85.714285714285708"/>
    <n v="0.95454545454545459"/>
    <n v="0.97096399535423927"/>
    <n v="0.92682926829268297"/>
    <n v="0.85886050223247068"/>
    <n v="16512.43"/>
    <n v="19.178199767711963"/>
    <n v="10022.619999999999"/>
    <n v="11.640673635307781"/>
    <x v="0"/>
    <s v="Normal"/>
    <n v="95.89099883855981"/>
  </r>
  <r>
    <n v="917"/>
    <x v="152"/>
    <x v="1"/>
    <x v="4"/>
    <x v="14"/>
    <x v="1"/>
    <x v="1"/>
    <s v="B260106-0917"/>
    <s v="OP130"/>
    <n v="869"/>
    <n v="836"/>
    <n v="765"/>
    <n v="71"/>
    <n v="14"/>
    <n v="10"/>
    <s v="Operator Issue"/>
    <n v="45"/>
    <n v="47"/>
    <n v="60.2"/>
    <n v="2.73"/>
    <n v="33.32"/>
    <n v="17996.060000000001"/>
    <n v="9.93"/>
    <x v="3"/>
    <n v="20"/>
    <n v="27034.59"/>
    <n v="0.96202531645569622"/>
    <n v="8.4928229665071769E-2"/>
    <n v="1.6746411483253589E-2"/>
    <n v="0.91507177033492826"/>
    <n v="0.16666666666666666"/>
    <n v="76.59574468085107"/>
    <n v="10.914444444444445"/>
    <n v="10.695833333333335"/>
    <n v="10.862500000000001"/>
    <n v="0.98465669351745311"/>
    <n v="80"/>
    <n v="0.95744680851063835"/>
    <n v="0.91507177033492826"/>
    <n v="0.86268977589174201"/>
    <n v="0.85805135025556345"/>
    <n v="17996.060000000001"/>
    <n v="21.526387559808615"/>
    <n v="9038.5299999999988"/>
    <n v="10.81163875598086"/>
    <x v="0"/>
    <s v="Normal"/>
    <n v="301.36942583732059"/>
  </r>
  <r>
    <n v="918"/>
    <x v="122"/>
    <x v="1"/>
    <x v="2"/>
    <x v="4"/>
    <x v="0"/>
    <x v="3"/>
    <s v="B260307-0918"/>
    <s v="OP119"/>
    <n v="766"/>
    <n v="817"/>
    <n v="766"/>
    <n v="51"/>
    <n v="17"/>
    <n v="23"/>
    <s v="Tool Change"/>
    <n v="49"/>
    <n v="51"/>
    <n v="76.599999999999994"/>
    <n v="2.48"/>
    <n v="29.56"/>
    <n v="18705.11"/>
    <n v="8.68"/>
    <x v="0"/>
    <n v="28"/>
    <n v="29946.92"/>
    <n v="1.066579634464752"/>
    <n v="6.2423500611995107E-2"/>
    <n v="2.0807833537331701E-2"/>
    <n v="0.93757649938800491"/>
    <n v="0.38333333333333336"/>
    <n v="70.588235294117652"/>
    <n v="11.574166666666667"/>
    <n v="10.042777777777779"/>
    <n v="10.426111111111112"/>
    <n v="0.96323333510950082"/>
    <n v="73.469387755102048"/>
    <n v="0.96078431372549022"/>
    <n v="0.93757649938800491"/>
    <n v="0.86768905848753219"/>
    <n v="0.85799546560934448"/>
    <n v="18705.11"/>
    <n v="22.894871481028151"/>
    <n v="11241.809999999998"/>
    <n v="13.759865361077109"/>
    <x v="1"/>
    <s v="Normal"/>
    <n v="389.21281517747855"/>
  </r>
  <r>
    <n v="919"/>
    <x v="19"/>
    <x v="0"/>
    <x v="2"/>
    <x v="9"/>
    <x v="0"/>
    <x v="0"/>
    <s v="B260210-0919"/>
    <s v="OP132"/>
    <n v="746"/>
    <n v="730"/>
    <n v="698"/>
    <n v="32"/>
    <n v="8"/>
    <n v="22"/>
    <s v="Setup Time"/>
    <n v="42"/>
    <n v="43"/>
    <n v="63.1"/>
    <n v="1.88"/>
    <n v="29.54"/>
    <n v="13377.94"/>
    <n v="10.02"/>
    <x v="0"/>
    <n v="22"/>
    <n v="21929.58"/>
    <n v="0.97855227882037532"/>
    <n v="4.3835616438356165E-2"/>
    <n v="1.0958904109589041E-2"/>
    <n v="0.95616438356164379"/>
    <n v="0.36666666666666664"/>
    <n v="83.720930232558146"/>
    <n v="8.719444444444445"/>
    <n v="8.336666666666666"/>
    <n v="8.7033333333333331"/>
    <n v="0.95787054768288005"/>
    <n v="85.714285714285708"/>
    <n v="0.97674418604651181"/>
    <n v="0.95616438356164379"/>
    <n v="0.8945821272975889"/>
    <n v="0.8578772510620496"/>
    <n v="13377.94"/>
    <n v="18.325945205479453"/>
    <n v="8551.6400000000012"/>
    <n v="11.714575342465755"/>
    <x v="0"/>
    <s v="Normal"/>
    <n v="146.60756164383562"/>
  </r>
  <r>
    <n v="920"/>
    <x v="40"/>
    <x v="1"/>
    <x v="2"/>
    <x v="10"/>
    <x v="0"/>
    <x v="3"/>
    <s v="B260117-0920"/>
    <s v="OP113"/>
    <n v="622"/>
    <n v="602"/>
    <n v="545"/>
    <n v="57"/>
    <n v="18"/>
    <n v="32"/>
    <s v="Power Failure"/>
    <n v="49"/>
    <n v="55"/>
    <n v="71.3"/>
    <n v="2.2799999999999998"/>
    <n v="21.13"/>
    <n v="12929.68"/>
    <n v="7.64"/>
    <x v="1"/>
    <n v="35"/>
    <n v="20470.91"/>
    <n v="0.96784565916398713"/>
    <n v="9.4684385382059796E-2"/>
    <n v="2.9900332225913623E-2"/>
    <n v="0.90531561461794019"/>
    <n v="0.53333333333333333"/>
    <n v="65.454545454545453"/>
    <n v="9.1972222222222229"/>
    <n v="7.9327777777777779"/>
    <n v="8.4661111111111111"/>
    <n v="0.93700374040291357"/>
    <n v="73.469387755102048"/>
    <n v="0.89090909090909076"/>
    <n v="0.90531561461794019"/>
    <n v="0.75574403163575365"/>
    <n v="0.85742410444185768"/>
    <n v="12929.68"/>
    <n v="21.477873754152824"/>
    <n v="7541.23"/>
    <n v="12.526960132890364"/>
    <x v="1"/>
    <s v="Warning"/>
    <n v="386.60172757475084"/>
  </r>
  <r>
    <n v="921"/>
    <x v="167"/>
    <x v="1"/>
    <x v="0"/>
    <x v="0"/>
    <x v="0"/>
    <x v="3"/>
    <s v="B260526-0921"/>
    <s v="OP124"/>
    <n v="729"/>
    <n v="700"/>
    <n v="663"/>
    <n v="37"/>
    <n v="7"/>
    <n v="0"/>
    <s v="No Downtime"/>
    <n v="49"/>
    <n v="54"/>
    <n v="72.3"/>
    <n v="2.0099999999999998"/>
    <n v="25.45"/>
    <n v="15539.67"/>
    <n v="8.17"/>
    <x v="2"/>
    <n v="30"/>
    <n v="25854.18"/>
    <n v="0.96021947873799729"/>
    <n v="5.2857142857142859E-2"/>
    <n v="0.01"/>
    <n v="0.94714285714285718"/>
    <n v="0"/>
    <n v="66.666666666666671"/>
    <n v="10.5"/>
    <n v="9.9224999999999994"/>
    <n v="9.9224999999999994"/>
    <n v="1"/>
    <n v="73.469387755102048"/>
    <n v="0.90740740740740744"/>
    <n v="0.94714285714285718"/>
    <n v="0.85944444444444446"/>
    <n v="0.85869510535193394"/>
    <n v="15539.67"/>
    <n v="22.199528571428573"/>
    <n v="10314.51"/>
    <n v="14.735014285714286"/>
    <x v="2"/>
    <s v="Normal"/>
    <n v="155.39670000000001"/>
  </r>
  <r>
    <n v="922"/>
    <x v="141"/>
    <x v="0"/>
    <x v="1"/>
    <x v="2"/>
    <x v="0"/>
    <x v="0"/>
    <s v="B260414-0922"/>
    <s v="OP116"/>
    <n v="819"/>
    <n v="877"/>
    <n v="840"/>
    <n v="37"/>
    <n v="11"/>
    <n v="16"/>
    <s v="Preventive Maintenance"/>
    <n v="42"/>
    <n v="44"/>
    <n v="62.1"/>
    <n v="2.73"/>
    <n v="34.54"/>
    <n v="17185.939999999999"/>
    <n v="10.16"/>
    <x v="1"/>
    <n v="17"/>
    <n v="27365.919999999998"/>
    <n v="1.0708180708180708"/>
    <n v="4.2189281641961229E-2"/>
    <n v="1.2542759407069556E-2"/>
    <n v="0.95781071835803877"/>
    <n v="0.26666666666666666"/>
    <n v="81.818181818181813"/>
    <n v="10.718888888888889"/>
    <n v="9.2883333333333322"/>
    <n v="9.5549999999999997"/>
    <n v="0.97209140066282917"/>
    <n v="85.714285714285708"/>
    <n v="0.95454545454545459"/>
    <n v="0.95781071835803877"/>
    <n v="0.88875776447042121"/>
    <n v="0.85868562004696536"/>
    <n v="17185.939999999999"/>
    <n v="19.596282782212086"/>
    <n v="10179.98"/>
    <n v="11.607730900798176"/>
    <x v="0"/>
    <s v="Normal"/>
    <n v="215.55911060433294"/>
  </r>
  <r>
    <n v="923"/>
    <x v="150"/>
    <x v="1"/>
    <x v="3"/>
    <x v="8"/>
    <x v="2"/>
    <x v="0"/>
    <s v="B260123-0923"/>
    <s v="OP112"/>
    <n v="803"/>
    <n v="633"/>
    <n v="585"/>
    <n v="48"/>
    <n v="11"/>
    <n v="37"/>
    <s v="Machine Breakdown"/>
    <n v="42"/>
    <n v="47"/>
    <n v="78.099999999999994"/>
    <n v="1.99"/>
    <n v="27.83"/>
    <n v="11371.94"/>
    <n v="6.16"/>
    <x v="1"/>
    <n v="15"/>
    <n v="18308.2"/>
    <n v="0.78829389788293902"/>
    <n v="7.582938388625593E-2"/>
    <n v="1.7377567140600316E-2"/>
    <n v="0.92417061611374407"/>
    <n v="0.6166666666666667"/>
    <n v="76.59574468085107"/>
    <n v="8.2641666666666662"/>
    <n v="8.7516666666666669"/>
    <n v="9.3683333333333341"/>
    <n v="0.93417541362746837"/>
    <n v="85.714285714285708"/>
    <n v="0.89361702127659592"/>
    <n v="0.92417061611374407"/>
    <n v="0.77149305612674879"/>
    <n v="0.85830007973384448"/>
    <n v="11371.94"/>
    <n v="17.965150078988941"/>
    <n v="6936.26"/>
    <n v="10.957756714060032"/>
    <x v="2"/>
    <s v="Warning"/>
    <n v="197.61665086887837"/>
  </r>
  <r>
    <n v="924"/>
    <x v="73"/>
    <x v="0"/>
    <x v="1"/>
    <x v="2"/>
    <x v="0"/>
    <x v="2"/>
    <s v="B260303-0924"/>
    <s v="OP112"/>
    <n v="516"/>
    <n v="519"/>
    <n v="490"/>
    <n v="29"/>
    <n v="6"/>
    <n v="9"/>
    <s v="Setup Time"/>
    <n v="64"/>
    <n v="63"/>
    <n v="70.2"/>
    <n v="1.1599999999999999"/>
    <n v="16.52"/>
    <n v="16234.25"/>
    <n v="8.08"/>
    <x v="2"/>
    <n v="16"/>
    <n v="24815.37"/>
    <n v="1.0058139534883721"/>
    <n v="5.5876685934489405E-2"/>
    <n v="1.1560693641618497E-2"/>
    <n v="0.94412331406551064"/>
    <n v="0.15"/>
    <n v="57.142857142857146"/>
    <n v="9.0824999999999996"/>
    <n v="9.0233333333333334"/>
    <n v="9.1733333333333338"/>
    <n v="0.98364825581395343"/>
    <n v="56.25"/>
    <n v="1.0158730158730158"/>
    <n v="0.94412331406551064"/>
    <n v="0.94342628688642927"/>
    <n v="0.8594274436767938"/>
    <n v="16234.25"/>
    <n v="31.279865125240846"/>
    <n v="8581.119999999999"/>
    <n v="16.533949903660883"/>
    <x v="0"/>
    <s v="Normal"/>
    <n v="187.67919075144508"/>
  </r>
  <r>
    <n v="925"/>
    <x v="151"/>
    <x v="0"/>
    <x v="3"/>
    <x v="8"/>
    <x v="1"/>
    <x v="3"/>
    <s v="B260607-0925"/>
    <s v="OP114"/>
    <n v="772"/>
    <n v="703"/>
    <n v="660"/>
    <n v="43"/>
    <n v="11"/>
    <n v="37"/>
    <s v="Machine Breakdown"/>
    <n v="49"/>
    <n v="51"/>
    <n v="66.5"/>
    <n v="2.4700000000000002"/>
    <n v="25.43"/>
    <n v="14644.9"/>
    <n v="9.34"/>
    <x v="0"/>
    <n v="38"/>
    <n v="25182.92"/>
    <n v="0.9106217616580311"/>
    <n v="6.1166429587482217E-2"/>
    <n v="1.5647226173541962E-2"/>
    <n v="0.9388335704125178"/>
    <n v="0.6166666666666667"/>
    <n v="70.588235294117652"/>
    <n v="9.9591666666666665"/>
    <n v="9.8911111111111101"/>
    <n v="10.507777777777777"/>
    <n v="0.94131331288992282"/>
    <n v="73.469387755102048"/>
    <n v="0.96078431372549022"/>
    <n v="0.9388335704125178"/>
    <n v="0.84908020357738834"/>
    <n v="0.85832219573982482"/>
    <n v="14644.9"/>
    <n v="20.832005689900427"/>
    <n v="10538.019999999999"/>
    <n v="14.990071123755332"/>
    <x v="1"/>
    <s v="Warning"/>
    <n v="229.1520625889047"/>
  </r>
  <r>
    <n v="926"/>
    <x v="16"/>
    <x v="0"/>
    <x v="3"/>
    <x v="11"/>
    <x v="2"/>
    <x v="0"/>
    <s v="B260605-0926"/>
    <s v="OP101"/>
    <n v="921"/>
    <n v="797"/>
    <n v="725"/>
    <n v="72"/>
    <n v="21"/>
    <n v="34"/>
    <s v="Operator Issue"/>
    <n v="42"/>
    <n v="44"/>
    <n v="65.900000000000006"/>
    <n v="1.55"/>
    <n v="28.65"/>
    <n v="15521.65"/>
    <n v="7.41"/>
    <x v="1"/>
    <n v="2"/>
    <n v="23478.18"/>
    <n v="0.86536373507057551"/>
    <n v="9.03387703889586E-2"/>
    <n v="2.6348808030112924E-2"/>
    <n v="0.90966122961104146"/>
    <n v="0.56666666666666665"/>
    <n v="81.818181818181813"/>
    <n v="9.7411111111111115"/>
    <n v="10.178333333333333"/>
    <n v="10.744999999999999"/>
    <n v="0.9472622925391655"/>
    <n v="85.714285714285708"/>
    <n v="0.95454545454545459"/>
    <n v="0.90966122961104146"/>
    <n v="0.82252015535010814"/>
    <n v="0.85844542230199083"/>
    <n v="15521.65"/>
    <n v="19.475094102885823"/>
    <n v="7956.5300000000007"/>
    <n v="9.9830991217064007"/>
    <x v="0"/>
    <s v="Warning"/>
    <n v="408.97697616060231"/>
  </r>
  <r>
    <n v="927"/>
    <x v="3"/>
    <x v="1"/>
    <x v="1"/>
    <x v="2"/>
    <x v="1"/>
    <x v="0"/>
    <s v="B260109-0927"/>
    <s v="OP129"/>
    <n v="721"/>
    <n v="658"/>
    <n v="631"/>
    <n v="27"/>
    <n v="10"/>
    <n v="29"/>
    <s v="Operator Issue"/>
    <n v="42"/>
    <n v="42"/>
    <n v="78.400000000000006"/>
    <n v="2.12"/>
    <n v="20.309999999999999"/>
    <n v="12476.92"/>
    <n v="8.76"/>
    <x v="0"/>
    <n v="18"/>
    <n v="20187.23"/>
    <n v="0.91262135922330101"/>
    <n v="4.1033434650455926E-2"/>
    <n v="1.5197568389057751E-2"/>
    <n v="0.95896656534954405"/>
    <n v="0.48333333333333334"/>
    <n v="85.714285714285708"/>
    <n v="7.6766666666666667"/>
    <n v="7.9283333333333337"/>
    <n v="8.4116666666666671"/>
    <n v="0.94254012284525457"/>
    <n v="85.714285714285708"/>
    <n v="1"/>
    <n v="0.95896656534954405"/>
    <n v="0.9038644643090511"/>
    <n v="0.85893089888242158"/>
    <n v="12476.92"/>
    <n v="18.961884498480245"/>
    <n v="7710.3099999999995"/>
    <n v="11.717796352583585"/>
    <x v="1"/>
    <s v="Normal"/>
    <n v="189.61884498480245"/>
  </r>
  <r>
    <n v="928"/>
    <x v="100"/>
    <x v="1"/>
    <x v="1"/>
    <x v="2"/>
    <x v="1"/>
    <x v="3"/>
    <s v="B260105-0928"/>
    <s v="OP127"/>
    <n v="690"/>
    <n v="617"/>
    <n v="591"/>
    <n v="26"/>
    <n v="10"/>
    <n v="48"/>
    <s v="Power Failure"/>
    <n v="49"/>
    <n v="48"/>
    <n v="74.099999999999994"/>
    <n v="1.77"/>
    <n v="24.95"/>
    <n v="14139.14"/>
    <n v="8.83"/>
    <x v="0"/>
    <n v="17"/>
    <n v="23071.37"/>
    <n v="0.89420289855072466"/>
    <n v="4.2139384116693678E-2"/>
    <n v="1.6207455429497569E-2"/>
    <n v="0.95786061588330629"/>
    <n v="0.8"/>
    <n v="75"/>
    <n v="8.2266666666666666"/>
    <n v="8.5916666666666668"/>
    <n v="9.3916666666666675"/>
    <n v="0.91481810115350481"/>
    <n v="73.469387755102048"/>
    <n v="1.0208333333333333"/>
    <n v="0.95786061588330629"/>
    <n v="0.89452381791276148"/>
    <n v="0.85831537058890617"/>
    <n v="14139.14"/>
    <n v="22.915948136142624"/>
    <n v="8932.23"/>
    <n v="14.476871961102106"/>
    <x v="2"/>
    <s v="Normal"/>
    <n v="229.15948136142623"/>
  </r>
  <r>
    <n v="929"/>
    <x v="130"/>
    <x v="1"/>
    <x v="0"/>
    <x v="1"/>
    <x v="1"/>
    <x v="3"/>
    <s v="B260309-0929"/>
    <s v="OP132"/>
    <n v="726"/>
    <n v="622"/>
    <n v="580"/>
    <n v="42"/>
    <n v="17"/>
    <n v="18"/>
    <s v="Quality Inspection"/>
    <n v="49"/>
    <n v="51"/>
    <n v="79.599999999999994"/>
    <n v="2.65"/>
    <n v="22.16"/>
    <n v="14078.25"/>
    <n v="8.68"/>
    <x v="2"/>
    <n v="54"/>
    <n v="21397.59"/>
    <n v="0.85674931129476584"/>
    <n v="6.7524115755627015E-2"/>
    <n v="2.7331189710610933E-2"/>
    <n v="0.932475884244373"/>
    <n v="0.3"/>
    <n v="70.588235294117652"/>
    <n v="8.8116666666666674"/>
    <n v="9.5816666666666652"/>
    <n v="9.8816666666666659"/>
    <n v="0.96964074886152796"/>
    <n v="73.469387755102048"/>
    <n v="0.96078431372549022"/>
    <n v="0.932475884244373"/>
    <n v="0.86870910039230276"/>
    <n v="0.85781247548718598"/>
    <n v="14078.25"/>
    <n v="22.633842443729904"/>
    <n v="7319.34"/>
    <n v="11.767427652733119"/>
    <x v="1"/>
    <s v="Normal"/>
    <n v="384.77532154340838"/>
  </r>
  <r>
    <n v="930"/>
    <x v="29"/>
    <x v="0"/>
    <x v="3"/>
    <x v="7"/>
    <x v="1"/>
    <x v="3"/>
    <s v="B260314-0930"/>
    <s v="OP114"/>
    <n v="685"/>
    <n v="628"/>
    <n v="599"/>
    <n v="29"/>
    <n v="12"/>
    <n v="24"/>
    <s v="Setup Time"/>
    <n v="49"/>
    <n v="48"/>
    <n v="78.400000000000006"/>
    <n v="2.48"/>
    <n v="23.41"/>
    <n v="14082.15"/>
    <n v="9.35"/>
    <x v="0"/>
    <n v="21"/>
    <n v="22472.9"/>
    <n v="0.91678832116788322"/>
    <n v="4.6178343949044583E-2"/>
    <n v="1.9108280254777069E-2"/>
    <n v="0.95382165605095537"/>
    <n v="0.4"/>
    <n v="75"/>
    <n v="8.3733333333333331"/>
    <n v="8.9236111111111107"/>
    <n v="9.3236111111111111"/>
    <n v="0.95709816773424694"/>
    <n v="73.469387755102048"/>
    <n v="1.0208333333333333"/>
    <n v="0.95382165605095537"/>
    <n v="0.93191972933810641"/>
    <n v="0.85765900189697297"/>
    <n v="14082.15"/>
    <n v="22.423805732484077"/>
    <n v="8390.7500000000018"/>
    <n v="13.361066878980894"/>
    <x v="2"/>
    <s v="Normal"/>
    <n v="269.08566878980889"/>
  </r>
  <r>
    <n v="931"/>
    <x v="1"/>
    <x v="0"/>
    <x v="4"/>
    <x v="14"/>
    <x v="0"/>
    <x v="0"/>
    <s v="B260328-0931"/>
    <s v="OP129"/>
    <n v="943"/>
    <n v="865"/>
    <n v="750"/>
    <n v="115"/>
    <n v="25"/>
    <n v="34"/>
    <s v="Machine Breakdown"/>
    <n v="42"/>
    <n v="41"/>
    <n v="72.2"/>
    <n v="4.01"/>
    <n v="30.51"/>
    <n v="16010.21"/>
    <n v="8.09"/>
    <x v="2"/>
    <n v="48"/>
    <n v="24395.07"/>
    <n v="0.91728525980911979"/>
    <n v="0.13294797687861271"/>
    <n v="2.8901734104046242E-2"/>
    <n v="0.86705202312138729"/>
    <n v="0.56666666666666665"/>
    <n v="87.804878048780495"/>
    <n v="9.8513888888888896"/>
    <n v="10.435"/>
    <n v="11.001666666666667"/>
    <n v="0.94849265262838967"/>
    <n v="85.714285714285708"/>
    <n v="1.0243902439024393"/>
    <n v="0.86705202312138729"/>
    <n v="0.84245082638641711"/>
    <n v="0.85659813436209964"/>
    <n v="16010.21"/>
    <n v="18.508913294797686"/>
    <n v="8384.86"/>
    <n v="9.693479768786128"/>
    <x v="1"/>
    <s v="Warning"/>
    <n v="462.72283236994218"/>
  </r>
  <r>
    <n v="932"/>
    <x v="137"/>
    <x v="0"/>
    <x v="3"/>
    <x v="8"/>
    <x v="1"/>
    <x v="4"/>
    <s v="B260515-0932"/>
    <s v="OP131"/>
    <n v="534"/>
    <n v="483"/>
    <n v="456"/>
    <n v="27"/>
    <n v="10"/>
    <n v="0"/>
    <s v="No Downtime"/>
    <n v="57"/>
    <n v="55"/>
    <n v="67.099999999999994"/>
    <n v="2.0299999999999998"/>
    <n v="17.91"/>
    <n v="13509.53"/>
    <n v="7.71"/>
    <x v="0"/>
    <n v="9"/>
    <n v="21579.53"/>
    <n v="0.9044943820224719"/>
    <n v="5.5900621118012424E-2"/>
    <n v="2.0703933747412008E-2"/>
    <n v="0.94409937888198758"/>
    <n v="0"/>
    <n v="65.454545454545453"/>
    <n v="7.3791666666666664"/>
    <n v="8.4550000000000001"/>
    <n v="8.4550000000000001"/>
    <n v="1"/>
    <n v="63.157894736842103"/>
    <n v="1.0363636363636364"/>
    <n v="0.94409937888198758"/>
    <n v="0.97843026538678712"/>
    <n v="0.8568031678110225"/>
    <n v="13509.53"/>
    <n v="27.970041407867495"/>
    <n v="8069.9999999999982"/>
    <n v="16.708074534161486"/>
    <x v="0"/>
    <s v="Normal"/>
    <n v="279.70041407867495"/>
  </r>
  <r>
    <n v="933"/>
    <x v="30"/>
    <x v="1"/>
    <x v="1"/>
    <x v="5"/>
    <x v="1"/>
    <x v="3"/>
    <s v="B260603-0933"/>
    <s v="OP128"/>
    <n v="847"/>
    <n v="878"/>
    <n v="853"/>
    <n v="25"/>
    <n v="7"/>
    <n v="8"/>
    <s v="Machine Breakdown"/>
    <n v="49"/>
    <n v="52"/>
    <n v="72.400000000000006"/>
    <n v="1.31"/>
    <n v="26.49"/>
    <n v="18294.62"/>
    <n v="10.47"/>
    <x v="0"/>
    <n v="4"/>
    <n v="32188.77"/>
    <n v="1.0365997638724911"/>
    <n v="2.847380410022779E-2"/>
    <n v="7.972665148063782E-3"/>
    <n v="0.97152619589977218"/>
    <n v="0.13333333333333333"/>
    <n v="69.230769230769226"/>
    <n v="12.682222222222222"/>
    <n v="11.395277777777778"/>
    <n v="11.528611111111111"/>
    <n v="0.98843457099486787"/>
    <n v="73.469387755102048"/>
    <n v="0.94230769230769218"/>
    <n v="0.97152619589977218"/>
    <n v="0.90488872796286324"/>
    <n v="0.85501453402314365"/>
    <n v="18294.62"/>
    <n v="20.836697038724374"/>
    <n v="13894.150000000001"/>
    <n v="15.8247722095672"/>
    <x v="0"/>
    <s v="Normal"/>
    <n v="145.85687927107062"/>
  </r>
  <r>
    <n v="934"/>
    <x v="125"/>
    <x v="0"/>
    <x v="0"/>
    <x v="1"/>
    <x v="0"/>
    <x v="2"/>
    <s v="B260203-0934"/>
    <s v="OP129"/>
    <n v="625"/>
    <n v="607"/>
    <n v="566"/>
    <n v="41"/>
    <n v="16"/>
    <n v="35"/>
    <s v="Preventive Maintenance"/>
    <n v="64"/>
    <n v="66"/>
    <n v="68.400000000000006"/>
    <n v="2.31"/>
    <n v="22.39"/>
    <n v="18076.7"/>
    <n v="8.5"/>
    <x v="0"/>
    <n v="5"/>
    <n v="28561.13"/>
    <n v="0.97119999999999995"/>
    <n v="6.7545304777594725E-2"/>
    <n v="2.6359143327841845E-2"/>
    <n v="0.93245469522240532"/>
    <n v="0.58333333333333337"/>
    <n v="54.545454545454547"/>
    <n v="11.128333333333334"/>
    <n v="10.527777777777777"/>
    <n v="11.111111111111111"/>
    <n v="0.9474999999999999"/>
    <n v="56.25"/>
    <n v="0.96969696969696972"/>
    <n v="0.93245469522240532"/>
    <n v="0.85672807148919172"/>
    <n v="0.85427014306881943"/>
    <n v="18076.7"/>
    <n v="29.78039538714992"/>
    <n v="10484.43"/>
    <n v="17.272537067545304"/>
    <x v="2"/>
    <s v="Normal"/>
    <n v="476.48632619439871"/>
  </r>
  <r>
    <n v="935"/>
    <x v="133"/>
    <x v="1"/>
    <x v="4"/>
    <x v="12"/>
    <x v="2"/>
    <x v="3"/>
    <s v="B260409-0935"/>
    <s v="OP134"/>
    <n v="687"/>
    <n v="566"/>
    <n v="496"/>
    <n v="70"/>
    <n v="15"/>
    <n v="40"/>
    <s v="Material Shortage"/>
    <n v="49"/>
    <n v="52"/>
    <n v="71.7"/>
    <n v="3.06"/>
    <n v="23.81"/>
    <n v="12495.76"/>
    <n v="8.41"/>
    <x v="2"/>
    <n v="45"/>
    <n v="18301.77"/>
    <n v="0.82387190684133915"/>
    <n v="0.12367491166077739"/>
    <n v="2.6501766784452298E-2"/>
    <n v="0.87632508833922262"/>
    <n v="0.66666666666666663"/>
    <n v="69.230769230769226"/>
    <n v="8.1755555555555564"/>
    <n v="8.6841666666666679"/>
    <n v="9.350833333333334"/>
    <n v="0.9287051064967472"/>
    <n v="73.469387755102048"/>
    <n v="0.94230769230769218"/>
    <n v="0.87632508833922262"/>
    <n v="0.76689483923270396"/>
    <n v="0.85423290172911681"/>
    <n v="12495.76"/>
    <n v="22.07731448763251"/>
    <n v="5806.01"/>
    <n v="10.257968197879858"/>
    <x v="1"/>
    <s v="Warning"/>
    <n v="331.15971731448764"/>
  </r>
  <r>
    <n v="936"/>
    <x v="2"/>
    <x v="1"/>
    <x v="1"/>
    <x v="5"/>
    <x v="1"/>
    <x v="3"/>
    <s v="B260301-0936"/>
    <s v="OP116"/>
    <n v="829"/>
    <n v="742"/>
    <n v="723"/>
    <n v="19"/>
    <n v="4"/>
    <n v="39"/>
    <s v="Setup Time"/>
    <n v="49"/>
    <n v="48"/>
    <n v="73.7"/>
    <n v="2.66"/>
    <n v="29.97"/>
    <n v="16403.45"/>
    <n v="8.6199999999999992"/>
    <x v="1"/>
    <n v="44"/>
    <n v="28270.39"/>
    <n v="0.89505428226779249"/>
    <n v="2.5606469002695417E-2"/>
    <n v="5.3908355795148251E-3"/>
    <n v="0.97439353099730464"/>
    <n v="0.65"/>
    <n v="75"/>
    <n v="9.8933333333333326"/>
    <n v="10.633611111111112"/>
    <n v="11.283611111111112"/>
    <n v="0.94239432805691636"/>
    <n v="73.469387755102048"/>
    <n v="1.0208333333333333"/>
    <n v="0.97439353099730464"/>
    <n v="0.93739341475944449"/>
    <n v="0.85557656422906148"/>
    <n v="16403.45"/>
    <n v="22.107075471698113"/>
    <n v="11866.939999999999"/>
    <n v="15.993180592991912"/>
    <x v="1"/>
    <s v="Normal"/>
    <n v="88.428301886792454"/>
  </r>
  <r>
    <n v="937"/>
    <x v="44"/>
    <x v="0"/>
    <x v="3"/>
    <x v="7"/>
    <x v="1"/>
    <x v="0"/>
    <s v="B260313-0937"/>
    <s v="OP128"/>
    <n v="753"/>
    <n v="703"/>
    <n v="676"/>
    <n v="27"/>
    <n v="7"/>
    <n v="23"/>
    <s v="Operator Issue"/>
    <n v="42"/>
    <n v="45"/>
    <n v="69.3"/>
    <n v="2.27"/>
    <n v="22.76"/>
    <n v="12647.02"/>
    <n v="6.76"/>
    <x v="0"/>
    <n v="10"/>
    <n v="21037.86"/>
    <n v="0.93359893758300128"/>
    <n v="3.8406827880512091E-2"/>
    <n v="9.9573257467994308E-3"/>
    <n v="0.96159317211948792"/>
    <n v="0.38333333333333336"/>
    <n v="80"/>
    <n v="8.7874999999999996"/>
    <n v="8.4016666666666673"/>
    <n v="8.7850000000000001"/>
    <n v="0.95636501612597236"/>
    <n v="85.714285714285708"/>
    <n v="0.93333333333333335"/>
    <n v="0.96159317211948792"/>
    <n v="0.85832513158996704"/>
    <n v="0.85429817593952428"/>
    <n v="12647.02"/>
    <n v="17.990071123755335"/>
    <n v="8390.84"/>
    <n v="11.935761024182076"/>
    <x v="0"/>
    <s v="Normal"/>
    <n v="125.93049786628734"/>
  </r>
  <r>
    <n v="938"/>
    <x v="103"/>
    <x v="1"/>
    <x v="1"/>
    <x v="6"/>
    <x v="1"/>
    <x v="2"/>
    <s v="B260222-0938"/>
    <s v="OP101"/>
    <n v="596"/>
    <n v="543"/>
    <n v="508"/>
    <n v="35"/>
    <n v="12"/>
    <n v="0"/>
    <s v="No Downtime"/>
    <n v="64"/>
    <n v="67"/>
    <n v="67.400000000000006"/>
    <n v="1.23"/>
    <n v="19.079999999999998"/>
    <n v="17807.810000000001"/>
    <n v="6.56"/>
    <x v="1"/>
    <n v="14"/>
    <n v="26021.3"/>
    <n v="0.91107382550335569"/>
    <n v="6.4456721915285453E-2"/>
    <n v="2.2099447513812154E-2"/>
    <n v="0.9355432780847146"/>
    <n v="0"/>
    <n v="53.731343283582092"/>
    <n v="10.105833333333333"/>
    <n v="10.595555555555556"/>
    <n v="10.595555555555556"/>
    <n v="1"/>
    <n v="56.25"/>
    <n v="0.95522388059701502"/>
    <n v="0.9355432780847146"/>
    <n v="0.89365328055853344"/>
    <n v="0.85423425600856484"/>
    <n v="17807.810000000001"/>
    <n v="32.795230202578274"/>
    <n v="8213.489999999998"/>
    <n v="15.126132596685078"/>
    <x v="0"/>
    <s v="Normal"/>
    <n v="393.54276243093932"/>
  </r>
  <r>
    <n v="939"/>
    <x v="123"/>
    <x v="0"/>
    <x v="3"/>
    <x v="8"/>
    <x v="0"/>
    <x v="4"/>
    <s v="B260207-0939"/>
    <s v="OP109"/>
    <n v="605"/>
    <n v="615"/>
    <n v="576"/>
    <n v="39"/>
    <n v="11"/>
    <n v="0"/>
    <s v="No Downtime"/>
    <n v="57"/>
    <n v="58"/>
    <n v="69.599999999999994"/>
    <n v="2.17"/>
    <n v="19.5"/>
    <n v="16633.59"/>
    <n v="8.5399999999999991"/>
    <x v="3"/>
    <n v="5"/>
    <n v="26744.49"/>
    <n v="1.0165289256198347"/>
    <n v="6.3414634146341464E-2"/>
    <n v="1.7886178861788619E-2"/>
    <n v="0.93658536585365859"/>
    <n v="0"/>
    <n v="62.068965517241381"/>
    <n v="9.9083333333333332"/>
    <n v="9.5791666666666675"/>
    <n v="9.5791666666666675"/>
    <n v="1"/>
    <n v="63.157894736842103"/>
    <n v="0.98275862068965525"/>
    <n v="0.93658536585365859"/>
    <n v="0.92043734230445762"/>
    <n v="0.85359846529001682"/>
    <n v="16633.59"/>
    <n v="27.046487804878048"/>
    <n v="10110.900000000001"/>
    <n v="16.44048780487805"/>
    <x v="0"/>
    <s v="Normal"/>
    <n v="297.5113658536585"/>
  </r>
  <r>
    <n v="940"/>
    <x v="56"/>
    <x v="1"/>
    <x v="4"/>
    <x v="12"/>
    <x v="1"/>
    <x v="0"/>
    <s v="B260118-0940"/>
    <s v="OP101"/>
    <n v="976"/>
    <n v="828"/>
    <n v="707"/>
    <n v="121"/>
    <n v="48"/>
    <n v="68"/>
    <s v="Tool Change"/>
    <n v="42"/>
    <n v="44"/>
    <n v="67"/>
    <n v="3.91"/>
    <n v="27.65"/>
    <n v="15727.12"/>
    <n v="7.16"/>
    <x v="2"/>
    <n v="67"/>
    <n v="22325.3"/>
    <n v="0.84836065573770492"/>
    <n v="0.1461352657004831"/>
    <n v="5.7971014492753624E-2"/>
    <n v="0.85386473429951693"/>
    <n v="1.1333333333333333"/>
    <n v="81.818181818181813"/>
    <n v="10.119999999999999"/>
    <n v="10.253333333333334"/>
    <n v="11.386666666666667"/>
    <n v="0.90046838407494145"/>
    <n v="85.714285714285708"/>
    <n v="0.95454545454545459"/>
    <n v="0.85386473429951693"/>
    <n v="0.73392918853538958"/>
    <n v="0.85250274599469811"/>
    <n v="15727.12"/>
    <n v="18.994106280193236"/>
    <n v="6598.1799999999985"/>
    <n v="7.9688164251207709"/>
    <x v="1"/>
    <s v="Warning"/>
    <n v="911.71710144927533"/>
  </r>
  <r>
    <n v="941"/>
    <x v="116"/>
    <x v="1"/>
    <x v="1"/>
    <x v="2"/>
    <x v="2"/>
    <x v="0"/>
    <s v="B260428-0941"/>
    <s v="OP129"/>
    <n v="818"/>
    <n v="737"/>
    <n v="698"/>
    <n v="39"/>
    <n v="15"/>
    <n v="27"/>
    <s v="Preventive Maintenance"/>
    <n v="42"/>
    <n v="45"/>
    <n v="66.099999999999994"/>
    <n v="1.17"/>
    <n v="29.41"/>
    <n v="13635.57"/>
    <n v="7.36"/>
    <x v="0"/>
    <n v="18"/>
    <n v="22177.17"/>
    <n v="0.90097799511002441"/>
    <n v="5.2917232021709636E-2"/>
    <n v="2.0352781546811399E-2"/>
    <n v="0.94708276797829039"/>
    <n v="0.45"/>
    <n v="80"/>
    <n v="9.2125000000000004"/>
    <n v="9.0933333333333337"/>
    <n v="9.543333333333333"/>
    <n v="0.95284666433810694"/>
    <n v="85.714285714285708"/>
    <n v="0.93333333333333335"/>
    <n v="0.94708276797829039"/>
    <n v="0.84226301256553426"/>
    <n v="0.85447897195235334"/>
    <n v="13635.57"/>
    <n v="18.501451831750337"/>
    <n v="8541.5999999999985"/>
    <n v="11.58968792401628"/>
    <x v="0"/>
    <s v="Warning"/>
    <n v="277.52177747625507"/>
  </r>
  <r>
    <n v="942"/>
    <x v="32"/>
    <x v="1"/>
    <x v="2"/>
    <x v="10"/>
    <x v="0"/>
    <x v="4"/>
    <s v="B260403-0942"/>
    <s v="OP102"/>
    <n v="758"/>
    <n v="721"/>
    <n v="627"/>
    <n v="94"/>
    <n v="22"/>
    <n v="43"/>
    <s v="Machine Breakdown"/>
    <n v="57"/>
    <n v="61"/>
    <n v="71.3"/>
    <n v="3.39"/>
    <n v="29.05"/>
    <n v="18723.29"/>
    <n v="9.4"/>
    <x v="2"/>
    <n v="48"/>
    <n v="28718.12"/>
    <n v="0.95118733509234832"/>
    <n v="0.13037447988904299"/>
    <n v="3.0513176144244106E-2"/>
    <n v="0.86962552011095695"/>
    <n v="0.71666666666666667"/>
    <n v="59.016393442622949"/>
    <n v="12.216944444444444"/>
    <n v="11.285"/>
    <n v="12.001666666666667"/>
    <n v="0.94028607137897513"/>
    <n v="63.157894736842103"/>
    <n v="0.93442622950819676"/>
    <n v="0.86962552011095695"/>
    <n v="0.76407730394973272"/>
    <n v="0.85468602211145195"/>
    <n v="18723.29"/>
    <n v="25.96850208044383"/>
    <n v="9994.8299999999981"/>
    <n v="13.862454923717056"/>
    <x v="1"/>
    <s v="Warning"/>
    <n v="571.30704576976427"/>
  </r>
  <r>
    <n v="943"/>
    <x v="179"/>
    <x v="1"/>
    <x v="0"/>
    <x v="0"/>
    <x v="2"/>
    <x v="3"/>
    <s v="B260311-0943"/>
    <s v="OP130"/>
    <n v="848"/>
    <n v="763"/>
    <n v="717"/>
    <n v="46"/>
    <n v="14"/>
    <n v="14"/>
    <s v="Operator Issue"/>
    <n v="49"/>
    <n v="51"/>
    <n v="75.099999999999994"/>
    <n v="0.72"/>
    <n v="28.07"/>
    <n v="16690.18"/>
    <n v="7.1"/>
    <x v="1"/>
    <n v="22"/>
    <n v="27005.27"/>
    <n v="0.89976415094339623"/>
    <n v="6.0288335517693317E-2"/>
    <n v="1.834862385321101E-2"/>
    <n v="0.9397116644823067"/>
    <n v="0.23333333333333334"/>
    <n v="70.588235294117652"/>
    <n v="10.809166666666666"/>
    <n v="11.308888888888889"/>
    <n v="11.542222222222222"/>
    <n v="0.97978436657681944"/>
    <n v="73.469387755102048"/>
    <n v="0.96078431372549022"/>
    <n v="0.9397116644823067"/>
    <n v="0.88460833528495353"/>
    <n v="0.85624824139010236"/>
    <n v="16690.18"/>
    <n v="21.874416775884665"/>
    <n v="10315.09"/>
    <n v="13.519121887287024"/>
    <x v="0"/>
    <s v="Normal"/>
    <n v="306.2418348623853"/>
  </r>
  <r>
    <n v="944"/>
    <x v="40"/>
    <x v="1"/>
    <x v="1"/>
    <x v="6"/>
    <x v="0"/>
    <x v="4"/>
    <s v="B260117-0944"/>
    <s v="OP124"/>
    <n v="650"/>
    <n v="686"/>
    <n v="648"/>
    <n v="38"/>
    <n v="11"/>
    <n v="23"/>
    <s v="Machine Breakdown"/>
    <n v="57"/>
    <n v="61"/>
    <n v="73"/>
    <n v="2.41"/>
    <n v="25.49"/>
    <n v="19905.18"/>
    <n v="9.99"/>
    <x v="0"/>
    <n v="18"/>
    <n v="29183.71"/>
    <n v="1.0553846153846154"/>
    <n v="5.5393586005830907E-2"/>
    <n v="1.6034985422740525E-2"/>
    <n v="0.94460641399416911"/>
    <n v="0.38333333333333336"/>
    <n v="59.016393442622949"/>
    <n v="11.623888888888889"/>
    <n v="9.9083333333333332"/>
    <n v="10.291666666666666"/>
    <n v="0.96275303643724697"/>
    <n v="63.157894736842103"/>
    <n v="0.93442622950819676"/>
    <n v="0.94460641399416911"/>
    <n v="0.84978841833977337"/>
    <n v="0.85575069588317509"/>
    <n v="19905.18"/>
    <n v="29.016297376093295"/>
    <n v="9278.5299999999988"/>
    <n v="13.525553935860056"/>
    <x v="0"/>
    <s v="Warning"/>
    <n v="319.17927113702626"/>
  </r>
  <r>
    <n v="945"/>
    <x v="143"/>
    <x v="1"/>
    <x v="0"/>
    <x v="3"/>
    <x v="0"/>
    <x v="4"/>
    <s v="B260601-0945"/>
    <s v="OP102"/>
    <n v="681"/>
    <n v="800"/>
    <n v="770"/>
    <n v="30"/>
    <n v="12"/>
    <n v="0"/>
    <s v="No Downtime"/>
    <n v="57"/>
    <n v="61"/>
    <n v="78.7"/>
    <n v="1.7"/>
    <n v="30.56"/>
    <n v="22704.92"/>
    <n v="11.62"/>
    <x v="0"/>
    <n v="22"/>
    <n v="36116.050000000003"/>
    <n v="1.1747430249632893"/>
    <n v="3.7499999999999999E-2"/>
    <n v="1.4999999999999999E-2"/>
    <n v="0.96250000000000002"/>
    <n v="0"/>
    <n v="59.016393442622949"/>
    <n v="13.555555555555555"/>
    <n v="10.782500000000001"/>
    <n v="10.782500000000001"/>
    <n v="1"/>
    <n v="63.157894736842103"/>
    <n v="0.93442622950819676"/>
    <n v="0.96250000000000002"/>
    <n v="0.89938524590163937"/>
    <n v="0.85585716512502152"/>
    <n v="22704.92"/>
    <n v="28.381149999999998"/>
    <n v="13411.130000000005"/>
    <n v="16.763912500000007"/>
    <x v="0"/>
    <s v="Normal"/>
    <n v="340.57380000000001"/>
  </r>
  <r>
    <n v="946"/>
    <x v="128"/>
    <x v="1"/>
    <x v="1"/>
    <x v="6"/>
    <x v="1"/>
    <x v="2"/>
    <s v="B260102-0946"/>
    <s v="OP103"/>
    <n v="673"/>
    <n v="640"/>
    <n v="599"/>
    <n v="41"/>
    <n v="10"/>
    <n v="13"/>
    <s v="Tool Change"/>
    <n v="64"/>
    <n v="63"/>
    <n v="67.3"/>
    <n v="1.92"/>
    <n v="21.03"/>
    <n v="20227.48"/>
    <n v="9.51"/>
    <x v="1"/>
    <n v="12"/>
    <n v="31348.85"/>
    <n v="0.95096582466567603"/>
    <n v="6.4062499999999994E-2"/>
    <n v="1.5625E-2"/>
    <n v="0.93593749999999998"/>
    <n v="0.21666666666666667"/>
    <n v="57.142857142857146"/>
    <n v="11.2"/>
    <n v="11.747777777777777"/>
    <n v="11.964444444444444"/>
    <n v="0.9818907875185735"/>
    <n v="56.25"/>
    <n v="1.0158730158730158"/>
    <n v="0.93593749999999998"/>
    <n v="0.9335755265454373"/>
    <n v="0.85506574547453751"/>
    <n v="20227.48"/>
    <n v="31.605437500000001"/>
    <n v="11121.369999999999"/>
    <n v="17.377140624999999"/>
    <x v="0"/>
    <s v="Normal"/>
    <n v="316.05437499999999"/>
  </r>
  <r>
    <n v="947"/>
    <x v="34"/>
    <x v="0"/>
    <x v="3"/>
    <x v="11"/>
    <x v="0"/>
    <x v="3"/>
    <s v="B260427-0947"/>
    <s v="OP121"/>
    <n v="855"/>
    <n v="786"/>
    <n v="731"/>
    <n v="55"/>
    <n v="11"/>
    <n v="33"/>
    <s v="Machine Breakdown"/>
    <n v="49"/>
    <n v="54"/>
    <n v="78.5"/>
    <n v="2.63"/>
    <n v="25.97"/>
    <n v="18119.52"/>
    <n v="7.28"/>
    <x v="0"/>
    <n v="11"/>
    <n v="27511.77"/>
    <n v="0.91929824561403506"/>
    <n v="6.9974554707379136E-2"/>
    <n v="1.3994910941475827E-2"/>
    <n v="0.93002544529262088"/>
    <n v="0.55000000000000004"/>
    <n v="66.666666666666671"/>
    <n v="11.79"/>
    <n v="11.087499999999999"/>
    <n v="11.637499999999999"/>
    <n v="0.95273899033297527"/>
    <n v="73.469387755102048"/>
    <n v="0.90740740740740744"/>
    <n v="0.93002544529262088"/>
    <n v="0.80402784597909815"/>
    <n v="0.85361186063989136"/>
    <n v="18119.52"/>
    <n v="23.052824427480918"/>
    <n v="9392.25"/>
    <n v="11.949427480916031"/>
    <x v="1"/>
    <s v="Warning"/>
    <n v="253.58106870229008"/>
  </r>
  <r>
    <n v="948"/>
    <x v="48"/>
    <x v="1"/>
    <x v="1"/>
    <x v="6"/>
    <x v="2"/>
    <x v="3"/>
    <s v="B260111-0948"/>
    <s v="OP106"/>
    <n v="888"/>
    <n v="804"/>
    <n v="756"/>
    <n v="48"/>
    <n v="12"/>
    <n v="0"/>
    <s v="No Downtime"/>
    <n v="49"/>
    <n v="50"/>
    <n v="70.599999999999994"/>
    <n v="2.9"/>
    <n v="32.770000000000003"/>
    <n v="16848.89"/>
    <n v="6.75"/>
    <x v="0"/>
    <n v="25"/>
    <n v="29396.38"/>
    <n v="0.90540540540540537"/>
    <n v="5.9701492537313432E-2"/>
    <n v="1.4925373134328358E-2"/>
    <n v="0.94029850746268662"/>
    <n v="0"/>
    <n v="72"/>
    <n v="11.166666666666666"/>
    <n v="12.086666666666666"/>
    <n v="12.086666666666666"/>
    <n v="1"/>
    <n v="73.469387755102048"/>
    <n v="0.97999999999999987"/>
    <n v="0.94029850746268662"/>
    <n v="0.92149253731343272"/>
    <n v="0.85454740808632146"/>
    <n v="16848.89"/>
    <n v="20.956330845771145"/>
    <n v="12547.490000000002"/>
    <n v="15.606330845771147"/>
    <x v="0"/>
    <s v="Normal"/>
    <n v="251.47597014925373"/>
  </r>
  <r>
    <n v="949"/>
    <x v="49"/>
    <x v="0"/>
    <x v="3"/>
    <x v="8"/>
    <x v="2"/>
    <x v="1"/>
    <s v="B260114-0949"/>
    <s v="OP104"/>
    <n v="781"/>
    <n v="682"/>
    <n v="631"/>
    <n v="51"/>
    <n v="20"/>
    <n v="22"/>
    <s v="Preventive Maintenance"/>
    <n v="45"/>
    <n v="47"/>
    <n v="69.5"/>
    <n v="2.2000000000000002"/>
    <n v="24.25"/>
    <n v="13231.79"/>
    <n v="8.83"/>
    <x v="0"/>
    <n v="29"/>
    <n v="22712.46"/>
    <n v="0.87323943661971826"/>
    <n v="7.4780058651026396E-2"/>
    <n v="2.932551319648094E-2"/>
    <n v="0.92521994134897356"/>
    <n v="0.36666666666666664"/>
    <n v="76.59574468085107"/>
    <n v="8.9038888888888881"/>
    <n v="9.3958333333333321"/>
    <n v="9.7624999999999993"/>
    <n v="0.96244131455399051"/>
    <n v="80"/>
    <n v="0.95744680851063835"/>
    <n v="0.92521994134897356"/>
    <n v="0.85257756057779244"/>
    <n v="0.85326000175503069"/>
    <n v="13231.79"/>
    <n v="19.401451612903227"/>
    <n v="9480.6699999999983"/>
    <n v="13.901275659824044"/>
    <x v="2"/>
    <s v="Normal"/>
    <n v="388.02903225806455"/>
  </r>
  <r>
    <n v="950"/>
    <x v="38"/>
    <x v="1"/>
    <x v="4"/>
    <x v="13"/>
    <x v="1"/>
    <x v="3"/>
    <s v="B260610-0950"/>
    <s v="OP131"/>
    <n v="770"/>
    <n v="613"/>
    <n v="585"/>
    <n v="28"/>
    <n v="8"/>
    <n v="22"/>
    <s v="Operator Issue"/>
    <n v="49"/>
    <n v="52"/>
    <n v="68.2"/>
    <n v="2.2400000000000002"/>
    <n v="25.95"/>
    <n v="13453.25"/>
    <n v="7.72"/>
    <x v="1"/>
    <n v="25"/>
    <n v="21840.95"/>
    <n v="0.79610389610389609"/>
    <n v="4.5676998368678633E-2"/>
    <n v="1.3050570962479609E-2"/>
    <n v="0.95432300163132133"/>
    <n v="0.36666666666666664"/>
    <n v="69.230769230769226"/>
    <n v="8.8544444444444448"/>
    <n v="10.113888888888889"/>
    <n v="10.480555555555556"/>
    <n v="0.96501457725947515"/>
    <n v="73.469387755102048"/>
    <n v="0.94230769230769218"/>
    <n v="0.95432300163132133"/>
    <n v="0.86780470752738259"/>
    <n v="0.85327338295458444"/>
    <n v="13453.25"/>
    <n v="21.946574225122347"/>
    <n v="8387.7000000000007"/>
    <n v="13.683034257748778"/>
    <x v="0"/>
    <s v="Normal"/>
    <n v="175.57259380097878"/>
  </r>
  <r>
    <n v="951"/>
    <x v="61"/>
    <x v="1"/>
    <x v="2"/>
    <x v="10"/>
    <x v="0"/>
    <x v="1"/>
    <s v="B260131-0951"/>
    <s v="OP111"/>
    <n v="755"/>
    <n v="769"/>
    <n v="690"/>
    <n v="79"/>
    <n v="27"/>
    <n v="44"/>
    <s v="Operator Issue"/>
    <n v="45"/>
    <n v="46"/>
    <n v="73.5"/>
    <n v="2.63"/>
    <n v="31.25"/>
    <n v="15247.62"/>
    <n v="7.92"/>
    <x v="0"/>
    <n v="25"/>
    <n v="24663.72"/>
    <n v="1.0185430463576159"/>
    <n v="0.10273081924577374"/>
    <n v="3.5110533159947985E-2"/>
    <n v="0.89726918075422624"/>
    <n v="0.73333333333333328"/>
    <n v="78.260869565217391"/>
    <n v="9.8261111111111106"/>
    <n v="8.7041666666666675"/>
    <n v="9.4375"/>
    <n v="0.92229580573951442"/>
    <n v="80"/>
    <n v="0.97826086956521741"/>
    <n v="0.89726918075422624"/>
    <n v="0.80955743676745406"/>
    <n v="0.85298275646312849"/>
    <n v="15247.62"/>
    <n v="19.827854356306894"/>
    <n v="9416.1"/>
    <n v="12.244603381014304"/>
    <x v="1"/>
    <s v="Warning"/>
    <n v="535.35206762028611"/>
  </r>
  <r>
    <n v="952"/>
    <x v="98"/>
    <x v="0"/>
    <x v="2"/>
    <x v="10"/>
    <x v="1"/>
    <x v="3"/>
    <s v="B260406-0952"/>
    <s v="OP116"/>
    <n v="841"/>
    <n v="806"/>
    <n v="735"/>
    <n v="71"/>
    <n v="15"/>
    <n v="44"/>
    <s v="Material Shortage"/>
    <n v="49"/>
    <n v="52"/>
    <n v="68.2"/>
    <n v="2.21"/>
    <n v="32.9"/>
    <n v="17827.259999999998"/>
    <n v="8.9600000000000009"/>
    <x v="2"/>
    <n v="32"/>
    <n v="27908.31"/>
    <n v="0.95838287752675388"/>
    <n v="8.8089330024813894E-2"/>
    <n v="1.8610421836228287E-2"/>
    <n v="0.91191066997518611"/>
    <n v="0.73333333333333328"/>
    <n v="69.230769230769226"/>
    <n v="11.642222222222221"/>
    <n v="10.713611111111112"/>
    <n v="11.446944444444444"/>
    <n v="0.93593632458928877"/>
    <n v="73.469387755102048"/>
    <n v="0.94230769230769218"/>
    <n v="0.91191066997518611"/>
    <n v="0.80425049460973541"/>
    <n v="0.85386898747732587"/>
    <n v="17827.259999999998"/>
    <n v="22.118188585607939"/>
    <n v="10081.050000000003"/>
    <n v="12.507506203473948"/>
    <x v="1"/>
    <s v="Warning"/>
    <n v="331.7728287841191"/>
  </r>
  <r>
    <n v="953"/>
    <x v="149"/>
    <x v="0"/>
    <x v="1"/>
    <x v="5"/>
    <x v="1"/>
    <x v="3"/>
    <s v="B260606-0953"/>
    <s v="OP111"/>
    <n v="704"/>
    <n v="725"/>
    <n v="703"/>
    <n v="22"/>
    <n v="5"/>
    <n v="5"/>
    <s v="Tool Change"/>
    <n v="49"/>
    <n v="51"/>
    <n v="68.3"/>
    <n v="2.68"/>
    <n v="25.13"/>
    <n v="15105.11"/>
    <n v="9.42"/>
    <x v="1"/>
    <n v="17"/>
    <n v="26238.59"/>
    <n v="1.0298295454545454"/>
    <n v="3.0344827586206897E-2"/>
    <n v="6.8965517241379309E-3"/>
    <n v="0.96965517241379307"/>
    <n v="8.3333333333333329E-2"/>
    <n v="70.588235294117652"/>
    <n v="10.270833333333334"/>
    <n v="9.4988888888888887"/>
    <n v="9.5822222222222226"/>
    <n v="0.99130333951762517"/>
    <n v="73.469387755102048"/>
    <n v="0.96078431372549022"/>
    <n v="0.96965517241379307"/>
    <n v="0.92352741410043637"/>
    <n v="0.85490270607873409"/>
    <n v="15105.11"/>
    <n v="20.83463448275862"/>
    <n v="11133.48"/>
    <n v="15.356524137931034"/>
    <x v="0"/>
    <s v="Normal"/>
    <n v="104.1731724137931"/>
  </r>
  <r>
    <n v="954"/>
    <x v="91"/>
    <x v="1"/>
    <x v="4"/>
    <x v="14"/>
    <x v="1"/>
    <x v="0"/>
    <s v="B260505-0954"/>
    <s v="OP109"/>
    <n v="927"/>
    <n v="785"/>
    <n v="713"/>
    <n v="72"/>
    <n v="19"/>
    <n v="21"/>
    <s v="Machine Breakdown"/>
    <n v="42"/>
    <n v="46"/>
    <n v="74"/>
    <n v="1.69"/>
    <n v="32.26"/>
    <n v="14916.37"/>
    <n v="7.73"/>
    <x v="3"/>
    <n v="36"/>
    <n v="22387.74"/>
    <n v="0.84681769147788566"/>
    <n v="9.171974522292993E-2"/>
    <n v="2.4203821656050957E-2"/>
    <n v="0.90828025477707008"/>
    <n v="0.35"/>
    <n v="78.260869565217391"/>
    <n v="10.030555555555555"/>
    <n v="10.465"/>
    <n v="10.815"/>
    <n v="0.96763754045307449"/>
    <n v="85.714285714285708"/>
    <n v="0.91304347826086962"/>
    <n v="0.90828025477707008"/>
    <n v="0.80246119596809107"/>
    <n v="0.85344260590805954"/>
    <n v="14916.37"/>
    <n v="19.001745222929937"/>
    <n v="7471.3700000000008"/>
    <n v="9.5176687898089174"/>
    <x v="2"/>
    <s v="Warning"/>
    <n v="361.03315923566879"/>
  </r>
  <r>
    <n v="955"/>
    <x v="43"/>
    <x v="0"/>
    <x v="1"/>
    <x v="2"/>
    <x v="1"/>
    <x v="0"/>
    <s v="B260523-0955"/>
    <s v="OP125"/>
    <n v="932"/>
    <n v="935"/>
    <n v="900"/>
    <n v="35"/>
    <n v="13"/>
    <n v="20"/>
    <s v="Setup Time"/>
    <n v="42"/>
    <n v="45"/>
    <n v="70"/>
    <n v="2.44"/>
    <n v="28.98"/>
    <n v="18291.45"/>
    <n v="8.11"/>
    <x v="1"/>
    <n v="24"/>
    <n v="28004.46"/>
    <n v="1.0032188841201717"/>
    <n v="3.7433155080213901E-2"/>
    <n v="1.3903743315508022E-2"/>
    <n v="0.96256684491978606"/>
    <n v="0.33333333333333331"/>
    <n v="80"/>
    <n v="11.6875"/>
    <n v="10.54"/>
    <n v="10.873333333333333"/>
    <n v="0.96934396076026974"/>
    <n v="85.714285714285708"/>
    <n v="0.93333333333333335"/>
    <n v="0.96256684491978606"/>
    <n v="0.87085446742099104"/>
    <n v="0.85455089742849366"/>
    <n v="18291.45"/>
    <n v="19.563048128342245"/>
    <n v="9713.0099999999984"/>
    <n v="10.388245989304812"/>
    <x v="0"/>
    <s v="Normal"/>
    <n v="254.31962566844919"/>
  </r>
  <r>
    <n v="956"/>
    <x v="101"/>
    <x v="1"/>
    <x v="1"/>
    <x v="6"/>
    <x v="0"/>
    <x v="3"/>
    <s v="B260223-0956"/>
    <s v="OP123"/>
    <n v="628"/>
    <n v="562"/>
    <n v="534"/>
    <n v="28"/>
    <n v="5"/>
    <n v="36"/>
    <s v="Material Shortage"/>
    <n v="49"/>
    <n v="51"/>
    <n v="71.2"/>
    <n v="2.52"/>
    <n v="18.55"/>
    <n v="12895.67"/>
    <n v="6.63"/>
    <x v="0"/>
    <n v="1"/>
    <n v="20164.71"/>
    <n v="0.89490445859872614"/>
    <n v="4.9822064056939501E-2"/>
    <n v="8.8967971530249119E-3"/>
    <n v="0.95017793594306055"/>
    <n v="0.6"/>
    <n v="70.588235294117652"/>
    <n v="7.9616666666666669"/>
    <n v="7.9477777777777785"/>
    <n v="8.5477777777777781"/>
    <n v="0.92980631743143116"/>
    <n v="73.469387755102048"/>
    <n v="0.96078431372549022"/>
    <n v="0.95017793594306055"/>
    <n v="0.84883511624837171"/>
    <n v="0.85418859587310481"/>
    <n v="12895.67"/>
    <n v="22.946032028469752"/>
    <n v="7269.0399999999991"/>
    <n v="12.934234875444838"/>
    <x v="2"/>
    <s v="Warning"/>
    <n v="114.73016014234875"/>
  </r>
  <r>
    <n v="957"/>
    <x v="32"/>
    <x v="1"/>
    <x v="4"/>
    <x v="14"/>
    <x v="2"/>
    <x v="3"/>
    <s v="B260403-0957"/>
    <s v="OP104"/>
    <n v="676"/>
    <n v="485"/>
    <n v="437"/>
    <n v="48"/>
    <n v="16"/>
    <n v="51"/>
    <s v="Material Shortage"/>
    <n v="49"/>
    <n v="49"/>
    <n v="67.8"/>
    <n v="2.0699999999999998"/>
    <n v="19.16"/>
    <n v="10848.43"/>
    <n v="6.32"/>
    <x v="1"/>
    <n v="24"/>
    <n v="16955.53"/>
    <n v="0.71745562130177509"/>
    <n v="9.8969072164948449E-2"/>
    <n v="3.2989690721649485E-2"/>
    <n v="0.90103092783505156"/>
    <n v="0.85"/>
    <n v="73.469387755102048"/>
    <n v="6.6013888888888888"/>
    <n v="8.3511111111111109"/>
    <n v="9.2011111111111106"/>
    <n v="0.90761985267479772"/>
    <n v="73.469387755102048"/>
    <n v="1"/>
    <n v="0.90103092783505156"/>
    <n v="0.81779355797708575"/>
    <n v="0.85431026586457603"/>
    <n v="10848.43"/>
    <n v="22.367896907216494"/>
    <n v="6107.0999999999985"/>
    <n v="12.591958762886595"/>
    <x v="2"/>
    <s v="Warning"/>
    <n v="357.8863505154639"/>
  </r>
  <r>
    <n v="958"/>
    <x v="130"/>
    <x v="0"/>
    <x v="4"/>
    <x v="12"/>
    <x v="0"/>
    <x v="0"/>
    <s v="B260309-0958"/>
    <s v="OP121"/>
    <n v="721"/>
    <n v="685"/>
    <n v="600"/>
    <n v="85"/>
    <n v="23"/>
    <n v="34"/>
    <s v="Setup Time"/>
    <n v="42"/>
    <n v="47"/>
    <n v="77.2"/>
    <n v="2.94"/>
    <n v="22.35"/>
    <n v="12727.16"/>
    <n v="8.64"/>
    <x v="0"/>
    <n v="34"/>
    <n v="19493.79"/>
    <n v="0.95006934812760058"/>
    <n v="0.12408759124087591"/>
    <n v="3.3576642335766425E-2"/>
    <n v="0.87591240875912413"/>
    <n v="0.56666666666666665"/>
    <n v="76.59574468085107"/>
    <n v="8.9430555555555564"/>
    <n v="7.8450000000000006"/>
    <n v="8.4116666666666671"/>
    <n v="0.93263324747374676"/>
    <n v="85.714285714285708"/>
    <n v="0.89361702127659592"/>
    <n v="0.87591240875912413"/>
    <n v="0.73000024340234271"/>
    <n v="0.85515949162940141"/>
    <n v="12727.16"/>
    <n v="18.579795620437956"/>
    <n v="6766.630000000001"/>
    <n v="9.8782919708029215"/>
    <x v="1"/>
    <s v="Warning"/>
    <n v="427.33529927007299"/>
  </r>
  <r>
    <n v="959"/>
    <x v="2"/>
    <x v="0"/>
    <x v="4"/>
    <x v="13"/>
    <x v="0"/>
    <x v="1"/>
    <s v="B260301-0959"/>
    <s v="OP106"/>
    <n v="871"/>
    <n v="792"/>
    <n v="747"/>
    <n v="45"/>
    <n v="12"/>
    <n v="50"/>
    <s v="Machine Breakdown"/>
    <n v="45"/>
    <n v="44"/>
    <n v="80.7"/>
    <n v="1.55"/>
    <n v="26.33"/>
    <n v="15277.58"/>
    <n v="6.59"/>
    <x v="0"/>
    <n v="18"/>
    <n v="25743.19"/>
    <n v="0.90929965556831227"/>
    <n v="5.6818181818181816E-2"/>
    <n v="1.5151515151515152E-2"/>
    <n v="0.94318181818181823"/>
    <n v="0.83333333333333337"/>
    <n v="81.818181818181813"/>
    <n v="9.68"/>
    <n v="10.054166666666665"/>
    <n v="10.887499999999999"/>
    <n v="0.92345962495216216"/>
    <n v="80"/>
    <n v="1.0227272727272727"/>
    <n v="0.94318181818181823"/>
    <n v="0.89078556280896848"/>
    <n v="0.85813947373004562"/>
    <n v="15277.58"/>
    <n v="19.289873737373739"/>
    <n v="10465.609999999999"/>
    <n v="13.214154040404038"/>
    <x v="2"/>
    <s v="Normal"/>
    <n v="231.47848484848487"/>
  </r>
  <r>
    <n v="960"/>
    <x v="81"/>
    <x v="1"/>
    <x v="1"/>
    <x v="5"/>
    <x v="1"/>
    <x v="0"/>
    <s v="B260507-0960"/>
    <s v="OP134"/>
    <n v="911"/>
    <n v="890"/>
    <n v="866"/>
    <n v="24"/>
    <n v="5"/>
    <n v="43"/>
    <s v="Tool Change"/>
    <n v="42"/>
    <n v="46"/>
    <n v="74.900000000000006"/>
    <n v="2.19"/>
    <n v="27.57"/>
    <n v="16428.21"/>
    <n v="8.36"/>
    <x v="3"/>
    <n v="27"/>
    <n v="28452.39"/>
    <n v="0.97694840834248076"/>
    <n v="2.6966292134831461E-2"/>
    <n v="5.6179775280898875E-3"/>
    <n v="0.97303370786516852"/>
    <n v="0.71666666666666667"/>
    <n v="78.260869565217391"/>
    <n v="11.372222222222222"/>
    <n v="9.9116666666666671"/>
    <n v="10.628333333333334"/>
    <n v="0.93257017406303899"/>
    <n v="85.714285714285708"/>
    <n v="0.91304347826086962"/>
    <n v="0.97303370786516852"/>
    <n v="0.82851593480754404"/>
    <n v="0.85734322765494986"/>
    <n v="16428.21"/>
    <n v="18.458662921348314"/>
    <n v="12024.18"/>
    <n v="13.510314606741574"/>
    <x v="1"/>
    <s v="Warning"/>
    <n v="92.293314606741575"/>
  </r>
  <r>
    <n v="961"/>
    <x v="111"/>
    <x v="1"/>
    <x v="2"/>
    <x v="4"/>
    <x v="1"/>
    <x v="0"/>
    <s v="B260104-0961"/>
    <s v="OP126"/>
    <n v="883"/>
    <n v="735"/>
    <n v="687"/>
    <n v="48"/>
    <n v="11"/>
    <n v="47"/>
    <s v="Operator Issue"/>
    <n v="42"/>
    <n v="43"/>
    <n v="69.2"/>
    <n v="2.39"/>
    <n v="32.409999999999997"/>
    <n v="13389.11"/>
    <n v="6.72"/>
    <x v="3"/>
    <n v="38"/>
    <n v="21583.24"/>
    <n v="0.83238958097395244"/>
    <n v="6.5306122448979598E-2"/>
    <n v="1.4965986394557823E-2"/>
    <n v="0.9346938775510204"/>
    <n v="0.78333333333333333"/>
    <n v="83.720930232558146"/>
    <n v="8.7791666666666668"/>
    <n v="9.5183333333333326"/>
    <n v="10.301666666666666"/>
    <n v="0.92396052418702479"/>
    <n v="85.714285714285708"/>
    <n v="0.97674418604651181"/>
    <n v="0.9346938775510204"/>
    <n v="0.84353605331094506"/>
    <n v="0.85806390997613513"/>
    <n v="13389.11"/>
    <n v="18.21647619047619"/>
    <n v="8194.130000000001"/>
    <n v="11.148476190476192"/>
    <x v="1"/>
    <s v="Warning"/>
    <n v="200.38123809523807"/>
  </r>
  <r>
    <n v="962"/>
    <x v="141"/>
    <x v="0"/>
    <x v="0"/>
    <x v="3"/>
    <x v="0"/>
    <x v="0"/>
    <s v="B260414-0962"/>
    <s v="OP133"/>
    <n v="941"/>
    <n v="959"/>
    <n v="933"/>
    <n v="26"/>
    <n v="6"/>
    <n v="46"/>
    <s v="Material Shortage"/>
    <n v="42"/>
    <n v="44"/>
    <n v="67"/>
    <n v="1.1399999999999999"/>
    <n v="30.19"/>
    <n v="17003.599999999999"/>
    <n v="8.6999999999999993"/>
    <x v="1"/>
    <n v="33"/>
    <n v="29145"/>
    <n v="1.0191285866099893"/>
    <n v="2.7111574556830033E-2"/>
    <n v="6.2565172054223151E-3"/>
    <n v="0.97288842544317"/>
    <n v="0.76666666666666672"/>
    <n v="81.818181818181813"/>
    <n v="11.721111111111112"/>
    <n v="10.211666666666666"/>
    <n v="10.978333333333333"/>
    <n v="0.9301654774555943"/>
    <n v="85.714285714285708"/>
    <n v="0.95454545454545459"/>
    <n v="0.97288842544317"/>
    <n v="0.86381326191048724"/>
    <n v="0.85843641912139645"/>
    <n v="17003.599999999999"/>
    <n v="17.730552659019811"/>
    <n v="12141.400000000001"/>
    <n v="12.660479666319084"/>
    <x v="2"/>
    <s v="Normal"/>
    <n v="106.38331595411887"/>
  </r>
  <r>
    <n v="963"/>
    <x v="39"/>
    <x v="1"/>
    <x v="4"/>
    <x v="12"/>
    <x v="1"/>
    <x v="0"/>
    <s v="B260120-0963"/>
    <s v="OP107"/>
    <n v="925"/>
    <n v="827"/>
    <n v="730"/>
    <n v="97"/>
    <n v="26"/>
    <n v="69"/>
    <s v="Machine Breakdown"/>
    <n v="42"/>
    <n v="43"/>
    <n v="79.2"/>
    <n v="3.42"/>
    <n v="32.880000000000003"/>
    <n v="15599.23"/>
    <n v="8.25"/>
    <x v="0"/>
    <n v="45"/>
    <n v="22765.06"/>
    <n v="0.89405405405405403"/>
    <n v="0.11729141475211609"/>
    <n v="3.143893591293833E-2"/>
    <n v="0.88270858524788387"/>
    <n v="1.1499999999999999"/>
    <n v="83.720930232558146"/>
    <n v="9.8780555555555551"/>
    <n v="9.6416666666666657"/>
    <n v="10.791666666666666"/>
    <n v="0.89343629343629338"/>
    <n v="85.714285714285708"/>
    <n v="0.97674418604651181"/>
    <n v="0.88270858524788387"/>
    <n v="0.7703033310862113"/>
    <n v="0.85829492325852563"/>
    <n v="15599.23"/>
    <n v="18.862430471584037"/>
    <n v="7165.8300000000017"/>
    <n v="8.6648488512696513"/>
    <x v="1"/>
    <s v="Warning"/>
    <n v="490.42319226118497"/>
  </r>
  <r>
    <n v="964"/>
    <x v="101"/>
    <x v="1"/>
    <x v="2"/>
    <x v="10"/>
    <x v="0"/>
    <x v="4"/>
    <s v="B260223-0964"/>
    <s v="OP113"/>
    <n v="578"/>
    <n v="598"/>
    <n v="519"/>
    <n v="79"/>
    <n v="21"/>
    <n v="31"/>
    <s v="Machine Breakdown"/>
    <n v="57"/>
    <n v="59"/>
    <n v="76"/>
    <n v="3.74"/>
    <n v="19.739999999999998"/>
    <n v="16247.12"/>
    <n v="10.09"/>
    <x v="1"/>
    <n v="56"/>
    <n v="23791.95"/>
    <n v="1.0346020761245676"/>
    <n v="0.13210702341137123"/>
    <n v="3.5117056856187288E-2"/>
    <n v="0.86789297658862874"/>
    <n v="0.51666666666666672"/>
    <n v="61.016949152542374"/>
    <n v="9.8005555555555564"/>
    <n v="8.6349999999999998"/>
    <n v="9.1516666666666673"/>
    <n v="0.9435439810599161"/>
    <n v="63.157894736842103"/>
    <n v="0.96610169491525433"/>
    <n v="0.86789297658862874"/>
    <n v="0.79113603513676944"/>
    <n v="0.86067307439831819"/>
    <n v="16247.12"/>
    <n v="27.169096989966558"/>
    <n v="7544.83"/>
    <n v="12.616772575250836"/>
    <x v="1"/>
    <s v="Warning"/>
    <n v="570.55103678929777"/>
  </r>
  <r>
    <n v="965"/>
    <x v="128"/>
    <x v="0"/>
    <x v="4"/>
    <x v="12"/>
    <x v="1"/>
    <x v="3"/>
    <s v="B260102-0965"/>
    <s v="OP118"/>
    <n v="709"/>
    <n v="612"/>
    <n v="537"/>
    <n v="75"/>
    <n v="25"/>
    <n v="11"/>
    <s v="Quality Inspection"/>
    <n v="49"/>
    <n v="53"/>
    <n v="79.7"/>
    <n v="3.41"/>
    <n v="24.28"/>
    <n v="14004.99"/>
    <n v="6.48"/>
    <x v="3"/>
    <n v="37"/>
    <n v="21014.85"/>
    <n v="0.86318758815232721"/>
    <n v="0.12254901960784313"/>
    <n v="4.084967320261438E-2"/>
    <n v="0.87745098039215685"/>
    <n v="0.18333333333333332"/>
    <n v="67.924528301886795"/>
    <n v="9.01"/>
    <n v="9.4669444444444437"/>
    <n v="9.6502777777777773"/>
    <n v="0.98100227397023687"/>
    <n v="73.469387755102048"/>
    <n v="0.92452830188679236"/>
    <n v="0.87745098039215685"/>
    <n v="0.79581677256686523"/>
    <n v="0.86260465882225001"/>
    <n v="14004.99"/>
    <n v="22.883970588235293"/>
    <n v="7009.8599999999988"/>
    <n v="11.454019607843135"/>
    <x v="1"/>
    <s v="Warning"/>
    <n v="572.09926470588232"/>
  </r>
  <r>
    <n v="966"/>
    <x v="141"/>
    <x v="1"/>
    <x v="4"/>
    <x v="12"/>
    <x v="2"/>
    <x v="3"/>
    <s v="B260414-0966"/>
    <s v="OP125"/>
    <n v="700"/>
    <n v="516"/>
    <n v="441"/>
    <n v="75"/>
    <n v="26"/>
    <n v="40"/>
    <s v="Power Failure"/>
    <n v="49"/>
    <n v="53"/>
    <n v="75.900000000000006"/>
    <n v="3.69"/>
    <n v="18.32"/>
    <n v="11729.96"/>
    <n v="7.62"/>
    <x v="2"/>
    <n v="27"/>
    <n v="16651.22"/>
    <n v="0.7371428571428571"/>
    <n v="0.14534883720930233"/>
    <n v="5.0387596899224806E-2"/>
    <n v="0.85465116279069764"/>
    <n v="0.66666666666666663"/>
    <n v="67.924528301886795"/>
    <n v="7.5966666666666667"/>
    <n v="8.8611111111111125"/>
    <n v="9.5277777777777786"/>
    <n v="0.93002915451895052"/>
    <n v="73.469387755102048"/>
    <n v="0.92452830188679236"/>
    <n v="0.85465116279069764"/>
    <n v="0.73486178148310655"/>
    <n v="0.86451288414383232"/>
    <n v="11729.96"/>
    <n v="22.732480620155037"/>
    <n v="4921.260000000002"/>
    <n v="9.5373255813953524"/>
    <x v="1"/>
    <s v="Warning"/>
    <n v="591.04449612403096"/>
  </r>
  <r>
    <n v="967"/>
    <x v="79"/>
    <x v="0"/>
    <x v="4"/>
    <x v="14"/>
    <x v="1"/>
    <x v="1"/>
    <s v="B260323-0967"/>
    <s v="OP127"/>
    <n v="745"/>
    <n v="716"/>
    <n v="657"/>
    <n v="59"/>
    <n v="24"/>
    <n v="13"/>
    <s v="Setup Time"/>
    <n v="45"/>
    <n v="48"/>
    <n v="74.8"/>
    <n v="2.77"/>
    <n v="21.96"/>
    <n v="14633.65"/>
    <n v="7.42"/>
    <x v="1"/>
    <n v="35"/>
    <n v="23194.87"/>
    <n v="0.96107382550335574"/>
    <n v="8.2402234636871505E-2"/>
    <n v="3.3519553072625698E-2"/>
    <n v="0.91759776536312854"/>
    <n v="0.21666666666666667"/>
    <n v="75"/>
    <n v="9.5466666666666669"/>
    <n v="9.0958333333333332"/>
    <n v="9.3125"/>
    <n v="0.97673378076062634"/>
    <n v="80"/>
    <n v="0.9375"/>
    <n v="0.91759776536312854"/>
    <n v="0.84023318866934116"/>
    <n v="0.86832615186914786"/>
    <n v="14633.65"/>
    <n v="20.438058659217877"/>
    <n v="8561.2199999999993"/>
    <n v="11.957011173184357"/>
    <x v="1"/>
    <s v="Warning"/>
    <n v="490.51340782122907"/>
  </r>
  <r>
    <n v="968"/>
    <x v="165"/>
    <x v="0"/>
    <x v="2"/>
    <x v="4"/>
    <x v="0"/>
    <x v="0"/>
    <s v="B260418-0968"/>
    <s v="OP119"/>
    <n v="930"/>
    <n v="947"/>
    <n v="885"/>
    <n v="62"/>
    <n v="16"/>
    <n v="5"/>
    <s v="Preventive Maintenance"/>
    <n v="42"/>
    <n v="40"/>
    <n v="73.099999999999994"/>
    <n v="1.65"/>
    <n v="32.61"/>
    <n v="17763.18"/>
    <n v="9.86"/>
    <x v="1"/>
    <n v="13"/>
    <n v="28808.23"/>
    <n v="1.0182795698924731"/>
    <n v="6.5469904963041184E-2"/>
    <n v="1.6895459345300949E-2"/>
    <n v="0.93453009503695883"/>
    <n v="8.3333333333333329E-2"/>
    <n v="90"/>
    <n v="10.522222222222222"/>
    <n v="10.766666666666666"/>
    <n v="10.85"/>
    <n v="0.99231950844854067"/>
    <n v="85.714285714285708"/>
    <n v="1.05"/>
    <n v="0.93453009503695883"/>
    <n v="0.97372006676431522"/>
    <n v="0.86917745378429356"/>
    <n v="17763.18"/>
    <n v="18.757317845828933"/>
    <n v="11045.05"/>
    <n v="11.663199577613515"/>
    <x v="0"/>
    <s v="Normal"/>
    <n v="300.11708553326292"/>
  </r>
  <r>
    <n v="969"/>
    <x v="39"/>
    <x v="1"/>
    <x v="0"/>
    <x v="1"/>
    <x v="2"/>
    <x v="1"/>
    <s v="B260120-0969"/>
    <s v="OP133"/>
    <n v="722"/>
    <n v="612"/>
    <n v="575"/>
    <n v="37"/>
    <n v="11"/>
    <n v="13"/>
    <s v="Machine Breakdown"/>
    <n v="45"/>
    <n v="47"/>
    <n v="72.2"/>
    <n v="2.25"/>
    <n v="19.34"/>
    <n v="11799.36"/>
    <n v="6.37"/>
    <x v="1"/>
    <n v="35"/>
    <n v="20032.759999999998"/>
    <n v="0.8476454293628809"/>
    <n v="6.0457516339869281E-2"/>
    <n v="1.7973856209150325E-2"/>
    <n v="0.93954248366013071"/>
    <n v="0.21666666666666667"/>
    <n v="76.59574468085107"/>
    <n v="7.99"/>
    <n v="8.8083333333333336"/>
    <n v="9.0250000000000004"/>
    <n v="0.97599261311172669"/>
    <n v="80"/>
    <n v="0.95744680851063835"/>
    <n v="0.93954248366013071"/>
    <n v="0.87796582061833983"/>
    <n v="0.86591049712866786"/>
    <n v="11799.36"/>
    <n v="19.28"/>
    <n v="8233.3999999999978"/>
    <n v="13.453267973856205"/>
    <x v="2"/>
    <s v="Normal"/>
    <n v="212.08"/>
  </r>
  <r>
    <n v="970"/>
    <x v="9"/>
    <x v="0"/>
    <x v="2"/>
    <x v="4"/>
    <x v="0"/>
    <x v="3"/>
    <s v="B260504-0970"/>
    <s v="OP114"/>
    <n v="680"/>
    <n v="632"/>
    <n v="592"/>
    <n v="40"/>
    <n v="10"/>
    <n v="32"/>
    <s v="Operator Issue"/>
    <n v="49"/>
    <n v="51"/>
    <n v="69.400000000000006"/>
    <n v="2.83"/>
    <n v="21.28"/>
    <n v="14034.4"/>
    <n v="9.24"/>
    <x v="0"/>
    <n v="11"/>
    <n v="22958.22"/>
    <n v="0.92941176470588238"/>
    <n v="6.3291139240506333E-2"/>
    <n v="1.5822784810126583E-2"/>
    <n v="0.93670886075949367"/>
    <n v="0.53333333333333333"/>
    <n v="70.588235294117652"/>
    <n v="8.9533333333333331"/>
    <n v="8.7222222222222232"/>
    <n v="9.2555555555555564"/>
    <n v="0.94237695078031214"/>
    <n v="73.469387755102048"/>
    <n v="0.96078431372549022"/>
    <n v="0.93670886075949367"/>
    <n v="0.84811586585490495"/>
    <n v="0.86552161572577524"/>
    <n v="14034.4"/>
    <n v="22.206329113924049"/>
    <n v="8923.8200000000015"/>
    <n v="14.119968354430382"/>
    <x v="2"/>
    <s v="Warning"/>
    <n v="222.0632911392405"/>
  </r>
  <r>
    <n v="971"/>
    <x v="37"/>
    <x v="1"/>
    <x v="1"/>
    <x v="5"/>
    <x v="2"/>
    <x v="0"/>
    <s v="B260317-0971"/>
    <s v="OP107"/>
    <n v="955"/>
    <n v="854"/>
    <n v="815"/>
    <n v="39"/>
    <n v="16"/>
    <n v="17"/>
    <s v="Tool Change"/>
    <n v="42"/>
    <n v="47"/>
    <n v="72.400000000000006"/>
    <n v="1.56"/>
    <n v="26.16"/>
    <n v="16182.95"/>
    <n v="7.57"/>
    <x v="1"/>
    <n v="45"/>
    <n v="26017.67"/>
    <n v="0.89424083769633511"/>
    <n v="4.5667447306791571E-2"/>
    <n v="1.873536299765808E-2"/>
    <n v="0.95433255269320838"/>
    <n v="0.28333333333333333"/>
    <n v="76.59574468085107"/>
    <n v="11.149444444444445"/>
    <n v="10.858333333333334"/>
    <n v="11.141666666666667"/>
    <n v="0.97456993268511594"/>
    <n v="85.714285714285708"/>
    <n v="0.89361702127659592"/>
    <n v="0.95433255269320838"/>
    <n v="0.83112085295260163"/>
    <n v="0.86610180738813758"/>
    <n v="16182.95"/>
    <n v="18.949590163934428"/>
    <n v="9834.7199999999975"/>
    <n v="11.516065573770488"/>
    <x v="0"/>
    <s v="Warning"/>
    <n v="303.19344262295084"/>
  </r>
  <r>
    <n v="972"/>
    <x v="14"/>
    <x v="1"/>
    <x v="1"/>
    <x v="6"/>
    <x v="0"/>
    <x v="1"/>
    <s v="B260608-0972"/>
    <s v="OP115"/>
    <n v="791"/>
    <n v="796"/>
    <n v="760"/>
    <n v="36"/>
    <n v="10"/>
    <n v="18"/>
    <s v="Setup Time"/>
    <n v="45"/>
    <n v="44"/>
    <n v="66.900000000000006"/>
    <n v="2.7"/>
    <n v="30.76"/>
    <n v="15871.75"/>
    <n v="9.19"/>
    <x v="1"/>
    <n v="17"/>
    <n v="25931.759999999998"/>
    <n v="1.0063211125158027"/>
    <n v="4.5226130653266333E-2"/>
    <n v="1.2562814070351759E-2"/>
    <n v="0.95477386934673369"/>
    <n v="0.3"/>
    <n v="81.818181818181813"/>
    <n v="9.7288888888888891"/>
    <n v="9.5874999999999986"/>
    <n v="9.8874999999999993"/>
    <n v="0.96965865992414657"/>
    <n v="80"/>
    <n v="1.0227272727272727"/>
    <n v="0.95477386934673369"/>
    <n v="0.94684576774228568"/>
    <n v="0.86730804719625942"/>
    <n v="15871.75"/>
    <n v="19.939384422110553"/>
    <n v="10060.009999999998"/>
    <n v="12.638203517587938"/>
    <x v="0"/>
    <s v="Normal"/>
    <n v="199.39384422110552"/>
  </r>
  <r>
    <n v="973"/>
    <x v="15"/>
    <x v="0"/>
    <x v="4"/>
    <x v="13"/>
    <x v="0"/>
    <x v="2"/>
    <s v="B260227-0973"/>
    <s v="OP127"/>
    <n v="663"/>
    <n v="646"/>
    <n v="603"/>
    <n v="43"/>
    <n v="9"/>
    <n v="0"/>
    <s v="No Downtime"/>
    <n v="64"/>
    <n v="64"/>
    <n v="68.099999999999994"/>
    <n v="2.33"/>
    <n v="18.61"/>
    <n v="19867.78"/>
    <n v="8.9499999999999993"/>
    <x v="0"/>
    <n v="33"/>
    <n v="32285.35"/>
    <n v="0.97435897435897434"/>
    <n v="6.6563467492260067E-2"/>
    <n v="1.393188854489164E-2"/>
    <n v="0.93343653250773995"/>
    <n v="0"/>
    <n v="56.25"/>
    <n v="11.484444444444444"/>
    <n v="11.786666666666667"/>
    <n v="11.786666666666667"/>
    <n v="1"/>
    <n v="56.25"/>
    <n v="1"/>
    <n v="0.93343653250773995"/>
    <n v="0.93343653250773995"/>
    <n v="0.8644674143196156"/>
    <n v="19867.78"/>
    <n v="30.755077399380802"/>
    <n v="12417.57"/>
    <n v="19.222244582043345"/>
    <x v="2"/>
    <s v="Normal"/>
    <n v="276.79569659442723"/>
  </r>
  <r>
    <n v="974"/>
    <x v="53"/>
    <x v="0"/>
    <x v="0"/>
    <x v="1"/>
    <x v="0"/>
    <x v="3"/>
    <s v="B260520-0974"/>
    <s v="OP106"/>
    <n v="632"/>
    <n v="657"/>
    <n v="616"/>
    <n v="41"/>
    <n v="16"/>
    <n v="8"/>
    <s v="Machine Breakdown"/>
    <n v="49"/>
    <n v="53"/>
    <n v="75.8"/>
    <n v="2.54"/>
    <n v="26.71"/>
    <n v="14530.82"/>
    <n v="7.6"/>
    <x v="2"/>
    <n v="10"/>
    <n v="23936.32"/>
    <n v="1.0395569620253164"/>
    <n v="6.2404870624048703E-2"/>
    <n v="2.4353120243531201E-2"/>
    <n v="0.93759512937595124"/>
    <n v="0.13333333333333333"/>
    <n v="67.924528301886795"/>
    <n v="9.6724999999999994"/>
    <n v="8.4688888888888894"/>
    <n v="8.6022222222222222"/>
    <n v="0.98450012916559038"/>
    <n v="73.469387755102048"/>
    <n v="0.92452830188679236"/>
    <n v="0.93759512937595124"/>
    <n v="0.85339742967560317"/>
    <n v="0.86191300253487024"/>
    <n v="14530.82"/>
    <n v="22.116925418569252"/>
    <n v="9405.5"/>
    <n v="14.315829528158295"/>
    <x v="2"/>
    <s v="Normal"/>
    <n v="353.87080669710804"/>
  </r>
  <r>
    <n v="975"/>
    <x v="77"/>
    <x v="0"/>
    <x v="3"/>
    <x v="7"/>
    <x v="0"/>
    <x v="2"/>
    <s v="B260604-0975"/>
    <s v="OP113"/>
    <n v="516"/>
    <n v="529"/>
    <n v="499"/>
    <n v="30"/>
    <n v="9"/>
    <n v="6"/>
    <s v="Tool Change"/>
    <n v="64"/>
    <n v="69"/>
    <n v="71.900000000000006"/>
    <n v="2.21"/>
    <n v="19.760000000000002"/>
    <n v="17263.32"/>
    <n v="9.3800000000000008"/>
    <x v="0"/>
    <n v="23"/>
    <n v="26015.79"/>
    <n v="1.0251937984496124"/>
    <n v="5.6710775047258979E-2"/>
    <n v="1.7013232514177693E-2"/>
    <n v="0.94328922495274103"/>
    <n v="0.1"/>
    <n v="52.173913043478258"/>
    <n v="10.139166666666666"/>
    <n v="9.0733333333333341"/>
    <n v="9.1733333333333338"/>
    <n v="0.98909883720930236"/>
    <n v="56.25"/>
    <n v="0.92753623188405787"/>
    <n v="0.94328922495274103"/>
    <n v="0.86539712515044187"/>
    <n v="0.86224052456791889"/>
    <n v="17263.32"/>
    <n v="32.633875236294898"/>
    <n v="8752.4700000000012"/>
    <n v="16.545311909262761"/>
    <x v="0"/>
    <s v="Normal"/>
    <n v="293.70487712665408"/>
  </r>
  <r>
    <n v="976"/>
    <x v="83"/>
    <x v="0"/>
    <x v="4"/>
    <x v="13"/>
    <x v="0"/>
    <x v="1"/>
    <s v="B260116-0976"/>
    <s v="OP106"/>
    <n v="933"/>
    <n v="743"/>
    <n v="695"/>
    <n v="48"/>
    <n v="12"/>
    <n v="45"/>
    <s v="Machine Breakdown"/>
    <n v="45"/>
    <n v="47"/>
    <n v="80.2"/>
    <n v="1.7"/>
    <n v="28.42"/>
    <n v="14612.93"/>
    <n v="8.19"/>
    <x v="1"/>
    <n v="35"/>
    <n v="24551.52"/>
    <n v="0.7963558413719185"/>
    <n v="6.4602960969044415E-2"/>
    <n v="1.6150740242261104E-2"/>
    <n v="0.93539703903095561"/>
    <n v="0.75"/>
    <n v="76.59574468085107"/>
    <n v="9.700277777777778"/>
    <n v="10.9125"/>
    <n v="11.6625"/>
    <n v="0.93569131832797425"/>
    <n v="80"/>
    <n v="0.95744680851063835"/>
    <n v="0.93539703903095561"/>
    <n v="0.83799851037219431"/>
    <n v="0.86211426054461793"/>
    <n v="14612.93"/>
    <n v="19.667469717362046"/>
    <n v="9938.59"/>
    <n v="13.376298788694482"/>
    <x v="1"/>
    <s v="Warning"/>
    <n v="236.00963660834455"/>
  </r>
  <r>
    <n v="977"/>
    <x v="33"/>
    <x v="0"/>
    <x v="0"/>
    <x v="3"/>
    <x v="2"/>
    <x v="3"/>
    <s v="B260316-0977"/>
    <s v="OP120"/>
    <n v="782"/>
    <n v="680"/>
    <n v="654"/>
    <n v="26"/>
    <n v="7"/>
    <n v="22"/>
    <s v="Operator Issue"/>
    <n v="49"/>
    <n v="53"/>
    <n v="70.900000000000006"/>
    <n v="1.51"/>
    <n v="25.37"/>
    <n v="15478.13"/>
    <n v="6.49"/>
    <x v="3"/>
    <n v="5"/>
    <n v="24850.98"/>
    <n v="0.86956521739130432"/>
    <n v="3.8235294117647062E-2"/>
    <n v="1.0294117647058823E-2"/>
    <n v="0.96176470588235297"/>
    <n v="0.36666666666666664"/>
    <n v="67.924528301886795"/>
    <n v="10.011111111111111"/>
    <n v="10.277222222222221"/>
    <n v="10.643888888888888"/>
    <n v="0.9655514379664909"/>
    <n v="73.469387755102048"/>
    <n v="0.92452830188679236"/>
    <n v="0.96176470588235297"/>
    <n v="0.85854776307087033"/>
    <n v="0.86311908346846888"/>
    <n v="15478.13"/>
    <n v="22.76195588235294"/>
    <n v="9372.85"/>
    <n v="13.783602941176472"/>
    <x v="0"/>
    <s v="Normal"/>
    <n v="159.33369117647058"/>
  </r>
  <r>
    <n v="978"/>
    <x v="151"/>
    <x v="0"/>
    <x v="1"/>
    <x v="5"/>
    <x v="2"/>
    <x v="2"/>
    <s v="B260607-0978"/>
    <s v="OP111"/>
    <n v="513"/>
    <n v="488"/>
    <n v="465"/>
    <n v="23"/>
    <n v="6"/>
    <n v="29"/>
    <s v="Machine Breakdown"/>
    <n v="64"/>
    <n v="70"/>
    <n v="75.900000000000006"/>
    <n v="2.2400000000000002"/>
    <n v="20.010000000000002"/>
    <n v="14557.15"/>
    <n v="7.06"/>
    <x v="1"/>
    <n v="23"/>
    <n v="24635.77"/>
    <n v="0.95126705653021437"/>
    <n v="4.7131147540983603E-2"/>
    <n v="1.2295081967213115E-2"/>
    <n v="0.95286885245901642"/>
    <n v="0.48333333333333334"/>
    <n v="51.428571428571431"/>
    <n v="9.4888888888888889"/>
    <n v="8.6366666666666667"/>
    <n v="9.1199999999999992"/>
    <n v="0.94700292397660824"/>
    <n v="56.25"/>
    <n v="0.91428571428571437"/>
    <n v="0.95286885245901642"/>
    <n v="0.82502362463535894"/>
    <n v="0.86331783652923411"/>
    <n v="14557.15"/>
    <n v="29.830225409836064"/>
    <n v="10078.620000000001"/>
    <n v="20.652909836065575"/>
    <x v="1"/>
    <s v="Warning"/>
    <n v="178.98135245901639"/>
  </r>
  <r>
    <n v="979"/>
    <x v="1"/>
    <x v="0"/>
    <x v="4"/>
    <x v="14"/>
    <x v="1"/>
    <x v="4"/>
    <s v="B260328-0979"/>
    <s v="OP120"/>
    <n v="748"/>
    <n v="632"/>
    <n v="581"/>
    <n v="51"/>
    <n v="16"/>
    <n v="36"/>
    <s v="Tool Change"/>
    <n v="57"/>
    <n v="61"/>
    <n v="69.7"/>
    <n v="1.45"/>
    <n v="27.04"/>
    <n v="17597.96"/>
    <n v="7.5"/>
    <x v="2"/>
    <n v="31"/>
    <n v="26882.959999999999"/>
    <n v="0.84491978609625673"/>
    <n v="8.0696202531645569E-2"/>
    <n v="2.5316455696202531E-2"/>
    <n v="0.91930379746835444"/>
    <n v="0.6"/>
    <n v="59.016393442622949"/>
    <n v="10.70888888888889"/>
    <n v="11.243333333333334"/>
    <n v="11.843333333333334"/>
    <n v="0.94933858710948493"/>
    <n v="63.157894736842103"/>
    <n v="0.93442622950819676"/>
    <n v="0.91930379746835444"/>
    <n v="0.81550233423181195"/>
    <n v="0.86505848252441031"/>
    <n v="17597.96"/>
    <n v="27.844873417721519"/>
    <n v="9285"/>
    <n v="14.691455696202532"/>
    <x v="2"/>
    <s v="Warning"/>
    <n v="445.51797468354431"/>
  </r>
  <r>
    <n v="980"/>
    <x v="46"/>
    <x v="0"/>
    <x v="4"/>
    <x v="14"/>
    <x v="1"/>
    <x v="4"/>
    <s v="B260115-0980"/>
    <s v="OP122"/>
    <n v="630"/>
    <n v="498"/>
    <n v="453"/>
    <n v="45"/>
    <n v="10"/>
    <n v="57"/>
    <s v="Machine Breakdown"/>
    <n v="57"/>
    <n v="58"/>
    <n v="61.6"/>
    <n v="2.1"/>
    <n v="20.27"/>
    <n v="13129.77"/>
    <n v="6.75"/>
    <x v="1"/>
    <n v="19"/>
    <n v="20664.990000000002"/>
    <n v="0.79047619047619044"/>
    <n v="9.036144578313253E-2"/>
    <n v="2.0080321285140562E-2"/>
    <n v="0.90963855421686746"/>
    <n v="0.95"/>
    <n v="62.068965517241381"/>
    <n v="8.0233333333333334"/>
    <n v="9.0250000000000004"/>
    <n v="9.9749999999999996"/>
    <n v="0.90476190476190488"/>
    <n v="63.157894736842103"/>
    <n v="0.98275862068965525"/>
    <n v="0.90963855421686746"/>
    <n v="0.80881654697608185"/>
    <n v="0.86741829910977208"/>
    <n v="13129.77"/>
    <n v="26.365000000000002"/>
    <n v="7535.2200000000012"/>
    <n v="15.130963855421689"/>
    <x v="2"/>
    <s v="Warning"/>
    <n v="263.65000000000003"/>
  </r>
  <r>
    <n v="981"/>
    <x v="145"/>
    <x v="0"/>
    <x v="4"/>
    <x v="13"/>
    <x v="2"/>
    <x v="4"/>
    <s v="B260404-0981"/>
    <s v="OP103"/>
    <n v="541"/>
    <n v="442"/>
    <n v="404"/>
    <n v="38"/>
    <n v="12"/>
    <n v="36"/>
    <s v="Machine Breakdown"/>
    <n v="57"/>
    <n v="58"/>
    <n v="77.900000000000006"/>
    <n v="1.9"/>
    <n v="18.25"/>
    <n v="11433.21"/>
    <n v="8.49"/>
    <x v="2"/>
    <n v="51"/>
    <n v="18485.71"/>
    <n v="0.81700554528650648"/>
    <n v="8.5972850678733032E-2"/>
    <n v="2.7149321266968326E-2"/>
    <n v="0.91402714932126694"/>
    <n v="0.6"/>
    <n v="62.068965517241381"/>
    <n v="7.1211111111111114"/>
    <n v="7.9658333333333342"/>
    <n v="8.5658333333333339"/>
    <n v="0.92995427570775369"/>
    <n v="63.157894736842103"/>
    <n v="0.98275862068965525"/>
    <n v="0.91402714932126694"/>
    <n v="0.83534822363075956"/>
    <n v="0.87034838671645665"/>
    <n v="11433.21"/>
    <n v="25.866990950226242"/>
    <n v="7052.5"/>
    <n v="15.955882352941176"/>
    <x v="1"/>
    <s v="Warning"/>
    <n v="310.40389140271492"/>
  </r>
  <r>
    <n v="982"/>
    <x v="114"/>
    <x v="0"/>
    <x v="4"/>
    <x v="14"/>
    <x v="1"/>
    <x v="4"/>
    <s v="B260519-0982"/>
    <s v="OP101"/>
    <n v="640"/>
    <n v="593"/>
    <n v="547"/>
    <n v="46"/>
    <n v="10"/>
    <n v="33"/>
    <s v="Machine Breakdown"/>
    <n v="57"/>
    <n v="62"/>
    <n v="70.5"/>
    <n v="1.92"/>
    <n v="19.309999999999999"/>
    <n v="15354.82"/>
    <n v="7.52"/>
    <x v="0"/>
    <n v="1"/>
    <n v="24641.97"/>
    <n v="0.92656249999999996"/>
    <n v="7.7571669477234401E-2"/>
    <n v="1.6863406408094434E-2"/>
    <n v="0.92242833052276563"/>
    <n v="0.55000000000000004"/>
    <n v="58.064516129032256"/>
    <n v="10.212777777777777"/>
    <n v="9.5833333333333321"/>
    <n v="10.133333333333333"/>
    <n v="0.94572368421052622"/>
    <n v="63.157894736842103"/>
    <n v="0.91935483870967738"/>
    <n v="0.92242833052276563"/>
    <n v="0.802010519229723"/>
    <n v="0.87219050056307224"/>
    <n v="15354.82"/>
    <n v="25.89345699831366"/>
    <n v="9287.1500000000015"/>
    <n v="15.661298482293425"/>
    <x v="0"/>
    <s v="Warning"/>
    <n v="258.93456998313661"/>
  </r>
  <r>
    <n v="983"/>
    <x v="26"/>
    <x v="1"/>
    <x v="2"/>
    <x v="9"/>
    <x v="1"/>
    <x v="0"/>
    <s v="B260219-0983"/>
    <s v="OP118"/>
    <n v="767"/>
    <n v="652"/>
    <n v="625"/>
    <n v="27"/>
    <n v="5"/>
    <n v="8"/>
    <s v="Preventive Maintenance"/>
    <n v="42"/>
    <n v="41"/>
    <n v="78.2"/>
    <n v="1.76"/>
    <n v="26.01"/>
    <n v="11619.43"/>
    <n v="8.83"/>
    <x v="2"/>
    <n v="24"/>
    <n v="20513.169999999998"/>
    <n v="0.85006518904823991"/>
    <n v="4.1411042944785273E-2"/>
    <n v="7.6687116564417178E-3"/>
    <n v="0.95858895705521474"/>
    <n v="0.13333333333333333"/>
    <n v="87.804878048780495"/>
    <n v="7.4255555555555555"/>
    <n v="8.8150000000000013"/>
    <n v="8.9483333333333341"/>
    <n v="0.98509964611659528"/>
    <n v="85.714285714285708"/>
    <n v="1.0243902439024393"/>
    <n v="0.95858895705521474"/>
    <n v="0.96733748730213365"/>
    <n v="0.87608938841492501"/>
    <n v="11619.43"/>
    <n v="17.821211656441719"/>
    <n v="8893.739999999998"/>
    <n v="13.640705521472389"/>
    <x v="0"/>
    <s v="Normal"/>
    <n v="89.106058282208593"/>
  </r>
  <r>
    <n v="984"/>
    <x v="85"/>
    <x v="0"/>
    <x v="0"/>
    <x v="1"/>
    <x v="0"/>
    <x v="4"/>
    <s v="B260212-0984"/>
    <s v="OP124"/>
    <n v="645"/>
    <n v="638"/>
    <n v="608"/>
    <n v="30"/>
    <n v="12"/>
    <n v="47"/>
    <s v="Tool Change"/>
    <n v="57"/>
    <n v="55"/>
    <n v="72.8"/>
    <n v="2.0299999999999998"/>
    <n v="20.9"/>
    <n v="18317.099999999999"/>
    <n v="10.199999999999999"/>
    <x v="0"/>
    <n v="1"/>
    <n v="27258.51"/>
    <n v="0.98914728682170538"/>
    <n v="4.7021943573667714E-2"/>
    <n v="1.8808777429467086E-2"/>
    <n v="0.95297805642633227"/>
    <n v="0.78333333333333333"/>
    <n v="65.454545454545453"/>
    <n v="9.7472222222222218"/>
    <n v="9.4291666666666671"/>
    <n v="10.2125"/>
    <n v="0.92329661362709103"/>
    <n v="63.157894736842103"/>
    <n v="1.0363636363636364"/>
    <n v="0.95297805642633227"/>
    <n v="0.91187710008151801"/>
    <n v="0.87072185318626549"/>
    <n v="18317.099999999999"/>
    <n v="28.710188087774291"/>
    <n v="8941.41"/>
    <n v="14.01474921630094"/>
    <x v="2"/>
    <s v="Normal"/>
    <n v="344.52225705329147"/>
  </r>
  <r>
    <n v="985"/>
    <x v="124"/>
    <x v="0"/>
    <x v="2"/>
    <x v="4"/>
    <x v="2"/>
    <x v="3"/>
    <s v="B260327-0985"/>
    <s v="OP131"/>
    <n v="829"/>
    <n v="736"/>
    <n v="689"/>
    <n v="47"/>
    <n v="11"/>
    <n v="55"/>
    <s v="Machine Breakdown"/>
    <n v="49"/>
    <n v="49"/>
    <n v="75"/>
    <n v="1.51"/>
    <n v="27.99"/>
    <n v="16307.12"/>
    <n v="8.4700000000000006"/>
    <x v="0"/>
    <n v="18"/>
    <n v="26960.21"/>
    <n v="0.887816646562123"/>
    <n v="6.3858695652173919E-2"/>
    <n v="1.4945652173913044E-2"/>
    <n v="0.93614130434782605"/>
    <n v="0.91666666666666663"/>
    <n v="73.469387755102048"/>
    <n v="10.017777777777777"/>
    <n v="10.366944444444446"/>
    <n v="11.283611111111112"/>
    <n v="0.91876123187513858"/>
    <n v="73.469387755102048"/>
    <n v="1"/>
    <n v="0.93614130434782605"/>
    <n v="0.86009033799180767"/>
    <n v="0.86814965025531221"/>
    <n v="16307.12"/>
    <n v="22.156413043478263"/>
    <n v="10653.089999999998"/>
    <n v="14.474307065217388"/>
    <x v="2"/>
    <s v="Normal"/>
    <n v="243.72054347826091"/>
  </r>
  <r>
    <n v="986"/>
    <x v="97"/>
    <x v="0"/>
    <x v="3"/>
    <x v="8"/>
    <x v="0"/>
    <x v="1"/>
    <s v="B260429-0986"/>
    <s v="OP129"/>
    <n v="808"/>
    <n v="770"/>
    <n v="723"/>
    <n v="47"/>
    <n v="12"/>
    <n v="47"/>
    <s v="Power Failure"/>
    <n v="45"/>
    <n v="47"/>
    <n v="70.099999999999994"/>
    <n v="2.46"/>
    <n v="28.84"/>
    <n v="15921.7"/>
    <n v="9.06"/>
    <x v="0"/>
    <n v="18"/>
    <n v="25699.09"/>
    <n v="0.95297029702970293"/>
    <n v="6.1038961038961038E-2"/>
    <n v="1.5584415584415584E-2"/>
    <n v="0.938961038961039"/>
    <n v="0.78333333333333333"/>
    <n v="76.59574468085107"/>
    <n v="10.052777777777777"/>
    <n v="9.3166666666666664"/>
    <n v="10.1"/>
    <n v="0.92244224422442245"/>
    <n v="80"/>
    <n v="0.95744680851063835"/>
    <n v="0.938961038961039"/>
    <n v="0.82928042044326022"/>
    <n v="0.86868693773954597"/>
    <n v="15921.7"/>
    <n v="20.677532467532469"/>
    <n v="9777.39"/>
    <n v="12.697909090909091"/>
    <x v="2"/>
    <s v="Warning"/>
    <n v="248.13038961038961"/>
  </r>
  <r>
    <n v="987"/>
    <x v="90"/>
    <x v="0"/>
    <x v="1"/>
    <x v="6"/>
    <x v="2"/>
    <x v="4"/>
    <s v="B260217-0987"/>
    <s v="OP104"/>
    <n v="696"/>
    <n v="591"/>
    <n v="557"/>
    <n v="34"/>
    <n v="10"/>
    <n v="13"/>
    <s v="Operator Issue"/>
    <n v="57"/>
    <n v="60"/>
    <n v="77.599999999999994"/>
    <n v="1.71"/>
    <n v="19.329999999999998"/>
    <n v="15361.66"/>
    <n v="7.23"/>
    <x v="0"/>
    <n v="35"/>
    <n v="25490.37"/>
    <n v="0.84913793103448276"/>
    <n v="5.7529610829103212E-2"/>
    <n v="1.6920473773265651E-2"/>
    <n v="0.94247038917089676"/>
    <n v="0.21666666666666667"/>
    <n v="60"/>
    <n v="9.85"/>
    <n v="10.803333333333333"/>
    <n v="11.02"/>
    <n v="0.98033877797943136"/>
    <n v="63.157894736842103"/>
    <n v="0.95000000000000007"/>
    <n v="0.94247038917089676"/>
    <n v="0.87774325612151627"/>
    <n v="0.8715016889749948"/>
    <n v="15361.66"/>
    <n v="25.992656514382404"/>
    <n v="10128.709999999999"/>
    <n v="17.138257191201351"/>
    <x v="2"/>
    <s v="Normal"/>
    <n v="259.92656514382406"/>
  </r>
  <r>
    <n v="988"/>
    <x v="15"/>
    <x v="1"/>
    <x v="2"/>
    <x v="4"/>
    <x v="0"/>
    <x v="2"/>
    <s v="B260227-0988"/>
    <s v="OP104"/>
    <n v="485"/>
    <n v="449"/>
    <n v="415"/>
    <n v="34"/>
    <n v="9"/>
    <n v="11"/>
    <s v="Machine Breakdown"/>
    <n v="64"/>
    <n v="68"/>
    <n v="69.8"/>
    <n v="1.91"/>
    <n v="15"/>
    <n v="14482.49"/>
    <n v="9.2899999999999991"/>
    <x v="0"/>
    <n v="32"/>
    <n v="21971.95"/>
    <n v="0.9257731958762887"/>
    <n v="7.5723830734966593E-2"/>
    <n v="2.0044543429844099E-2"/>
    <n v="0.92427616926503342"/>
    <n v="0.18333333333333332"/>
    <n v="52.941176470588232"/>
    <n v="8.4811111111111117"/>
    <n v="8.4388888888888882"/>
    <n v="8.6222222222222218"/>
    <n v="0.97873711340206182"/>
    <n v="56.25"/>
    <n v="0.94117647058823528"/>
    <n v="0.92427616926503342"/>
    <n v="0.85141024931084641"/>
    <n v="0.87102156842526246"/>
    <n v="14482.49"/>
    <n v="32.25498886414254"/>
    <n v="7489.4600000000009"/>
    <n v="16.680311804008912"/>
    <x v="0"/>
    <s v="Normal"/>
    <n v="290.29489977728286"/>
  </r>
  <r>
    <n v="989"/>
    <x v="155"/>
    <x v="1"/>
    <x v="3"/>
    <x v="8"/>
    <x v="1"/>
    <x v="2"/>
    <s v="B260103-0989"/>
    <s v="OP112"/>
    <n v="504"/>
    <n v="434"/>
    <n v="403"/>
    <n v="31"/>
    <n v="6"/>
    <n v="22"/>
    <s v="Machine Breakdown"/>
    <n v="64"/>
    <n v="68"/>
    <n v="79.5"/>
    <n v="1.5"/>
    <n v="16.22"/>
    <n v="13101.7"/>
    <n v="8.92"/>
    <x v="2"/>
    <n v="27"/>
    <n v="20810.36"/>
    <n v="0.86111111111111116"/>
    <n v="7.1428571428571425E-2"/>
    <n v="1.3824884792626729E-2"/>
    <n v="0.9285714285714286"/>
    <n v="0.36666666666666664"/>
    <n v="52.941176470588232"/>
    <n v="8.1977777777777785"/>
    <n v="8.5933333333333337"/>
    <n v="8.9600000000000009"/>
    <n v="0.95907738095238093"/>
    <n v="56.25"/>
    <n v="0.94117647058823528"/>
    <n v="0.9285714285714286"/>
    <n v="0.83818527410964394"/>
    <n v="0.87265584501813054"/>
    <n v="13101.7"/>
    <n v="30.188248847926268"/>
    <n v="7708.66"/>
    <n v="17.76188940092166"/>
    <x v="2"/>
    <s v="Warning"/>
    <n v="181.12949308755759"/>
  </r>
  <r>
    <n v="990"/>
    <x v="36"/>
    <x v="1"/>
    <x v="0"/>
    <x v="3"/>
    <x v="0"/>
    <x v="3"/>
    <s v="B260508-0990"/>
    <s v="OP104"/>
    <n v="742"/>
    <n v="827"/>
    <n v="786"/>
    <n v="41"/>
    <n v="13"/>
    <n v="37"/>
    <s v="Preventive Maintenance"/>
    <n v="49"/>
    <n v="49"/>
    <n v="74.8"/>
    <n v="2.77"/>
    <n v="33.94"/>
    <n v="17596.57"/>
    <n v="9.0500000000000007"/>
    <x v="2"/>
    <n v="48"/>
    <n v="29222.53"/>
    <n v="1.1145552560646901"/>
    <n v="4.9576783555018135E-2"/>
    <n v="1.5719467956469165E-2"/>
    <n v="0.95042321644498184"/>
    <n v="0.6166666666666667"/>
    <n v="73.469387755102048"/>
    <n v="11.256388888888889"/>
    <n v="9.4827777777777769"/>
    <n v="10.099444444444444"/>
    <n v="0.93894053578304637"/>
    <n v="73.469387755102048"/>
    <n v="1"/>
    <n v="0.95042321644498184"/>
    <n v="0.89239088406949751"/>
    <n v="0.87578953328253839"/>
    <n v="17596.57"/>
    <n v="21.277593712212816"/>
    <n v="11625.96"/>
    <n v="14.057992744860941"/>
    <x v="1"/>
    <s v="Normal"/>
    <n v="276.6087182587666"/>
  </r>
  <r>
    <n v="991"/>
    <x v="94"/>
    <x v="1"/>
    <x v="3"/>
    <x v="11"/>
    <x v="1"/>
    <x v="0"/>
    <s v="B260422-0991"/>
    <s v="OP111"/>
    <n v="770"/>
    <n v="645"/>
    <n v="595"/>
    <n v="50"/>
    <n v="16"/>
    <n v="23"/>
    <s v="Machine Breakdown"/>
    <n v="42"/>
    <n v="41"/>
    <n v="74.599999999999994"/>
    <n v="2.21"/>
    <n v="26.76"/>
    <n v="11517.13"/>
    <n v="8.4"/>
    <x v="3"/>
    <n v="39"/>
    <n v="18921.439999999999"/>
    <n v="0.83766233766233766"/>
    <n v="7.7519379844961239E-2"/>
    <n v="2.4806201550387597E-2"/>
    <n v="0.92248062015503873"/>
    <n v="0.38333333333333336"/>
    <n v="87.804878048780495"/>
    <n v="7.3458333333333332"/>
    <n v="8.6"/>
    <n v="8.9833333333333325"/>
    <n v="0.9573283858998145"/>
    <n v="85.714285714285708"/>
    <n v="1.0243902439024393"/>
    <n v="0.92248062015503873"/>
    <n v="0.90465631929046586"/>
    <n v="0.8741293982038425"/>
    <n v="11517.13"/>
    <n v="17.856015503875966"/>
    <n v="7404.3099999999995"/>
    <n v="11.479550387596898"/>
    <x v="1"/>
    <s v="Normal"/>
    <n v="285.69624806201546"/>
  </r>
  <r>
    <n v="992"/>
    <x v="138"/>
    <x v="1"/>
    <x v="0"/>
    <x v="3"/>
    <x v="0"/>
    <x v="0"/>
    <s v="B260202-0992"/>
    <s v="OP111"/>
    <n v="976"/>
    <n v="928"/>
    <n v="903"/>
    <n v="25"/>
    <n v="8"/>
    <n v="0"/>
    <s v="No Downtime"/>
    <n v="42"/>
    <n v="42"/>
    <n v="72.599999999999994"/>
    <n v="2.16"/>
    <n v="27.27"/>
    <n v="16639.61"/>
    <n v="8.02"/>
    <x v="0"/>
    <n v="29"/>
    <n v="29076.65"/>
    <n v="0.95081967213114749"/>
    <n v="2.6939655172413791E-2"/>
    <n v="8.6206896551724137E-3"/>
    <n v="0.97306034482758619"/>
    <n v="0"/>
    <n v="85.714285714285708"/>
    <n v="10.826666666666666"/>
    <n v="11.386666666666667"/>
    <n v="11.386666666666667"/>
    <n v="1"/>
    <n v="85.714285714285708"/>
    <n v="1"/>
    <n v="0.97306034482758619"/>
    <n v="0.97306034482758619"/>
    <n v="0.8707375180831064"/>
    <n v="16639.61"/>
    <n v="17.930614224137933"/>
    <n v="12437.04"/>
    <n v="13.40198275862069"/>
    <x v="2"/>
    <s v="Normal"/>
    <n v="143.44491379310347"/>
  </r>
  <r>
    <n v="993"/>
    <x v="6"/>
    <x v="0"/>
    <x v="0"/>
    <x v="3"/>
    <x v="1"/>
    <x v="0"/>
    <s v="B260122-0993"/>
    <s v="OP122"/>
    <n v="940"/>
    <n v="797"/>
    <n v="762"/>
    <n v="35"/>
    <n v="9"/>
    <n v="49"/>
    <s v="Material Shortage"/>
    <n v="42"/>
    <n v="45"/>
    <n v="77.7"/>
    <n v="1.61"/>
    <n v="32.700000000000003"/>
    <n v="14959.74"/>
    <n v="8.6199999999999992"/>
    <x v="0"/>
    <n v="37"/>
    <n v="24070.400000000001"/>
    <n v="0.84787234042553195"/>
    <n v="4.3914680050188205E-2"/>
    <n v="1.1292346298619825E-2"/>
    <n v="0.95608531994981183"/>
    <n v="0.81666666666666665"/>
    <n v="80"/>
    <n v="9.9625000000000004"/>
    <n v="10.15"/>
    <n v="10.966666666666667"/>
    <n v="0.92553191489361708"/>
    <n v="85.714285714285708"/>
    <n v="0.93333333333333335"/>
    <n v="0.95608531994981183"/>
    <n v="0.82589497850983751"/>
    <n v="0.85794716474004629"/>
    <n v="14959.74"/>
    <n v="18.770062735257213"/>
    <n v="9110.6600000000017"/>
    <n v="11.431191969887079"/>
    <x v="1"/>
    <s v="Warning"/>
    <n v="168.93056461731493"/>
  </r>
  <r>
    <n v="994"/>
    <x v="65"/>
    <x v="0"/>
    <x v="3"/>
    <x v="11"/>
    <x v="0"/>
    <x v="2"/>
    <s v="B260330-0994"/>
    <s v="OP130"/>
    <n v="569"/>
    <n v="587"/>
    <n v="535"/>
    <n v="52"/>
    <n v="11"/>
    <n v="17"/>
    <s v="Material Shortage"/>
    <n v="64"/>
    <n v="68"/>
    <n v="74.8"/>
    <n v="1.69"/>
    <n v="19.8"/>
    <n v="17532.759999999998"/>
    <n v="9.52"/>
    <x v="2"/>
    <n v="22"/>
    <n v="28521.06"/>
    <n v="1.031634446397188"/>
    <n v="8.8586030664395229E-2"/>
    <n v="1.8739352640545145E-2"/>
    <n v="0.91141396933560481"/>
    <n v="0.28333333333333333"/>
    <n v="52.941176470588232"/>
    <n v="11.087777777777777"/>
    <n v="9.8322222222222226"/>
    <n v="10.115555555555556"/>
    <n v="0.97199033391915646"/>
    <n v="56.25"/>
    <n v="0.94117647058823528"/>
    <n v="0.91141396933560481"/>
    <n v="0.83377465260526906"/>
    <n v="0.86252604848721914"/>
    <n v="17532.759999999998"/>
    <n v="29.868415672913116"/>
    <n v="10988.300000000003"/>
    <n v="18.71942078364566"/>
    <x v="0"/>
    <s v="Warning"/>
    <n v="328.55257240204429"/>
  </r>
  <r>
    <n v="995"/>
    <x v="127"/>
    <x v="1"/>
    <x v="1"/>
    <x v="2"/>
    <x v="2"/>
    <x v="1"/>
    <s v="B260621-0995"/>
    <s v="OP122"/>
    <n v="709"/>
    <n v="661"/>
    <n v="622"/>
    <n v="39"/>
    <n v="13"/>
    <n v="0"/>
    <s v="No Downtime"/>
    <n v="45"/>
    <n v="49"/>
    <n v="72.5"/>
    <n v="1.55"/>
    <n v="22.61"/>
    <n v="13814.22"/>
    <n v="9.17"/>
    <x v="1"/>
    <n v="14"/>
    <n v="21320.51"/>
    <n v="0.93229901269393511"/>
    <n v="5.9001512859304085E-2"/>
    <n v="1.9667170953101363E-2"/>
    <n v="0.94099848714069589"/>
    <n v="0"/>
    <n v="73.469387755102048"/>
    <n v="8.9969444444444449"/>
    <n v="8.8625000000000007"/>
    <n v="8.8625000000000007"/>
    <n v="1"/>
    <n v="80"/>
    <n v="0.91836734693877564"/>
    <n v="0.94099848714069589"/>
    <n v="0.86418228410880249"/>
    <n v="0.86731794780087734"/>
    <n v="13814.22"/>
    <n v="20.898971255673221"/>
    <n v="7506.2899999999991"/>
    <n v="11.355960665658092"/>
    <x v="0"/>
    <s v="Normal"/>
    <n v="271.68662632375185"/>
  </r>
  <r>
    <n v="996"/>
    <x v="117"/>
    <x v="0"/>
    <x v="0"/>
    <x v="1"/>
    <x v="1"/>
    <x v="4"/>
    <s v="B260304-0996"/>
    <s v="OP129"/>
    <n v="526"/>
    <n v="453"/>
    <n v="432"/>
    <n v="21"/>
    <n v="6"/>
    <n v="32"/>
    <s v="Machine Breakdown"/>
    <n v="57"/>
    <n v="57"/>
    <n v="76.400000000000006"/>
    <n v="2.63"/>
    <n v="15.83"/>
    <n v="12275.95"/>
    <n v="8.01"/>
    <x v="1"/>
    <n v="17"/>
    <n v="20047.419999999998"/>
    <n v="0.86121673003802279"/>
    <n v="4.6357615894039736E-2"/>
    <n v="1.3245033112582781E-2"/>
    <n v="0.95364238410596025"/>
    <n v="0.53333333333333333"/>
    <n v="63.157894736842103"/>
    <n v="7.1725000000000003"/>
    <n v="7.7949999999999999"/>
    <n v="8.3283333333333331"/>
    <n v="0.93596157694616766"/>
    <n v="63.157894736842103"/>
    <n v="1"/>
    <n v="0.95364238410596025"/>
    <n v="0.89257262967051754"/>
    <n v="0.86794508053929253"/>
    <n v="12275.95"/>
    <n v="27.099227373068434"/>
    <n v="7771.4699999999975"/>
    <n v="17.155562913907278"/>
    <x v="1"/>
    <s v="Normal"/>
    <n v="162.59536423841061"/>
  </r>
  <r>
    <n v="997"/>
    <x v="87"/>
    <x v="1"/>
    <x v="3"/>
    <x v="7"/>
    <x v="0"/>
    <x v="3"/>
    <s v="B260405-0997"/>
    <s v="OP110"/>
    <n v="779"/>
    <n v="685"/>
    <n v="636"/>
    <n v="49"/>
    <n v="10"/>
    <n v="44"/>
    <s v="Material Shortage"/>
    <n v="49"/>
    <n v="53"/>
    <n v="73.8"/>
    <n v="3.06"/>
    <n v="22.76"/>
    <n v="15249.82"/>
    <n v="8.15"/>
    <x v="2"/>
    <n v="51"/>
    <n v="23993.98"/>
    <n v="0.87933247753530164"/>
    <n v="7.153284671532846E-2"/>
    <n v="1.4598540145985401E-2"/>
    <n v="0.92846715328467155"/>
    <n v="0.73333333333333328"/>
    <n v="67.924528301886795"/>
    <n v="10.084722222222222"/>
    <n v="9.8697222222222223"/>
    <n v="10.603055555555555"/>
    <n v="0.93083754682874442"/>
    <n v="73.469387755102048"/>
    <n v="0.92452830188679236"/>
    <n v="0.92846715328467155"/>
    <n v="0.79902551465007543"/>
    <n v="0.86178819325648615"/>
    <n v="15249.82"/>
    <n v="22.26251094890511"/>
    <n v="8744.16"/>
    <n v="12.765197080291971"/>
    <x v="1"/>
    <s v="Warning"/>
    <n v="222.62510948905111"/>
  </r>
  <r>
    <n v="998"/>
    <x v="101"/>
    <x v="0"/>
    <x v="1"/>
    <x v="6"/>
    <x v="1"/>
    <x v="0"/>
    <s v="B260223-0998"/>
    <s v="OP113"/>
    <n v="974"/>
    <n v="965"/>
    <n v="921"/>
    <n v="44"/>
    <n v="9"/>
    <n v="0"/>
    <s v="No Downtime"/>
    <n v="42"/>
    <n v="42"/>
    <n v="73.5"/>
    <n v="2.6"/>
    <n v="30.47"/>
    <n v="18526.310000000001"/>
    <n v="9.76"/>
    <x v="0"/>
    <n v="8"/>
    <n v="29344.63"/>
    <n v="0.99075975359342916"/>
    <n v="4.5595854922279792E-2"/>
    <n v="9.3264248704663204E-3"/>
    <n v="0.9544041450777202"/>
    <n v="0"/>
    <n v="85.714285714285708"/>
    <n v="11.258333333333333"/>
    <n v="11.363333333333333"/>
    <n v="11.363333333333333"/>
    <n v="1"/>
    <n v="85.714285714285708"/>
    <n v="1"/>
    <n v="0.9544041450777202"/>
    <n v="0.9544041450777202"/>
    <n v="0.88270908612528975"/>
    <n v="18526.310000000001"/>
    <n v="19.198248704663214"/>
    <n v="10818.32"/>
    <n v="11.210694300518135"/>
    <x v="2"/>
    <s v="Normal"/>
    <n v="172.78423834196894"/>
  </r>
  <r>
    <n v="999"/>
    <x v="33"/>
    <x v="0"/>
    <x v="1"/>
    <x v="2"/>
    <x v="2"/>
    <x v="2"/>
    <s v="B260316-0999"/>
    <s v="OP124"/>
    <n v="466"/>
    <n v="504"/>
    <n v="472"/>
    <n v="32"/>
    <n v="8"/>
    <n v="24"/>
    <s v="Material Shortage"/>
    <n v="64"/>
    <n v="66"/>
    <n v="69.400000000000006"/>
    <n v="1.2"/>
    <n v="20.46"/>
    <n v="16519.12"/>
    <n v="8.7200000000000006"/>
    <x v="0"/>
    <n v="1"/>
    <n v="24239.91"/>
    <n v="1.0815450643776825"/>
    <n v="6.3492063492063489E-2"/>
    <n v="1.5873015873015872E-2"/>
    <n v="0.93650793650793651"/>
    <n v="0.4"/>
    <n v="54.545454545454547"/>
    <n v="9.24"/>
    <n v="7.8844444444444441"/>
    <n v="8.2844444444444445"/>
    <n v="0.95171673819742486"/>
    <n v="56.25"/>
    <n v="0.96969696969696972"/>
    <n v="0.93650793650793651"/>
    <n v="0.86428148230723334"/>
    <n v="0.84686155664907448"/>
    <n v="16519.12"/>
    <n v="32.776031746031741"/>
    <n v="7720.7900000000009"/>
    <n v="15.31902777777778"/>
    <x v="0"/>
    <s v="Normal"/>
    <n v="262.20825396825393"/>
  </r>
  <r>
    <n v="1000"/>
    <x v="140"/>
    <x v="0"/>
    <x v="3"/>
    <x v="7"/>
    <x v="2"/>
    <x v="4"/>
    <s v="B260420-1000"/>
    <s v="OP124"/>
    <n v="732"/>
    <n v="628"/>
    <n v="596"/>
    <n v="32"/>
    <n v="9"/>
    <n v="13"/>
    <s v="Material Shortage"/>
    <n v="57"/>
    <n v="64"/>
    <n v="60.3"/>
    <n v="1.49"/>
    <n v="26.07"/>
    <n v="16530.14"/>
    <n v="8.08"/>
    <x v="2"/>
    <n v="25"/>
    <n v="27853.42"/>
    <n v="0.85792349726775952"/>
    <n v="5.0955414012738856E-2"/>
    <n v="1.4331210191082803E-2"/>
    <n v="0.94904458598726116"/>
    <n v="0.21666666666666667"/>
    <n v="56.25"/>
    <n v="11.164444444444445"/>
    <n v="11.373333333333333"/>
    <n v="11.59"/>
    <n v="0.98130572332470523"/>
    <n v="63.157894736842103"/>
    <n v="0.890625"/>
    <n v="0.94904458598726116"/>
    <n v="0.82944163099091572"/>
    <n v="0.82944163099091572"/>
    <n v="16530.14"/>
    <n v="26.321878980891718"/>
    <n v="11323.279999999999"/>
    <n v="18.030700636942672"/>
    <x v="0"/>
    <s v="Warning"/>
    <n v="236.89691082802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9AEF2-A580-4C88-9899-26A732F90D4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
    <pivotField axis="axisRow" allDrilled="1" showAll="0" dataSourceSort="1" defaultAttributeDrillState="1">
      <items count="6">
        <item x="0"/>
        <item x="1"/>
        <item x="2"/>
        <item x="3"/>
        <item x="4"/>
        <item t="default"/>
      </items>
    </pivotField>
    <pivotField dataField="1" subtotalTop="0" showAll="0" defaultSubtotal="0"/>
  </pivotFields>
  <rowFields count="1">
    <field x="0"/>
  </rowFields>
  <rowItems count="6">
    <i>
      <x/>
    </i>
    <i>
      <x v="1"/>
    </i>
    <i>
      <x v="2"/>
    </i>
    <i>
      <x v="3"/>
    </i>
    <i>
      <x v="4"/>
    </i>
    <i t="grand">
      <x/>
    </i>
  </rowItems>
  <colItems count="1">
    <i/>
  </colItems>
  <dataFields count="1">
    <dataField name="Sum of Scrap_Cost" fld="1" baseField="0" baseItem="0" numFmtId="166"/>
  </dataFields>
  <formats count="1">
    <format dxfId="5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Data_Analytics_1000_Records.xlsx!ManufacturingDataTable">
        <x15:activeTabTopLevelEntity name="[Manufacturing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49E29-9D37-47B4-A660-7B773BF330C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0:C34"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pivotField showAll="0"/>
    <pivotField axis="axisRow" showAll="0">
      <items count="4">
        <item x="1"/>
        <item x="0"/>
        <item x="2"/>
        <item t="default"/>
      </items>
    </pivotField>
    <pivotField showAll="0"/>
    <pivotField showAll="0"/>
    <pivotField showAll="0"/>
    <pivotField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5"/>
  </rowFields>
  <rowItems count="4">
    <i>
      <x/>
    </i>
    <i>
      <x v="1"/>
    </i>
    <i>
      <x v="2"/>
    </i>
    <i t="grand">
      <x/>
    </i>
  </rowItems>
  <colItems count="1">
    <i/>
  </colItems>
  <dataFields count="1">
    <dataField name="Sum of Produced_Quantity" fld="10" baseField="0" baseItem="0" numFmtId="3"/>
  </dataFields>
  <formats count="1">
    <format dxfId="4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4BB05-2818-4126-B907-333E1E83520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B28"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pivotField axis="axisRow" showAll="0">
      <items count="16">
        <item x="3"/>
        <item x="1"/>
        <item x="0"/>
        <item x="8"/>
        <item x="7"/>
        <item x="11"/>
        <item x="14"/>
        <item x="13"/>
        <item x="12"/>
        <item x="5"/>
        <item x="2"/>
        <item x="6"/>
        <item x="4"/>
        <item x="10"/>
        <item x="9"/>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dataField="1"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Downtime_Hours" fld="30" baseField="4" baseItem="5" numFmtId="2"/>
  </dataFields>
  <formats count="7">
    <format dxfId="53">
      <pivotArea collapsedLevelsAreSubtotals="1" fieldPosition="0">
        <references count="1">
          <reference field="4" count="1">
            <x v="0"/>
          </reference>
        </references>
      </pivotArea>
    </format>
    <format dxfId="52">
      <pivotArea collapsedLevelsAreSubtotals="1" fieldPosition="0">
        <references count="1">
          <reference field="4" count="1">
            <x v="3"/>
          </reference>
        </references>
      </pivotArea>
    </format>
    <format dxfId="51">
      <pivotArea collapsedLevelsAreSubtotals="1" fieldPosition="0">
        <references count="1">
          <reference field="4" count="1">
            <x v="4"/>
          </reference>
        </references>
      </pivotArea>
    </format>
    <format dxfId="50">
      <pivotArea collapsedLevelsAreSubtotals="1" fieldPosition="0">
        <references count="1">
          <reference field="4" count="1">
            <x v="5"/>
          </reference>
        </references>
      </pivotArea>
    </format>
    <format dxfId="49">
      <pivotArea collapsedLevelsAreSubtotals="1" fieldPosition="0">
        <references count="1">
          <reference field="4" count="1">
            <x v="6"/>
          </reference>
        </references>
      </pivotArea>
    </format>
    <format dxfId="48">
      <pivotArea collapsedLevelsAreSubtotals="1" fieldPosition="0">
        <references count="1">
          <reference field="4" count="5">
            <x v="8"/>
            <x v="9"/>
            <x v="10"/>
            <x v="11"/>
            <x v="12"/>
          </reference>
        </references>
      </pivotArea>
    </format>
    <format dxfId="47">
      <pivotArea outline="0" fieldPosition="0">
        <references count="1">
          <reference field="4294967294" count="1">
            <x v="0"/>
          </reference>
        </references>
      </pivotArea>
    </format>
  </format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CC4E47-98D7-4EC3-A02A-A53B79EEF5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2:E18"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pivotField showAll="0"/>
    <pivotField showAll="0"/>
    <pivotField axis="axisRow"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dataField="1"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6"/>
  </rowFields>
  <rowItems count="6">
    <i>
      <x/>
    </i>
    <i>
      <x v="1"/>
    </i>
    <i>
      <x v="2"/>
    </i>
    <i>
      <x v="3"/>
    </i>
    <i>
      <x v="4"/>
    </i>
    <i t="grand">
      <x/>
    </i>
  </rowItems>
  <colItems count="1">
    <i/>
  </colItems>
  <dataFields count="1">
    <dataField name="Average of Defect_Rate_%" fld="27" subtotal="average" baseField="6" baseItem="0" numFmtId="10"/>
  </dataFields>
  <formats count="2">
    <format dxfId="55">
      <pivotArea outline="0" collapsedLevelsAreSubtotals="1" fieldPosition="0"/>
    </format>
    <format dxfId="54">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18D16C-4715-43E8-84BE-F3ACC3ED07A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0:I47" firstHeaderRow="1" firstDataRow="2" firstDataCol="1"/>
  <pivotFields count="50">
    <pivotField dataField="1"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pivotField axis="axisRow" showAll="0">
      <items count="16">
        <item x="3"/>
        <item x="1"/>
        <item x="0"/>
        <item x="8"/>
        <item x="7"/>
        <item x="11"/>
        <item x="14"/>
        <item x="13"/>
        <item x="12"/>
        <item x="5"/>
        <item x="2"/>
        <item x="6"/>
        <item x="4"/>
        <item x="10"/>
        <item x="9"/>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axis="axisCol" showAll="0">
      <items count="4">
        <item x="1"/>
        <item x="0"/>
        <item x="2"/>
        <item t="default"/>
      </items>
    </pivotField>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Fields count="1">
    <field x="45"/>
  </colFields>
  <colItems count="4">
    <i>
      <x/>
    </i>
    <i>
      <x v="1"/>
    </i>
    <i>
      <x v="2"/>
    </i>
    <i t="grand">
      <x/>
    </i>
  </colItems>
  <dataFields count="1">
    <dataField name="Count of Record_ID" fld="0" subtotal="count" baseField="4" baseItem="0"/>
  </dataFields>
  <chartFormats count="6">
    <chartFormat chart="13" format="0" series="1">
      <pivotArea type="data" outline="0" fieldPosition="0">
        <references count="2">
          <reference field="4294967294" count="1" selected="0">
            <x v="0"/>
          </reference>
          <reference field="45" count="1" selected="0">
            <x v="0"/>
          </reference>
        </references>
      </pivotArea>
    </chartFormat>
    <chartFormat chart="13" format="1" series="1">
      <pivotArea type="data" outline="0" fieldPosition="0">
        <references count="2">
          <reference field="4294967294" count="1" selected="0">
            <x v="0"/>
          </reference>
          <reference field="45" count="1" selected="0">
            <x v="1"/>
          </reference>
        </references>
      </pivotArea>
    </chartFormat>
    <chartFormat chart="13" format="2" series="1">
      <pivotArea type="data" outline="0" fieldPosition="0">
        <references count="2">
          <reference field="4294967294" count="1" selected="0">
            <x v="0"/>
          </reference>
          <reference field="45" count="1" selected="0">
            <x v="2"/>
          </reference>
        </references>
      </pivotArea>
    </chartFormat>
    <chartFormat chart="18" format="6" series="1">
      <pivotArea type="data" outline="0" fieldPosition="0">
        <references count="2">
          <reference field="4294967294" count="1" selected="0">
            <x v="0"/>
          </reference>
          <reference field="45" count="1" selected="0">
            <x v="0"/>
          </reference>
        </references>
      </pivotArea>
    </chartFormat>
    <chartFormat chart="18" format="7" series="1">
      <pivotArea type="data" outline="0" fieldPosition="0">
        <references count="2">
          <reference field="4294967294" count="1" selected="0">
            <x v="0"/>
          </reference>
          <reference field="45" count="1" selected="0">
            <x v="1"/>
          </reference>
        </references>
      </pivotArea>
    </chartFormat>
    <chartFormat chart="18" format="8" series="1">
      <pivotArea type="data" outline="0" fieldPosition="0">
        <references count="2">
          <reference field="4294967294" count="1" selected="0">
            <x v="0"/>
          </reference>
          <reference field="4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407B43-1A9C-4649-B126-4D12C78DE9E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dataField="1"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Average of OEE_%" fld="39" subtotal="average" baseField="3" baseItem="0" numFmtId="10"/>
  </dataFields>
  <formats count="1">
    <format dxfId="56">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DEE67B-FDBA-41D8-A64F-42DAC9E4E4C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50">
    <pivotField showAll="0"/>
    <pivotField axis="axisRow"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pivotField showAll="0"/>
    <pivotField showAll="0">
      <items count="4">
        <item x="1"/>
        <item x="0"/>
        <item x="2"/>
        <item t="default"/>
      </items>
    </pivotField>
    <pivotField showAll="0"/>
    <pivotField showAll="0"/>
    <pivotField showAll="0"/>
    <pivotField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3">
        <item sd="0" x="0"/>
        <item sd="0" x="1"/>
        <item sd="0" x="2"/>
      </items>
    </pivotField>
  </pivotFields>
  <rowFields count="2">
    <field x="48"/>
    <field x="1"/>
  </rowFields>
  <rowItems count="7">
    <i>
      <x v="1"/>
    </i>
    <i>
      <x v="2"/>
    </i>
    <i>
      <x v="3"/>
    </i>
    <i>
      <x v="4"/>
    </i>
    <i>
      <x v="5"/>
    </i>
    <i>
      <x v="6"/>
    </i>
    <i t="grand">
      <x/>
    </i>
  </rowItems>
  <colItems count="1">
    <i/>
  </colItems>
  <dataFields count="1">
    <dataField name="Sum of Produced_Quantity" fld="10" baseField="48" baseItem="1" numFmtId="3"/>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9FD2EF-B5D7-4B03-B928-5522F3D01A5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D26"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2A532-1F9E-4770-81F0-8CAA7005338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chine">
  <location ref="A24:B4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dataField="1"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Downtime Hours" fld="30" baseField="0" baseItem="0"/>
  </dataFields>
  <formats count="4">
    <format dxfId="23">
      <pivotArea collapsedLevelsAreSubtotals="1" fieldPosition="0">
        <references count="1">
          <reference field="4" count="1">
            <x v="0"/>
          </reference>
        </references>
      </pivotArea>
    </format>
    <format dxfId="22">
      <pivotArea collapsedLevelsAreSubtotals="1" fieldPosition="0">
        <references count="1">
          <reference field="4" count="1">
            <x v="2"/>
          </reference>
        </references>
      </pivotArea>
    </format>
    <format dxfId="21">
      <pivotArea collapsedLevelsAreSubtotals="1" fieldPosition="0">
        <references count="1">
          <reference field="4" count="4">
            <x v="3"/>
            <x v="4"/>
            <x v="5"/>
            <x v="6"/>
          </reference>
        </references>
      </pivotArea>
    </format>
    <format dxfId="20">
      <pivotArea collapsedLevelsAreSubtotals="1" fieldPosition="0">
        <references count="1">
          <reference field="4" count="5">
            <x v="8"/>
            <x v="9"/>
            <x v="10"/>
            <x v="11"/>
            <x v="12"/>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0D1697-AD40-4053-95CE-DB3B646EF19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ion Line">
  <location ref="A14:C20" firstHeaderRow="0"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dataField="1"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Fields count="1">
    <field x="-2"/>
  </colFields>
  <colItems count="2">
    <i>
      <x/>
    </i>
    <i i="1">
      <x v="1"/>
    </i>
  </colItems>
  <dataFields count="2">
    <dataField name="Planned Quantity" fld="9" baseField="3" baseItem="0" numFmtId="3"/>
    <dataField name="Produced Quantity" fld="10" baseField="3" baseItem="0" numFmtId="3"/>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C61ED2-1AD4-40D0-872F-B0174B3327E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52:B59" firstHeaderRow="1" firstDataRow="1" firstDataCol="1"/>
  <pivotFields count="50">
    <pivotField showAll="0"/>
    <pivotField axis="axisRow"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dataField="1" numFmtId="10" showAll="0"/>
    <pivotField numFmtId="10" showAll="0"/>
    <pivotField numFmtId="165" showAll="0"/>
    <pivotField numFmtId="165" showAll="0"/>
    <pivotField numFmtId="165" showAll="0"/>
    <pivotField numFmtId="165" showAll="0"/>
    <pivotField showAll="0"/>
    <pivotField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3">
        <item sd="0" x="0"/>
        <item sd="0" x="1"/>
        <item sd="0" x="2"/>
      </items>
    </pivotField>
  </pivotFields>
  <rowFields count="2">
    <field x="48"/>
    <field x="1"/>
  </rowFields>
  <rowItems count="7">
    <i>
      <x v="1"/>
    </i>
    <i>
      <x v="2"/>
    </i>
    <i>
      <x v="3"/>
    </i>
    <i>
      <x v="4"/>
    </i>
    <i>
      <x v="5"/>
    </i>
    <i>
      <x v="6"/>
    </i>
    <i t="grand">
      <x/>
    </i>
  </rowItems>
  <colItems count="1">
    <i/>
  </colItems>
  <dataFields count="1">
    <dataField name="Average_OEE" fld="39" subtotal="average" baseField="48" baseItem="1" numFmtId="10"/>
  </dataFields>
  <formats count="1">
    <format dxfId="2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A150BE-6F97-4569-9F82-EB9E5414594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ft">
  <location ref="A44:C48" firstHeaderRow="0"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axis="axisRow" showAll="0">
      <items count="4">
        <item x="1"/>
        <item x="0"/>
        <item x="2"/>
        <item t="default"/>
      </items>
    </pivotField>
    <pivotField showAll="0">
      <items count="6">
        <item x="0"/>
        <item x="3"/>
        <item x="4"/>
        <item x="1"/>
        <item x="2"/>
        <item t="default"/>
      </items>
    </pivotField>
    <pivotField showAll="0"/>
    <pivotField showAll="0"/>
    <pivotField dataField="1"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5"/>
  </rowFields>
  <rowItems count="4">
    <i>
      <x/>
    </i>
    <i>
      <x v="1"/>
    </i>
    <i>
      <x v="2"/>
    </i>
    <i t="grand">
      <x/>
    </i>
  </rowItems>
  <colFields count="1">
    <field x="-2"/>
  </colFields>
  <colItems count="2">
    <i>
      <x/>
    </i>
    <i i="1">
      <x v="1"/>
    </i>
  </colItems>
  <dataFields count="2">
    <dataField name="Planned Quantity" fld="9" baseField="5" baseItem="0" numFmtId="3"/>
    <dataField name="Produced Quantity" fld="10" baseField="5" baseItem="0" numFmtId="3"/>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2FE45B-E2D0-402B-BE96-ABDBE74B2DC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ion Line">
  <location ref="D24:E3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dataField="1"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Average_OEE" fld="39" subtotal="average" baseField="3" baseItem="0" numFmtId="10"/>
  </dataFields>
  <formats count="1">
    <format dxfId="2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DF98B0-9CEE-4E5D-8E1A-052E7CFC67B8}"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Machine">
  <location ref="D14:E30" firstHeaderRow="1" firstDataRow="1" firstDataCol="1"/>
  <pivotFields count="2">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Total Scrap Cost" fld="1" baseField="0" baseItem="0" numFmtId="166"/>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crap Cos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Data_Analytics_1000_Records.xlsx!ManufacturingDataTable">
        <x15:activeTabTopLevelEntity name="[Manufacturing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0409FD-0AD2-40AE-BE6D-991039A027D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achine">
  <location ref="A14:B3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dataField="1"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Defect Rate" fld="27" subtotal="average" baseField="4" baseItem="0" numFmtId="10"/>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CBDDF7-181E-4B5E-9222-5AF4E306D92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chine">
  <location ref="A44:B6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dataField="1"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Cost Per Unit" fld="42" subtotal="average" baseField="4" baseItem="0" numFmtId="165"/>
  </dataFields>
  <formats count="1">
    <format dxfId="1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E47C6B-6283-49A5-982D-1C84F17DAA2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ion Line">
  <location ref="D34:E4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dataField="1"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Total Profit" fld="43" baseField="0" baseItem="0" numFmtId="166"/>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5F82F41-E3AA-4D24-B6CB-4E5C5BEC3D5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4:B40"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axis="axisRow"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dataField="1"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6"/>
  </rowFields>
  <rowItems count="6">
    <i>
      <x/>
    </i>
    <i>
      <x v="1"/>
    </i>
    <i>
      <x v="2"/>
    </i>
    <i>
      <x v="3"/>
    </i>
    <i>
      <x v="4"/>
    </i>
    <i t="grand">
      <x/>
    </i>
  </rowItems>
  <colItems count="1">
    <i/>
  </colItems>
  <dataFields count="1">
    <dataField name="Average Quality" fld="38" subtotal="average" baseField="6" baseItem="0"/>
  </dataFields>
  <formats count="3">
    <format dxfId="19">
      <pivotArea outline="0" collapsedLevelsAreSubtotals="1" fieldPosition="0"/>
    </format>
    <format dxfId="18">
      <pivotArea field="6" type="button" dataOnly="0" labelOnly="1" outline="0" axis="axisRow" fieldPosition="0"/>
    </format>
    <format dxfId="17">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D44963-D914-4424-AD83-6CA25ACDBEA5}"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Machine">
  <location ref="A96:B112" firstHeaderRow="1" firstDataRow="1" firstDataCol="1"/>
  <pivotFields count="2">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Total Scrap Cost" fld="1" baseField="0" baseItem="0" numFmtId="166"/>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crap Cos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Data_Analytics_1000_Records.xlsx!ManufacturingDataTable">
        <x15:activeTabTopLevelEntity name="[Manufacturing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03BC239-76F5-40ED-824A-B8EFF3B6B2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ft">
  <location ref="A57:C61" firstHeaderRow="0"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axis="axisRow" showAll="0">
      <items count="4">
        <item x="1"/>
        <item x="0"/>
        <item x="2"/>
        <item t="default"/>
      </items>
    </pivotField>
    <pivotField showAll="0">
      <items count="6">
        <item x="0"/>
        <item x="3"/>
        <item x="4"/>
        <item x="1"/>
        <item x="2"/>
        <item t="default"/>
      </items>
    </pivotField>
    <pivotField showAll="0"/>
    <pivotField showAll="0"/>
    <pivotField dataField="1"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5"/>
  </rowFields>
  <rowItems count="4">
    <i>
      <x/>
    </i>
    <i>
      <x v="1"/>
    </i>
    <i>
      <x v="2"/>
    </i>
    <i t="grand">
      <x/>
    </i>
  </rowItems>
  <colFields count="1">
    <field x="-2"/>
  </colFields>
  <colItems count="2">
    <i>
      <x/>
    </i>
    <i i="1">
      <x v="1"/>
    </i>
  </colItems>
  <dataFields count="2">
    <dataField name="Planned Quantity" fld="9" baseField="5" baseItem="0" numFmtId="3"/>
    <dataField name="Produced Quantity" fld="10" baseField="5" baseItem="0" numFmtId="3"/>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3FAD5CC-F6B5-46F9-807D-0CD94C56172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65:B72" firstHeaderRow="1" firstDataRow="1" firstDataCol="1"/>
  <pivotFields count="50">
    <pivotField showAll="0"/>
    <pivotField axis="axisRow"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dataField="1" numFmtId="10" showAll="0"/>
    <pivotField numFmtId="10" showAll="0"/>
    <pivotField numFmtId="165" showAll="0"/>
    <pivotField numFmtId="165" showAll="0"/>
    <pivotField numFmtId="165" showAll="0"/>
    <pivotField numFmtId="165" showAll="0"/>
    <pivotField showAll="0"/>
    <pivotField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3">
        <item sd="0" x="0"/>
        <item sd="0" x="1"/>
        <item sd="0" x="2"/>
      </items>
    </pivotField>
  </pivotFields>
  <rowFields count="2">
    <field x="48"/>
    <field x="1"/>
  </rowFields>
  <rowItems count="7">
    <i>
      <x v="1"/>
    </i>
    <i>
      <x v="2"/>
    </i>
    <i>
      <x v="3"/>
    </i>
    <i>
      <x v="4"/>
    </i>
    <i>
      <x v="5"/>
    </i>
    <i>
      <x v="6"/>
    </i>
    <i t="grand">
      <x/>
    </i>
  </rowItems>
  <colItems count="1">
    <i/>
  </colItems>
  <dataFields count="1">
    <dataField name="Average_OEE" fld="39" subtotal="average" baseField="48" baseItem="1" numFmtId="10"/>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1BA0678-7059-46CE-AA62-71E14FC2E50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achine">
  <location ref="A76:B92"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dataField="1"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Defect Rate" fld="27" subtotal="average" baseField="4" baseItem="0" numFmtId="10"/>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3E494B1-C24E-4E93-AEFA-31D0279CCA9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ion Line">
  <location ref="A17:C23" firstHeaderRow="0"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dataField="1" numFmtId="1" showAll="0"/>
    <pivotField dataField="1"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Fields count="1">
    <field x="-2"/>
  </colFields>
  <colItems count="2">
    <i>
      <x/>
    </i>
    <i i="1">
      <x v="1"/>
    </i>
  </colItems>
  <dataFields count="2">
    <dataField name="Planned Quantity" fld="9" baseField="3" baseItem="0" numFmtId="3"/>
    <dataField name="Produced Quantity" fld="10" baseField="3" baseItem="0" numFmtId="3"/>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49730D3-7866-4DDF-9C14-A19791482388}"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Machine">
  <location ref="A136:B152"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items count="3">
        <item x="0"/>
        <item x="1"/>
        <item t="default"/>
      </items>
    </pivotField>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dataField="1" numFmtId="165" showAll="0"/>
    <pivotField numFmtId="165" showAll="0"/>
    <pivotField numFmtId="165" showAll="0"/>
    <pivotField showAll="0"/>
    <pivotField showAll="0"/>
    <pivotField numFmtId="165"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Cost Per Unit" fld="42" subtotal="average" baseField="4" baseItem="0" numFmtId="165"/>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A888FE7-CCB6-4580-A412-2F46F6C6A309}"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Product">
  <location ref="A116:B122"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axis="axisRow"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dataField="1"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6"/>
  </rowFields>
  <rowItems count="6">
    <i>
      <x/>
    </i>
    <i>
      <x v="1"/>
    </i>
    <i>
      <x v="2"/>
    </i>
    <i>
      <x v="3"/>
    </i>
    <i>
      <x v="4"/>
    </i>
    <i t="grand">
      <x/>
    </i>
  </rowItems>
  <colItems count="1">
    <i/>
  </colItems>
  <dataFields count="1">
    <dataField name="Average Quality" fld="38" subtotal="average" baseField="6" baseItem="0"/>
  </dataFields>
  <formats count="3">
    <format dxfId="6">
      <pivotArea outline="0" collapsedLevelsAreSubtotals="1" fieldPosition="0"/>
    </format>
    <format dxfId="5">
      <pivotArea field="6" type="button" dataOnly="0" labelOnly="1" outline="0" axis="axisRow" fieldPosition="0"/>
    </format>
    <format dxfId="4">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A652FC1-A365-4DBC-A745-1E345D58D76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chine">
  <location ref="A27:B43"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showAll="0">
      <items count="6">
        <item x="0"/>
        <item x="3"/>
        <item x="4"/>
        <item x="1"/>
        <item x="2"/>
        <item t="default"/>
      </items>
    </pivotField>
    <pivotField axis="axisRow"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dataField="1"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Downtime Hours" fld="30" baseField="0" baseItem="0"/>
  </dataFields>
  <formats count="4">
    <format dxfId="10">
      <pivotArea collapsedLevelsAreSubtotals="1" fieldPosition="0">
        <references count="1">
          <reference field="4" count="1">
            <x v="0"/>
          </reference>
        </references>
      </pivotArea>
    </format>
    <format dxfId="9">
      <pivotArea collapsedLevelsAreSubtotals="1" fieldPosition="0">
        <references count="1">
          <reference field="4" count="1">
            <x v="2"/>
          </reference>
        </references>
      </pivotArea>
    </format>
    <format dxfId="8">
      <pivotArea collapsedLevelsAreSubtotals="1" fieldPosition="0">
        <references count="1">
          <reference field="4" count="4">
            <x v="3"/>
            <x v="4"/>
            <x v="5"/>
            <x v="6"/>
          </reference>
        </references>
      </pivotArea>
    </format>
    <format dxfId="7">
      <pivotArea collapsedLevelsAreSubtotals="1" fieldPosition="0">
        <references count="1">
          <reference field="4" count="5">
            <x v="8"/>
            <x v="9"/>
            <x v="10"/>
            <x v="11"/>
            <x v="12"/>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74BF9A0-35DF-42BD-922A-BED07F12182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ion Line">
  <location ref="A47:B53"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dataField="1" numFmtId="10" showAll="0"/>
    <pivotField numFmtId="10" showAll="0"/>
    <pivotField numFmtId="165" showAll="0"/>
    <pivotField numFmtId="165" showAll="0"/>
    <pivotField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Average_OEE" fld="39" subtotal="average" baseField="3" baseItem="0" numFmtId="10"/>
  </dataFields>
  <formats count="1">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EC1BA49-E894-4F86-9C0F-F8506F7FEF2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ion Line">
  <location ref="A126:B132" firstHeaderRow="1" firstDataRow="1" firstDataCol="1"/>
  <pivotFields count="50">
    <pivotField showAll="0"/>
    <pivotField numFmtId="164" showAll="0">
      <items count="181">
        <item x="119"/>
        <item x="128"/>
        <item x="155"/>
        <item x="111"/>
        <item x="100"/>
        <item x="152"/>
        <item x="51"/>
        <item x="144"/>
        <item x="3"/>
        <item x="67"/>
        <item x="48"/>
        <item x="104"/>
        <item x="49"/>
        <item x="46"/>
        <item x="83"/>
        <item x="40"/>
        <item x="56"/>
        <item x="11"/>
        <item x="39"/>
        <item x="113"/>
        <item x="6"/>
        <item x="150"/>
        <item x="4"/>
        <item x="102"/>
        <item x="170"/>
        <item x="168"/>
        <item x="18"/>
        <item x="162"/>
        <item x="106"/>
        <item x="61"/>
        <item x="54"/>
        <item x="138"/>
        <item x="125"/>
        <item x="146"/>
        <item x="132"/>
        <item x="88"/>
        <item x="123"/>
        <item x="177"/>
        <item x="24"/>
        <item x="19"/>
        <item x="166"/>
        <item x="85"/>
        <item x="175"/>
        <item x="64"/>
        <item x="142"/>
        <item x="129"/>
        <item x="90"/>
        <item x="72"/>
        <item x="26"/>
        <item x="154"/>
        <item x="156"/>
        <item x="103"/>
        <item x="101"/>
        <item x="139"/>
        <item x="52"/>
        <item x="7"/>
        <item x="15"/>
        <item x="35"/>
        <item x="2"/>
        <item x="93"/>
        <item x="73"/>
        <item x="117"/>
        <item x="99"/>
        <item x="171"/>
        <item x="122"/>
        <item x="25"/>
        <item x="130"/>
        <item x="159"/>
        <item x="179"/>
        <item x="157"/>
        <item x="44"/>
        <item x="29"/>
        <item x="112"/>
        <item x="33"/>
        <item x="37"/>
        <item x="62"/>
        <item x="136"/>
        <item x="55"/>
        <item x="115"/>
        <item x="176"/>
        <item x="79"/>
        <item x="173"/>
        <item x="45"/>
        <item x="66"/>
        <item x="124"/>
        <item x="1"/>
        <item x="126"/>
        <item x="65"/>
        <item x="163"/>
        <item x="169"/>
        <item x="121"/>
        <item x="32"/>
        <item x="145"/>
        <item x="87"/>
        <item x="98"/>
        <item x="50"/>
        <item x="109"/>
        <item x="133"/>
        <item x="20"/>
        <item x="86"/>
        <item x="23"/>
        <item x="89"/>
        <item x="141"/>
        <item x="71"/>
        <item x="158"/>
        <item x="74"/>
        <item x="165"/>
        <item x="135"/>
        <item x="140"/>
        <item x="42"/>
        <item x="94"/>
        <item x="118"/>
        <item x="96"/>
        <item x="110"/>
        <item x="59"/>
        <item x="34"/>
        <item x="116"/>
        <item x="97"/>
        <item x="174"/>
        <item x="68"/>
        <item x="75"/>
        <item x="10"/>
        <item x="9"/>
        <item x="91"/>
        <item x="31"/>
        <item x="81"/>
        <item x="36"/>
        <item x="5"/>
        <item x="108"/>
        <item x="57"/>
        <item x="69"/>
        <item x="84"/>
        <item x="95"/>
        <item x="137"/>
        <item x="131"/>
        <item x="58"/>
        <item x="134"/>
        <item x="114"/>
        <item x="53"/>
        <item x="161"/>
        <item x="27"/>
        <item x="43"/>
        <item x="147"/>
        <item x="76"/>
        <item x="167"/>
        <item x="78"/>
        <item x="70"/>
        <item x="178"/>
        <item x="60"/>
        <item x="82"/>
        <item x="143"/>
        <item x="28"/>
        <item x="30"/>
        <item x="77"/>
        <item x="16"/>
        <item x="149"/>
        <item x="151"/>
        <item x="14"/>
        <item x="21"/>
        <item x="38"/>
        <item x="63"/>
        <item x="47"/>
        <item x="0"/>
        <item x="107"/>
        <item x="8"/>
        <item x="22"/>
        <item x="148"/>
        <item x="153"/>
        <item x="12"/>
        <item x="120"/>
        <item x="127"/>
        <item x="80"/>
        <item x="160"/>
        <item x="164"/>
        <item x="41"/>
        <item x="172"/>
        <item x="92"/>
        <item x="17"/>
        <item x="105"/>
        <item x="13"/>
        <item t="default"/>
      </items>
    </pivotField>
    <pivotField showAll="0"/>
    <pivotField axis="axisRow" showAll="0">
      <items count="6">
        <item x="0"/>
        <item x="3"/>
        <item x="4"/>
        <item x="1"/>
        <item x="2"/>
        <item t="default"/>
      </items>
    </pivotField>
    <pivotField showAll="0">
      <items count="16">
        <item x="3"/>
        <item x="1"/>
        <item x="0"/>
        <item x="8"/>
        <item x="7"/>
        <item x="11"/>
        <item x="14"/>
        <item x="13"/>
        <item x="12"/>
        <item x="5"/>
        <item x="2"/>
        <item x="6"/>
        <item x="4"/>
        <item x="10"/>
        <item x="9"/>
        <item t="default"/>
      </items>
    </pivotField>
    <pivotField showAll="0">
      <items count="4">
        <item x="1"/>
        <item x="0"/>
        <item x="2"/>
        <item t="default"/>
      </items>
    </pivotField>
    <pivotField showAll="0">
      <items count="6">
        <item x="0"/>
        <item x="3"/>
        <item x="4"/>
        <item x="1"/>
        <item x="2"/>
        <item t="default"/>
      </items>
    </pivotField>
    <pivotField showAll="0"/>
    <pivotField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2" showAll="0"/>
    <pivotField numFmtId="2" showAll="0"/>
    <pivotField numFmtId="165" showAll="0"/>
    <pivotField numFmtId="2" showAll="0"/>
    <pivotField showAll="0">
      <items count="5">
        <item x="0"/>
        <item x="2"/>
        <item x="3"/>
        <item x="1"/>
        <item t="default"/>
      </items>
    </pivotField>
    <pivotField numFmtId="1" showAll="0"/>
    <pivotField numFmtId="165" showAll="0"/>
    <pivotField numFmtId="9" showAll="0"/>
    <pivotField numFmtId="9" showAll="0"/>
    <pivotField numFmtId="9" showAll="0"/>
    <pivotField numFmtId="9" showAll="0"/>
    <pivotField numFmtId="2" showAll="0"/>
    <pivotField numFmtId="2" showAll="0"/>
    <pivotField numFmtId="2" showAll="0"/>
    <pivotField numFmtId="2" showAll="0"/>
    <pivotField showAll="0"/>
    <pivotField numFmtId="10" showAll="0"/>
    <pivotField showAll="0"/>
    <pivotField numFmtId="9" showAll="0"/>
    <pivotField numFmtId="9" showAll="0"/>
    <pivotField numFmtId="10" showAll="0"/>
    <pivotField numFmtId="10" showAll="0"/>
    <pivotField numFmtId="165" showAll="0"/>
    <pivotField numFmtId="165" showAll="0"/>
    <pivotField dataField="1" numFmtId="165" showAll="0"/>
    <pivotField numFmtId="165" showAll="0"/>
    <pivotField showAll="0"/>
    <pivotField showAll="0"/>
    <pivotField numFmtId="165" showAll="0"/>
    <pivotField showAll="0" defaultSubtotal="0"/>
    <pivotField showAll="0" defaultSubtotal="0">
      <items count="3">
        <item x="0"/>
        <item x="1"/>
        <item x="2"/>
      </items>
    </pivotField>
  </pivotFields>
  <rowFields count="1">
    <field x="3"/>
  </rowFields>
  <rowItems count="6">
    <i>
      <x/>
    </i>
    <i>
      <x v="1"/>
    </i>
    <i>
      <x v="2"/>
    </i>
    <i>
      <x v="3"/>
    </i>
    <i>
      <x v="4"/>
    </i>
    <i t="grand">
      <x/>
    </i>
  </rowItems>
  <colItems count="1">
    <i/>
  </colItems>
  <dataFields count="1">
    <dataField name="Total Profit" fld="43" baseField="0" baseItem="0" numFmtId="166"/>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6E7989DA-2F3D-4E9D-B8AD-961E29D6886C}" sourceName="Production_Line">
  <pivotTables>
    <pivotTable tabId="15" name="PivotTable2"/>
    <pivotTable tabId="15" name="PivotTable1"/>
    <pivotTable tabId="15" name="PivotTable3"/>
    <pivotTable tabId="15" name="PivotTable4"/>
    <pivotTable tabId="15" name="PivotTable5"/>
    <pivotTable tabId="23" name="PivotTable5"/>
    <pivotTable tabId="23" name="PivotTable1"/>
    <pivotTable tabId="23" name="PivotTable2"/>
    <pivotTable tabId="23" name="PivotTable3"/>
    <pivotTable tabId="23" name="PivotTable4"/>
  </pivotTables>
  <data>
    <tabular pivotCacheId="1404465414">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F10AE47A-0139-454C-B732-C2B18F92EA7A}" sourceName="Shift">
  <pivotTables>
    <pivotTable tabId="15" name="PivotTable3"/>
    <pivotTable tabId="15" name="PivotTable1"/>
    <pivotTable tabId="15" name="PivotTable2"/>
    <pivotTable tabId="15" name="PivotTable4"/>
    <pivotTable tabId="15" name="PivotTable5"/>
    <pivotTable tabId="23" name="PivotTable5"/>
    <pivotTable tabId="23" name="PivotTable1"/>
    <pivotTable tabId="23" name="PivotTable2"/>
    <pivotTable tabId="23" name="PivotTable3"/>
    <pivotTable tabId="23" name="PivotTable4"/>
  </pivotTables>
  <data>
    <tabular pivotCacheId="140446541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65D82E67-9FE5-4D19-8EDC-ACCA0535676D}" sourceName="Product_Type">
  <pivotTables>
    <pivotTable tabId="15" name="PivotTable4"/>
    <pivotTable tabId="15" name="PivotTable1"/>
    <pivotTable tabId="15" name="PivotTable2"/>
    <pivotTable tabId="15" name="PivotTable3"/>
    <pivotTable tabId="15" name="PivotTable5"/>
    <pivotTable tabId="23" name="PivotTable5"/>
    <pivotTable tabId="23" name="PivotTable1"/>
    <pivotTable tabId="23" name="PivotTable2"/>
    <pivotTable tabId="23" name="PivotTable3"/>
    <pivotTable tabId="23" name="PivotTable4"/>
  </pivotTables>
  <data>
    <tabular pivotCacheId="1404465414">
      <items count="5">
        <i x="0" s="1"/>
        <i x="3"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Status" xr10:uid="{A3939021-E0BD-46DA-A00A-8AE3AD9F8679}" sourceName="Maintenance_Status">
  <pivotTables>
    <pivotTable tabId="15" name="PivotTable5"/>
    <pivotTable tabId="15" name="PivotTable1"/>
    <pivotTable tabId="15" name="PivotTable2"/>
    <pivotTable tabId="15" name="PivotTable3"/>
    <pivotTable tabId="15" name="PivotTable4"/>
    <pivotTable tabId="23" name="PivotTable5"/>
    <pivotTable tabId="23" name="PivotTable1"/>
    <pivotTable tabId="23" name="PivotTable2"/>
    <pivotTable tabId="23" name="PivotTable3"/>
    <pivotTable tabId="23" name="PivotTable4"/>
  </pivotTables>
  <data>
    <tabular pivotCacheId="1404465414">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E8833F9B-81AA-49B3-865C-3FA7AF0294A9}" sourceName="Machine_ID">
  <pivotTables>
    <pivotTable tabId="15" name="PivotTable1"/>
    <pivotTable tabId="15" name="PivotTable2"/>
    <pivotTable tabId="15" name="PivotTable3"/>
    <pivotTable tabId="15" name="PivotTable4"/>
    <pivotTable tabId="15" name="PivotTable5"/>
    <pivotTable tabId="23" name="PivotTable5"/>
    <pivotTable tabId="23" name="PivotTable1"/>
    <pivotTable tabId="23" name="PivotTable2"/>
    <pivotTable tabId="23" name="PivotTable3"/>
    <pivotTable tabId="23" name="PivotTable4"/>
  </pivotTables>
  <data>
    <tabular pivotCacheId="1404465414">
      <items count="15">
        <i x="3" s="1"/>
        <i x="1" s="1"/>
        <i x="0" s="1"/>
        <i x="8" s="1"/>
        <i x="7" s="1"/>
        <i x="11" s="1"/>
        <i x="14" s="1"/>
        <i x="13" s="1"/>
        <i x="12" s="1"/>
        <i x="5" s="1"/>
        <i x="2" s="1"/>
        <i x="6" s="1"/>
        <i x="4" s="1"/>
        <i x="10"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1" xr10:uid="{AD6AD30F-634C-49D0-A8F6-DBE331C39E42}" sourceName="Production_Line">
  <pivotTables>
    <pivotTable tabId="19" name="PivotTable3"/>
    <pivotTable tabId="19" name="PivotTable7"/>
    <pivotTable tabId="19" name="PivotTable8"/>
    <pivotTable tabId="19" name="PivotTable9"/>
    <pivotTable tabId="23" name="PivotTable6"/>
    <pivotTable tabId="23" name="PivotTable8"/>
    <pivotTable tabId="23" name="PivotTable9"/>
    <pivotTable tabId="23" name="PivotTable10"/>
  </pivotTables>
  <data>
    <tabular pivotCacheId="1404465414">
      <items count="5">
        <i x="0" s="1"/>
        <i x="3" s="1"/>
        <i x="4"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1" xr10:uid="{1BE69F2B-BF3A-4E1A-8F1E-DC70F4A84B71}" sourceName="Machine_ID">
  <pivotTables>
    <pivotTable tabId="19" name="PivotTable7"/>
    <pivotTable tabId="19" name="PivotTable3"/>
    <pivotTable tabId="19" name="PivotTable8"/>
    <pivotTable tabId="19" name="PivotTable9"/>
    <pivotTable tabId="23" name="PivotTable6"/>
    <pivotTable tabId="23" name="PivotTable8"/>
    <pivotTable tabId="23" name="PivotTable9"/>
    <pivotTable tabId="23" name="PivotTable10"/>
  </pivotTables>
  <data>
    <tabular pivotCacheId="1404465414">
      <items count="15">
        <i x="3" s="1"/>
        <i x="1" s="1"/>
        <i x="0" s="1"/>
        <i x="8" s="1"/>
        <i x="7" s="1"/>
        <i x="11" s="1"/>
        <i x="14" s="1"/>
        <i x="13" s="1"/>
        <i x="12" s="1"/>
        <i x="5" s="1"/>
        <i x="2" s="1"/>
        <i x="6" s="1"/>
        <i x="4" s="1"/>
        <i x="10" s="1"/>
        <i x="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561C5F80-102B-4509-9D6F-F0734BEE9AC6}" sourceName="Product_Type">
  <pivotTables>
    <pivotTable tabId="19" name="PivotTable7"/>
    <pivotTable tabId="19" name="PivotTable3"/>
    <pivotTable tabId="19" name="PivotTable8"/>
    <pivotTable tabId="19" name="PivotTable9"/>
    <pivotTable tabId="23" name="PivotTable6"/>
    <pivotTable tabId="23" name="PivotTable8"/>
    <pivotTable tabId="23" name="PivotTable9"/>
    <pivotTable tabId="23" name="PivotTable10"/>
  </pivotTables>
  <data>
    <tabular pivotCacheId="1404465414">
      <items count="5">
        <i x="0" s="1"/>
        <i x="3" s="1"/>
        <i x="4"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23F43D10-F2EF-4960-8333-C8E870768216}" sourceName="Shift">
  <pivotTables>
    <pivotTable tabId="19" name="PivotTable8"/>
    <pivotTable tabId="19" name="PivotTable3"/>
    <pivotTable tabId="19" name="PivotTable7"/>
    <pivotTable tabId="19" name="PivotTable9"/>
    <pivotTable tabId="23" name="PivotTable6"/>
    <pivotTable tabId="23" name="PivotTable8"/>
    <pivotTable tabId="23" name="PivotTable9"/>
    <pivotTable tabId="23" name="PivotTable10"/>
  </pivotTables>
  <data>
    <tabular pivotCacheId="1404465414">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Status1" xr10:uid="{CFA53B45-2051-4D15-9626-8D0ABB7DB167}" sourceName="Maintenance_Status">
  <pivotTables>
    <pivotTable tabId="19" name="PivotTable9"/>
    <pivotTable tabId="19" name="PivotTable3"/>
    <pivotTable tabId="19" name="PivotTable7"/>
    <pivotTable tabId="19" name="PivotTable8"/>
    <pivotTable tabId="23" name="PivotTable6"/>
    <pivotTable tabId="23" name="PivotTable8"/>
    <pivotTable tabId="23" name="PivotTable9"/>
    <pivotTable tabId="23" name="PivotTable10"/>
  </pivotTables>
  <data>
    <tabular pivotCacheId="1404465414">
      <items count="4">
        <i x="0" s="1"/>
        <i x="2" s="1"/>
        <i x="3"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roduction_Date" xr10:uid="{D5A4AC64-532E-4C9A-A184-EE6151FABCA7}" sourceName="Months (Production_Date)">
  <pivotTables>
    <pivotTable tabId="23" name="PivotTable10"/>
  </pivotTables>
  <data>
    <tabular pivotCacheId="1404465414" showMissing="0">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_Line" xr10:uid="{57627C40-316F-48F6-BDFF-DB1F928E90C0}" cache="Slicer_Production_Line" caption="Production Line" style="SlicerStyleOther2" rowHeight="230716"/>
  <slicer name="Shift" xr10:uid="{964C2E13-061E-4C16-A3C3-BF9726D89A77}" cache="Slicer_Shift" caption="Shift" style="SlicerStyleOther2" rowHeight="230716"/>
  <slicer name="Product_Type" xr10:uid="{8D384D80-077B-409F-AAB4-663156C86519}" cache="Slicer_Product_Type" caption="Product Type" style="SlicerStyleOther2" rowHeight="230716"/>
  <slicer name="Maintenance_Status" xr10:uid="{4D7DB6AB-2F8E-4C26-A812-D5C32674AB4E}" cache="Slicer_Maintenance_Status" caption="Maintenance Status" style="SlicerStyleOther2" rowHeight="230716"/>
  <slicer name="Machine_ID" xr10:uid="{5F0D5CBF-2A77-4492-8CC0-E94D54D90B58}" cache="Slicer_Machine_ID" caption="Machine" style="SlicerStyleOther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_Line 1" xr10:uid="{552FC820-7C86-4B43-A54A-1109BC5D481B}" cache="Slicer_Production_Line1" caption="Production Line" style="SlicerStyleOther2" rowHeight="230716"/>
  <slicer name="Machine_ID 1" xr10:uid="{F8E4BB5A-3C4E-46FF-AE52-0B723CDB2EA1}" cache="Slicer_Machine_ID1" caption="Machine" style="SlicerStyleOther2" rowHeight="230716"/>
  <slicer name="Product_Type 1" xr10:uid="{354D4D07-D3F7-4A28-A511-0712F8DBE2F7}" cache="Slicer_Product_Type1" caption="Product" style="SlicerStyleOther2" rowHeight="230716"/>
  <slicer name="Shift 1" xr10:uid="{357AD683-F7FC-4E21-A036-B914F11360C0}" cache="Slicer_Shift1" caption="Shift" style="SlicerStyleOther2" rowHeight="230716"/>
  <slicer name="Maintenance_Status 1" xr10:uid="{4CBDD3F6-2D1C-4DF4-A491-381DD05227F5}" cache="Slicer_Maintenance_Status1" caption="Maintenance_Status" style="SlicerStyleOther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_Line 2" xr10:uid="{3A3CDA4A-430B-4ECC-B5D8-819B2073FBFE}" cache="Slicer_Production_Line1" caption="Production Line" rowHeight="230716"/>
  <slicer name="Machine_ID 2" xr10:uid="{EB35F1D9-B8C6-4D66-90AA-FFA5E868AE40}" cache="Slicer_Machine_ID1" caption="Machine" rowHeight="230716"/>
  <slicer name="Product_Type 2" xr10:uid="{43B84C2D-A949-4EB2-9011-7D727C9BB30E}" cache="Slicer_Product_Type1" caption="Product Type" rowHeight="230716"/>
  <slicer name="Shift 2" xr10:uid="{0831AC2E-5163-4145-82A0-7CB696685245}" cache="Slicer_Shift1" caption="Shift" rowHeight="230716"/>
  <slicer name="Months (Production Date)" xr10:uid="{5A312B52-79FD-455D-81E1-AC2A51E9DBF6}" cache="Slicer_Months__Production_Date" caption="Months (Production 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facturingDataTable" displayName="ManufacturingDataTable" ref="A1:AW1001" totalsRowShown="0" headerRowDxfId="45">
  <autoFilter ref="A1:AW1001" xr:uid="{00000000-000C-0000-FFFF-FFFF00000000}"/>
  <tableColumns count="49">
    <tableColumn id="1" xr3:uid="{00000000-0010-0000-0000-000001000000}" name="Record_ID"/>
    <tableColumn id="2" xr3:uid="{00000000-0010-0000-0000-000002000000}" name="Production_Date"/>
    <tableColumn id="3" xr3:uid="{00000000-0010-0000-0000-000003000000}" name="Plant"/>
    <tableColumn id="4" xr3:uid="{00000000-0010-0000-0000-000004000000}" name="Production_Line"/>
    <tableColumn id="5" xr3:uid="{00000000-0010-0000-0000-000005000000}" name="Machine_ID"/>
    <tableColumn id="6" xr3:uid="{00000000-0010-0000-0000-000006000000}" name="Shift"/>
    <tableColumn id="7" xr3:uid="{00000000-0010-0000-0000-000007000000}" name="Product_Type"/>
    <tableColumn id="8" xr3:uid="{00000000-0010-0000-0000-000008000000}" name="Batch_ID"/>
    <tableColumn id="9" xr3:uid="{00000000-0010-0000-0000-000009000000}" name="Operator_ID"/>
    <tableColumn id="10" xr3:uid="{00000000-0010-0000-0000-00000A000000}" name="Planned_Quantity"/>
    <tableColumn id="11" xr3:uid="{00000000-0010-0000-0000-00000B000000}" name="Produced_Quantity"/>
    <tableColumn id="12" xr3:uid="{00000000-0010-0000-0000-00000C000000}" name="Good_Quantity"/>
    <tableColumn id="13" xr3:uid="{00000000-0010-0000-0000-00000D000000}" name="Defect_Quantity"/>
    <tableColumn id="14" xr3:uid="{00000000-0010-0000-0000-00000E000000}" name="Scrap_Quantity"/>
    <tableColumn id="15" xr3:uid="{00000000-0010-0000-0000-00000F000000}" name="Downtime_Minutes"/>
    <tableColumn id="16" xr3:uid="{00000000-0010-0000-0000-000010000000}" name="Downtime_Reason"/>
    <tableColumn id="17" xr3:uid="{00000000-0010-0000-0000-000011000000}" name="Ideal_Cycle_Time_Sec"/>
    <tableColumn id="18" xr3:uid="{00000000-0010-0000-0000-000012000000}" name="Actual_Cycle_Time_Sec"/>
    <tableColumn id="19" xr3:uid="{00000000-0010-0000-0000-000013000000}" name="Machine_Temperature_C"/>
    <tableColumn id="20" xr3:uid="{00000000-0010-0000-0000-000014000000}" name="Machine_Vibration_mm_s"/>
    <tableColumn id="21" xr3:uid="{00000000-0010-0000-0000-000015000000}" name="Energy_Consumption_kWh"/>
    <tableColumn id="22" xr3:uid="{00000000-0010-0000-0000-000016000000}" name="Raw_Material_Cost" dataDxfId="44"/>
    <tableColumn id="23" xr3:uid="{00000000-0010-0000-0000-000017000000}" name="Labour_Hours"/>
    <tableColumn id="24" xr3:uid="{00000000-0010-0000-0000-000018000000}" name="Maintenance_Status"/>
    <tableColumn id="25" xr3:uid="{00000000-0010-0000-0000-000019000000}" name="Maintenance_Days_Ago"/>
    <tableColumn id="26" xr3:uid="{00000000-0010-0000-0000-00001A000000}" name="Revenue" dataDxfId="43"/>
    <tableColumn id="27" xr3:uid="{3E1510EE-A9C8-4843-B27F-421170218ACF}" name="Production_Achievement_%" dataCellStyle="Percent">
      <calculatedColumnFormula>IFERROR(K2/J2,0)</calculatedColumnFormula>
    </tableColumn>
    <tableColumn id="28" xr3:uid="{EB6723A0-12D0-4E09-A5C6-39070100B9D6}" name="Defect_Rate_%" dataCellStyle="Percent">
      <calculatedColumnFormula>IFERROR(M2/K2,0)</calculatedColumnFormula>
    </tableColumn>
    <tableColumn id="29" xr3:uid="{472F64C6-A5C4-4E42-A83B-A82A3E07196A}" name="Scrap_Rate_%" dataCellStyle="Percent">
      <calculatedColumnFormula>IFERROR(N2/K2,0)</calculatedColumnFormula>
    </tableColumn>
    <tableColumn id="30" xr3:uid="{C28E7196-4125-4291-B95F-1A4D87A8C5F2}" name="Good_Rate_%" dataDxfId="42" dataCellStyle="Percent">
      <calculatedColumnFormula>IFERROR(L2/K2,0)</calculatedColumnFormula>
    </tableColumn>
    <tableColumn id="31" xr3:uid="{009084F8-9AA6-4E9B-B961-9ECC4A33D4A6}" name="Downtime_Hours" dataDxfId="41" dataCellStyle="Percent">
      <calculatedColumnFormula>IFERROR(O2/60,0)</calculatedColumnFormula>
    </tableColumn>
    <tableColumn id="32" xr3:uid="{C56385C0-D0E5-4565-9BB7-46E8C2B1DAF8}" name="Actual_Production_Rate" dataDxfId="40" dataCellStyle="Percent">
      <calculatedColumnFormula>IFERROR(3600/R2,0)</calculatedColumnFormula>
    </tableColumn>
    <tableColumn id="33" xr3:uid="{69CBF0F2-0FA3-4B3D-876A-85B6A67B47D1}" name="Production_Time_Hours" dataDxfId="39" dataCellStyle="Percent">
      <calculatedColumnFormula>(K2*R2)/3600</calculatedColumnFormula>
    </tableColumn>
    <tableColumn id="34" xr3:uid="{DFC2D6F7-DC4E-4A4F-BD01-E7D29FB5A71D}" name="Operating_Time_Hours" dataDxfId="38">
      <calculatedColumnFormula>MAX(0,AI2-AE2)</calculatedColumnFormula>
    </tableColumn>
    <tableColumn id="35" xr3:uid="{7CC62859-DA71-4B0B-9FA0-1DA995545117}" name="Planned_Production_Time" dataDxfId="37">
      <calculatedColumnFormula>(J2*Q2)/3600</calculatedColumnFormula>
    </tableColumn>
    <tableColumn id="36" xr3:uid="{E752877A-8F33-427B-A8C7-7BD6FD18D206}" name="Availability" dataDxfId="36" dataCellStyle="Percent">
      <calculatedColumnFormula>IFERROR(AH2/AI2,0)</calculatedColumnFormula>
    </tableColumn>
    <tableColumn id="37" xr3:uid="{2B9159D4-FF46-4546-98F3-C51EDCF29778}" name="Ideal_Production_Rate" dataDxfId="35">
      <calculatedColumnFormula>IFERROR(3600/Q2,0)</calculatedColumnFormula>
    </tableColumn>
    <tableColumn id="38" xr3:uid="{A682FEC0-53C9-46F3-B423-96BA915D0110}" name="Performance_%" dataCellStyle="Percent">
      <calculatedColumnFormula>IFERROR(AF2/AK2,0)</calculatedColumnFormula>
    </tableColumn>
    <tableColumn id="39" xr3:uid="{D03AE35D-7519-4BD7-A262-B56506E6818A}" name="Quality_%." dataCellStyle="Percent">
      <calculatedColumnFormula>IFERROR(L2/K2,0)</calculatedColumnFormula>
    </tableColumn>
    <tableColumn id="40" xr3:uid="{34FEFCFC-2DFF-48A1-ADF5-5B9372FE5AE8}" name="OEE_%" dataDxfId="34">
      <calculatedColumnFormula>AJ2*AL2*AM2</calculatedColumnFormula>
    </tableColumn>
    <tableColumn id="41" xr3:uid="{A4578843-F657-415F-928C-BC509DAC5497}" name="Average OEE" dataDxfId="33">
      <calculatedColumnFormula>AVERAGE(AN2:AN1001)</calculatedColumnFormula>
    </tableColumn>
    <tableColumn id="42" xr3:uid="{3A4151A8-6257-4684-A121-249CBBAB336E}" name="Production_Cost" dataDxfId="32">
      <calculatedColumnFormula>V2</calculatedColumnFormula>
    </tableColumn>
    <tableColumn id="44" xr3:uid="{CD2DBBA3-7DA7-4A30-A164-3FE1461A5C70}" name="Cost_Per_Unit" dataDxfId="31">
      <calculatedColumnFormula>IFERROR(AP2/K2,0)</calculatedColumnFormula>
    </tableColumn>
    <tableColumn id="43" xr3:uid="{387AB65E-1C86-4061-A8F4-41ACFB01B1B9}" name="Profit" dataDxfId="30">
      <calculatedColumnFormula>Z2-AP2</calculatedColumnFormula>
    </tableColumn>
    <tableColumn id="45" xr3:uid="{1189709F-8E4B-4366-8AA4-BFD6C61BC100}" name="Profit_Per_Unit." dataDxfId="29">
      <calculatedColumnFormula>IFERROR(AR2/K2,0)</calculatedColumnFormula>
    </tableColumn>
    <tableColumn id="46" xr3:uid="{08255AA5-0F05-4228-9D43-E487FD8F9EFE}" name="Maintenance_Risk" dataDxfId="28">
      <calculatedColumnFormula>IF((Y2&gt;25)+(O2&gt;25)+(S2&gt;73)+(T2&gt;2)&gt;=3,"High",IF((Y2&gt;25)+(O2&gt;25)+(S2&gt;73)+(T2&gt;2)=2,"Medium","Low"))</calculatedColumnFormula>
    </tableColumn>
    <tableColumn id="47" xr3:uid="{2DD5BB24-ACB7-4758-8042-49FF365009B9}" name="Anomaly_Flag" dataDxfId="27">
      <calculatedColumnFormula>IF(AN2&lt;70%,"Critical",IF(AN2&lt;85%,"Warning","Normal"))</calculatedColumnFormula>
    </tableColumn>
    <tableColumn id="48" xr3:uid="{1D8D4A81-ED7A-4150-89BB-FB2AA1D78B05}" name="Scrap_Cost" dataDxfId="26">
      <calculatedColumnFormula>IFERROR(N2*AQ2,0)</calculatedColumnFormula>
    </tableColumn>
    <tableColumn id="49" xr3:uid="{611C1DB5-6A4A-4D28-80F0-B8AB79314A85}" name="COST &amp; REVENUE KPI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1.xml"/><Relationship Id="rId7" Type="http://schemas.openxmlformats.org/officeDocument/2006/relationships/drawing" Target="../drawings/drawing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rinterSettings" Target="../printerSettings/printerSettings4.bin"/><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6.xml"/><Relationship Id="rId7" Type="http://schemas.openxmlformats.org/officeDocument/2006/relationships/drawing" Target="../drawings/drawing2.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rinterSettings" Target="../printerSettings/printerSettings5.bin"/><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12" Type="http://schemas.microsoft.com/office/2007/relationships/slicer" Target="../slicers/slicer3.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drawing" Target="../drawings/drawing3.xml"/><Relationship Id="rId5" Type="http://schemas.openxmlformats.org/officeDocument/2006/relationships/pivotTable" Target="../pivotTables/pivotTable2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6F53-91FD-4D2C-A13C-412160221018}">
  <dimension ref="A3:B9"/>
  <sheetViews>
    <sheetView workbookViewId="0">
      <selection activeCell="B6" sqref="B6"/>
    </sheetView>
  </sheetViews>
  <sheetFormatPr defaultRowHeight="14"/>
  <cols>
    <col min="1" max="1" width="12.9140625" bestFit="1" customWidth="1"/>
    <col min="2" max="2" width="17.5" bestFit="1" customWidth="1"/>
  </cols>
  <sheetData>
    <row r="3" spans="1:2">
      <c r="A3" s="44" t="s">
        <v>1409</v>
      </c>
      <c r="B3" t="s">
        <v>1417</v>
      </c>
    </row>
    <row r="4" spans="1:2">
      <c r="A4" s="45" t="s">
        <v>27</v>
      </c>
      <c r="B4" s="72">
        <v>50339.31532347855</v>
      </c>
    </row>
    <row r="5" spans="1:2">
      <c r="A5" s="45" t="s">
        <v>77</v>
      </c>
      <c r="B5" s="72">
        <v>62030.728681044595</v>
      </c>
    </row>
    <row r="6" spans="1:2">
      <c r="A6" s="45" t="s">
        <v>108</v>
      </c>
      <c r="B6" s="72">
        <v>78358.047997539674</v>
      </c>
    </row>
    <row r="7" spans="1:2">
      <c r="A7" s="45" t="s">
        <v>40</v>
      </c>
      <c r="B7" s="72">
        <v>47228.222922771623</v>
      </c>
    </row>
    <row r="8" spans="1:2">
      <c r="A8" s="45" t="s">
        <v>55</v>
      </c>
      <c r="B8" s="72">
        <v>63087.380261361526</v>
      </c>
    </row>
    <row r="9" spans="1:2">
      <c r="A9" s="45" t="s">
        <v>1197</v>
      </c>
      <c r="B9" s="72">
        <v>301043.69518619619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E660-EE22-4ABD-9064-34FFD9C79735}">
  <dimension ref="A3:I47"/>
  <sheetViews>
    <sheetView topLeftCell="B31" workbookViewId="0">
      <selection activeCell="H42" sqref="H42"/>
    </sheetView>
  </sheetViews>
  <sheetFormatPr defaultRowHeight="14"/>
  <cols>
    <col min="1" max="2" width="12.9140625" bestFit="1" customWidth="1"/>
    <col min="3" max="3" width="23.9140625" bestFit="1" customWidth="1"/>
    <col min="4" max="4" width="12.9140625" bestFit="1" customWidth="1"/>
    <col min="5" max="5" width="17.6640625" bestFit="1" customWidth="1"/>
    <col min="6" max="6" width="15.58203125" bestFit="1" customWidth="1"/>
    <col min="7" max="7" width="4.5" bestFit="1" customWidth="1"/>
    <col min="8" max="8" width="7.33203125" bestFit="1" customWidth="1"/>
    <col min="9" max="9" width="10.83203125" bestFit="1" customWidth="1"/>
  </cols>
  <sheetData>
    <row r="3" spans="1:5">
      <c r="A3" s="44" t="s">
        <v>1409</v>
      </c>
      <c r="B3" t="s">
        <v>1410</v>
      </c>
      <c r="D3" s="44" t="s">
        <v>1409</v>
      </c>
      <c r="E3" t="s">
        <v>1414</v>
      </c>
    </row>
    <row r="4" spans="1:5">
      <c r="A4" s="45" t="s">
        <v>1198</v>
      </c>
      <c r="B4" s="84">
        <v>123582</v>
      </c>
      <c r="D4" s="45" t="s">
        <v>27</v>
      </c>
      <c r="E4" s="16">
        <v>0.88724157777677581</v>
      </c>
    </row>
    <row r="5" spans="1:5">
      <c r="A5" s="45" t="s">
        <v>1199</v>
      </c>
      <c r="B5" s="84">
        <v>108462</v>
      </c>
      <c r="D5" s="45" t="s">
        <v>77</v>
      </c>
      <c r="E5" s="16">
        <v>0.86202720899200602</v>
      </c>
    </row>
    <row r="6" spans="1:5">
      <c r="A6" s="45" t="s">
        <v>1200</v>
      </c>
      <c r="B6" s="84">
        <v>110123</v>
      </c>
      <c r="D6" s="45" t="s">
        <v>108</v>
      </c>
      <c r="E6" s="16">
        <v>0.82065478301865236</v>
      </c>
    </row>
    <row r="7" spans="1:5">
      <c r="A7" s="45" t="s">
        <v>1201</v>
      </c>
      <c r="B7" s="84">
        <v>116277</v>
      </c>
      <c r="D7" s="45" t="s">
        <v>40</v>
      </c>
      <c r="E7" s="16">
        <v>0.88956129928242378</v>
      </c>
    </row>
    <row r="8" spans="1:5">
      <c r="A8" s="45" t="s">
        <v>1202</v>
      </c>
      <c r="B8" s="84">
        <v>116924</v>
      </c>
      <c r="D8" s="45" t="s">
        <v>55</v>
      </c>
      <c r="E8" s="16">
        <v>0.85463650585823703</v>
      </c>
    </row>
    <row r="9" spans="1:5">
      <c r="A9" s="45" t="s">
        <v>1203</v>
      </c>
      <c r="B9" s="84">
        <v>116813</v>
      </c>
      <c r="D9" s="45" t="s">
        <v>1197</v>
      </c>
      <c r="E9" s="16">
        <v>0.86364026719058451</v>
      </c>
    </row>
    <row r="10" spans="1:5">
      <c r="A10" s="45" t="s">
        <v>1197</v>
      </c>
      <c r="B10" s="84">
        <v>692181</v>
      </c>
    </row>
    <row r="12" spans="1:5">
      <c r="A12" s="44" t="s">
        <v>1409</v>
      </c>
      <c r="B12" t="s">
        <v>1415</v>
      </c>
      <c r="D12" s="44" t="s">
        <v>1409</v>
      </c>
      <c r="E12" s="16" t="s">
        <v>1416</v>
      </c>
    </row>
    <row r="13" spans="1:5">
      <c r="A13" s="45" t="s">
        <v>51</v>
      </c>
      <c r="B13" s="13">
        <v>26.283333333333335</v>
      </c>
      <c r="D13" s="45" t="s">
        <v>30</v>
      </c>
      <c r="E13" s="16">
        <v>6.3211363028460241E-2</v>
      </c>
    </row>
    <row r="14" spans="1:5">
      <c r="A14" s="45" t="s">
        <v>35</v>
      </c>
      <c r="B14" s="13">
        <v>29.049999999999997</v>
      </c>
      <c r="D14" s="45" t="s">
        <v>58</v>
      </c>
      <c r="E14" s="16">
        <v>6.5182211636825568E-2</v>
      </c>
    </row>
    <row r="15" spans="1:5">
      <c r="A15" s="45" t="s">
        <v>28</v>
      </c>
      <c r="B15" s="13">
        <v>22.499999999999996</v>
      </c>
      <c r="D15" s="45" t="s">
        <v>103</v>
      </c>
      <c r="E15" s="16">
        <v>6.4527123127614536E-2</v>
      </c>
    </row>
    <row r="16" spans="1:5">
      <c r="A16" s="45" t="s">
        <v>84</v>
      </c>
      <c r="B16" s="13">
        <v>29.783333333333331</v>
      </c>
      <c r="D16" s="45" t="s">
        <v>36</v>
      </c>
      <c r="E16" s="16">
        <v>6.4731422332998084E-2</v>
      </c>
    </row>
    <row r="17" spans="1:9">
      <c r="A17" s="45" t="s">
        <v>78</v>
      </c>
      <c r="B17" s="13">
        <v>28.18333333333333</v>
      </c>
      <c r="D17" s="45" t="s">
        <v>47</v>
      </c>
      <c r="E17" s="16">
        <v>6.7868298952572514E-2</v>
      </c>
    </row>
    <row r="18" spans="1:9">
      <c r="A18" s="45" t="s">
        <v>105</v>
      </c>
      <c r="B18" s="13">
        <v>36.666666666666664</v>
      </c>
      <c r="D18" s="45" t="s">
        <v>1197</v>
      </c>
      <c r="E18" s="16">
        <v>6.4913476247897423E-2</v>
      </c>
    </row>
    <row r="19" spans="1:9">
      <c r="A19" s="45" t="s">
        <v>146</v>
      </c>
      <c r="B19" s="13">
        <v>26.133333333333333</v>
      </c>
    </row>
    <row r="20" spans="1:9">
      <c r="A20" s="45" t="s">
        <v>130</v>
      </c>
      <c r="B20" s="13">
        <v>32.349999999999994</v>
      </c>
      <c r="D20" s="44" t="s">
        <v>1409</v>
      </c>
    </row>
    <row r="21" spans="1:9">
      <c r="A21" s="45" t="s">
        <v>109</v>
      </c>
      <c r="B21" s="13">
        <v>39.916666666666657</v>
      </c>
      <c r="D21" s="45" t="s">
        <v>27</v>
      </c>
    </row>
    <row r="22" spans="1:9">
      <c r="A22" s="45" t="s">
        <v>67</v>
      </c>
      <c r="B22" s="13">
        <v>17.016666666666669</v>
      </c>
      <c r="D22" s="45" t="s">
        <v>77</v>
      </c>
    </row>
    <row r="23" spans="1:9">
      <c r="A23" s="45" t="s">
        <v>41</v>
      </c>
      <c r="B23" s="13">
        <v>22.86666666666666</v>
      </c>
      <c r="D23" s="45" t="s">
        <v>108</v>
      </c>
    </row>
    <row r="24" spans="1:9">
      <c r="A24" s="45" t="s">
        <v>74</v>
      </c>
      <c r="B24" s="13">
        <v>25.966666666666661</v>
      </c>
      <c r="D24" s="45" t="s">
        <v>40</v>
      </c>
    </row>
    <row r="25" spans="1:9">
      <c r="A25" s="45" t="s">
        <v>56</v>
      </c>
      <c r="B25" s="13">
        <v>26.533333333333339</v>
      </c>
      <c r="D25" s="45" t="s">
        <v>55</v>
      </c>
    </row>
    <row r="26" spans="1:9">
      <c r="A26" s="45" t="s">
        <v>98</v>
      </c>
      <c r="B26" s="13">
        <v>34.050000000000004</v>
      </c>
      <c r="D26" s="45" t="s">
        <v>1197</v>
      </c>
    </row>
    <row r="27" spans="1:9">
      <c r="A27" s="45" t="s">
        <v>92</v>
      </c>
      <c r="B27" s="13">
        <v>23.650000000000006</v>
      </c>
    </row>
    <row r="28" spans="1:9">
      <c r="A28" s="45" t="s">
        <v>1197</v>
      </c>
      <c r="B28" s="13">
        <v>420.94999999999993</v>
      </c>
    </row>
    <row r="30" spans="1:9">
      <c r="B30" s="44" t="s">
        <v>1409</v>
      </c>
      <c r="C30" t="s">
        <v>1410</v>
      </c>
      <c r="E30" s="44" t="s">
        <v>1419</v>
      </c>
      <c r="F30" s="44" t="s">
        <v>1418</v>
      </c>
    </row>
    <row r="31" spans="1:9">
      <c r="B31" s="45" t="s">
        <v>42</v>
      </c>
      <c r="C31" s="84">
        <v>258816</v>
      </c>
      <c r="E31" s="44" t="s">
        <v>1409</v>
      </c>
      <c r="F31" t="s">
        <v>1193</v>
      </c>
      <c r="G31" t="s">
        <v>1191</v>
      </c>
      <c r="H31" t="s">
        <v>1195</v>
      </c>
      <c r="I31" t="s">
        <v>1197</v>
      </c>
    </row>
    <row r="32" spans="1:9">
      <c r="B32" s="45" t="s">
        <v>29</v>
      </c>
      <c r="C32" s="84">
        <v>294044</v>
      </c>
      <c r="E32" s="45" t="s">
        <v>51</v>
      </c>
      <c r="F32" s="46">
        <v>22</v>
      </c>
      <c r="G32" s="46">
        <v>26</v>
      </c>
      <c r="H32" s="46">
        <v>27</v>
      </c>
      <c r="I32" s="46">
        <v>75</v>
      </c>
    </row>
    <row r="33" spans="2:9">
      <c r="B33" s="45" t="s">
        <v>57</v>
      </c>
      <c r="C33" s="84">
        <v>139321</v>
      </c>
      <c r="E33" s="45" t="s">
        <v>35</v>
      </c>
      <c r="F33" s="46">
        <v>18</v>
      </c>
      <c r="G33" s="46">
        <v>24</v>
      </c>
      <c r="H33" s="46">
        <v>36</v>
      </c>
      <c r="I33" s="46">
        <v>78</v>
      </c>
    </row>
    <row r="34" spans="2:9">
      <c r="B34" s="45" t="s">
        <v>1197</v>
      </c>
      <c r="C34" s="84">
        <v>692181</v>
      </c>
      <c r="E34" s="45" t="s">
        <v>28</v>
      </c>
      <c r="F34" s="46">
        <v>10</v>
      </c>
      <c r="G34" s="46">
        <v>30</v>
      </c>
      <c r="H34" s="46">
        <v>23</v>
      </c>
      <c r="I34" s="46">
        <v>63</v>
      </c>
    </row>
    <row r="35" spans="2:9">
      <c r="E35" s="45" t="s">
        <v>84</v>
      </c>
      <c r="F35" s="46">
        <v>16</v>
      </c>
      <c r="G35" s="46">
        <v>24</v>
      </c>
      <c r="H35" s="46">
        <v>30</v>
      </c>
      <c r="I35" s="46">
        <v>70</v>
      </c>
    </row>
    <row r="36" spans="2:9">
      <c r="E36" s="45" t="s">
        <v>78</v>
      </c>
      <c r="F36" s="46">
        <v>19</v>
      </c>
      <c r="G36" s="46">
        <v>25</v>
      </c>
      <c r="H36" s="46">
        <v>28</v>
      </c>
      <c r="I36" s="46">
        <v>72</v>
      </c>
    </row>
    <row r="37" spans="2:9">
      <c r="E37" s="45" t="s">
        <v>105</v>
      </c>
      <c r="F37" s="46">
        <v>20</v>
      </c>
      <c r="G37" s="46">
        <v>27</v>
      </c>
      <c r="H37" s="46">
        <v>24</v>
      </c>
      <c r="I37" s="46">
        <v>71</v>
      </c>
    </row>
    <row r="38" spans="2:9">
      <c r="E38" s="45" t="s">
        <v>146</v>
      </c>
      <c r="F38" s="46">
        <v>16</v>
      </c>
      <c r="G38" s="46">
        <v>23</v>
      </c>
      <c r="H38" s="46">
        <v>19</v>
      </c>
      <c r="I38" s="46">
        <v>58</v>
      </c>
    </row>
    <row r="39" spans="2:9">
      <c r="E39" s="45" t="s">
        <v>130</v>
      </c>
      <c r="F39" s="46">
        <v>24</v>
      </c>
      <c r="G39" s="46">
        <v>22</v>
      </c>
      <c r="H39" s="46">
        <v>25</v>
      </c>
      <c r="I39" s="46">
        <v>71</v>
      </c>
    </row>
    <row r="40" spans="2:9">
      <c r="E40" s="45" t="s">
        <v>109</v>
      </c>
      <c r="F40" s="46">
        <v>52</v>
      </c>
      <c r="G40" s="46">
        <v>2</v>
      </c>
      <c r="H40" s="46">
        <v>5</v>
      </c>
      <c r="I40" s="46">
        <v>59</v>
      </c>
    </row>
    <row r="41" spans="2:9">
      <c r="E41" s="45" t="s">
        <v>67</v>
      </c>
      <c r="F41" s="46">
        <v>14</v>
      </c>
      <c r="G41" s="46">
        <v>27</v>
      </c>
      <c r="H41" s="46">
        <v>18</v>
      </c>
      <c r="I41" s="46">
        <v>59</v>
      </c>
    </row>
    <row r="42" spans="2:9">
      <c r="E42" s="45" t="s">
        <v>41</v>
      </c>
      <c r="F42" s="46">
        <v>14</v>
      </c>
      <c r="G42" s="46">
        <v>26</v>
      </c>
      <c r="H42" s="46">
        <v>22</v>
      </c>
      <c r="I42" s="46">
        <v>62</v>
      </c>
    </row>
    <row r="43" spans="2:9">
      <c r="E43" s="45" t="s">
        <v>74</v>
      </c>
      <c r="F43" s="46">
        <v>20</v>
      </c>
      <c r="G43" s="46">
        <v>31</v>
      </c>
      <c r="H43" s="46">
        <v>22</v>
      </c>
      <c r="I43" s="46">
        <v>73</v>
      </c>
    </row>
    <row r="44" spans="2:9">
      <c r="E44" s="45" t="s">
        <v>56</v>
      </c>
      <c r="F44" s="46">
        <v>18</v>
      </c>
      <c r="G44" s="46">
        <v>22</v>
      </c>
      <c r="H44" s="46">
        <v>21</v>
      </c>
      <c r="I44" s="46">
        <v>61</v>
      </c>
    </row>
    <row r="45" spans="2:9">
      <c r="E45" s="45" t="s">
        <v>98</v>
      </c>
      <c r="F45" s="46">
        <v>20</v>
      </c>
      <c r="G45" s="46">
        <v>21</v>
      </c>
      <c r="H45" s="46">
        <v>19</v>
      </c>
      <c r="I45" s="46">
        <v>60</v>
      </c>
    </row>
    <row r="46" spans="2:9">
      <c r="E46" s="45" t="s">
        <v>92</v>
      </c>
      <c r="F46" s="46">
        <v>16</v>
      </c>
      <c r="G46" s="46">
        <v>26</v>
      </c>
      <c r="H46" s="46">
        <v>26</v>
      </c>
      <c r="I46" s="46">
        <v>68</v>
      </c>
    </row>
    <row r="47" spans="2:9">
      <c r="E47" s="45" t="s">
        <v>1197</v>
      </c>
      <c r="F47" s="46">
        <v>299</v>
      </c>
      <c r="G47" s="46">
        <v>356</v>
      </c>
      <c r="H47" s="46">
        <v>345</v>
      </c>
      <c r="I47" s="46">
        <v>1000</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1"/>
  <sheetViews>
    <sheetView topLeftCell="AJ1" zoomScaleNormal="100" workbookViewId="0">
      <selection activeCell="AN2" sqref="AN2"/>
    </sheetView>
  </sheetViews>
  <sheetFormatPr defaultRowHeight="14"/>
  <cols>
    <col min="1" max="1" width="16.33203125" customWidth="1"/>
    <col min="2" max="2" width="22.58203125" customWidth="1"/>
    <col min="3" max="3" width="11" customWidth="1"/>
    <col min="4" max="4" width="21.58203125" customWidth="1"/>
    <col min="5" max="5" width="18" customWidth="1"/>
    <col min="6" max="6" width="11" customWidth="1"/>
    <col min="7" max="7" width="18.9140625" customWidth="1"/>
    <col min="8" max="8" width="18" customWidth="1"/>
    <col min="9" max="9" width="17.1640625" customWidth="1"/>
    <col min="10" max="10" width="21.08203125" customWidth="1"/>
    <col min="11" max="11" width="23.58203125" customWidth="1"/>
    <col min="12" max="12" width="20" customWidth="1"/>
    <col min="13" max="13" width="20.58203125" customWidth="1"/>
    <col min="14" max="14" width="21.25" customWidth="1"/>
    <col min="15" max="15" width="21.33203125" bestFit="1" customWidth="1"/>
    <col min="16" max="16" width="23" customWidth="1"/>
    <col min="17" max="17" width="27.6640625" customWidth="1"/>
    <col min="18" max="18" width="28.9140625" customWidth="1"/>
    <col min="19" max="19" width="26.4140625" customWidth="1"/>
    <col min="20" max="20" width="30.25" customWidth="1"/>
    <col min="21" max="21" width="32.1640625" customWidth="1"/>
    <col min="22" max="22" width="24.33203125" customWidth="1"/>
    <col min="23" max="23" width="18.33203125" customWidth="1"/>
    <col min="24" max="24" width="27.08203125" customWidth="1"/>
    <col min="25" max="25" width="28.33203125" customWidth="1"/>
    <col min="26" max="26" width="14" customWidth="1"/>
    <col min="27" max="27" width="34.4140625" customWidth="1"/>
    <col min="28" max="28" width="19.08203125" customWidth="1"/>
    <col min="29" max="29" width="18.1640625" style="8" customWidth="1"/>
    <col min="30" max="30" width="17.25" customWidth="1"/>
    <col min="31" max="31" width="21" style="13" customWidth="1"/>
    <col min="32" max="32" width="27.58203125" style="13" customWidth="1"/>
    <col min="33" max="33" width="26.58203125" style="13" customWidth="1"/>
    <col min="34" max="34" width="27.25" customWidth="1"/>
    <col min="35" max="35" width="25.1640625" customWidth="1"/>
    <col min="36" max="36" width="31.6640625" style="8" customWidth="1"/>
    <col min="37" max="37" width="26.6640625" customWidth="1"/>
    <col min="38" max="38" width="20.33203125" style="8" customWidth="1"/>
    <col min="39" max="39" width="16.5" style="8" customWidth="1"/>
    <col min="40" max="40" width="12.08203125" customWidth="1"/>
    <col min="41" max="41" width="19" customWidth="1"/>
    <col min="42" max="42" width="23.33203125" customWidth="1"/>
    <col min="43" max="43" width="20.6640625" customWidth="1"/>
    <col min="44" max="44" width="13.25" customWidth="1"/>
    <col min="45" max="45" width="18.6640625" customWidth="1"/>
    <col min="46" max="46" width="21.75" customWidth="1"/>
    <col min="47" max="47" width="18.08203125" customWidth="1"/>
    <col min="48" max="48" width="16.6640625" customWidth="1"/>
    <col min="49" max="49" width="33.5" customWidth="1"/>
  </cols>
  <sheetData>
    <row r="1" spans="1:49" ht="22.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1169</v>
      </c>
      <c r="AB1" s="9" t="s">
        <v>1170</v>
      </c>
      <c r="AC1" s="10" t="s">
        <v>1171</v>
      </c>
      <c r="AD1" s="9" t="s">
        <v>1172</v>
      </c>
      <c r="AE1" s="12" t="s">
        <v>1173</v>
      </c>
      <c r="AF1" s="12" t="s">
        <v>1174</v>
      </c>
      <c r="AG1" s="9" t="s">
        <v>1175</v>
      </c>
      <c r="AH1" s="9" t="s">
        <v>1176</v>
      </c>
      <c r="AI1" s="9" t="s">
        <v>1177</v>
      </c>
      <c r="AJ1" s="10" t="s">
        <v>1178</v>
      </c>
      <c r="AK1" s="9" t="s">
        <v>1179</v>
      </c>
      <c r="AL1" s="10" t="s">
        <v>1181</v>
      </c>
      <c r="AM1" s="10" t="s">
        <v>1180</v>
      </c>
      <c r="AN1" s="9" t="s">
        <v>1182</v>
      </c>
      <c r="AO1" s="9" t="s">
        <v>1183</v>
      </c>
      <c r="AP1" s="9" t="s">
        <v>1184</v>
      </c>
      <c r="AQ1" s="9" t="s">
        <v>1185</v>
      </c>
      <c r="AR1" s="9" t="s">
        <v>1186</v>
      </c>
      <c r="AS1" s="9" t="s">
        <v>1187</v>
      </c>
      <c r="AT1" s="9" t="s">
        <v>1188</v>
      </c>
      <c r="AU1" s="9" t="s">
        <v>1189</v>
      </c>
      <c r="AV1" s="9" t="s">
        <v>1285</v>
      </c>
      <c r="AW1" s="9" t="s">
        <v>1421</v>
      </c>
    </row>
    <row r="2" spans="1:49">
      <c r="A2">
        <v>1</v>
      </c>
      <c r="B2" s="2">
        <v>46186</v>
      </c>
      <c r="C2" t="s">
        <v>26</v>
      </c>
      <c r="D2" t="s">
        <v>27</v>
      </c>
      <c r="E2" t="s">
        <v>28</v>
      </c>
      <c r="F2" t="s">
        <v>29</v>
      </c>
      <c r="G2" t="s">
        <v>30</v>
      </c>
      <c r="H2" t="s">
        <v>31</v>
      </c>
      <c r="I2" t="s">
        <v>32</v>
      </c>
      <c r="J2" s="4">
        <v>764</v>
      </c>
      <c r="K2" s="4">
        <v>737</v>
      </c>
      <c r="L2" s="4">
        <v>705</v>
      </c>
      <c r="M2" s="4">
        <v>32</v>
      </c>
      <c r="N2" s="4">
        <v>8</v>
      </c>
      <c r="O2" s="4">
        <v>22</v>
      </c>
      <c r="P2" t="s">
        <v>33</v>
      </c>
      <c r="Q2" s="4">
        <v>42</v>
      </c>
      <c r="R2" s="4">
        <v>44</v>
      </c>
      <c r="S2" s="4">
        <v>69</v>
      </c>
      <c r="T2" s="5">
        <v>1.91</v>
      </c>
      <c r="U2" s="5">
        <v>30.4</v>
      </c>
      <c r="V2" s="43">
        <v>13077.65</v>
      </c>
      <c r="W2" s="5">
        <v>8.2899999999999991</v>
      </c>
      <c r="X2" s="6" t="s">
        <v>34</v>
      </c>
      <c r="Y2" s="4">
        <v>29</v>
      </c>
      <c r="Z2" s="43">
        <v>22174.65</v>
      </c>
      <c r="AA2" s="8">
        <f t="shared" ref="AA2:AA65" si="0">IFERROR(K2/J2,0)</f>
        <v>0.96465968586387429</v>
      </c>
      <c r="AB2" s="8">
        <f t="shared" ref="AB2:AB65" si="1">IFERROR(M2/K2,0)</f>
        <v>4.3419267299864311E-2</v>
      </c>
      <c r="AC2" s="8">
        <f t="shared" ref="AC2:AC65" si="2">IFERROR(N2/K2,0)</f>
        <v>1.0854816824966078E-2</v>
      </c>
      <c r="AD2" s="8">
        <f t="shared" ref="AD2:AD65" si="3">IFERROR(L2/K2,0)</f>
        <v>0.95658073270013566</v>
      </c>
      <c r="AE2" s="11">
        <f t="shared" ref="AE2:AE65" si="4">IFERROR(O2/60,0)</f>
        <v>0.36666666666666664</v>
      </c>
      <c r="AF2" s="11">
        <f t="shared" ref="AF2:AF65" si="5">IFERROR(3600/R2,0)</f>
        <v>81.818181818181813</v>
      </c>
      <c r="AG2" s="11">
        <f t="shared" ref="AG2:AG65" si="6">(K2*R2)/3600</f>
        <v>9.0077777777777772</v>
      </c>
      <c r="AH2" s="13">
        <f t="shared" ref="AH2:AH65" si="7">MAX(0,AI2-AE2)</f>
        <v>8.5466666666666669</v>
      </c>
      <c r="AI2">
        <f t="shared" ref="AI2:AI65" si="8">(J2*Q2)/3600</f>
        <v>8.913333333333334</v>
      </c>
      <c r="AJ2" s="14">
        <f t="shared" ref="AJ2:AJ65" si="9">IFERROR(AH2/AI2,0)</f>
        <v>0.95886312640239335</v>
      </c>
      <c r="AK2">
        <f t="shared" ref="AK2:AK65" si="10">IFERROR(3600/Q2,0)</f>
        <v>85.714285714285708</v>
      </c>
      <c r="AL2" s="15">
        <f t="shared" ref="AL2:AL65" si="11">IFERROR(AF2/AK2,0)</f>
        <v>0.95454545454545459</v>
      </c>
      <c r="AM2" s="8">
        <f t="shared" ref="AM2:AM65" si="12">IFERROR(L2/K2,0)</f>
        <v>0.95658073270013566</v>
      </c>
      <c r="AN2" s="16">
        <f t="shared" ref="AN2:AN65" si="13">AJ2*AL2*AM2</f>
        <v>0.87553771964891047</v>
      </c>
      <c r="AO2" s="16">
        <f t="shared" ref="AO2:AO65" si="14">AVERAGE(AN2:AN1001)</f>
        <v>0.86364026719058495</v>
      </c>
      <c r="AP2" s="17">
        <f t="shared" ref="AP2:AP65" si="15">V2</f>
        <v>13077.65</v>
      </c>
      <c r="AQ2" s="17">
        <f t="shared" ref="AQ2:AQ65" si="16">IFERROR(AP2/K2,0)</f>
        <v>17.744436906377203</v>
      </c>
      <c r="AR2" s="17">
        <f>Z2-AP2</f>
        <v>9097.0000000000018</v>
      </c>
      <c r="AS2" s="17">
        <f t="shared" ref="AS2:AS65" si="17">IFERROR(AR2/K2,0)</f>
        <v>12.343283582089555</v>
      </c>
      <c r="AT2" s="18" t="str">
        <f t="shared" ref="AT2:AT65" si="18">IF((Y2&gt;25)+(O2&gt;25)+(S2&gt;73)+(T2&gt;2)&gt;=3,"High",IF((Y2&gt;25)+(O2&gt;25)+(S2&gt;73)+(T2&gt;2)=2,"Medium","Low"))</f>
        <v>Low</v>
      </c>
      <c r="AU2" s="16" t="str">
        <f t="shared" ref="AU2:AU65" si="19">IF(AN2&lt;70%,"Critical",IF(AN2&lt;85%,"Warning","Normal"))</f>
        <v>Normal</v>
      </c>
      <c r="AV2" s="17">
        <f t="shared" ref="AV2:AV65" si="20">IFERROR(N2*AQ2,0)</f>
        <v>141.95549525101762</v>
      </c>
      <c r="AW2" s="72">
        <f>SUM(V2:V1001)</f>
        <v>15682640.169999981</v>
      </c>
    </row>
    <row r="3" spans="1:49">
      <c r="A3">
        <v>2</v>
      </c>
      <c r="B3" s="2">
        <v>46109</v>
      </c>
      <c r="C3" t="s">
        <v>26</v>
      </c>
      <c r="D3" t="s">
        <v>27</v>
      </c>
      <c r="E3" t="s">
        <v>35</v>
      </c>
      <c r="F3" t="s">
        <v>29</v>
      </c>
      <c r="G3" t="s">
        <v>36</v>
      </c>
      <c r="H3" t="s">
        <v>37</v>
      </c>
      <c r="I3" t="s">
        <v>38</v>
      </c>
      <c r="J3" s="4">
        <v>702</v>
      </c>
      <c r="K3" s="4">
        <v>740</v>
      </c>
      <c r="L3" s="4">
        <v>698</v>
      </c>
      <c r="M3" s="4">
        <v>42</v>
      </c>
      <c r="N3" s="4">
        <v>16</v>
      </c>
      <c r="O3" s="4">
        <v>0</v>
      </c>
      <c r="P3" t="s">
        <v>39</v>
      </c>
      <c r="Q3" s="4">
        <v>45</v>
      </c>
      <c r="R3" s="4">
        <v>46</v>
      </c>
      <c r="S3" s="4">
        <v>63.1</v>
      </c>
      <c r="T3" s="5">
        <v>1.8</v>
      </c>
      <c r="U3" s="5">
        <v>26.27</v>
      </c>
      <c r="V3" s="43">
        <v>14343.22</v>
      </c>
      <c r="W3" s="5">
        <v>8.3800000000000008</v>
      </c>
      <c r="X3" s="6" t="s">
        <v>34</v>
      </c>
      <c r="Y3" s="4">
        <v>12</v>
      </c>
      <c r="Z3" s="43">
        <v>23814.06</v>
      </c>
      <c r="AA3" s="8">
        <f t="shared" si="0"/>
        <v>1.0541310541310542</v>
      </c>
      <c r="AB3" s="8">
        <f t="shared" si="1"/>
        <v>5.675675675675676E-2</v>
      </c>
      <c r="AC3" s="8">
        <f t="shared" si="2"/>
        <v>2.1621621621621623E-2</v>
      </c>
      <c r="AD3" s="8">
        <f t="shared" si="3"/>
        <v>0.94324324324324327</v>
      </c>
      <c r="AE3" s="11">
        <f t="shared" si="4"/>
        <v>0</v>
      </c>
      <c r="AF3" s="11">
        <f t="shared" si="5"/>
        <v>78.260869565217391</v>
      </c>
      <c r="AG3" s="11">
        <f t="shared" si="6"/>
        <v>9.4555555555555557</v>
      </c>
      <c r="AH3" s="13">
        <f t="shared" si="7"/>
        <v>8.7750000000000004</v>
      </c>
      <c r="AI3">
        <f t="shared" si="8"/>
        <v>8.7750000000000004</v>
      </c>
      <c r="AJ3" s="14">
        <f t="shared" si="9"/>
        <v>1</v>
      </c>
      <c r="AK3">
        <f t="shared" si="10"/>
        <v>80</v>
      </c>
      <c r="AL3" s="8">
        <f t="shared" si="11"/>
        <v>0.97826086956521741</v>
      </c>
      <c r="AM3" s="8">
        <f t="shared" si="12"/>
        <v>0.94324324324324327</v>
      </c>
      <c r="AN3" s="16">
        <f t="shared" si="13"/>
        <v>0.92273795534665104</v>
      </c>
      <c r="AO3" s="16">
        <f t="shared" si="14"/>
        <v>0.86362835782876468</v>
      </c>
      <c r="AP3" s="17">
        <f t="shared" si="15"/>
        <v>14343.22</v>
      </c>
      <c r="AQ3" s="17">
        <f t="shared" si="16"/>
        <v>19.382729729729729</v>
      </c>
      <c r="AR3" s="17">
        <f t="shared" ref="AR3:AR65" si="21">Z3-AP3</f>
        <v>9470.840000000002</v>
      </c>
      <c r="AS3" s="17">
        <f t="shared" si="17"/>
        <v>12.798432432432435</v>
      </c>
      <c r="AT3" s="18" t="str">
        <f t="shared" si="18"/>
        <v>Low</v>
      </c>
      <c r="AU3" s="16" t="str">
        <f t="shared" si="19"/>
        <v>Normal</v>
      </c>
      <c r="AV3" s="17">
        <f t="shared" si="20"/>
        <v>310.12367567567566</v>
      </c>
      <c r="AW3" s="72">
        <f>AVERAGE(V2:V1001)</f>
        <v>15682.640169999981</v>
      </c>
    </row>
    <row r="4" spans="1:49">
      <c r="A4">
        <v>3</v>
      </c>
      <c r="B4" s="2">
        <v>46082</v>
      </c>
      <c r="C4" t="s">
        <v>26</v>
      </c>
      <c r="D4" t="s">
        <v>40</v>
      </c>
      <c r="E4" t="s">
        <v>41</v>
      </c>
      <c r="F4" t="s">
        <v>42</v>
      </c>
      <c r="G4" t="s">
        <v>36</v>
      </c>
      <c r="H4" t="s">
        <v>43</v>
      </c>
      <c r="I4" t="s">
        <v>44</v>
      </c>
      <c r="J4" s="4">
        <v>869</v>
      </c>
      <c r="K4" s="4">
        <v>910</v>
      </c>
      <c r="L4" s="4">
        <v>870</v>
      </c>
      <c r="M4" s="4">
        <v>40</v>
      </c>
      <c r="N4" s="4">
        <v>10</v>
      </c>
      <c r="O4" s="4">
        <v>0</v>
      </c>
      <c r="P4" t="s">
        <v>39</v>
      </c>
      <c r="Q4" s="4">
        <v>45</v>
      </c>
      <c r="R4" s="4">
        <v>48</v>
      </c>
      <c r="S4" s="4">
        <v>75.099999999999994</v>
      </c>
      <c r="T4" s="5">
        <v>1.72</v>
      </c>
      <c r="U4" s="5">
        <v>36.43</v>
      </c>
      <c r="V4" s="43">
        <v>18027.330000000002</v>
      </c>
      <c r="W4" s="5">
        <v>8.66</v>
      </c>
      <c r="X4" s="6" t="s">
        <v>45</v>
      </c>
      <c r="Y4" s="4">
        <v>15</v>
      </c>
      <c r="Z4" s="43">
        <v>29638.7</v>
      </c>
      <c r="AA4" s="8">
        <f t="shared" si="0"/>
        <v>1.047180667433832</v>
      </c>
      <c r="AB4" s="8">
        <f t="shared" si="1"/>
        <v>4.3956043956043959E-2</v>
      </c>
      <c r="AC4" s="8">
        <f t="shared" si="2"/>
        <v>1.098901098901099E-2</v>
      </c>
      <c r="AD4" s="8">
        <f t="shared" si="3"/>
        <v>0.95604395604395609</v>
      </c>
      <c r="AE4" s="11">
        <f t="shared" si="4"/>
        <v>0</v>
      </c>
      <c r="AF4" s="11">
        <f t="shared" si="5"/>
        <v>75</v>
      </c>
      <c r="AG4" s="11">
        <f t="shared" si="6"/>
        <v>12.133333333333333</v>
      </c>
      <c r="AH4" s="13">
        <f t="shared" si="7"/>
        <v>10.862500000000001</v>
      </c>
      <c r="AI4">
        <f t="shared" si="8"/>
        <v>10.862500000000001</v>
      </c>
      <c r="AJ4" s="14">
        <f t="shared" si="9"/>
        <v>1</v>
      </c>
      <c r="AK4">
        <f t="shared" si="10"/>
        <v>80</v>
      </c>
      <c r="AL4" s="8">
        <f t="shared" si="11"/>
        <v>0.9375</v>
      </c>
      <c r="AM4" s="8">
        <f t="shared" si="12"/>
        <v>0.95604395604395609</v>
      </c>
      <c r="AN4" s="16">
        <f t="shared" si="13"/>
        <v>0.89629120879120883</v>
      </c>
      <c r="AO4" s="16">
        <f t="shared" si="14"/>
        <v>0.86356912977513967</v>
      </c>
      <c r="AP4" s="17">
        <f t="shared" si="15"/>
        <v>18027.330000000002</v>
      </c>
      <c r="AQ4" s="17">
        <f t="shared" si="16"/>
        <v>19.810252747252751</v>
      </c>
      <c r="AR4" s="17">
        <f t="shared" si="21"/>
        <v>11611.369999999999</v>
      </c>
      <c r="AS4" s="17">
        <f t="shared" si="17"/>
        <v>12.759747252747252</v>
      </c>
      <c r="AT4" s="18" t="str">
        <f t="shared" si="18"/>
        <v>Low</v>
      </c>
      <c r="AU4" s="16" t="str">
        <f t="shared" si="19"/>
        <v>Normal</v>
      </c>
      <c r="AV4" s="17">
        <f t="shared" si="20"/>
        <v>198.1025274725275</v>
      </c>
      <c r="AW4" s="13">
        <f>SUM(V2:V1001)/SUM(L2:L1001)</f>
        <v>24.203995718712932</v>
      </c>
    </row>
    <row r="5" spans="1:49">
      <c r="A5">
        <v>4</v>
      </c>
      <c r="B5" s="2">
        <v>46031</v>
      </c>
      <c r="C5" t="s">
        <v>46</v>
      </c>
      <c r="D5" t="s">
        <v>40</v>
      </c>
      <c r="E5" t="s">
        <v>41</v>
      </c>
      <c r="F5" t="s">
        <v>29</v>
      </c>
      <c r="G5" t="s">
        <v>47</v>
      </c>
      <c r="H5" t="s">
        <v>48</v>
      </c>
      <c r="I5" t="s">
        <v>49</v>
      </c>
      <c r="J5" s="4">
        <v>504</v>
      </c>
      <c r="K5" s="4">
        <v>591</v>
      </c>
      <c r="L5" s="4">
        <v>559</v>
      </c>
      <c r="M5" s="4">
        <v>32</v>
      </c>
      <c r="N5" s="4">
        <v>8</v>
      </c>
      <c r="O5" s="4">
        <v>0</v>
      </c>
      <c r="P5" t="s">
        <v>39</v>
      </c>
      <c r="Q5" s="4">
        <v>64</v>
      </c>
      <c r="R5" s="4">
        <v>66</v>
      </c>
      <c r="S5" s="4">
        <v>71.599999999999994</v>
      </c>
      <c r="T5" s="5">
        <v>2.39</v>
      </c>
      <c r="U5" s="5">
        <v>21.04</v>
      </c>
      <c r="V5" s="43">
        <v>18099.830000000002</v>
      </c>
      <c r="W5" s="5">
        <v>9.2899999999999991</v>
      </c>
      <c r="X5" s="6" t="s">
        <v>50</v>
      </c>
      <c r="Y5" s="4">
        <v>22</v>
      </c>
      <c r="Z5" s="43">
        <v>29084.61</v>
      </c>
      <c r="AA5" s="8">
        <f t="shared" si="0"/>
        <v>1.1726190476190477</v>
      </c>
      <c r="AB5" s="8">
        <f t="shared" si="1"/>
        <v>5.4145516074450083E-2</v>
      </c>
      <c r="AC5" s="8">
        <f t="shared" si="2"/>
        <v>1.3536379018612521E-2</v>
      </c>
      <c r="AD5" s="8">
        <f t="shared" si="3"/>
        <v>0.94585448392554994</v>
      </c>
      <c r="AE5" s="11">
        <f t="shared" si="4"/>
        <v>0</v>
      </c>
      <c r="AF5" s="11">
        <f t="shared" si="5"/>
        <v>54.545454545454547</v>
      </c>
      <c r="AG5" s="11">
        <f t="shared" si="6"/>
        <v>10.835000000000001</v>
      </c>
      <c r="AH5" s="13">
        <f t="shared" si="7"/>
        <v>8.9600000000000009</v>
      </c>
      <c r="AI5">
        <f t="shared" si="8"/>
        <v>8.9600000000000009</v>
      </c>
      <c r="AJ5" s="14">
        <f t="shared" si="9"/>
        <v>1</v>
      </c>
      <c r="AK5">
        <f t="shared" si="10"/>
        <v>56.25</v>
      </c>
      <c r="AL5" s="8">
        <f t="shared" si="11"/>
        <v>0.96969696969696972</v>
      </c>
      <c r="AM5" s="8">
        <f t="shared" si="12"/>
        <v>0.94585448392554994</v>
      </c>
      <c r="AN5" s="16">
        <f t="shared" si="13"/>
        <v>0.91719222683689694</v>
      </c>
      <c r="AO5" s="16">
        <f t="shared" si="14"/>
        <v>0.86353630923450164</v>
      </c>
      <c r="AP5" s="17">
        <f t="shared" si="15"/>
        <v>18099.830000000002</v>
      </c>
      <c r="AQ5" s="17">
        <f t="shared" si="16"/>
        <v>30.625769881556685</v>
      </c>
      <c r="AR5" s="17">
        <f t="shared" si="21"/>
        <v>10984.779999999999</v>
      </c>
      <c r="AS5" s="17">
        <f t="shared" si="17"/>
        <v>18.586768189509304</v>
      </c>
      <c r="AT5" s="18" t="str">
        <f t="shared" si="18"/>
        <v>Low</v>
      </c>
      <c r="AU5" s="16" t="str">
        <f t="shared" si="19"/>
        <v>Normal</v>
      </c>
      <c r="AV5" s="17">
        <f t="shared" si="20"/>
        <v>245.00615905245348</v>
      </c>
      <c r="AW5" s="72">
        <f>SUM(Z2:Z1001)</f>
        <v>25038055.780000001</v>
      </c>
    </row>
    <row r="6" spans="1:49">
      <c r="A6">
        <v>5</v>
      </c>
      <c r="B6" s="2">
        <v>46046</v>
      </c>
      <c r="C6" t="s">
        <v>26</v>
      </c>
      <c r="D6" t="s">
        <v>27</v>
      </c>
      <c r="E6" t="s">
        <v>51</v>
      </c>
      <c r="F6" t="s">
        <v>42</v>
      </c>
      <c r="G6" t="s">
        <v>36</v>
      </c>
      <c r="H6" t="s">
        <v>52</v>
      </c>
      <c r="I6" t="s">
        <v>53</v>
      </c>
      <c r="J6" s="4">
        <v>712</v>
      </c>
      <c r="K6" s="4">
        <v>728</v>
      </c>
      <c r="L6" s="4">
        <v>699</v>
      </c>
      <c r="M6" s="4">
        <v>29</v>
      </c>
      <c r="N6" s="4">
        <v>11</v>
      </c>
      <c r="O6" s="4">
        <v>9</v>
      </c>
      <c r="P6" t="s">
        <v>54</v>
      </c>
      <c r="Q6" s="4">
        <v>45</v>
      </c>
      <c r="R6" s="4">
        <v>47</v>
      </c>
      <c r="S6" s="4">
        <v>69.3</v>
      </c>
      <c r="T6" s="5">
        <v>2.74</v>
      </c>
      <c r="U6" s="5">
        <v>24.02</v>
      </c>
      <c r="V6" s="43">
        <v>14311.8</v>
      </c>
      <c r="W6" s="5">
        <v>7.37</v>
      </c>
      <c r="X6" s="6" t="s">
        <v>45</v>
      </c>
      <c r="Y6" s="4">
        <v>12</v>
      </c>
      <c r="Z6" s="43">
        <v>24787.47</v>
      </c>
      <c r="AA6" s="8">
        <f t="shared" si="0"/>
        <v>1.0224719101123596</v>
      </c>
      <c r="AB6" s="8">
        <f t="shared" si="1"/>
        <v>3.9835164835164832E-2</v>
      </c>
      <c r="AC6" s="8">
        <f t="shared" si="2"/>
        <v>1.510989010989011E-2</v>
      </c>
      <c r="AD6" s="8">
        <f t="shared" si="3"/>
        <v>0.9601648351648352</v>
      </c>
      <c r="AE6" s="11">
        <f t="shared" si="4"/>
        <v>0.15</v>
      </c>
      <c r="AF6" s="11">
        <f t="shared" si="5"/>
        <v>76.59574468085107</v>
      </c>
      <c r="AG6" s="11">
        <f t="shared" si="6"/>
        <v>9.5044444444444451</v>
      </c>
      <c r="AH6" s="13">
        <f t="shared" si="7"/>
        <v>8.75</v>
      </c>
      <c r="AI6">
        <f t="shared" si="8"/>
        <v>8.9</v>
      </c>
      <c r="AJ6" s="14">
        <f t="shared" si="9"/>
        <v>0.9831460674157303</v>
      </c>
      <c r="AK6">
        <f t="shared" si="10"/>
        <v>80</v>
      </c>
      <c r="AL6" s="8">
        <f t="shared" si="11"/>
        <v>0.95744680851063835</v>
      </c>
      <c r="AM6" s="8">
        <f t="shared" si="12"/>
        <v>0.9601648351648352</v>
      </c>
      <c r="AN6" s="16">
        <f t="shared" si="13"/>
        <v>0.90381282296474741</v>
      </c>
      <c r="AO6" s="16">
        <f t="shared" si="14"/>
        <v>0.86348243783128631</v>
      </c>
      <c r="AP6" s="17">
        <f t="shared" si="15"/>
        <v>14311.8</v>
      </c>
      <c r="AQ6" s="17">
        <f t="shared" si="16"/>
        <v>19.659065934065932</v>
      </c>
      <c r="AR6" s="17">
        <f t="shared" si="21"/>
        <v>10475.670000000002</v>
      </c>
      <c r="AS6" s="17">
        <f t="shared" si="17"/>
        <v>14.389656593406595</v>
      </c>
      <c r="AT6" s="18" t="str">
        <f t="shared" si="18"/>
        <v>Low</v>
      </c>
      <c r="AU6" s="16" t="str">
        <f t="shared" si="19"/>
        <v>Normal</v>
      </c>
      <c r="AV6" s="17">
        <f t="shared" si="20"/>
        <v>216.24972527472525</v>
      </c>
      <c r="AW6" s="13">
        <f>SUM(Z2:Z1001)/SUM(L2:L1001)</f>
        <v>38.642791541139864</v>
      </c>
    </row>
    <row r="7" spans="1:49">
      <c r="A7">
        <v>6</v>
      </c>
      <c r="B7" s="2">
        <v>46151</v>
      </c>
      <c r="C7" t="s">
        <v>26</v>
      </c>
      <c r="D7" t="s">
        <v>55</v>
      </c>
      <c r="E7" t="s">
        <v>56</v>
      </c>
      <c r="F7" t="s">
        <v>57</v>
      </c>
      <c r="G7" t="s">
        <v>58</v>
      </c>
      <c r="H7" t="s">
        <v>59</v>
      </c>
      <c r="I7" t="s">
        <v>60</v>
      </c>
      <c r="J7" s="4">
        <v>721</v>
      </c>
      <c r="K7" s="4">
        <v>542</v>
      </c>
      <c r="L7" s="4">
        <v>508</v>
      </c>
      <c r="M7" s="4">
        <v>34</v>
      </c>
      <c r="N7" s="4">
        <v>14</v>
      </c>
      <c r="O7" s="4">
        <v>31</v>
      </c>
      <c r="P7" t="s">
        <v>61</v>
      </c>
      <c r="Q7" s="4">
        <v>49</v>
      </c>
      <c r="R7" s="4">
        <v>52</v>
      </c>
      <c r="S7" s="4">
        <v>76.400000000000006</v>
      </c>
      <c r="T7" s="5">
        <v>2.09</v>
      </c>
      <c r="U7" s="5">
        <v>23.48</v>
      </c>
      <c r="V7" s="43">
        <v>11648.58</v>
      </c>
      <c r="W7" s="5">
        <v>5.56</v>
      </c>
      <c r="X7" s="6" t="s">
        <v>50</v>
      </c>
      <c r="Y7" s="4">
        <v>40</v>
      </c>
      <c r="Z7" s="43">
        <v>19821.669999999998</v>
      </c>
      <c r="AA7" s="8">
        <f t="shared" si="0"/>
        <v>0.75173370319001387</v>
      </c>
      <c r="AB7" s="8">
        <f t="shared" si="1"/>
        <v>6.273062730627306E-2</v>
      </c>
      <c r="AC7" s="8">
        <f t="shared" si="2"/>
        <v>2.5830258302583026E-2</v>
      </c>
      <c r="AD7" s="8">
        <f t="shared" si="3"/>
        <v>0.9372693726937269</v>
      </c>
      <c r="AE7" s="11">
        <f t="shared" si="4"/>
        <v>0.51666666666666672</v>
      </c>
      <c r="AF7" s="11">
        <f t="shared" si="5"/>
        <v>69.230769230769226</v>
      </c>
      <c r="AG7" s="11">
        <f t="shared" si="6"/>
        <v>7.8288888888888888</v>
      </c>
      <c r="AH7" s="13">
        <f t="shared" si="7"/>
        <v>9.2969444444444438</v>
      </c>
      <c r="AI7">
        <f t="shared" si="8"/>
        <v>9.8136111111111113</v>
      </c>
      <c r="AJ7" s="14">
        <f t="shared" si="9"/>
        <v>0.94735203373998689</v>
      </c>
      <c r="AK7">
        <f t="shared" si="10"/>
        <v>73.469387755102048</v>
      </c>
      <c r="AL7" s="8">
        <f t="shared" si="11"/>
        <v>0.94230769230769218</v>
      </c>
      <c r="AM7" s="8">
        <f t="shared" si="12"/>
        <v>0.9372693726937269</v>
      </c>
      <c r="AN7" s="16">
        <f t="shared" si="13"/>
        <v>0.83669765909224203</v>
      </c>
      <c r="AO7" s="16">
        <f t="shared" si="14"/>
        <v>0.86344190478090099</v>
      </c>
      <c r="AP7" s="17">
        <f t="shared" si="15"/>
        <v>11648.58</v>
      </c>
      <c r="AQ7" s="17">
        <f t="shared" si="16"/>
        <v>21.491845018450185</v>
      </c>
      <c r="AR7" s="17">
        <f t="shared" si="21"/>
        <v>8173.0899999999983</v>
      </c>
      <c r="AS7" s="17">
        <f t="shared" si="17"/>
        <v>15.079501845018447</v>
      </c>
      <c r="AT7" s="18" t="str">
        <f t="shared" si="18"/>
        <v>High</v>
      </c>
      <c r="AU7" s="16" t="str">
        <f t="shared" si="19"/>
        <v>Warning</v>
      </c>
      <c r="AV7" s="17">
        <f t="shared" si="20"/>
        <v>300.88583025830258</v>
      </c>
      <c r="AW7" s="14">
        <f>SUM(V2:V1001)/SUM(Z2:Z1001)</f>
        <v>0.62635215400897959</v>
      </c>
    </row>
    <row r="8" spans="1:49">
      <c r="A8">
        <v>7</v>
      </c>
      <c r="B8" s="2">
        <v>46044</v>
      </c>
      <c r="C8" t="s">
        <v>46</v>
      </c>
      <c r="D8" t="s">
        <v>27</v>
      </c>
      <c r="E8" t="s">
        <v>28</v>
      </c>
      <c r="F8" t="s">
        <v>42</v>
      </c>
      <c r="G8" t="s">
        <v>30</v>
      </c>
      <c r="H8" t="s">
        <v>62</v>
      </c>
      <c r="I8" t="s">
        <v>63</v>
      </c>
      <c r="J8" s="4">
        <v>804</v>
      </c>
      <c r="K8" s="4">
        <v>758</v>
      </c>
      <c r="L8" s="4">
        <v>722</v>
      </c>
      <c r="M8" s="4">
        <v>36</v>
      </c>
      <c r="N8" s="4">
        <v>10</v>
      </c>
      <c r="O8" s="4">
        <v>10</v>
      </c>
      <c r="P8" t="s">
        <v>33</v>
      </c>
      <c r="Q8" s="4">
        <v>42</v>
      </c>
      <c r="R8" s="4">
        <v>43</v>
      </c>
      <c r="S8" s="4">
        <v>68.7</v>
      </c>
      <c r="T8" s="5">
        <v>1.5</v>
      </c>
      <c r="U8" s="5">
        <v>26.72</v>
      </c>
      <c r="V8" s="43">
        <v>13559.73</v>
      </c>
      <c r="W8" s="5">
        <v>7.84</v>
      </c>
      <c r="X8" s="6" t="s">
        <v>45</v>
      </c>
      <c r="Y8" s="4">
        <v>32</v>
      </c>
      <c r="Z8" s="43">
        <v>22729.87</v>
      </c>
      <c r="AA8" s="8">
        <f t="shared" si="0"/>
        <v>0.94278606965174128</v>
      </c>
      <c r="AB8" s="8">
        <f t="shared" si="1"/>
        <v>4.7493403693931395E-2</v>
      </c>
      <c r="AC8" s="8">
        <f t="shared" si="2"/>
        <v>1.3192612137203167E-2</v>
      </c>
      <c r="AD8" s="8">
        <f t="shared" si="3"/>
        <v>0.9525065963060686</v>
      </c>
      <c r="AE8" s="11">
        <f t="shared" si="4"/>
        <v>0.16666666666666666</v>
      </c>
      <c r="AF8" s="11">
        <f t="shared" si="5"/>
        <v>83.720930232558146</v>
      </c>
      <c r="AG8" s="11">
        <f t="shared" si="6"/>
        <v>9.0538888888888884</v>
      </c>
      <c r="AH8" s="13">
        <f t="shared" si="7"/>
        <v>9.2133333333333347</v>
      </c>
      <c r="AI8">
        <f t="shared" si="8"/>
        <v>9.3800000000000008</v>
      </c>
      <c r="AJ8" s="14">
        <f t="shared" si="9"/>
        <v>0.98223169864960913</v>
      </c>
      <c r="AK8">
        <f t="shared" si="10"/>
        <v>85.714285714285708</v>
      </c>
      <c r="AL8" s="8">
        <f t="shared" si="11"/>
        <v>0.97674418604651181</v>
      </c>
      <c r="AM8" s="8">
        <f t="shared" si="12"/>
        <v>0.9525065963060686</v>
      </c>
      <c r="AN8" s="16">
        <f t="shared" si="13"/>
        <v>0.91382444713293098</v>
      </c>
      <c r="AO8" s="16">
        <f t="shared" si="14"/>
        <v>0.86346881046066826</v>
      </c>
      <c r="AP8" s="17">
        <f t="shared" si="15"/>
        <v>13559.73</v>
      </c>
      <c r="AQ8" s="17">
        <f t="shared" si="16"/>
        <v>17.888825857519787</v>
      </c>
      <c r="AR8" s="17">
        <f t="shared" si="21"/>
        <v>9170.14</v>
      </c>
      <c r="AS8" s="17">
        <f t="shared" si="17"/>
        <v>12.097810026385224</v>
      </c>
      <c r="AT8" s="18" t="str">
        <f t="shared" si="18"/>
        <v>Low</v>
      </c>
      <c r="AU8" s="16" t="str">
        <f t="shared" si="19"/>
        <v>Normal</v>
      </c>
      <c r="AV8" s="17">
        <f t="shared" si="20"/>
        <v>178.88825857519788</v>
      </c>
    </row>
    <row r="9" spans="1:49">
      <c r="A9">
        <v>8</v>
      </c>
      <c r="B9" s="2">
        <v>46079</v>
      </c>
      <c r="C9" t="s">
        <v>26</v>
      </c>
      <c r="D9" t="s">
        <v>27</v>
      </c>
      <c r="E9" t="s">
        <v>28</v>
      </c>
      <c r="F9" t="s">
        <v>42</v>
      </c>
      <c r="G9" t="s">
        <v>30</v>
      </c>
      <c r="H9" t="s">
        <v>64</v>
      </c>
      <c r="I9" t="s">
        <v>65</v>
      </c>
      <c r="J9" s="4">
        <v>889</v>
      </c>
      <c r="K9" s="4">
        <v>806</v>
      </c>
      <c r="L9" s="4">
        <v>750</v>
      </c>
      <c r="M9" s="4">
        <v>56</v>
      </c>
      <c r="N9" s="4">
        <v>13</v>
      </c>
      <c r="O9" s="4">
        <v>43</v>
      </c>
      <c r="P9" t="s">
        <v>33</v>
      </c>
      <c r="Q9" s="4">
        <v>42</v>
      </c>
      <c r="R9" s="4">
        <v>41</v>
      </c>
      <c r="S9" s="4">
        <v>82.3</v>
      </c>
      <c r="T9" s="5">
        <v>2.75</v>
      </c>
      <c r="U9" s="5">
        <v>25.83</v>
      </c>
      <c r="V9" s="43">
        <v>14774.26</v>
      </c>
      <c r="W9" s="5">
        <v>7.93</v>
      </c>
      <c r="X9" s="6" t="s">
        <v>50</v>
      </c>
      <c r="Y9" s="4">
        <v>60</v>
      </c>
      <c r="Z9" s="43">
        <v>24249.64</v>
      </c>
      <c r="AA9" s="8">
        <f t="shared" si="0"/>
        <v>0.906636670416198</v>
      </c>
      <c r="AB9" s="8">
        <f t="shared" si="1"/>
        <v>6.9478908188585611E-2</v>
      </c>
      <c r="AC9" s="8">
        <f t="shared" si="2"/>
        <v>1.6129032258064516E-2</v>
      </c>
      <c r="AD9" s="8">
        <f t="shared" si="3"/>
        <v>0.9305210918114144</v>
      </c>
      <c r="AE9" s="11">
        <f t="shared" si="4"/>
        <v>0.71666666666666667</v>
      </c>
      <c r="AF9" s="11">
        <f t="shared" si="5"/>
        <v>87.804878048780495</v>
      </c>
      <c r="AG9" s="11">
        <f t="shared" si="6"/>
        <v>9.1794444444444441</v>
      </c>
      <c r="AH9" s="13">
        <f t="shared" si="7"/>
        <v>9.6549999999999994</v>
      </c>
      <c r="AI9">
        <f t="shared" si="8"/>
        <v>10.371666666666666</v>
      </c>
      <c r="AJ9" s="14">
        <f t="shared" si="9"/>
        <v>0.93090149445605008</v>
      </c>
      <c r="AK9">
        <f t="shared" si="10"/>
        <v>85.714285714285708</v>
      </c>
      <c r="AL9" s="8">
        <f t="shared" si="11"/>
        <v>1.0243902439024393</v>
      </c>
      <c r="AM9" s="8">
        <f t="shared" si="12"/>
        <v>0.9305210918114144</v>
      </c>
      <c r="AN9" s="16">
        <f t="shared" si="13"/>
        <v>0.88735087681914859</v>
      </c>
      <c r="AO9" s="16">
        <f t="shared" si="14"/>
        <v>0.86341809984971907</v>
      </c>
      <c r="AP9" s="17">
        <f t="shared" si="15"/>
        <v>14774.26</v>
      </c>
      <c r="AQ9" s="17">
        <f t="shared" si="16"/>
        <v>18.330347394540944</v>
      </c>
      <c r="AR9" s="17">
        <f t="shared" si="21"/>
        <v>9475.3799999999992</v>
      </c>
      <c r="AS9" s="17">
        <f t="shared" si="17"/>
        <v>11.756054590570718</v>
      </c>
      <c r="AT9" s="18" t="str">
        <f t="shared" si="18"/>
        <v>High</v>
      </c>
      <c r="AU9" s="16" t="str">
        <f t="shared" si="19"/>
        <v>Normal</v>
      </c>
      <c r="AV9" s="17">
        <f t="shared" si="20"/>
        <v>238.29451612903227</v>
      </c>
    </row>
    <row r="10" spans="1:49">
      <c r="A10">
        <v>9</v>
      </c>
      <c r="B10" s="2">
        <v>46188</v>
      </c>
      <c r="C10" t="s">
        <v>26</v>
      </c>
      <c r="D10" t="s">
        <v>27</v>
      </c>
      <c r="E10" t="s">
        <v>35</v>
      </c>
      <c r="F10" t="s">
        <v>42</v>
      </c>
      <c r="G10" t="s">
        <v>36</v>
      </c>
      <c r="H10" t="s">
        <v>66</v>
      </c>
      <c r="I10" t="s">
        <v>32</v>
      </c>
      <c r="J10" s="4">
        <v>807</v>
      </c>
      <c r="K10" s="4">
        <v>749</v>
      </c>
      <c r="L10" s="4">
        <v>714</v>
      </c>
      <c r="M10" s="4">
        <v>35</v>
      </c>
      <c r="N10" s="4">
        <v>12</v>
      </c>
      <c r="O10" s="4">
        <v>19</v>
      </c>
      <c r="P10" t="s">
        <v>33</v>
      </c>
      <c r="Q10" s="4">
        <v>45</v>
      </c>
      <c r="R10" s="4">
        <v>46</v>
      </c>
      <c r="S10" s="4">
        <v>70.599999999999994</v>
      </c>
      <c r="T10" s="5">
        <v>2.39</v>
      </c>
      <c r="U10" s="5">
        <v>26.91</v>
      </c>
      <c r="V10" s="43">
        <v>14605.07</v>
      </c>
      <c r="W10" s="5">
        <v>8.99</v>
      </c>
      <c r="X10" s="6" t="s">
        <v>34</v>
      </c>
      <c r="Y10" s="4">
        <v>17</v>
      </c>
      <c r="Z10" s="43">
        <v>24849.68</v>
      </c>
      <c r="AA10" s="8">
        <f t="shared" si="0"/>
        <v>0.92812887236679054</v>
      </c>
      <c r="AB10" s="8">
        <f t="shared" si="1"/>
        <v>4.6728971962616821E-2</v>
      </c>
      <c r="AC10" s="8">
        <f t="shared" si="2"/>
        <v>1.602136181575434E-2</v>
      </c>
      <c r="AD10" s="8">
        <f t="shared" si="3"/>
        <v>0.95327102803738317</v>
      </c>
      <c r="AE10" s="11">
        <f t="shared" si="4"/>
        <v>0.31666666666666665</v>
      </c>
      <c r="AF10" s="11">
        <f t="shared" si="5"/>
        <v>78.260869565217391</v>
      </c>
      <c r="AG10" s="11">
        <f t="shared" si="6"/>
        <v>9.5705555555555559</v>
      </c>
      <c r="AH10" s="13">
        <f t="shared" si="7"/>
        <v>9.7708333333333339</v>
      </c>
      <c r="AI10">
        <f t="shared" si="8"/>
        <v>10.0875</v>
      </c>
      <c r="AJ10" s="14">
        <f t="shared" si="9"/>
        <v>0.96860801321767864</v>
      </c>
      <c r="AK10">
        <f t="shared" si="10"/>
        <v>80</v>
      </c>
      <c r="AL10" s="8">
        <f t="shared" si="11"/>
        <v>0.97826086956521741</v>
      </c>
      <c r="AM10" s="8">
        <f t="shared" si="12"/>
        <v>0.95327102803738317</v>
      </c>
      <c r="AN10" s="16">
        <f t="shared" si="13"/>
        <v>0.9032732183399319</v>
      </c>
      <c r="AO10" s="16">
        <f t="shared" si="14"/>
        <v>0.86339397406648388</v>
      </c>
      <c r="AP10" s="17">
        <f t="shared" si="15"/>
        <v>14605.07</v>
      </c>
      <c r="AQ10" s="17">
        <f t="shared" si="16"/>
        <v>19.499425901201601</v>
      </c>
      <c r="AR10" s="17">
        <f t="shared" si="21"/>
        <v>10244.61</v>
      </c>
      <c r="AS10" s="17">
        <f t="shared" si="17"/>
        <v>13.677716955941255</v>
      </c>
      <c r="AT10" s="18" t="str">
        <f t="shared" si="18"/>
        <v>Low</v>
      </c>
      <c r="AU10" s="16" t="str">
        <f t="shared" si="19"/>
        <v>Normal</v>
      </c>
      <c r="AV10" s="17">
        <f t="shared" si="20"/>
        <v>233.9931108144192</v>
      </c>
    </row>
    <row r="11" spans="1:49">
      <c r="A11">
        <v>10</v>
      </c>
      <c r="B11" s="2">
        <v>46146</v>
      </c>
      <c r="C11" t="s">
        <v>26</v>
      </c>
      <c r="D11" t="s">
        <v>40</v>
      </c>
      <c r="E11" t="s">
        <v>67</v>
      </c>
      <c r="F11" t="s">
        <v>29</v>
      </c>
      <c r="G11" t="s">
        <v>30</v>
      </c>
      <c r="H11" t="s">
        <v>68</v>
      </c>
      <c r="I11" t="s">
        <v>69</v>
      </c>
      <c r="J11" s="4">
        <v>855</v>
      </c>
      <c r="K11" s="4">
        <v>925</v>
      </c>
      <c r="L11" s="4">
        <v>893</v>
      </c>
      <c r="M11" s="4">
        <v>32</v>
      </c>
      <c r="N11" s="4">
        <v>7</v>
      </c>
      <c r="O11" s="4">
        <v>22</v>
      </c>
      <c r="P11" t="s">
        <v>70</v>
      </c>
      <c r="Q11" s="4">
        <v>42</v>
      </c>
      <c r="R11" s="4">
        <v>45</v>
      </c>
      <c r="S11" s="4">
        <v>73.5</v>
      </c>
      <c r="T11" s="5">
        <v>1.39</v>
      </c>
      <c r="U11" s="5">
        <v>29.34</v>
      </c>
      <c r="V11" s="43">
        <v>17596.59</v>
      </c>
      <c r="W11" s="5">
        <v>8.01</v>
      </c>
      <c r="X11" s="6" t="s">
        <v>34</v>
      </c>
      <c r="Y11" s="4">
        <v>1</v>
      </c>
      <c r="Z11" s="43">
        <v>27804.69</v>
      </c>
      <c r="AA11" s="8">
        <f t="shared" si="0"/>
        <v>1.0818713450292399</v>
      </c>
      <c r="AB11" s="8">
        <f t="shared" si="1"/>
        <v>3.4594594594594595E-2</v>
      </c>
      <c r="AC11" s="8">
        <f t="shared" si="2"/>
        <v>7.5675675675675675E-3</v>
      </c>
      <c r="AD11" s="8">
        <f t="shared" si="3"/>
        <v>0.96540540540540543</v>
      </c>
      <c r="AE11" s="11">
        <f t="shared" si="4"/>
        <v>0.36666666666666664</v>
      </c>
      <c r="AF11" s="11">
        <f t="shared" si="5"/>
        <v>80</v>
      </c>
      <c r="AG11" s="11">
        <f t="shared" si="6"/>
        <v>11.5625</v>
      </c>
      <c r="AH11" s="13">
        <f t="shared" si="7"/>
        <v>9.6083333333333325</v>
      </c>
      <c r="AI11">
        <f t="shared" si="8"/>
        <v>9.9749999999999996</v>
      </c>
      <c r="AJ11" s="14">
        <f t="shared" si="9"/>
        <v>0.96324143692564745</v>
      </c>
      <c r="AK11">
        <f t="shared" si="10"/>
        <v>85.714285714285708</v>
      </c>
      <c r="AL11" s="8">
        <f t="shared" si="11"/>
        <v>0.93333333333333335</v>
      </c>
      <c r="AM11" s="8">
        <f t="shared" si="12"/>
        <v>0.96540540540540543</v>
      </c>
      <c r="AN11" s="16">
        <f t="shared" si="13"/>
        <v>0.86792392392392392</v>
      </c>
      <c r="AO11" s="16">
        <f t="shared" si="14"/>
        <v>0.86335373264945725</v>
      </c>
      <c r="AP11" s="17">
        <f t="shared" si="15"/>
        <v>17596.59</v>
      </c>
      <c r="AQ11" s="17">
        <f t="shared" si="16"/>
        <v>19.023340540540541</v>
      </c>
      <c r="AR11" s="17">
        <f t="shared" si="21"/>
        <v>10208.099999999999</v>
      </c>
      <c r="AS11" s="17">
        <f t="shared" si="17"/>
        <v>11.035783783783781</v>
      </c>
      <c r="AT11" s="18" t="str">
        <f t="shared" si="18"/>
        <v>Low</v>
      </c>
      <c r="AU11" s="16" t="str">
        <f t="shared" si="19"/>
        <v>Normal</v>
      </c>
      <c r="AV11" s="17">
        <f t="shared" si="20"/>
        <v>133.16338378378379</v>
      </c>
    </row>
    <row r="12" spans="1:49">
      <c r="A12">
        <v>11</v>
      </c>
      <c r="B12" s="2">
        <v>46145</v>
      </c>
      <c r="C12" t="s">
        <v>26</v>
      </c>
      <c r="D12" t="s">
        <v>27</v>
      </c>
      <c r="E12" t="s">
        <v>28</v>
      </c>
      <c r="F12" t="s">
        <v>29</v>
      </c>
      <c r="G12" t="s">
        <v>30</v>
      </c>
      <c r="H12" t="s">
        <v>71</v>
      </c>
      <c r="I12" t="s">
        <v>72</v>
      </c>
      <c r="J12" s="4">
        <v>840</v>
      </c>
      <c r="K12" s="4">
        <v>871</v>
      </c>
      <c r="L12" s="4">
        <v>836</v>
      </c>
      <c r="M12" s="4">
        <v>35</v>
      </c>
      <c r="N12" s="4">
        <v>12</v>
      </c>
      <c r="O12" s="4">
        <v>18</v>
      </c>
      <c r="P12" t="s">
        <v>73</v>
      </c>
      <c r="Q12" s="4">
        <v>42</v>
      </c>
      <c r="R12" s="4">
        <v>41</v>
      </c>
      <c r="S12" s="4">
        <v>75.599999999999994</v>
      </c>
      <c r="T12" s="5">
        <v>1.69</v>
      </c>
      <c r="U12" s="5">
        <v>28.77</v>
      </c>
      <c r="V12" s="43">
        <v>15399.76</v>
      </c>
      <c r="W12" s="5">
        <v>9.67</v>
      </c>
      <c r="X12" s="6" t="s">
        <v>45</v>
      </c>
      <c r="Y12" s="4">
        <v>38</v>
      </c>
      <c r="Z12" s="43">
        <v>27440.63</v>
      </c>
      <c r="AA12" s="8">
        <f t="shared" si="0"/>
        <v>1.036904761904762</v>
      </c>
      <c r="AB12" s="8">
        <f t="shared" si="1"/>
        <v>4.0183696900114814E-2</v>
      </c>
      <c r="AC12" s="8">
        <f t="shared" si="2"/>
        <v>1.3777267508610792E-2</v>
      </c>
      <c r="AD12" s="8">
        <f t="shared" si="3"/>
        <v>0.95981630309988519</v>
      </c>
      <c r="AE12" s="11">
        <f t="shared" si="4"/>
        <v>0.3</v>
      </c>
      <c r="AF12" s="11">
        <f t="shared" si="5"/>
        <v>87.804878048780495</v>
      </c>
      <c r="AG12" s="11">
        <f t="shared" si="6"/>
        <v>9.919722222222223</v>
      </c>
      <c r="AH12" s="13">
        <f t="shared" si="7"/>
        <v>9.5</v>
      </c>
      <c r="AI12">
        <f t="shared" si="8"/>
        <v>9.8000000000000007</v>
      </c>
      <c r="AJ12" s="14">
        <f t="shared" si="9"/>
        <v>0.96938775510204078</v>
      </c>
      <c r="AK12">
        <f t="shared" si="10"/>
        <v>85.714285714285708</v>
      </c>
      <c r="AL12" s="8">
        <f t="shared" si="11"/>
        <v>1.0243902439024393</v>
      </c>
      <c r="AM12" s="8">
        <f t="shared" si="12"/>
        <v>0.95981630309988519</v>
      </c>
      <c r="AN12" s="16">
        <f t="shared" si="13"/>
        <v>0.95312768774727297</v>
      </c>
      <c r="AO12" s="16">
        <f t="shared" si="14"/>
        <v>0.86334911629463462</v>
      </c>
      <c r="AP12" s="17">
        <f t="shared" si="15"/>
        <v>15399.76</v>
      </c>
      <c r="AQ12" s="17">
        <f t="shared" si="16"/>
        <v>17.680551090700344</v>
      </c>
      <c r="AR12" s="17">
        <f t="shared" si="21"/>
        <v>12040.87</v>
      </c>
      <c r="AS12" s="17">
        <f t="shared" si="17"/>
        <v>13.82419058553387</v>
      </c>
      <c r="AT12" s="18" t="str">
        <f t="shared" si="18"/>
        <v>Medium</v>
      </c>
      <c r="AU12" s="16" t="str">
        <f t="shared" si="19"/>
        <v>Normal</v>
      </c>
      <c r="AV12" s="17">
        <f t="shared" si="20"/>
        <v>212.16661308840412</v>
      </c>
    </row>
    <row r="13" spans="1:49">
      <c r="A13">
        <v>12</v>
      </c>
      <c r="B13" s="2">
        <v>46041</v>
      </c>
      <c r="C13" t="s">
        <v>26</v>
      </c>
      <c r="D13" t="s">
        <v>40</v>
      </c>
      <c r="E13" t="s">
        <v>74</v>
      </c>
      <c r="F13" t="s">
        <v>57</v>
      </c>
      <c r="G13" t="s">
        <v>47</v>
      </c>
      <c r="H13" t="s">
        <v>75</v>
      </c>
      <c r="I13" t="s">
        <v>72</v>
      </c>
      <c r="J13" s="4">
        <v>587</v>
      </c>
      <c r="K13" s="4">
        <v>578</v>
      </c>
      <c r="L13" s="4">
        <v>534</v>
      </c>
      <c r="M13" s="4">
        <v>44</v>
      </c>
      <c r="N13" s="4">
        <v>15</v>
      </c>
      <c r="O13" s="4">
        <v>18</v>
      </c>
      <c r="P13" t="s">
        <v>76</v>
      </c>
      <c r="Q13" s="4">
        <v>64</v>
      </c>
      <c r="R13" s="4">
        <v>71</v>
      </c>
      <c r="S13" s="4">
        <v>70</v>
      </c>
      <c r="T13" s="5">
        <v>2.2599999999999998</v>
      </c>
      <c r="U13" s="5">
        <v>22.12</v>
      </c>
      <c r="V13" s="43">
        <v>18249.07</v>
      </c>
      <c r="W13" s="5">
        <v>7.12</v>
      </c>
      <c r="X13" s="6" t="s">
        <v>45</v>
      </c>
      <c r="Y13" s="4">
        <v>19</v>
      </c>
      <c r="Z13" s="43">
        <v>27433.75</v>
      </c>
      <c r="AA13" s="8">
        <f t="shared" si="0"/>
        <v>0.98466780238500851</v>
      </c>
      <c r="AB13" s="8">
        <f t="shared" si="1"/>
        <v>7.6124567474048443E-2</v>
      </c>
      <c r="AC13" s="8">
        <f t="shared" si="2"/>
        <v>2.5951557093425604E-2</v>
      </c>
      <c r="AD13" s="8">
        <f t="shared" si="3"/>
        <v>0.92387543252595161</v>
      </c>
      <c r="AE13" s="11">
        <f t="shared" si="4"/>
        <v>0.3</v>
      </c>
      <c r="AF13" s="11">
        <f t="shared" si="5"/>
        <v>50.70422535211268</v>
      </c>
      <c r="AG13" s="11">
        <f t="shared" si="6"/>
        <v>11.399444444444445</v>
      </c>
      <c r="AH13" s="13">
        <f t="shared" si="7"/>
        <v>10.135555555555555</v>
      </c>
      <c r="AI13">
        <f t="shared" si="8"/>
        <v>10.435555555555556</v>
      </c>
      <c r="AJ13" s="14">
        <f t="shared" si="9"/>
        <v>0.97125212947189088</v>
      </c>
      <c r="AK13">
        <f t="shared" si="10"/>
        <v>56.25</v>
      </c>
      <c r="AL13" s="8">
        <f t="shared" si="11"/>
        <v>0.90140845070422537</v>
      </c>
      <c r="AM13" s="8">
        <f t="shared" si="12"/>
        <v>0.92387543252595161</v>
      </c>
      <c r="AN13" s="16">
        <f t="shared" si="13"/>
        <v>0.80884820841247973</v>
      </c>
      <c r="AO13" s="16">
        <f t="shared" si="14"/>
        <v>0.86325833917486428</v>
      </c>
      <c r="AP13" s="17">
        <f t="shared" si="15"/>
        <v>18249.07</v>
      </c>
      <c r="AQ13" s="17">
        <f t="shared" si="16"/>
        <v>31.572785467128028</v>
      </c>
      <c r="AR13" s="17">
        <f t="shared" si="21"/>
        <v>9184.68</v>
      </c>
      <c r="AS13" s="17">
        <f t="shared" si="17"/>
        <v>15.89044982698962</v>
      </c>
      <c r="AT13" s="18" t="str">
        <f t="shared" si="18"/>
        <v>Low</v>
      </c>
      <c r="AU13" s="16" t="str">
        <f t="shared" si="19"/>
        <v>Warning</v>
      </c>
      <c r="AV13" s="17">
        <f t="shared" si="20"/>
        <v>473.59178200692043</v>
      </c>
    </row>
    <row r="14" spans="1:49">
      <c r="A14">
        <v>13</v>
      </c>
      <c r="B14" s="2">
        <v>46192</v>
      </c>
      <c r="C14" t="s">
        <v>26</v>
      </c>
      <c r="D14" t="s">
        <v>77</v>
      </c>
      <c r="E14" t="s">
        <v>78</v>
      </c>
      <c r="F14" t="s">
        <v>29</v>
      </c>
      <c r="G14" t="s">
        <v>30</v>
      </c>
      <c r="H14" t="s">
        <v>79</v>
      </c>
      <c r="I14" t="s">
        <v>80</v>
      </c>
      <c r="J14" s="4">
        <v>859</v>
      </c>
      <c r="K14" s="4">
        <v>756</v>
      </c>
      <c r="L14" s="4">
        <v>720</v>
      </c>
      <c r="M14" s="4">
        <v>36</v>
      </c>
      <c r="N14" s="4">
        <v>14</v>
      </c>
      <c r="O14" s="4">
        <v>35</v>
      </c>
      <c r="P14" t="s">
        <v>81</v>
      </c>
      <c r="Q14" s="4">
        <v>42</v>
      </c>
      <c r="R14" s="4">
        <v>45</v>
      </c>
      <c r="S14" s="4">
        <v>71.900000000000006</v>
      </c>
      <c r="T14" s="5">
        <v>2.1800000000000002</v>
      </c>
      <c r="U14" s="5">
        <v>23.29</v>
      </c>
      <c r="V14" s="43">
        <v>13366.4</v>
      </c>
      <c r="W14" s="5">
        <v>9.18</v>
      </c>
      <c r="X14" s="6" t="s">
        <v>34</v>
      </c>
      <c r="Y14" s="4">
        <v>26</v>
      </c>
      <c r="Z14" s="43">
        <v>22959.59</v>
      </c>
      <c r="AA14" s="8">
        <f t="shared" si="0"/>
        <v>0.88009313154831204</v>
      </c>
      <c r="AB14" s="8">
        <f t="shared" si="1"/>
        <v>4.7619047619047616E-2</v>
      </c>
      <c r="AC14" s="8">
        <f t="shared" si="2"/>
        <v>1.8518518518518517E-2</v>
      </c>
      <c r="AD14" s="8">
        <f t="shared" si="3"/>
        <v>0.95238095238095233</v>
      </c>
      <c r="AE14" s="11">
        <f t="shared" si="4"/>
        <v>0.58333333333333337</v>
      </c>
      <c r="AF14" s="11">
        <f t="shared" si="5"/>
        <v>80</v>
      </c>
      <c r="AG14" s="11">
        <f t="shared" si="6"/>
        <v>9.4499999999999993</v>
      </c>
      <c r="AH14" s="13">
        <f t="shared" si="7"/>
        <v>9.4383333333333326</v>
      </c>
      <c r="AI14">
        <f t="shared" si="8"/>
        <v>10.021666666666667</v>
      </c>
      <c r="AJ14" s="14">
        <f t="shared" si="9"/>
        <v>0.94179278230500574</v>
      </c>
      <c r="AK14">
        <f t="shared" si="10"/>
        <v>85.714285714285708</v>
      </c>
      <c r="AL14" s="8">
        <f t="shared" si="11"/>
        <v>0.93333333333333335</v>
      </c>
      <c r="AM14" s="8">
        <f t="shared" si="12"/>
        <v>0.95238095238095233</v>
      </c>
      <c r="AN14" s="16">
        <f t="shared" si="13"/>
        <v>0.83714913982667183</v>
      </c>
      <c r="AO14" s="16">
        <f t="shared" si="14"/>
        <v>0.86331341015741736</v>
      </c>
      <c r="AP14" s="17">
        <f t="shared" si="15"/>
        <v>13366.4</v>
      </c>
      <c r="AQ14" s="17">
        <f t="shared" si="16"/>
        <v>17.68042328042328</v>
      </c>
      <c r="AR14" s="17">
        <f t="shared" si="21"/>
        <v>9593.19</v>
      </c>
      <c r="AS14" s="17">
        <f t="shared" si="17"/>
        <v>12.689404761904763</v>
      </c>
      <c r="AT14" s="18" t="str">
        <f t="shared" si="18"/>
        <v>High</v>
      </c>
      <c r="AU14" s="16" t="str">
        <f t="shared" si="19"/>
        <v>Warning</v>
      </c>
      <c r="AV14" s="17">
        <f t="shared" si="20"/>
        <v>247.52592592592592</v>
      </c>
    </row>
    <row r="15" spans="1:49">
      <c r="A15">
        <v>14</v>
      </c>
      <c r="B15" s="2">
        <v>46203</v>
      </c>
      <c r="C15" t="s">
        <v>46</v>
      </c>
      <c r="D15" t="s">
        <v>55</v>
      </c>
      <c r="E15" t="s">
        <v>56</v>
      </c>
      <c r="F15" t="s">
        <v>29</v>
      </c>
      <c r="G15" t="s">
        <v>47</v>
      </c>
      <c r="H15" t="s">
        <v>82</v>
      </c>
      <c r="I15" t="s">
        <v>80</v>
      </c>
      <c r="J15" s="4">
        <v>589</v>
      </c>
      <c r="K15" s="4">
        <v>574</v>
      </c>
      <c r="L15" s="4">
        <v>526</v>
      </c>
      <c r="M15" s="4">
        <v>48</v>
      </c>
      <c r="N15" s="4">
        <v>9</v>
      </c>
      <c r="O15" s="4">
        <v>8</v>
      </c>
      <c r="P15" t="s">
        <v>83</v>
      </c>
      <c r="Q15" s="4">
        <v>64</v>
      </c>
      <c r="R15" s="4">
        <v>62</v>
      </c>
      <c r="S15" s="4">
        <v>64.3</v>
      </c>
      <c r="T15" s="5">
        <v>2.88</v>
      </c>
      <c r="U15" s="5">
        <v>19.239999999999998</v>
      </c>
      <c r="V15" s="43">
        <v>18150.45</v>
      </c>
      <c r="W15" s="5">
        <v>8.15</v>
      </c>
      <c r="X15" s="6" t="s">
        <v>45</v>
      </c>
      <c r="Y15" s="4">
        <v>21</v>
      </c>
      <c r="Z15" s="43">
        <v>27966.95</v>
      </c>
      <c r="AA15" s="8">
        <f t="shared" si="0"/>
        <v>0.97453310696095075</v>
      </c>
      <c r="AB15" s="8">
        <f t="shared" si="1"/>
        <v>8.3623693379790948E-2</v>
      </c>
      <c r="AC15" s="8">
        <f t="shared" si="2"/>
        <v>1.5679442508710801E-2</v>
      </c>
      <c r="AD15" s="8">
        <f t="shared" si="3"/>
        <v>0.91637630662020908</v>
      </c>
      <c r="AE15" s="11">
        <f t="shared" si="4"/>
        <v>0.13333333333333333</v>
      </c>
      <c r="AF15" s="11">
        <f t="shared" si="5"/>
        <v>58.064516129032256</v>
      </c>
      <c r="AG15" s="11">
        <f t="shared" si="6"/>
        <v>9.8855555555555554</v>
      </c>
      <c r="AH15" s="13">
        <f t="shared" si="7"/>
        <v>10.337777777777779</v>
      </c>
      <c r="AI15">
        <f t="shared" si="8"/>
        <v>10.471111111111112</v>
      </c>
      <c r="AJ15" s="14">
        <f t="shared" si="9"/>
        <v>0.98726655348047543</v>
      </c>
      <c r="AK15">
        <f t="shared" si="10"/>
        <v>56.25</v>
      </c>
      <c r="AL15" s="8">
        <f t="shared" si="11"/>
        <v>1.032258064516129</v>
      </c>
      <c r="AM15" s="8">
        <f t="shared" si="12"/>
        <v>0.91637630662020908</v>
      </c>
      <c r="AN15" s="16">
        <f t="shared" si="13"/>
        <v>0.93389179657094323</v>
      </c>
      <c r="AO15" s="16">
        <f t="shared" si="14"/>
        <v>0.86333991904326401</v>
      </c>
      <c r="AP15" s="17">
        <f t="shared" si="15"/>
        <v>18150.45</v>
      </c>
      <c r="AQ15" s="17">
        <f t="shared" si="16"/>
        <v>31.620993031358886</v>
      </c>
      <c r="AR15" s="17">
        <f t="shared" si="21"/>
        <v>9816.5</v>
      </c>
      <c r="AS15" s="17">
        <f t="shared" si="17"/>
        <v>17.101916376306619</v>
      </c>
      <c r="AT15" s="18" t="str">
        <f t="shared" si="18"/>
        <v>Low</v>
      </c>
      <c r="AU15" s="16" t="str">
        <f t="shared" si="19"/>
        <v>Normal</v>
      </c>
      <c r="AV15" s="17">
        <f t="shared" si="20"/>
        <v>284.58893728222995</v>
      </c>
    </row>
    <row r="16" spans="1:49">
      <c r="A16">
        <v>15</v>
      </c>
      <c r="B16" s="2">
        <v>46181</v>
      </c>
      <c r="C16" t="s">
        <v>26</v>
      </c>
      <c r="D16" t="s">
        <v>77</v>
      </c>
      <c r="E16" t="s">
        <v>84</v>
      </c>
      <c r="F16" t="s">
        <v>57</v>
      </c>
      <c r="G16" t="s">
        <v>36</v>
      </c>
      <c r="H16" t="s">
        <v>85</v>
      </c>
      <c r="I16" t="s">
        <v>86</v>
      </c>
      <c r="J16" s="4">
        <v>692</v>
      </c>
      <c r="K16" s="4">
        <v>557</v>
      </c>
      <c r="L16" s="4">
        <v>518</v>
      </c>
      <c r="M16" s="4">
        <v>39</v>
      </c>
      <c r="N16" s="4">
        <v>7</v>
      </c>
      <c r="O16" s="4">
        <v>18</v>
      </c>
      <c r="P16" t="s">
        <v>83</v>
      </c>
      <c r="Q16" s="4">
        <v>45</v>
      </c>
      <c r="R16" s="4">
        <v>49</v>
      </c>
      <c r="S16" s="4">
        <v>68.2</v>
      </c>
      <c r="T16" s="5">
        <v>2.4700000000000002</v>
      </c>
      <c r="U16" s="5">
        <v>19.78</v>
      </c>
      <c r="V16" s="43">
        <v>11991.87</v>
      </c>
      <c r="W16" s="5">
        <v>6.72</v>
      </c>
      <c r="X16" s="6" t="s">
        <v>50</v>
      </c>
      <c r="Y16" s="4">
        <v>42</v>
      </c>
      <c r="Z16" s="43">
        <v>18533.93</v>
      </c>
      <c r="AA16" s="8">
        <f t="shared" si="0"/>
        <v>0.80491329479768781</v>
      </c>
      <c r="AB16" s="8">
        <f t="shared" si="1"/>
        <v>7.0017953321364457E-2</v>
      </c>
      <c r="AC16" s="8">
        <f t="shared" si="2"/>
        <v>1.2567324955116697E-2</v>
      </c>
      <c r="AD16" s="8">
        <f t="shared" si="3"/>
        <v>0.9299820466786356</v>
      </c>
      <c r="AE16" s="11">
        <f t="shared" si="4"/>
        <v>0.3</v>
      </c>
      <c r="AF16" s="11">
        <f t="shared" si="5"/>
        <v>73.469387755102048</v>
      </c>
      <c r="AG16" s="11">
        <f t="shared" si="6"/>
        <v>7.5813888888888892</v>
      </c>
      <c r="AH16" s="13">
        <f t="shared" si="7"/>
        <v>8.35</v>
      </c>
      <c r="AI16">
        <f t="shared" si="8"/>
        <v>8.65</v>
      </c>
      <c r="AJ16" s="14">
        <f t="shared" si="9"/>
        <v>0.96531791907514441</v>
      </c>
      <c r="AK16">
        <f t="shared" si="10"/>
        <v>80</v>
      </c>
      <c r="AL16" s="8">
        <f t="shared" si="11"/>
        <v>0.91836734693877564</v>
      </c>
      <c r="AM16" s="8">
        <f t="shared" si="12"/>
        <v>0.9299820466786356</v>
      </c>
      <c r="AN16" s="16">
        <f t="shared" si="13"/>
        <v>0.8244443884381204</v>
      </c>
      <c r="AO16" s="16">
        <f t="shared" si="14"/>
        <v>0.86326836541493979</v>
      </c>
      <c r="AP16" s="17">
        <f t="shared" si="15"/>
        <v>11991.87</v>
      </c>
      <c r="AQ16" s="17">
        <f t="shared" si="16"/>
        <v>21.529389587073609</v>
      </c>
      <c r="AR16" s="17">
        <f t="shared" si="21"/>
        <v>6542.0599999999995</v>
      </c>
      <c r="AS16" s="17">
        <f t="shared" si="17"/>
        <v>11.745170556552962</v>
      </c>
      <c r="AT16" s="18" t="str">
        <f t="shared" si="18"/>
        <v>Medium</v>
      </c>
      <c r="AU16" s="16" t="str">
        <f t="shared" si="19"/>
        <v>Warning</v>
      </c>
      <c r="AV16" s="17">
        <f t="shared" si="20"/>
        <v>150.70572710951527</v>
      </c>
    </row>
    <row r="17" spans="1:48">
      <c r="A17">
        <v>16</v>
      </c>
      <c r="B17" s="2">
        <v>46080</v>
      </c>
      <c r="C17" t="s">
        <v>26</v>
      </c>
      <c r="D17" t="s">
        <v>77</v>
      </c>
      <c r="E17" t="s">
        <v>78</v>
      </c>
      <c r="F17" t="s">
        <v>29</v>
      </c>
      <c r="G17" t="s">
        <v>47</v>
      </c>
      <c r="H17" t="s">
        <v>87</v>
      </c>
      <c r="I17" t="s">
        <v>88</v>
      </c>
      <c r="J17" s="4">
        <v>539</v>
      </c>
      <c r="K17" s="4">
        <v>597</v>
      </c>
      <c r="L17" s="4">
        <v>560</v>
      </c>
      <c r="M17" s="4">
        <v>37</v>
      </c>
      <c r="N17" s="4">
        <v>8</v>
      </c>
      <c r="O17" s="4">
        <v>0</v>
      </c>
      <c r="P17" t="s">
        <v>39</v>
      </c>
      <c r="Q17" s="4">
        <v>64</v>
      </c>
      <c r="R17" s="4">
        <v>66</v>
      </c>
      <c r="S17" s="4">
        <v>74.3</v>
      </c>
      <c r="T17" s="5">
        <v>1.97</v>
      </c>
      <c r="U17" s="5">
        <v>24.19</v>
      </c>
      <c r="V17" s="43">
        <v>17637.32</v>
      </c>
      <c r="W17" s="5">
        <v>9.56</v>
      </c>
      <c r="X17" s="6" t="s">
        <v>89</v>
      </c>
      <c r="Y17" s="4">
        <v>39</v>
      </c>
      <c r="Z17" s="43">
        <v>28794.46</v>
      </c>
      <c r="AA17" s="8">
        <f t="shared" si="0"/>
        <v>1.1076066790352506</v>
      </c>
      <c r="AB17" s="8">
        <f t="shared" si="1"/>
        <v>6.1976549413735343E-2</v>
      </c>
      <c r="AC17" s="8">
        <f t="shared" si="2"/>
        <v>1.340033500837521E-2</v>
      </c>
      <c r="AD17" s="8">
        <f t="shared" si="3"/>
        <v>0.93802345058626468</v>
      </c>
      <c r="AE17" s="11">
        <f t="shared" si="4"/>
        <v>0</v>
      </c>
      <c r="AF17" s="11">
        <f t="shared" si="5"/>
        <v>54.545454545454547</v>
      </c>
      <c r="AG17" s="11">
        <f t="shared" si="6"/>
        <v>10.945</v>
      </c>
      <c r="AH17" s="13">
        <f t="shared" si="7"/>
        <v>9.5822222222222226</v>
      </c>
      <c r="AI17">
        <f t="shared" si="8"/>
        <v>9.5822222222222226</v>
      </c>
      <c r="AJ17" s="14">
        <f t="shared" si="9"/>
        <v>1</v>
      </c>
      <c r="AK17">
        <f t="shared" si="10"/>
        <v>56.25</v>
      </c>
      <c r="AL17" s="8">
        <f t="shared" si="11"/>
        <v>0.96969696969696972</v>
      </c>
      <c r="AM17" s="8">
        <f t="shared" si="12"/>
        <v>0.93802345058626468</v>
      </c>
      <c r="AN17" s="16">
        <f t="shared" si="13"/>
        <v>0.9095984975381961</v>
      </c>
      <c r="AO17" s="16">
        <f t="shared" si="14"/>
        <v>0.86330778061999225</v>
      </c>
      <c r="AP17" s="17">
        <f t="shared" si="15"/>
        <v>17637.32</v>
      </c>
      <c r="AQ17" s="17">
        <f t="shared" si="16"/>
        <v>29.543249581239529</v>
      </c>
      <c r="AR17" s="17">
        <f t="shared" si="21"/>
        <v>11157.14</v>
      </c>
      <c r="AS17" s="17">
        <f t="shared" si="17"/>
        <v>18.688676716917922</v>
      </c>
      <c r="AT17" s="18" t="str">
        <f t="shared" si="18"/>
        <v>Medium</v>
      </c>
      <c r="AU17" s="16" t="str">
        <f t="shared" si="19"/>
        <v>Normal</v>
      </c>
      <c r="AV17" s="17">
        <f t="shared" si="20"/>
        <v>236.34599664991623</v>
      </c>
    </row>
    <row r="18" spans="1:48">
      <c r="A18">
        <v>17</v>
      </c>
      <c r="B18" s="2">
        <v>46178</v>
      </c>
      <c r="C18" t="s">
        <v>26</v>
      </c>
      <c r="D18" t="s">
        <v>40</v>
      </c>
      <c r="E18" t="s">
        <v>74</v>
      </c>
      <c r="F18" t="s">
        <v>29</v>
      </c>
      <c r="G18" t="s">
        <v>30</v>
      </c>
      <c r="H18" t="s">
        <v>90</v>
      </c>
      <c r="I18" t="s">
        <v>53</v>
      </c>
      <c r="J18" s="4">
        <v>720</v>
      </c>
      <c r="K18" s="4">
        <v>772</v>
      </c>
      <c r="L18" s="4">
        <v>724</v>
      </c>
      <c r="M18" s="4">
        <v>48</v>
      </c>
      <c r="N18" s="4">
        <v>16</v>
      </c>
      <c r="O18" s="4">
        <v>0</v>
      </c>
      <c r="P18" t="s">
        <v>39</v>
      </c>
      <c r="Q18" s="4">
        <v>42</v>
      </c>
      <c r="R18" s="4">
        <v>46</v>
      </c>
      <c r="S18" s="4">
        <v>68.7</v>
      </c>
      <c r="T18" s="5">
        <v>1.08</v>
      </c>
      <c r="U18" s="5">
        <v>28.27</v>
      </c>
      <c r="V18" s="43">
        <v>14967.62</v>
      </c>
      <c r="W18" s="5">
        <v>9.51</v>
      </c>
      <c r="X18" s="6" t="s">
        <v>89</v>
      </c>
      <c r="Y18" s="4">
        <v>30</v>
      </c>
      <c r="Z18" s="43">
        <v>22926.38</v>
      </c>
      <c r="AA18" s="8">
        <f t="shared" si="0"/>
        <v>1.0722222222222222</v>
      </c>
      <c r="AB18" s="8">
        <f t="shared" si="1"/>
        <v>6.2176165803108807E-2</v>
      </c>
      <c r="AC18" s="8">
        <f t="shared" si="2"/>
        <v>2.072538860103627E-2</v>
      </c>
      <c r="AD18" s="8">
        <f t="shared" si="3"/>
        <v>0.93782383419689119</v>
      </c>
      <c r="AE18" s="11">
        <f t="shared" si="4"/>
        <v>0</v>
      </c>
      <c r="AF18" s="11">
        <f t="shared" si="5"/>
        <v>78.260869565217391</v>
      </c>
      <c r="AG18" s="11">
        <f t="shared" si="6"/>
        <v>9.8644444444444446</v>
      </c>
      <c r="AH18" s="13">
        <f t="shared" si="7"/>
        <v>8.4</v>
      </c>
      <c r="AI18">
        <f t="shared" si="8"/>
        <v>8.4</v>
      </c>
      <c r="AJ18" s="14">
        <f t="shared" si="9"/>
        <v>1</v>
      </c>
      <c r="AK18">
        <f t="shared" si="10"/>
        <v>85.714285714285708</v>
      </c>
      <c r="AL18" s="8">
        <f t="shared" si="11"/>
        <v>0.91304347826086962</v>
      </c>
      <c r="AM18" s="8">
        <f t="shared" si="12"/>
        <v>0.93782383419689119</v>
      </c>
      <c r="AN18" s="16">
        <f t="shared" si="13"/>
        <v>0.85627393557107467</v>
      </c>
      <c r="AO18" s="16">
        <f t="shared" si="14"/>
        <v>0.86326073720849006</v>
      </c>
      <c r="AP18" s="17">
        <f t="shared" si="15"/>
        <v>14967.62</v>
      </c>
      <c r="AQ18" s="17">
        <f t="shared" si="16"/>
        <v>19.388108808290156</v>
      </c>
      <c r="AR18" s="17">
        <f t="shared" si="21"/>
        <v>7958.76</v>
      </c>
      <c r="AS18" s="17">
        <f t="shared" si="17"/>
        <v>10.309274611398964</v>
      </c>
      <c r="AT18" s="18" t="str">
        <f t="shared" si="18"/>
        <v>Low</v>
      </c>
      <c r="AU18" s="16" t="str">
        <f t="shared" si="19"/>
        <v>Normal</v>
      </c>
      <c r="AV18" s="17">
        <f t="shared" si="20"/>
        <v>310.20974093264249</v>
      </c>
    </row>
    <row r="19" spans="1:48">
      <c r="A19">
        <v>18</v>
      </c>
      <c r="B19" s="2">
        <v>46201</v>
      </c>
      <c r="C19" t="s">
        <v>46</v>
      </c>
      <c r="D19" t="s">
        <v>55</v>
      </c>
      <c r="E19" t="s">
        <v>56</v>
      </c>
      <c r="F19" t="s">
        <v>29</v>
      </c>
      <c r="G19" t="s">
        <v>36</v>
      </c>
      <c r="H19" t="s">
        <v>91</v>
      </c>
      <c r="I19" t="s">
        <v>69</v>
      </c>
      <c r="J19" s="4">
        <v>769</v>
      </c>
      <c r="K19" s="4">
        <v>806</v>
      </c>
      <c r="L19" s="4">
        <v>752</v>
      </c>
      <c r="M19" s="4">
        <v>54</v>
      </c>
      <c r="N19" s="4">
        <v>16</v>
      </c>
      <c r="O19" s="4">
        <v>20</v>
      </c>
      <c r="P19" t="s">
        <v>33</v>
      </c>
      <c r="Q19" s="4">
        <v>45</v>
      </c>
      <c r="R19" s="4">
        <v>45</v>
      </c>
      <c r="S19" s="4">
        <v>66</v>
      </c>
      <c r="T19" s="5">
        <v>2.34</v>
      </c>
      <c r="U19" s="5">
        <v>28.07</v>
      </c>
      <c r="V19" s="43">
        <v>16469.830000000002</v>
      </c>
      <c r="W19" s="5">
        <v>10.66</v>
      </c>
      <c r="X19" s="6" t="s">
        <v>89</v>
      </c>
      <c r="Y19" s="4">
        <v>36</v>
      </c>
      <c r="Z19" s="43">
        <v>25798.38</v>
      </c>
      <c r="AA19" s="8">
        <f t="shared" si="0"/>
        <v>1.048114434330299</v>
      </c>
      <c r="AB19" s="8">
        <f t="shared" si="1"/>
        <v>6.699751861042183E-2</v>
      </c>
      <c r="AC19" s="8">
        <f t="shared" si="2"/>
        <v>1.9851116625310174E-2</v>
      </c>
      <c r="AD19" s="8">
        <f t="shared" si="3"/>
        <v>0.9330024813895782</v>
      </c>
      <c r="AE19" s="11">
        <f t="shared" si="4"/>
        <v>0.33333333333333331</v>
      </c>
      <c r="AF19" s="11">
        <f t="shared" si="5"/>
        <v>80</v>
      </c>
      <c r="AG19" s="11">
        <f t="shared" si="6"/>
        <v>10.074999999999999</v>
      </c>
      <c r="AH19" s="13">
        <f t="shared" si="7"/>
        <v>9.2791666666666668</v>
      </c>
      <c r="AI19">
        <f t="shared" si="8"/>
        <v>9.6125000000000007</v>
      </c>
      <c r="AJ19" s="14">
        <f t="shared" si="9"/>
        <v>0.96532293021239701</v>
      </c>
      <c r="AK19">
        <f t="shared" si="10"/>
        <v>80</v>
      </c>
      <c r="AL19" s="8">
        <f t="shared" si="11"/>
        <v>1</v>
      </c>
      <c r="AM19" s="8">
        <f t="shared" si="12"/>
        <v>0.9330024813895782</v>
      </c>
      <c r="AN19" s="16">
        <f t="shared" si="13"/>
        <v>0.90064868923042507</v>
      </c>
      <c r="AO19" s="16">
        <f t="shared" si="14"/>
        <v>0.86326784483986074</v>
      </c>
      <c r="AP19" s="17">
        <f t="shared" si="15"/>
        <v>16469.830000000002</v>
      </c>
      <c r="AQ19" s="17">
        <f t="shared" si="16"/>
        <v>20.434032258064519</v>
      </c>
      <c r="AR19" s="17">
        <f t="shared" si="21"/>
        <v>9328.5499999999993</v>
      </c>
      <c r="AS19" s="17">
        <f t="shared" si="17"/>
        <v>11.573883374689826</v>
      </c>
      <c r="AT19" s="18" t="str">
        <f t="shared" si="18"/>
        <v>Medium</v>
      </c>
      <c r="AU19" s="16" t="str">
        <f t="shared" si="19"/>
        <v>Normal</v>
      </c>
      <c r="AV19" s="17">
        <f t="shared" si="20"/>
        <v>326.94451612903231</v>
      </c>
    </row>
    <row r="20" spans="1:48">
      <c r="A20">
        <v>19</v>
      </c>
      <c r="B20" s="2">
        <v>46044</v>
      </c>
      <c r="C20" t="s">
        <v>46</v>
      </c>
      <c r="D20" t="s">
        <v>55</v>
      </c>
      <c r="E20" t="s">
        <v>92</v>
      </c>
      <c r="F20" t="s">
        <v>42</v>
      </c>
      <c r="G20" t="s">
        <v>58</v>
      </c>
      <c r="H20" t="s">
        <v>93</v>
      </c>
      <c r="I20" t="s">
        <v>94</v>
      </c>
      <c r="J20" s="4">
        <v>778</v>
      </c>
      <c r="K20" s="4">
        <v>704</v>
      </c>
      <c r="L20" s="4">
        <v>677</v>
      </c>
      <c r="M20" s="4">
        <v>27</v>
      </c>
      <c r="N20" s="4">
        <v>9</v>
      </c>
      <c r="O20" s="4">
        <v>24</v>
      </c>
      <c r="P20" t="s">
        <v>54</v>
      </c>
      <c r="Q20" s="4">
        <v>49</v>
      </c>
      <c r="R20" s="4">
        <v>50</v>
      </c>
      <c r="S20" s="4">
        <v>70.400000000000006</v>
      </c>
      <c r="T20" s="5">
        <v>1.51</v>
      </c>
      <c r="U20" s="5">
        <v>25.31</v>
      </c>
      <c r="V20" s="43">
        <v>15778.04</v>
      </c>
      <c r="W20" s="5">
        <v>6.53</v>
      </c>
      <c r="X20" s="6" t="s">
        <v>89</v>
      </c>
      <c r="Y20" s="4">
        <v>24</v>
      </c>
      <c r="Z20" s="43">
        <v>26142.83</v>
      </c>
      <c r="AA20" s="8">
        <f t="shared" si="0"/>
        <v>0.90488431876606679</v>
      </c>
      <c r="AB20" s="8">
        <f t="shared" si="1"/>
        <v>3.8352272727272728E-2</v>
      </c>
      <c r="AC20" s="8">
        <f t="shared" si="2"/>
        <v>1.278409090909091E-2</v>
      </c>
      <c r="AD20" s="8">
        <f t="shared" si="3"/>
        <v>0.96164772727272729</v>
      </c>
      <c r="AE20" s="11">
        <f t="shared" si="4"/>
        <v>0.4</v>
      </c>
      <c r="AF20" s="11">
        <f t="shared" si="5"/>
        <v>72</v>
      </c>
      <c r="AG20" s="11">
        <f t="shared" si="6"/>
        <v>9.7777777777777786</v>
      </c>
      <c r="AH20" s="13">
        <f t="shared" si="7"/>
        <v>10.189444444444444</v>
      </c>
      <c r="AI20">
        <f t="shared" si="8"/>
        <v>10.589444444444444</v>
      </c>
      <c r="AJ20" s="14">
        <f t="shared" si="9"/>
        <v>0.96222653585855933</v>
      </c>
      <c r="AK20">
        <f t="shared" si="10"/>
        <v>73.469387755102048</v>
      </c>
      <c r="AL20" s="8">
        <f t="shared" si="11"/>
        <v>0.97999999999999987</v>
      </c>
      <c r="AM20" s="8">
        <f t="shared" si="12"/>
        <v>0.96164772727272729</v>
      </c>
      <c r="AN20" s="16">
        <f t="shared" si="13"/>
        <v>0.90681650210329501</v>
      </c>
      <c r="AO20" s="16">
        <f t="shared" si="14"/>
        <v>0.86322977880687657</v>
      </c>
      <c r="AP20" s="17">
        <f t="shared" si="15"/>
        <v>15778.04</v>
      </c>
      <c r="AQ20" s="17">
        <f t="shared" si="16"/>
        <v>22.411988636363638</v>
      </c>
      <c r="AR20" s="17">
        <f t="shared" si="21"/>
        <v>10364.790000000001</v>
      </c>
      <c r="AS20" s="17">
        <f t="shared" si="17"/>
        <v>14.72271306818182</v>
      </c>
      <c r="AT20" s="18" t="str">
        <f t="shared" si="18"/>
        <v>Low</v>
      </c>
      <c r="AU20" s="16" t="str">
        <f t="shared" si="19"/>
        <v>Normal</v>
      </c>
      <c r="AV20" s="17">
        <f t="shared" si="20"/>
        <v>201.70789772727275</v>
      </c>
    </row>
    <row r="21" spans="1:48">
      <c r="A21">
        <v>20</v>
      </c>
      <c r="B21" s="2">
        <v>46050</v>
      </c>
      <c r="C21" t="s">
        <v>46</v>
      </c>
      <c r="D21" t="s">
        <v>77</v>
      </c>
      <c r="E21" t="s">
        <v>84</v>
      </c>
      <c r="F21" t="s">
        <v>57</v>
      </c>
      <c r="G21" t="s">
        <v>36</v>
      </c>
      <c r="H21" t="s">
        <v>95</v>
      </c>
      <c r="I21" t="s">
        <v>96</v>
      </c>
      <c r="J21" s="4">
        <v>705</v>
      </c>
      <c r="K21" s="4">
        <v>585</v>
      </c>
      <c r="L21" s="4">
        <v>545</v>
      </c>
      <c r="M21" s="4">
        <v>40</v>
      </c>
      <c r="N21" s="4">
        <v>14</v>
      </c>
      <c r="O21" s="4">
        <v>31</v>
      </c>
      <c r="P21" t="s">
        <v>33</v>
      </c>
      <c r="Q21" s="4">
        <v>45</v>
      </c>
      <c r="R21" s="4">
        <v>47</v>
      </c>
      <c r="S21" s="4">
        <v>65.7</v>
      </c>
      <c r="T21" s="5">
        <v>1.98</v>
      </c>
      <c r="U21" s="5">
        <v>21.84</v>
      </c>
      <c r="V21" s="43">
        <v>12556.66</v>
      </c>
      <c r="W21" s="5">
        <v>7.14</v>
      </c>
      <c r="X21" s="6" t="s">
        <v>50</v>
      </c>
      <c r="Y21" s="4">
        <v>32</v>
      </c>
      <c r="Z21" s="43">
        <v>19013.099999999999</v>
      </c>
      <c r="AA21" s="8">
        <f t="shared" si="0"/>
        <v>0.82978723404255317</v>
      </c>
      <c r="AB21" s="8">
        <f t="shared" si="1"/>
        <v>6.8376068376068383E-2</v>
      </c>
      <c r="AC21" s="8">
        <f t="shared" si="2"/>
        <v>2.3931623931623933E-2</v>
      </c>
      <c r="AD21" s="8">
        <f t="shared" si="3"/>
        <v>0.93162393162393164</v>
      </c>
      <c r="AE21" s="11">
        <f t="shared" si="4"/>
        <v>0.51666666666666672</v>
      </c>
      <c r="AF21" s="11">
        <f t="shared" si="5"/>
        <v>76.59574468085107</v>
      </c>
      <c r="AG21" s="11">
        <f t="shared" si="6"/>
        <v>7.6375000000000002</v>
      </c>
      <c r="AH21" s="13">
        <f t="shared" si="7"/>
        <v>8.2958333333333325</v>
      </c>
      <c r="AI21">
        <f t="shared" si="8"/>
        <v>8.8125</v>
      </c>
      <c r="AJ21" s="14">
        <f t="shared" si="9"/>
        <v>0.9413711583924349</v>
      </c>
      <c r="AK21">
        <f t="shared" si="10"/>
        <v>80</v>
      </c>
      <c r="AL21" s="8">
        <f t="shared" si="11"/>
        <v>0.95744680851063835</v>
      </c>
      <c r="AM21" s="8">
        <f t="shared" si="12"/>
        <v>0.93162393162393164</v>
      </c>
      <c r="AN21" s="16">
        <f t="shared" si="13"/>
        <v>0.83968458481812935</v>
      </c>
      <c r="AO21" s="16">
        <f t="shared" si="14"/>
        <v>0.86318534789627877</v>
      </c>
      <c r="AP21" s="17">
        <f t="shared" si="15"/>
        <v>12556.66</v>
      </c>
      <c r="AQ21" s="17">
        <f t="shared" si="16"/>
        <v>21.464376068376069</v>
      </c>
      <c r="AR21" s="17">
        <f t="shared" si="21"/>
        <v>6456.4399999999987</v>
      </c>
      <c r="AS21" s="17">
        <f t="shared" si="17"/>
        <v>11.036649572649571</v>
      </c>
      <c r="AT21" s="18" t="str">
        <f t="shared" si="18"/>
        <v>Medium</v>
      </c>
      <c r="AU21" s="16" t="str">
        <f t="shared" si="19"/>
        <v>Warning</v>
      </c>
      <c r="AV21" s="17">
        <f t="shared" si="20"/>
        <v>300.50126495726499</v>
      </c>
    </row>
    <row r="22" spans="1:48">
      <c r="A22">
        <v>21</v>
      </c>
      <c r="B22" s="2">
        <v>46063</v>
      </c>
      <c r="C22" t="s">
        <v>46</v>
      </c>
      <c r="D22" t="s">
        <v>40</v>
      </c>
      <c r="E22" t="s">
        <v>41</v>
      </c>
      <c r="F22" t="s">
        <v>42</v>
      </c>
      <c r="G22" t="s">
        <v>36</v>
      </c>
      <c r="H22" t="s">
        <v>97</v>
      </c>
      <c r="I22" t="s">
        <v>88</v>
      </c>
      <c r="J22" s="4">
        <v>946</v>
      </c>
      <c r="K22" s="4">
        <v>882</v>
      </c>
      <c r="L22" s="4">
        <v>845</v>
      </c>
      <c r="M22" s="4">
        <v>37</v>
      </c>
      <c r="N22" s="4">
        <v>8</v>
      </c>
      <c r="O22" s="4">
        <v>38</v>
      </c>
      <c r="P22" t="s">
        <v>70</v>
      </c>
      <c r="Q22" s="4">
        <v>45</v>
      </c>
      <c r="R22" s="4">
        <v>45</v>
      </c>
      <c r="S22" s="4">
        <v>81.099999999999994</v>
      </c>
      <c r="T22" s="5">
        <v>2.2799999999999998</v>
      </c>
      <c r="U22" s="5">
        <v>29.11</v>
      </c>
      <c r="V22" s="43">
        <v>17714.060000000001</v>
      </c>
      <c r="W22" s="5">
        <v>8.15</v>
      </c>
      <c r="X22" s="6" t="s">
        <v>34</v>
      </c>
      <c r="Y22" s="4">
        <v>24</v>
      </c>
      <c r="Z22" s="43">
        <v>30165.72</v>
      </c>
      <c r="AA22" s="8">
        <f t="shared" si="0"/>
        <v>0.93234672304439747</v>
      </c>
      <c r="AB22" s="8">
        <f t="shared" si="1"/>
        <v>4.195011337868481E-2</v>
      </c>
      <c r="AC22" s="8">
        <f t="shared" si="2"/>
        <v>9.0702947845804991E-3</v>
      </c>
      <c r="AD22" s="8">
        <f t="shared" si="3"/>
        <v>0.95804988662131518</v>
      </c>
      <c r="AE22" s="11">
        <f t="shared" si="4"/>
        <v>0.6333333333333333</v>
      </c>
      <c r="AF22" s="11">
        <f t="shared" si="5"/>
        <v>80</v>
      </c>
      <c r="AG22" s="11">
        <f t="shared" si="6"/>
        <v>11.025</v>
      </c>
      <c r="AH22" s="13">
        <f t="shared" si="7"/>
        <v>11.191666666666666</v>
      </c>
      <c r="AI22">
        <f t="shared" si="8"/>
        <v>11.824999999999999</v>
      </c>
      <c r="AJ22" s="14">
        <f t="shared" si="9"/>
        <v>0.94644115574348131</v>
      </c>
      <c r="AK22">
        <f t="shared" si="10"/>
        <v>80</v>
      </c>
      <c r="AL22" s="8">
        <f t="shared" si="11"/>
        <v>1</v>
      </c>
      <c r="AM22" s="8">
        <f t="shared" si="12"/>
        <v>0.95804988662131518</v>
      </c>
      <c r="AN22" s="16">
        <f t="shared" si="13"/>
        <v>0.90673784195378881</v>
      </c>
      <c r="AO22" s="16">
        <f t="shared" si="14"/>
        <v>0.86320932826676655</v>
      </c>
      <c r="AP22" s="17">
        <f t="shared" si="15"/>
        <v>17714.060000000001</v>
      </c>
      <c r="AQ22" s="17">
        <f t="shared" si="16"/>
        <v>20.083968253968255</v>
      </c>
      <c r="AR22" s="17">
        <f t="shared" si="21"/>
        <v>12451.66</v>
      </c>
      <c r="AS22" s="17">
        <f t="shared" si="17"/>
        <v>14.117528344671202</v>
      </c>
      <c r="AT22" s="18" t="str">
        <f t="shared" si="18"/>
        <v>High</v>
      </c>
      <c r="AU22" s="16" t="str">
        <f t="shared" si="19"/>
        <v>Normal</v>
      </c>
      <c r="AV22" s="17">
        <f t="shared" si="20"/>
        <v>160.67174603174604</v>
      </c>
    </row>
    <row r="23" spans="1:48">
      <c r="A23">
        <v>22</v>
      </c>
      <c r="B23" s="2">
        <v>46122</v>
      </c>
      <c r="C23" t="s">
        <v>26</v>
      </c>
      <c r="D23" t="s">
        <v>55</v>
      </c>
      <c r="E23" t="s">
        <v>98</v>
      </c>
      <c r="F23" t="s">
        <v>42</v>
      </c>
      <c r="G23" t="s">
        <v>47</v>
      </c>
      <c r="H23" t="s">
        <v>99</v>
      </c>
      <c r="I23" t="s">
        <v>100</v>
      </c>
      <c r="J23" s="4">
        <v>642</v>
      </c>
      <c r="K23" s="4">
        <v>532</v>
      </c>
      <c r="L23" s="4">
        <v>480</v>
      </c>
      <c r="M23" s="4">
        <v>52</v>
      </c>
      <c r="N23" s="4">
        <v>15</v>
      </c>
      <c r="O23" s="4">
        <v>49</v>
      </c>
      <c r="P23" t="s">
        <v>70</v>
      </c>
      <c r="Q23" s="4">
        <v>64</v>
      </c>
      <c r="R23" s="4">
        <v>71</v>
      </c>
      <c r="S23" s="4">
        <v>76.599999999999994</v>
      </c>
      <c r="T23" s="5">
        <v>1.83</v>
      </c>
      <c r="U23" s="5">
        <v>20.61</v>
      </c>
      <c r="V23" s="43">
        <v>17082.04</v>
      </c>
      <c r="W23" s="5">
        <v>7.95</v>
      </c>
      <c r="X23" s="6" t="s">
        <v>89</v>
      </c>
      <c r="Y23" s="4">
        <v>27</v>
      </c>
      <c r="Z23" s="43">
        <v>25588.31</v>
      </c>
      <c r="AA23" s="8">
        <f t="shared" si="0"/>
        <v>0.82866043613707163</v>
      </c>
      <c r="AB23" s="8">
        <f t="shared" si="1"/>
        <v>9.7744360902255634E-2</v>
      </c>
      <c r="AC23" s="8">
        <f t="shared" si="2"/>
        <v>2.819548872180451E-2</v>
      </c>
      <c r="AD23" s="8">
        <f t="shared" si="3"/>
        <v>0.90225563909774431</v>
      </c>
      <c r="AE23" s="11">
        <f t="shared" si="4"/>
        <v>0.81666666666666665</v>
      </c>
      <c r="AF23" s="11">
        <f t="shared" si="5"/>
        <v>50.70422535211268</v>
      </c>
      <c r="AG23" s="11">
        <f t="shared" si="6"/>
        <v>10.492222222222223</v>
      </c>
      <c r="AH23" s="13">
        <f t="shared" si="7"/>
        <v>10.596666666666668</v>
      </c>
      <c r="AI23">
        <f t="shared" si="8"/>
        <v>11.413333333333334</v>
      </c>
      <c r="AJ23" s="14">
        <f t="shared" si="9"/>
        <v>0.92844626168224298</v>
      </c>
      <c r="AK23">
        <f t="shared" si="10"/>
        <v>56.25</v>
      </c>
      <c r="AL23" s="8">
        <f t="shared" si="11"/>
        <v>0.90140845070422537</v>
      </c>
      <c r="AM23" s="8">
        <f t="shared" si="12"/>
        <v>0.90225563909774431</v>
      </c>
      <c r="AN23" s="16">
        <f t="shared" si="13"/>
        <v>0.75510614102717633</v>
      </c>
      <c r="AO23" s="16">
        <f t="shared" si="14"/>
        <v>0.86316486604645304</v>
      </c>
      <c r="AP23" s="17">
        <f t="shared" si="15"/>
        <v>17082.04</v>
      </c>
      <c r="AQ23" s="17">
        <f t="shared" si="16"/>
        <v>32.109097744360902</v>
      </c>
      <c r="AR23" s="17">
        <f t="shared" si="21"/>
        <v>8506.27</v>
      </c>
      <c r="AS23" s="17">
        <f t="shared" si="17"/>
        <v>15.989229323308271</v>
      </c>
      <c r="AT23" s="18" t="str">
        <f t="shared" si="18"/>
        <v>High</v>
      </c>
      <c r="AU23" s="16" t="str">
        <f t="shared" si="19"/>
        <v>Warning</v>
      </c>
      <c r="AV23" s="17">
        <f t="shared" si="20"/>
        <v>481.63646616541354</v>
      </c>
    </row>
    <row r="24" spans="1:48">
      <c r="A24">
        <v>23</v>
      </c>
      <c r="B24" s="2">
        <v>46182</v>
      </c>
      <c r="C24" t="s">
        <v>26</v>
      </c>
      <c r="D24" t="s">
        <v>40</v>
      </c>
      <c r="E24" t="s">
        <v>74</v>
      </c>
      <c r="F24" t="s">
        <v>42</v>
      </c>
      <c r="G24" t="s">
        <v>30</v>
      </c>
      <c r="H24" t="s">
        <v>101</v>
      </c>
      <c r="I24" t="s">
        <v>53</v>
      </c>
      <c r="J24" s="4">
        <v>789</v>
      </c>
      <c r="K24" s="4">
        <v>787</v>
      </c>
      <c r="L24" s="4">
        <v>745</v>
      </c>
      <c r="M24" s="4">
        <v>42</v>
      </c>
      <c r="N24" s="4">
        <v>16</v>
      </c>
      <c r="O24" s="4">
        <v>33</v>
      </c>
      <c r="P24" t="s">
        <v>54</v>
      </c>
      <c r="Q24" s="4">
        <v>42</v>
      </c>
      <c r="R24" s="4">
        <v>43</v>
      </c>
      <c r="S24" s="4">
        <v>80.8</v>
      </c>
      <c r="T24" s="5">
        <v>1.88</v>
      </c>
      <c r="U24" s="5">
        <v>28.99</v>
      </c>
      <c r="V24" s="43">
        <v>13776.93</v>
      </c>
      <c r="W24" s="5">
        <v>10.32</v>
      </c>
      <c r="X24" s="6" t="s">
        <v>34</v>
      </c>
      <c r="Y24" s="4">
        <v>27</v>
      </c>
      <c r="Z24" s="43">
        <v>23222.95</v>
      </c>
      <c r="AA24" s="8">
        <f t="shared" si="0"/>
        <v>0.99746514575411915</v>
      </c>
      <c r="AB24" s="8">
        <f t="shared" si="1"/>
        <v>5.3367217280813214E-2</v>
      </c>
      <c r="AC24" s="8">
        <f t="shared" si="2"/>
        <v>2.0330368487928845E-2</v>
      </c>
      <c r="AD24" s="8">
        <f t="shared" si="3"/>
        <v>0.94663278271918683</v>
      </c>
      <c r="AE24" s="11">
        <f t="shared" si="4"/>
        <v>0.55000000000000004</v>
      </c>
      <c r="AF24" s="11">
        <f t="shared" si="5"/>
        <v>83.720930232558146</v>
      </c>
      <c r="AG24" s="11">
        <f t="shared" si="6"/>
        <v>9.4002777777777773</v>
      </c>
      <c r="AH24" s="13">
        <f t="shared" si="7"/>
        <v>8.6549999999999994</v>
      </c>
      <c r="AI24">
        <f t="shared" si="8"/>
        <v>9.2050000000000001</v>
      </c>
      <c r="AJ24" s="14">
        <f t="shared" si="9"/>
        <v>0.94024986420423673</v>
      </c>
      <c r="AK24">
        <f t="shared" si="10"/>
        <v>85.714285714285708</v>
      </c>
      <c r="AL24" s="8">
        <f t="shared" si="11"/>
        <v>0.97674418604651181</v>
      </c>
      <c r="AM24" s="8">
        <f t="shared" si="12"/>
        <v>0.94663278271918683</v>
      </c>
      <c r="AN24" s="16">
        <f t="shared" si="13"/>
        <v>0.86937201178897117</v>
      </c>
      <c r="AO24" s="16">
        <f t="shared" si="14"/>
        <v>0.86327535554033785</v>
      </c>
      <c r="AP24" s="17">
        <f t="shared" si="15"/>
        <v>13776.93</v>
      </c>
      <c r="AQ24" s="17">
        <f t="shared" si="16"/>
        <v>17.505628970775096</v>
      </c>
      <c r="AR24" s="17">
        <f t="shared" si="21"/>
        <v>9446.02</v>
      </c>
      <c r="AS24" s="17">
        <f t="shared" si="17"/>
        <v>12.002566709021602</v>
      </c>
      <c r="AT24" s="18" t="str">
        <f t="shared" si="18"/>
        <v>High</v>
      </c>
      <c r="AU24" s="16" t="str">
        <f t="shared" si="19"/>
        <v>Normal</v>
      </c>
      <c r="AV24" s="17">
        <f t="shared" si="20"/>
        <v>280.09006353240153</v>
      </c>
    </row>
    <row r="25" spans="1:48">
      <c r="A25">
        <v>24</v>
      </c>
      <c r="B25" s="2">
        <v>46189</v>
      </c>
      <c r="C25" t="s">
        <v>26</v>
      </c>
      <c r="D25" t="s">
        <v>27</v>
      </c>
      <c r="E25" t="s">
        <v>51</v>
      </c>
      <c r="F25" t="s">
        <v>29</v>
      </c>
      <c r="G25" t="s">
        <v>30</v>
      </c>
      <c r="H25" t="s">
        <v>102</v>
      </c>
      <c r="I25" t="s">
        <v>80</v>
      </c>
      <c r="J25" s="4">
        <v>842</v>
      </c>
      <c r="K25" s="4">
        <v>755</v>
      </c>
      <c r="L25" s="4">
        <v>721</v>
      </c>
      <c r="M25" s="4">
        <v>34</v>
      </c>
      <c r="N25" s="4">
        <v>13</v>
      </c>
      <c r="O25" s="4">
        <v>26</v>
      </c>
      <c r="P25" t="s">
        <v>33</v>
      </c>
      <c r="Q25" s="4">
        <v>42</v>
      </c>
      <c r="R25" s="4">
        <v>44</v>
      </c>
      <c r="S25" s="4">
        <v>77.400000000000006</v>
      </c>
      <c r="T25" s="5">
        <v>2.66</v>
      </c>
      <c r="U25" s="5">
        <v>31.63</v>
      </c>
      <c r="V25" s="43">
        <v>13172.49</v>
      </c>
      <c r="W25" s="5">
        <v>7.38</v>
      </c>
      <c r="X25" s="6" t="s">
        <v>50</v>
      </c>
      <c r="Y25" s="4">
        <v>53</v>
      </c>
      <c r="Z25" s="43">
        <v>23706.26</v>
      </c>
      <c r="AA25" s="8">
        <f t="shared" si="0"/>
        <v>0.89667458432304037</v>
      </c>
      <c r="AB25" s="8">
        <f t="shared" si="1"/>
        <v>4.5033112582781455E-2</v>
      </c>
      <c r="AC25" s="8">
        <f t="shared" si="2"/>
        <v>1.7218543046357615E-2</v>
      </c>
      <c r="AD25" s="8">
        <f t="shared" si="3"/>
        <v>0.95496688741721858</v>
      </c>
      <c r="AE25" s="11">
        <f t="shared" si="4"/>
        <v>0.43333333333333335</v>
      </c>
      <c r="AF25" s="11">
        <f t="shared" si="5"/>
        <v>81.818181818181813</v>
      </c>
      <c r="AG25" s="11">
        <f t="shared" si="6"/>
        <v>9.2277777777777779</v>
      </c>
      <c r="AH25" s="13">
        <f t="shared" si="7"/>
        <v>9.39</v>
      </c>
      <c r="AI25">
        <f t="shared" si="8"/>
        <v>9.8233333333333341</v>
      </c>
      <c r="AJ25" s="14">
        <f t="shared" si="9"/>
        <v>0.95588734306073975</v>
      </c>
      <c r="AK25">
        <f t="shared" si="10"/>
        <v>85.714285714285708</v>
      </c>
      <c r="AL25" s="8">
        <f t="shared" si="11"/>
        <v>0.95454545454545459</v>
      </c>
      <c r="AM25" s="8">
        <f t="shared" si="12"/>
        <v>0.95496688741721858</v>
      </c>
      <c r="AN25" s="16">
        <f t="shared" si="13"/>
        <v>0.8713479988731283</v>
      </c>
      <c r="AO25" s="16">
        <f t="shared" si="14"/>
        <v>0.86326911535994</v>
      </c>
      <c r="AP25" s="17">
        <f t="shared" si="15"/>
        <v>13172.49</v>
      </c>
      <c r="AQ25" s="17">
        <f t="shared" si="16"/>
        <v>17.447006622516557</v>
      </c>
      <c r="AR25" s="17">
        <f t="shared" si="21"/>
        <v>10533.769999999999</v>
      </c>
      <c r="AS25" s="17">
        <f t="shared" si="17"/>
        <v>13.952013245033111</v>
      </c>
      <c r="AT25" s="18" t="str">
        <f t="shared" si="18"/>
        <v>High</v>
      </c>
      <c r="AU25" s="16" t="str">
        <f t="shared" si="19"/>
        <v>Normal</v>
      </c>
      <c r="AV25" s="17">
        <f t="shared" si="20"/>
        <v>226.81108609271524</v>
      </c>
    </row>
    <row r="26" spans="1:48">
      <c r="A26">
        <v>25</v>
      </c>
      <c r="B26" s="2">
        <v>46124</v>
      </c>
      <c r="C26" t="s">
        <v>26</v>
      </c>
      <c r="D26" t="s">
        <v>27</v>
      </c>
      <c r="E26" t="s">
        <v>28</v>
      </c>
      <c r="F26" t="s">
        <v>42</v>
      </c>
      <c r="G26" t="s">
        <v>103</v>
      </c>
      <c r="H26" t="s">
        <v>104</v>
      </c>
      <c r="I26" t="s">
        <v>32</v>
      </c>
      <c r="J26" s="4">
        <v>698</v>
      </c>
      <c r="K26" s="4">
        <v>728</v>
      </c>
      <c r="L26" s="4">
        <v>696</v>
      </c>
      <c r="M26" s="4">
        <v>32</v>
      </c>
      <c r="N26" s="4">
        <v>8</v>
      </c>
      <c r="O26" s="4">
        <v>5</v>
      </c>
      <c r="P26" t="s">
        <v>33</v>
      </c>
      <c r="Q26" s="4">
        <v>57</v>
      </c>
      <c r="R26" s="4">
        <v>63</v>
      </c>
      <c r="S26" s="4">
        <v>67.5</v>
      </c>
      <c r="T26" s="5">
        <v>1.66</v>
      </c>
      <c r="U26" s="5">
        <v>28.76</v>
      </c>
      <c r="V26" s="43">
        <v>19072.349999999999</v>
      </c>
      <c r="W26" s="5">
        <v>10.82</v>
      </c>
      <c r="X26" s="6" t="s">
        <v>89</v>
      </c>
      <c r="Y26" s="4">
        <v>33</v>
      </c>
      <c r="Z26" s="43">
        <v>32647.43</v>
      </c>
      <c r="AA26" s="8">
        <f t="shared" si="0"/>
        <v>1.0429799426934097</v>
      </c>
      <c r="AB26" s="8">
        <f t="shared" si="1"/>
        <v>4.3956043956043959E-2</v>
      </c>
      <c r="AC26" s="8">
        <f t="shared" si="2"/>
        <v>1.098901098901099E-2</v>
      </c>
      <c r="AD26" s="8">
        <f t="shared" si="3"/>
        <v>0.95604395604395609</v>
      </c>
      <c r="AE26" s="11">
        <f t="shared" si="4"/>
        <v>8.3333333333333329E-2</v>
      </c>
      <c r="AF26" s="11">
        <f t="shared" si="5"/>
        <v>57.142857142857146</v>
      </c>
      <c r="AG26" s="11">
        <f t="shared" si="6"/>
        <v>12.74</v>
      </c>
      <c r="AH26" s="13">
        <f t="shared" si="7"/>
        <v>10.968333333333332</v>
      </c>
      <c r="AI26">
        <f t="shared" si="8"/>
        <v>11.051666666666666</v>
      </c>
      <c r="AJ26" s="14">
        <f t="shared" si="9"/>
        <v>0.99245965917659473</v>
      </c>
      <c r="AK26">
        <f t="shared" si="10"/>
        <v>63.157894736842103</v>
      </c>
      <c r="AL26" s="8">
        <f t="shared" si="11"/>
        <v>0.90476190476190488</v>
      </c>
      <c r="AM26" s="8">
        <f t="shared" si="12"/>
        <v>0.95604395604395609</v>
      </c>
      <c r="AN26" s="16">
        <f t="shared" si="13"/>
        <v>0.85846981508053966</v>
      </c>
      <c r="AO26" s="16">
        <f t="shared" si="14"/>
        <v>0.86326083781535679</v>
      </c>
      <c r="AP26" s="17">
        <f t="shared" si="15"/>
        <v>19072.349999999999</v>
      </c>
      <c r="AQ26" s="17">
        <f t="shared" si="16"/>
        <v>26.198282967032966</v>
      </c>
      <c r="AR26" s="17">
        <f t="shared" si="21"/>
        <v>13575.080000000002</v>
      </c>
      <c r="AS26" s="17">
        <f t="shared" si="17"/>
        <v>18.647087912087915</v>
      </c>
      <c r="AT26" s="18" t="str">
        <f t="shared" si="18"/>
        <v>Low</v>
      </c>
      <c r="AU26" s="16" t="str">
        <f t="shared" si="19"/>
        <v>Normal</v>
      </c>
      <c r="AV26" s="17">
        <f t="shared" si="20"/>
        <v>209.58626373626373</v>
      </c>
    </row>
    <row r="27" spans="1:48">
      <c r="A27">
        <v>26</v>
      </c>
      <c r="B27" s="2">
        <v>46062</v>
      </c>
      <c r="C27" t="s">
        <v>46</v>
      </c>
      <c r="D27" t="s">
        <v>77</v>
      </c>
      <c r="E27" t="s">
        <v>105</v>
      </c>
      <c r="F27" t="s">
        <v>42</v>
      </c>
      <c r="G27" t="s">
        <v>36</v>
      </c>
      <c r="H27" t="s">
        <v>106</v>
      </c>
      <c r="I27" t="s">
        <v>107</v>
      </c>
      <c r="J27" s="4">
        <v>927</v>
      </c>
      <c r="K27" s="4">
        <v>801</v>
      </c>
      <c r="L27" s="4">
        <v>738</v>
      </c>
      <c r="M27" s="4">
        <v>63</v>
      </c>
      <c r="N27" s="4">
        <v>20</v>
      </c>
      <c r="O27" s="4">
        <v>33</v>
      </c>
      <c r="P27" t="s">
        <v>54</v>
      </c>
      <c r="Q27" s="4">
        <v>45</v>
      </c>
      <c r="R27" s="4">
        <v>49</v>
      </c>
      <c r="S27" s="4">
        <v>71</v>
      </c>
      <c r="T27" s="5">
        <v>2.59</v>
      </c>
      <c r="U27" s="5">
        <v>30.98</v>
      </c>
      <c r="V27" s="43">
        <v>16409.28</v>
      </c>
      <c r="W27" s="5">
        <v>7.15</v>
      </c>
      <c r="X27" s="6" t="s">
        <v>45</v>
      </c>
      <c r="Y27" s="4">
        <v>29</v>
      </c>
      <c r="Z27" s="43">
        <v>25605.01</v>
      </c>
      <c r="AA27" s="8">
        <f t="shared" si="0"/>
        <v>0.86407766990291257</v>
      </c>
      <c r="AB27" s="8">
        <f t="shared" si="1"/>
        <v>7.8651685393258425E-2</v>
      </c>
      <c r="AC27" s="8">
        <f t="shared" si="2"/>
        <v>2.4968789013732832E-2</v>
      </c>
      <c r="AD27" s="8">
        <f t="shared" si="3"/>
        <v>0.9213483146067416</v>
      </c>
      <c r="AE27" s="11">
        <f t="shared" si="4"/>
        <v>0.55000000000000004</v>
      </c>
      <c r="AF27" s="11">
        <f t="shared" si="5"/>
        <v>73.469387755102048</v>
      </c>
      <c r="AG27" s="11">
        <f t="shared" si="6"/>
        <v>10.9025</v>
      </c>
      <c r="AH27" s="13">
        <f t="shared" si="7"/>
        <v>11.0375</v>
      </c>
      <c r="AI27">
        <f t="shared" si="8"/>
        <v>11.5875</v>
      </c>
      <c r="AJ27" s="14">
        <f t="shared" si="9"/>
        <v>0.95253505933117577</v>
      </c>
      <c r="AK27">
        <f t="shared" si="10"/>
        <v>80</v>
      </c>
      <c r="AL27" s="8">
        <f t="shared" si="11"/>
        <v>0.91836734693877564</v>
      </c>
      <c r="AM27" s="8">
        <f t="shared" si="12"/>
        <v>0.9213483146067416</v>
      </c>
      <c r="AN27" s="16">
        <f t="shared" si="13"/>
        <v>0.80597440241505147</v>
      </c>
      <c r="AO27" s="16">
        <f t="shared" si="14"/>
        <v>0.86326575168482833</v>
      </c>
      <c r="AP27" s="17">
        <f t="shared" si="15"/>
        <v>16409.28</v>
      </c>
      <c r="AQ27" s="17">
        <f t="shared" si="16"/>
        <v>20.485992509363296</v>
      </c>
      <c r="AR27" s="17">
        <f t="shared" si="21"/>
        <v>9195.73</v>
      </c>
      <c r="AS27" s="17">
        <f t="shared" si="17"/>
        <v>11.480312109862671</v>
      </c>
      <c r="AT27" s="18" t="str">
        <f t="shared" si="18"/>
        <v>High</v>
      </c>
      <c r="AU27" s="16" t="str">
        <f t="shared" si="19"/>
        <v>Warning</v>
      </c>
      <c r="AV27" s="17">
        <f t="shared" si="20"/>
        <v>409.71985018726593</v>
      </c>
    </row>
    <row r="28" spans="1:48">
      <c r="A28">
        <v>27</v>
      </c>
      <c r="B28" s="2">
        <v>46089</v>
      </c>
      <c r="C28" t="s">
        <v>46</v>
      </c>
      <c r="D28" t="s">
        <v>108</v>
      </c>
      <c r="E28" t="s">
        <v>109</v>
      </c>
      <c r="F28" t="s">
        <v>42</v>
      </c>
      <c r="G28" t="s">
        <v>58</v>
      </c>
      <c r="H28" t="s">
        <v>110</v>
      </c>
      <c r="I28" t="s">
        <v>111</v>
      </c>
      <c r="J28" s="4">
        <v>884</v>
      </c>
      <c r="K28" s="4">
        <v>784</v>
      </c>
      <c r="L28" s="4">
        <v>664</v>
      </c>
      <c r="M28" s="4">
        <v>120</v>
      </c>
      <c r="N28" s="4">
        <v>32</v>
      </c>
      <c r="O28" s="4">
        <v>61</v>
      </c>
      <c r="P28" t="s">
        <v>54</v>
      </c>
      <c r="Q28" s="4">
        <v>49</v>
      </c>
      <c r="R28" s="4">
        <v>52</v>
      </c>
      <c r="S28" s="4">
        <v>77</v>
      </c>
      <c r="T28" s="5">
        <v>3.88</v>
      </c>
      <c r="U28" s="5">
        <v>35.590000000000003</v>
      </c>
      <c r="V28" s="43">
        <v>16941.28</v>
      </c>
      <c r="W28" s="5">
        <v>7.71</v>
      </c>
      <c r="X28" s="6" t="s">
        <v>89</v>
      </c>
      <c r="Y28" s="4">
        <v>60</v>
      </c>
      <c r="Z28" s="43">
        <v>24824.06</v>
      </c>
      <c r="AA28" s="8">
        <f t="shared" si="0"/>
        <v>0.8868778280542986</v>
      </c>
      <c r="AB28" s="8">
        <f t="shared" si="1"/>
        <v>0.15306122448979592</v>
      </c>
      <c r="AC28" s="8">
        <f t="shared" si="2"/>
        <v>4.0816326530612242E-2</v>
      </c>
      <c r="AD28" s="8">
        <f t="shared" si="3"/>
        <v>0.84693877551020413</v>
      </c>
      <c r="AE28" s="11">
        <f t="shared" si="4"/>
        <v>1.0166666666666666</v>
      </c>
      <c r="AF28" s="11">
        <f t="shared" si="5"/>
        <v>69.230769230769226</v>
      </c>
      <c r="AG28" s="11">
        <f t="shared" si="6"/>
        <v>11.324444444444444</v>
      </c>
      <c r="AH28" s="13">
        <f t="shared" si="7"/>
        <v>11.015555555555554</v>
      </c>
      <c r="AI28">
        <f t="shared" si="8"/>
        <v>12.032222222222222</v>
      </c>
      <c r="AJ28" s="14">
        <f t="shared" si="9"/>
        <v>0.91550466340382297</v>
      </c>
      <c r="AK28">
        <f t="shared" si="10"/>
        <v>73.469387755102048</v>
      </c>
      <c r="AL28" s="8">
        <f t="shared" si="11"/>
        <v>0.94230769230769218</v>
      </c>
      <c r="AM28" s="8">
        <f t="shared" si="12"/>
        <v>0.84693877551020413</v>
      </c>
      <c r="AN28" s="16">
        <f t="shared" si="13"/>
        <v>0.73064314483189718</v>
      </c>
      <c r="AO28" s="16">
        <f t="shared" si="14"/>
        <v>0.86332457237196358</v>
      </c>
      <c r="AP28" s="17">
        <f t="shared" si="15"/>
        <v>16941.28</v>
      </c>
      <c r="AQ28" s="17">
        <f t="shared" si="16"/>
        <v>21.608775510204079</v>
      </c>
      <c r="AR28" s="17">
        <f t="shared" si="21"/>
        <v>7882.7800000000025</v>
      </c>
      <c r="AS28" s="17">
        <f t="shared" si="17"/>
        <v>10.054566326530615</v>
      </c>
      <c r="AT28" s="18" t="str">
        <f t="shared" si="18"/>
        <v>High</v>
      </c>
      <c r="AU28" s="16" t="str">
        <f t="shared" si="19"/>
        <v>Warning</v>
      </c>
      <c r="AV28" s="17">
        <f t="shared" si="20"/>
        <v>691.48081632653054</v>
      </c>
    </row>
    <row r="29" spans="1:48">
      <c r="A29">
        <v>28</v>
      </c>
      <c r="B29" s="2">
        <v>46072</v>
      </c>
      <c r="C29" t="s">
        <v>46</v>
      </c>
      <c r="D29" t="s">
        <v>27</v>
      </c>
      <c r="E29" t="s">
        <v>28</v>
      </c>
      <c r="F29" t="s">
        <v>42</v>
      </c>
      <c r="G29" t="s">
        <v>36</v>
      </c>
      <c r="H29" t="s">
        <v>112</v>
      </c>
      <c r="I29" t="s">
        <v>113</v>
      </c>
      <c r="J29" s="4">
        <v>778</v>
      </c>
      <c r="K29" s="4">
        <v>747</v>
      </c>
      <c r="L29" s="4">
        <v>719</v>
      </c>
      <c r="M29" s="4">
        <v>28</v>
      </c>
      <c r="N29" s="4">
        <v>6</v>
      </c>
      <c r="O29" s="4">
        <v>0</v>
      </c>
      <c r="P29" t="s">
        <v>39</v>
      </c>
      <c r="Q29" s="4">
        <v>45</v>
      </c>
      <c r="R29" s="4">
        <v>49</v>
      </c>
      <c r="S29" s="4">
        <v>68</v>
      </c>
      <c r="T29" s="5">
        <v>2</v>
      </c>
      <c r="U29" s="5">
        <v>23.13</v>
      </c>
      <c r="V29" s="43">
        <v>14420.69</v>
      </c>
      <c r="W29" s="5">
        <v>8.61</v>
      </c>
      <c r="X29" s="6" t="s">
        <v>34</v>
      </c>
      <c r="Y29" s="4">
        <v>25</v>
      </c>
      <c r="Z29" s="43">
        <v>25881.14</v>
      </c>
      <c r="AA29" s="8">
        <f t="shared" si="0"/>
        <v>0.96015424164524421</v>
      </c>
      <c r="AB29" s="8">
        <f t="shared" si="1"/>
        <v>3.7483266398929051E-2</v>
      </c>
      <c r="AC29" s="8">
        <f t="shared" si="2"/>
        <v>8.0321285140562242E-3</v>
      </c>
      <c r="AD29" s="8">
        <f t="shared" si="3"/>
        <v>0.96251673360107093</v>
      </c>
      <c r="AE29" s="11">
        <f t="shared" si="4"/>
        <v>0</v>
      </c>
      <c r="AF29" s="11">
        <f t="shared" si="5"/>
        <v>73.469387755102048</v>
      </c>
      <c r="AG29" s="11">
        <f t="shared" si="6"/>
        <v>10.1675</v>
      </c>
      <c r="AH29" s="13">
        <f t="shared" si="7"/>
        <v>9.7249999999999996</v>
      </c>
      <c r="AI29">
        <f t="shared" si="8"/>
        <v>9.7249999999999996</v>
      </c>
      <c r="AJ29" s="14">
        <f t="shared" si="9"/>
        <v>1</v>
      </c>
      <c r="AK29">
        <f t="shared" si="10"/>
        <v>80</v>
      </c>
      <c r="AL29" s="8">
        <f t="shared" si="11"/>
        <v>0.91836734693877564</v>
      </c>
      <c r="AM29" s="8">
        <f t="shared" si="12"/>
        <v>0.96251673360107093</v>
      </c>
      <c r="AN29" s="16">
        <f t="shared" si="13"/>
        <v>0.88394393902139179</v>
      </c>
      <c r="AO29" s="16">
        <f t="shared" si="14"/>
        <v>0.86346093560684556</v>
      </c>
      <c r="AP29" s="17">
        <f t="shared" si="15"/>
        <v>14420.69</v>
      </c>
      <c r="AQ29" s="17">
        <f t="shared" si="16"/>
        <v>19.304805890227577</v>
      </c>
      <c r="AR29" s="17">
        <f t="shared" si="21"/>
        <v>11460.449999999999</v>
      </c>
      <c r="AS29" s="17">
        <f t="shared" si="17"/>
        <v>15.341967871485942</v>
      </c>
      <c r="AT29" s="18" t="str">
        <f t="shared" si="18"/>
        <v>Low</v>
      </c>
      <c r="AU29" s="16" t="str">
        <f t="shared" si="19"/>
        <v>Normal</v>
      </c>
      <c r="AV29" s="17">
        <f t="shared" si="20"/>
        <v>115.82883534136546</v>
      </c>
    </row>
    <row r="30" spans="1:48">
      <c r="A30">
        <v>29</v>
      </c>
      <c r="B30" s="2">
        <v>46164</v>
      </c>
      <c r="C30" t="s">
        <v>46</v>
      </c>
      <c r="D30" t="s">
        <v>77</v>
      </c>
      <c r="E30" t="s">
        <v>105</v>
      </c>
      <c r="F30" t="s">
        <v>57</v>
      </c>
      <c r="G30" t="s">
        <v>103</v>
      </c>
      <c r="H30" t="s">
        <v>114</v>
      </c>
      <c r="I30" t="s">
        <v>111</v>
      </c>
      <c r="J30" s="4">
        <v>666</v>
      </c>
      <c r="K30" s="4">
        <v>548</v>
      </c>
      <c r="L30" s="4">
        <v>501</v>
      </c>
      <c r="M30" s="4">
        <v>47</v>
      </c>
      <c r="N30" s="4">
        <v>10</v>
      </c>
      <c r="O30" s="4">
        <v>25</v>
      </c>
      <c r="P30" t="s">
        <v>54</v>
      </c>
      <c r="Q30" s="4">
        <v>57</v>
      </c>
      <c r="R30" s="4">
        <v>63</v>
      </c>
      <c r="S30" s="4">
        <v>73.2</v>
      </c>
      <c r="T30" s="5">
        <v>1.52</v>
      </c>
      <c r="U30" s="5">
        <v>22.95</v>
      </c>
      <c r="V30" s="43">
        <v>14319.84</v>
      </c>
      <c r="W30" s="5">
        <v>6.6</v>
      </c>
      <c r="X30" s="6" t="s">
        <v>45</v>
      </c>
      <c r="Y30" s="4">
        <v>13</v>
      </c>
      <c r="Z30" s="43">
        <v>22930.09</v>
      </c>
      <c r="AA30" s="8">
        <f t="shared" si="0"/>
        <v>0.82282282282282282</v>
      </c>
      <c r="AB30" s="8">
        <f t="shared" si="1"/>
        <v>8.576642335766424E-2</v>
      </c>
      <c r="AC30" s="8">
        <f t="shared" si="2"/>
        <v>1.824817518248175E-2</v>
      </c>
      <c r="AD30" s="8">
        <f t="shared" si="3"/>
        <v>0.91423357664233573</v>
      </c>
      <c r="AE30" s="11">
        <f t="shared" si="4"/>
        <v>0.41666666666666669</v>
      </c>
      <c r="AF30" s="11">
        <f t="shared" si="5"/>
        <v>57.142857142857146</v>
      </c>
      <c r="AG30" s="11">
        <f t="shared" si="6"/>
        <v>9.59</v>
      </c>
      <c r="AH30" s="13">
        <f t="shared" si="7"/>
        <v>10.128333333333334</v>
      </c>
      <c r="AI30">
        <f t="shared" si="8"/>
        <v>10.545</v>
      </c>
      <c r="AJ30" s="14">
        <f t="shared" si="9"/>
        <v>0.96048680259206576</v>
      </c>
      <c r="AK30">
        <f t="shared" si="10"/>
        <v>63.157894736842103</v>
      </c>
      <c r="AL30" s="8">
        <f t="shared" si="11"/>
        <v>0.90476190476190488</v>
      </c>
      <c r="AM30" s="8">
        <f t="shared" si="12"/>
        <v>0.91423357664233573</v>
      </c>
      <c r="AN30" s="16">
        <f t="shared" si="13"/>
        <v>0.79447982915136206</v>
      </c>
      <c r="AO30" s="16">
        <f t="shared" si="14"/>
        <v>0.86343986255806515</v>
      </c>
      <c r="AP30" s="17">
        <f t="shared" si="15"/>
        <v>14319.84</v>
      </c>
      <c r="AQ30" s="17">
        <f t="shared" si="16"/>
        <v>26.131094890510948</v>
      </c>
      <c r="AR30" s="17">
        <f t="shared" si="21"/>
        <v>8610.25</v>
      </c>
      <c r="AS30" s="17">
        <f t="shared" si="17"/>
        <v>15.712135036496351</v>
      </c>
      <c r="AT30" s="18" t="str">
        <f t="shared" si="18"/>
        <v>Low</v>
      </c>
      <c r="AU30" s="16" t="str">
        <f t="shared" si="19"/>
        <v>Warning</v>
      </c>
      <c r="AV30" s="17">
        <f t="shared" si="20"/>
        <v>261.31094890510946</v>
      </c>
    </row>
    <row r="31" spans="1:48">
      <c r="A31">
        <v>30</v>
      </c>
      <c r="B31" s="2">
        <v>46175</v>
      </c>
      <c r="C31" t="s">
        <v>26</v>
      </c>
      <c r="D31" t="s">
        <v>55</v>
      </c>
      <c r="E31" t="s">
        <v>98</v>
      </c>
      <c r="F31" t="s">
        <v>42</v>
      </c>
      <c r="G31" t="s">
        <v>58</v>
      </c>
      <c r="H31" t="s">
        <v>115</v>
      </c>
      <c r="I31" t="s">
        <v>53</v>
      </c>
      <c r="J31" s="4">
        <v>776</v>
      </c>
      <c r="K31" s="4">
        <v>714</v>
      </c>
      <c r="L31" s="4">
        <v>650</v>
      </c>
      <c r="M31" s="4">
        <v>64</v>
      </c>
      <c r="N31" s="4">
        <v>20</v>
      </c>
      <c r="O31" s="4">
        <v>63</v>
      </c>
      <c r="P31" t="s">
        <v>70</v>
      </c>
      <c r="Q31" s="4">
        <v>49</v>
      </c>
      <c r="R31" s="4">
        <v>53</v>
      </c>
      <c r="S31" s="4">
        <v>71.8</v>
      </c>
      <c r="T31" s="5">
        <v>2.33</v>
      </c>
      <c r="U31" s="5">
        <v>24.68</v>
      </c>
      <c r="V31" s="43">
        <v>16064.96</v>
      </c>
      <c r="W31" s="5">
        <v>8.0500000000000007</v>
      </c>
      <c r="X31" s="6" t="s">
        <v>34</v>
      </c>
      <c r="Y31" s="4">
        <v>24</v>
      </c>
      <c r="Z31" s="43">
        <v>24385.97</v>
      </c>
      <c r="AA31" s="8">
        <f t="shared" si="0"/>
        <v>0.92010309278350511</v>
      </c>
      <c r="AB31" s="8">
        <f t="shared" si="1"/>
        <v>8.9635854341736695E-2</v>
      </c>
      <c r="AC31" s="8">
        <f t="shared" si="2"/>
        <v>2.8011204481792718E-2</v>
      </c>
      <c r="AD31" s="8">
        <f t="shared" si="3"/>
        <v>0.91036414565826329</v>
      </c>
      <c r="AE31" s="11">
        <f t="shared" si="4"/>
        <v>1.05</v>
      </c>
      <c r="AF31" s="11">
        <f t="shared" si="5"/>
        <v>67.924528301886795</v>
      </c>
      <c r="AG31" s="11">
        <f t="shared" si="6"/>
        <v>10.511666666666667</v>
      </c>
      <c r="AH31" s="13">
        <f t="shared" si="7"/>
        <v>9.5122222222222224</v>
      </c>
      <c r="AI31">
        <f t="shared" si="8"/>
        <v>10.562222222222223</v>
      </c>
      <c r="AJ31" s="14">
        <f t="shared" si="9"/>
        <v>0.90058910162002936</v>
      </c>
      <c r="AK31">
        <f t="shared" si="10"/>
        <v>73.469387755102048</v>
      </c>
      <c r="AL31" s="8">
        <f t="shared" si="11"/>
        <v>0.92452830188679236</v>
      </c>
      <c r="AM31" s="8">
        <f t="shared" si="12"/>
        <v>0.91036414565826329</v>
      </c>
      <c r="AN31" s="16">
        <f t="shared" si="13"/>
        <v>0.7579874976639166</v>
      </c>
      <c r="AO31" s="16">
        <f t="shared" si="14"/>
        <v>0.86351088215992589</v>
      </c>
      <c r="AP31" s="17">
        <f t="shared" si="15"/>
        <v>16064.96</v>
      </c>
      <c r="AQ31" s="17">
        <f t="shared" si="16"/>
        <v>22.499943977591034</v>
      </c>
      <c r="AR31" s="17">
        <f t="shared" si="21"/>
        <v>8321.010000000002</v>
      </c>
      <c r="AS31" s="17">
        <f t="shared" si="17"/>
        <v>11.654075630252104</v>
      </c>
      <c r="AT31" s="18" t="str">
        <f t="shared" si="18"/>
        <v>Medium</v>
      </c>
      <c r="AU31" s="16" t="str">
        <f t="shared" si="19"/>
        <v>Warning</v>
      </c>
      <c r="AV31" s="17">
        <f t="shared" si="20"/>
        <v>449.99887955182066</v>
      </c>
    </row>
    <row r="32" spans="1:48">
      <c r="A32">
        <v>31</v>
      </c>
      <c r="B32" s="2">
        <v>46095</v>
      </c>
      <c r="C32" t="s">
        <v>46</v>
      </c>
      <c r="D32" t="s">
        <v>27</v>
      </c>
      <c r="E32" t="s">
        <v>28</v>
      </c>
      <c r="F32" t="s">
        <v>29</v>
      </c>
      <c r="G32" t="s">
        <v>58</v>
      </c>
      <c r="H32" t="s">
        <v>116</v>
      </c>
      <c r="I32" t="s">
        <v>117</v>
      </c>
      <c r="J32" s="4">
        <v>837</v>
      </c>
      <c r="K32" s="4">
        <v>823</v>
      </c>
      <c r="L32" s="4">
        <v>780</v>
      </c>
      <c r="M32" s="4">
        <v>43</v>
      </c>
      <c r="N32" s="4">
        <v>12</v>
      </c>
      <c r="O32" s="4">
        <v>29</v>
      </c>
      <c r="P32" t="s">
        <v>54</v>
      </c>
      <c r="Q32" s="4">
        <v>49</v>
      </c>
      <c r="R32" s="4">
        <v>48</v>
      </c>
      <c r="S32" s="4">
        <v>75.2</v>
      </c>
      <c r="T32" s="5">
        <v>1.36</v>
      </c>
      <c r="U32" s="5">
        <v>29.43</v>
      </c>
      <c r="V32" s="43">
        <v>17894.18</v>
      </c>
      <c r="W32" s="5">
        <v>7.96</v>
      </c>
      <c r="X32" s="6" t="s">
        <v>45</v>
      </c>
      <c r="Y32" s="4">
        <v>25</v>
      </c>
      <c r="Z32" s="43">
        <v>29529.31</v>
      </c>
      <c r="AA32" s="8">
        <f t="shared" si="0"/>
        <v>0.98327359617682197</v>
      </c>
      <c r="AB32" s="8">
        <f t="shared" si="1"/>
        <v>5.2247873633049821E-2</v>
      </c>
      <c r="AC32" s="8">
        <f t="shared" si="2"/>
        <v>1.4580801944106925E-2</v>
      </c>
      <c r="AD32" s="8">
        <f t="shared" si="3"/>
        <v>0.94775212636695016</v>
      </c>
      <c r="AE32" s="11">
        <f t="shared" si="4"/>
        <v>0.48333333333333334</v>
      </c>
      <c r="AF32" s="11">
        <f t="shared" si="5"/>
        <v>75</v>
      </c>
      <c r="AG32" s="11">
        <f t="shared" si="6"/>
        <v>10.973333333333333</v>
      </c>
      <c r="AH32" s="13">
        <f t="shared" si="7"/>
        <v>10.909166666666668</v>
      </c>
      <c r="AI32">
        <f t="shared" si="8"/>
        <v>11.3925</v>
      </c>
      <c r="AJ32" s="14">
        <f t="shared" si="9"/>
        <v>0.95757442762051059</v>
      </c>
      <c r="AK32">
        <f t="shared" si="10"/>
        <v>73.469387755102048</v>
      </c>
      <c r="AL32" s="8">
        <f t="shared" si="11"/>
        <v>1.0208333333333333</v>
      </c>
      <c r="AM32" s="8">
        <f t="shared" si="12"/>
        <v>0.94775212636695016</v>
      </c>
      <c r="AN32" s="16">
        <f t="shared" si="13"/>
        <v>0.92645034993053643</v>
      </c>
      <c r="AO32" s="16">
        <f t="shared" si="14"/>
        <v>0.86361966915425159</v>
      </c>
      <c r="AP32" s="17">
        <f t="shared" si="15"/>
        <v>17894.18</v>
      </c>
      <c r="AQ32" s="17">
        <f t="shared" si="16"/>
        <v>21.74262454434994</v>
      </c>
      <c r="AR32" s="17">
        <f t="shared" si="21"/>
        <v>11635.130000000001</v>
      </c>
      <c r="AS32" s="17">
        <f t="shared" si="17"/>
        <v>14.137460510328069</v>
      </c>
      <c r="AT32" s="18" t="str">
        <f t="shared" si="18"/>
        <v>Medium</v>
      </c>
      <c r="AU32" s="16" t="str">
        <f t="shared" si="19"/>
        <v>Normal</v>
      </c>
      <c r="AV32" s="17">
        <f t="shared" si="20"/>
        <v>260.9114945321993</v>
      </c>
    </row>
    <row r="33" spans="1:48">
      <c r="A33">
        <v>32</v>
      </c>
      <c r="B33" s="2">
        <v>46176</v>
      </c>
      <c r="C33" t="s">
        <v>26</v>
      </c>
      <c r="D33" t="s">
        <v>40</v>
      </c>
      <c r="E33" t="s">
        <v>74</v>
      </c>
      <c r="F33" t="s">
        <v>29</v>
      </c>
      <c r="G33" t="s">
        <v>58</v>
      </c>
      <c r="H33" t="s">
        <v>118</v>
      </c>
      <c r="I33" t="s">
        <v>119</v>
      </c>
      <c r="J33" s="4">
        <v>737</v>
      </c>
      <c r="K33" s="4">
        <v>777</v>
      </c>
      <c r="L33" s="4">
        <v>741</v>
      </c>
      <c r="M33" s="4">
        <v>36</v>
      </c>
      <c r="N33" s="4">
        <v>13</v>
      </c>
      <c r="O33" s="4">
        <v>32</v>
      </c>
      <c r="P33" t="s">
        <v>76</v>
      </c>
      <c r="Q33" s="4">
        <v>49</v>
      </c>
      <c r="R33" s="4">
        <v>54</v>
      </c>
      <c r="S33" s="4">
        <v>70.099999999999994</v>
      </c>
      <c r="T33" s="5">
        <v>1.76</v>
      </c>
      <c r="U33" s="5">
        <v>28.46</v>
      </c>
      <c r="V33" s="43">
        <v>17947.48</v>
      </c>
      <c r="W33" s="5">
        <v>8.2200000000000006</v>
      </c>
      <c r="X33" s="6" t="s">
        <v>45</v>
      </c>
      <c r="Y33" s="4">
        <v>11</v>
      </c>
      <c r="Z33" s="43">
        <v>28385.72</v>
      </c>
      <c r="AA33" s="8">
        <f t="shared" si="0"/>
        <v>1.0542740841248304</v>
      </c>
      <c r="AB33" s="8">
        <f t="shared" si="1"/>
        <v>4.633204633204633E-2</v>
      </c>
      <c r="AC33" s="8">
        <f t="shared" si="2"/>
        <v>1.6731016731016731E-2</v>
      </c>
      <c r="AD33" s="8">
        <f t="shared" si="3"/>
        <v>0.95366795366795365</v>
      </c>
      <c r="AE33" s="11">
        <f t="shared" si="4"/>
        <v>0.53333333333333333</v>
      </c>
      <c r="AF33" s="11">
        <f t="shared" si="5"/>
        <v>66.666666666666671</v>
      </c>
      <c r="AG33" s="11">
        <f t="shared" si="6"/>
        <v>11.654999999999999</v>
      </c>
      <c r="AH33" s="13">
        <f t="shared" si="7"/>
        <v>9.4980555555555561</v>
      </c>
      <c r="AI33">
        <f t="shared" si="8"/>
        <v>10.031388888888889</v>
      </c>
      <c r="AJ33" s="14">
        <f t="shared" si="9"/>
        <v>0.9468335502450641</v>
      </c>
      <c r="AK33">
        <f t="shared" si="10"/>
        <v>73.469387755102048</v>
      </c>
      <c r="AL33" s="8">
        <f t="shared" si="11"/>
        <v>0.90740740740740744</v>
      </c>
      <c r="AM33" s="8">
        <f t="shared" si="12"/>
        <v>0.95366795366795365</v>
      </c>
      <c r="AN33" s="16">
        <f t="shared" si="13"/>
        <v>0.81935696114800594</v>
      </c>
      <c r="AO33" s="16">
        <f t="shared" si="14"/>
        <v>0.86355482841041653</v>
      </c>
      <c r="AP33" s="17">
        <f t="shared" si="15"/>
        <v>17947.48</v>
      </c>
      <c r="AQ33" s="17">
        <f t="shared" si="16"/>
        <v>23.098429858429856</v>
      </c>
      <c r="AR33" s="17">
        <f t="shared" si="21"/>
        <v>10438.240000000002</v>
      </c>
      <c r="AS33" s="17">
        <f t="shared" si="17"/>
        <v>13.434028314028316</v>
      </c>
      <c r="AT33" s="18" t="str">
        <f t="shared" si="18"/>
        <v>Low</v>
      </c>
      <c r="AU33" s="16" t="str">
        <f t="shared" si="19"/>
        <v>Warning</v>
      </c>
      <c r="AV33" s="17">
        <f t="shared" si="20"/>
        <v>300.27958815958812</v>
      </c>
    </row>
    <row r="34" spans="1:48">
      <c r="A34">
        <v>33</v>
      </c>
      <c r="B34" s="2">
        <v>46148</v>
      </c>
      <c r="C34" t="s">
        <v>26</v>
      </c>
      <c r="D34" t="s">
        <v>40</v>
      </c>
      <c r="E34" t="s">
        <v>41</v>
      </c>
      <c r="F34" t="s">
        <v>29</v>
      </c>
      <c r="G34" t="s">
        <v>58</v>
      </c>
      <c r="H34" t="s">
        <v>120</v>
      </c>
      <c r="I34" t="s">
        <v>32</v>
      </c>
      <c r="J34" s="4">
        <v>702</v>
      </c>
      <c r="K34" s="4">
        <v>693</v>
      </c>
      <c r="L34" s="4">
        <v>656</v>
      </c>
      <c r="M34" s="4">
        <v>37</v>
      </c>
      <c r="N34" s="4">
        <v>10</v>
      </c>
      <c r="O34" s="4">
        <v>8</v>
      </c>
      <c r="P34" t="s">
        <v>76</v>
      </c>
      <c r="Q34" s="4">
        <v>49</v>
      </c>
      <c r="R34" s="4">
        <v>53</v>
      </c>
      <c r="S34" s="4">
        <v>70.3</v>
      </c>
      <c r="T34" s="5">
        <v>1.9</v>
      </c>
      <c r="U34" s="5">
        <v>24.64</v>
      </c>
      <c r="V34" s="43">
        <v>15534.44</v>
      </c>
      <c r="W34" s="5">
        <v>8.8800000000000008</v>
      </c>
      <c r="X34" s="6" t="s">
        <v>34</v>
      </c>
      <c r="Y34" s="4">
        <v>20</v>
      </c>
      <c r="Z34" s="43">
        <v>24460.720000000001</v>
      </c>
      <c r="AA34" s="8">
        <f t="shared" si="0"/>
        <v>0.98717948717948723</v>
      </c>
      <c r="AB34" s="8">
        <f t="shared" si="1"/>
        <v>5.3391053391053392E-2</v>
      </c>
      <c r="AC34" s="8">
        <f t="shared" si="2"/>
        <v>1.443001443001443E-2</v>
      </c>
      <c r="AD34" s="8">
        <f t="shared" si="3"/>
        <v>0.94660894660894657</v>
      </c>
      <c r="AE34" s="11">
        <f t="shared" si="4"/>
        <v>0.13333333333333333</v>
      </c>
      <c r="AF34" s="11">
        <f t="shared" si="5"/>
        <v>67.924528301886795</v>
      </c>
      <c r="AG34" s="11">
        <f t="shared" si="6"/>
        <v>10.202500000000001</v>
      </c>
      <c r="AH34" s="13">
        <f t="shared" si="7"/>
        <v>9.4216666666666669</v>
      </c>
      <c r="AI34">
        <f t="shared" si="8"/>
        <v>9.5549999999999997</v>
      </c>
      <c r="AJ34" s="14">
        <f t="shared" si="9"/>
        <v>0.9860457003314147</v>
      </c>
      <c r="AK34">
        <f t="shared" si="10"/>
        <v>73.469387755102048</v>
      </c>
      <c r="AL34" s="8">
        <f t="shared" si="11"/>
        <v>0.92452830188679236</v>
      </c>
      <c r="AM34" s="8">
        <f t="shared" si="12"/>
        <v>0.94660894660894657</v>
      </c>
      <c r="AN34" s="16">
        <f t="shared" si="13"/>
        <v>0.86295442270285028</v>
      </c>
      <c r="AO34" s="16">
        <f t="shared" si="14"/>
        <v>0.86360048736419992</v>
      </c>
      <c r="AP34" s="17">
        <f t="shared" si="15"/>
        <v>15534.44</v>
      </c>
      <c r="AQ34" s="17">
        <f t="shared" si="16"/>
        <v>22.416219336219338</v>
      </c>
      <c r="AR34" s="17">
        <f t="shared" si="21"/>
        <v>8926.2800000000007</v>
      </c>
      <c r="AS34" s="17">
        <f t="shared" si="17"/>
        <v>12.880634920634922</v>
      </c>
      <c r="AT34" s="18" t="str">
        <f t="shared" si="18"/>
        <v>Low</v>
      </c>
      <c r="AU34" s="16" t="str">
        <f t="shared" si="19"/>
        <v>Normal</v>
      </c>
      <c r="AV34" s="17">
        <f t="shared" si="20"/>
        <v>224.16219336219339</v>
      </c>
    </row>
    <row r="35" spans="1:48">
      <c r="A35">
        <v>34</v>
      </c>
      <c r="B35" s="2">
        <v>46115</v>
      </c>
      <c r="C35" t="s">
        <v>46</v>
      </c>
      <c r="D35" t="s">
        <v>40</v>
      </c>
      <c r="E35" t="s">
        <v>67</v>
      </c>
      <c r="F35" t="s">
        <v>29</v>
      </c>
      <c r="G35" t="s">
        <v>103</v>
      </c>
      <c r="H35" t="s">
        <v>121</v>
      </c>
      <c r="I35" t="s">
        <v>122</v>
      </c>
      <c r="J35" s="4">
        <v>632</v>
      </c>
      <c r="K35" s="4">
        <v>700</v>
      </c>
      <c r="L35" s="4">
        <v>682</v>
      </c>
      <c r="M35" s="4">
        <v>18</v>
      </c>
      <c r="N35" s="4">
        <v>5</v>
      </c>
      <c r="O35" s="4">
        <v>18</v>
      </c>
      <c r="P35" t="s">
        <v>81</v>
      </c>
      <c r="Q35" s="4">
        <v>57</v>
      </c>
      <c r="R35" s="4">
        <v>61</v>
      </c>
      <c r="S35" s="4">
        <v>70.900000000000006</v>
      </c>
      <c r="T35" s="5">
        <v>1.66</v>
      </c>
      <c r="U35" s="5">
        <v>22.88</v>
      </c>
      <c r="V35" s="43">
        <v>18357.099999999999</v>
      </c>
      <c r="W35" s="5">
        <v>11.44</v>
      </c>
      <c r="X35" s="6" t="s">
        <v>89</v>
      </c>
      <c r="Y35" s="4">
        <v>33</v>
      </c>
      <c r="Z35" s="43">
        <v>30720.66</v>
      </c>
      <c r="AA35" s="8">
        <f t="shared" si="0"/>
        <v>1.1075949367088607</v>
      </c>
      <c r="AB35" s="8">
        <f t="shared" si="1"/>
        <v>2.5714285714285714E-2</v>
      </c>
      <c r="AC35" s="8">
        <f t="shared" si="2"/>
        <v>7.1428571428571426E-3</v>
      </c>
      <c r="AD35" s="8">
        <f t="shared" si="3"/>
        <v>0.97428571428571431</v>
      </c>
      <c r="AE35" s="11">
        <f t="shared" si="4"/>
        <v>0.3</v>
      </c>
      <c r="AF35" s="11">
        <f t="shared" si="5"/>
        <v>59.016393442622949</v>
      </c>
      <c r="AG35" s="11">
        <f t="shared" si="6"/>
        <v>11.861111111111111</v>
      </c>
      <c r="AH35" s="13">
        <f t="shared" si="7"/>
        <v>9.7066666666666652</v>
      </c>
      <c r="AI35">
        <f t="shared" si="8"/>
        <v>10.006666666666666</v>
      </c>
      <c r="AJ35" s="14">
        <f t="shared" si="9"/>
        <v>0.97001998667554956</v>
      </c>
      <c r="AK35">
        <f t="shared" si="10"/>
        <v>63.157894736842103</v>
      </c>
      <c r="AL35" s="8">
        <f t="shared" si="11"/>
        <v>0.93442622950819676</v>
      </c>
      <c r="AM35" s="8">
        <f t="shared" si="12"/>
        <v>0.97428571428571431</v>
      </c>
      <c r="AN35" s="16">
        <f t="shared" si="13"/>
        <v>0.88310437850176382</v>
      </c>
      <c r="AO35" s="16">
        <f t="shared" si="14"/>
        <v>0.86360115547656968</v>
      </c>
      <c r="AP35" s="17">
        <f t="shared" si="15"/>
        <v>18357.099999999999</v>
      </c>
      <c r="AQ35" s="17">
        <f t="shared" si="16"/>
        <v>26.224428571428568</v>
      </c>
      <c r="AR35" s="17">
        <f t="shared" si="21"/>
        <v>12363.560000000001</v>
      </c>
      <c r="AS35" s="17">
        <f t="shared" si="17"/>
        <v>17.662228571428574</v>
      </c>
      <c r="AT35" s="18" t="str">
        <f t="shared" si="18"/>
        <v>Low</v>
      </c>
      <c r="AU35" s="16" t="str">
        <f t="shared" si="19"/>
        <v>Normal</v>
      </c>
      <c r="AV35" s="17">
        <f t="shared" si="20"/>
        <v>131.12214285714285</v>
      </c>
    </row>
    <row r="36" spans="1:48">
      <c r="A36">
        <v>35</v>
      </c>
      <c r="B36" s="2">
        <v>46097</v>
      </c>
      <c r="C36" t="s">
        <v>46</v>
      </c>
      <c r="D36" t="s">
        <v>40</v>
      </c>
      <c r="E36" t="s">
        <v>41</v>
      </c>
      <c r="F36" t="s">
        <v>57</v>
      </c>
      <c r="G36" t="s">
        <v>30</v>
      </c>
      <c r="H36" t="s">
        <v>123</v>
      </c>
      <c r="I36" t="s">
        <v>80</v>
      </c>
      <c r="J36" s="4">
        <v>916</v>
      </c>
      <c r="K36" s="4">
        <v>825</v>
      </c>
      <c r="L36" s="4">
        <v>785</v>
      </c>
      <c r="M36" s="4">
        <v>40</v>
      </c>
      <c r="N36" s="4">
        <v>7</v>
      </c>
      <c r="O36" s="4">
        <v>5</v>
      </c>
      <c r="P36" t="s">
        <v>33</v>
      </c>
      <c r="Q36" s="4">
        <v>42</v>
      </c>
      <c r="R36" s="4">
        <v>42</v>
      </c>
      <c r="S36" s="4">
        <v>62.3</v>
      </c>
      <c r="T36" s="5">
        <v>1.63</v>
      </c>
      <c r="U36" s="5">
        <v>31.23</v>
      </c>
      <c r="V36" s="43">
        <v>15408.88</v>
      </c>
      <c r="W36" s="5">
        <v>8.4499999999999993</v>
      </c>
      <c r="X36" s="6" t="s">
        <v>89</v>
      </c>
      <c r="Y36" s="4">
        <v>7</v>
      </c>
      <c r="Z36" s="43">
        <v>25039.439999999999</v>
      </c>
      <c r="AA36" s="8">
        <f t="shared" si="0"/>
        <v>0.9006550218340611</v>
      </c>
      <c r="AB36" s="8">
        <f t="shared" si="1"/>
        <v>4.8484848484848485E-2</v>
      </c>
      <c r="AC36" s="8">
        <f t="shared" si="2"/>
        <v>8.4848484848484857E-3</v>
      </c>
      <c r="AD36" s="8">
        <f t="shared" si="3"/>
        <v>0.95151515151515154</v>
      </c>
      <c r="AE36" s="11">
        <f t="shared" si="4"/>
        <v>8.3333333333333329E-2</v>
      </c>
      <c r="AF36" s="11">
        <f t="shared" si="5"/>
        <v>85.714285714285708</v>
      </c>
      <c r="AG36" s="11">
        <f t="shared" si="6"/>
        <v>9.625</v>
      </c>
      <c r="AH36" s="13">
        <f t="shared" si="7"/>
        <v>10.603333333333333</v>
      </c>
      <c r="AI36">
        <f t="shared" si="8"/>
        <v>10.686666666666667</v>
      </c>
      <c r="AJ36" s="14">
        <f t="shared" si="9"/>
        <v>0.9922021210230817</v>
      </c>
      <c r="AK36">
        <f t="shared" si="10"/>
        <v>85.714285714285708</v>
      </c>
      <c r="AL36" s="8">
        <f t="shared" si="11"/>
        <v>1</v>
      </c>
      <c r="AM36" s="8">
        <f t="shared" si="12"/>
        <v>0.95151515151515154</v>
      </c>
      <c r="AN36" s="16">
        <f t="shared" si="13"/>
        <v>0.94409535151893231</v>
      </c>
      <c r="AO36" s="16">
        <f t="shared" si="14"/>
        <v>0.8635809658047009</v>
      </c>
      <c r="AP36" s="17">
        <f t="shared" si="15"/>
        <v>15408.88</v>
      </c>
      <c r="AQ36" s="17">
        <f t="shared" si="16"/>
        <v>18.677430303030302</v>
      </c>
      <c r="AR36" s="17">
        <f t="shared" si="21"/>
        <v>9630.56</v>
      </c>
      <c r="AS36" s="17">
        <f t="shared" si="17"/>
        <v>11.673406060606061</v>
      </c>
      <c r="AT36" s="18" t="str">
        <f t="shared" si="18"/>
        <v>Low</v>
      </c>
      <c r="AU36" s="16" t="str">
        <f t="shared" si="19"/>
        <v>Normal</v>
      </c>
      <c r="AV36" s="17">
        <f t="shared" si="20"/>
        <v>130.74201212121213</v>
      </c>
    </row>
    <row r="37" spans="1:48">
      <c r="A37">
        <v>36</v>
      </c>
      <c r="B37" s="2">
        <v>46146</v>
      </c>
      <c r="C37" t="s">
        <v>46</v>
      </c>
      <c r="D37" t="s">
        <v>108</v>
      </c>
      <c r="E37" t="s">
        <v>109</v>
      </c>
      <c r="F37" t="s">
        <v>42</v>
      </c>
      <c r="G37" t="s">
        <v>58</v>
      </c>
      <c r="H37" t="s">
        <v>124</v>
      </c>
      <c r="I37" t="s">
        <v>49</v>
      </c>
      <c r="J37" s="4">
        <v>716</v>
      </c>
      <c r="K37" s="4">
        <v>669</v>
      </c>
      <c r="L37" s="4">
        <v>571</v>
      </c>
      <c r="M37" s="4">
        <v>98</v>
      </c>
      <c r="N37" s="4">
        <v>19</v>
      </c>
      <c r="O37" s="4">
        <v>33</v>
      </c>
      <c r="P37" t="s">
        <v>33</v>
      </c>
      <c r="Q37" s="4">
        <v>49</v>
      </c>
      <c r="R37" s="4">
        <v>54</v>
      </c>
      <c r="S37" s="4">
        <v>80.5</v>
      </c>
      <c r="T37" s="5">
        <v>3.6</v>
      </c>
      <c r="U37" s="5">
        <v>25.03</v>
      </c>
      <c r="V37" s="43">
        <v>15370.95</v>
      </c>
      <c r="W37" s="5">
        <v>9.42</v>
      </c>
      <c r="X37" s="6" t="s">
        <v>89</v>
      </c>
      <c r="Y37" s="4">
        <v>53</v>
      </c>
      <c r="Z37" s="43">
        <v>21731.79</v>
      </c>
      <c r="AA37" s="8">
        <f t="shared" si="0"/>
        <v>0.93435754189944131</v>
      </c>
      <c r="AB37" s="8">
        <f t="shared" si="1"/>
        <v>0.14648729446935724</v>
      </c>
      <c r="AC37" s="8">
        <f t="shared" si="2"/>
        <v>2.8400597907324365E-2</v>
      </c>
      <c r="AD37" s="8">
        <f t="shared" si="3"/>
        <v>0.85351270553064273</v>
      </c>
      <c r="AE37" s="11">
        <f t="shared" si="4"/>
        <v>0.55000000000000004</v>
      </c>
      <c r="AF37" s="11">
        <f t="shared" si="5"/>
        <v>66.666666666666671</v>
      </c>
      <c r="AG37" s="11">
        <f t="shared" si="6"/>
        <v>10.035</v>
      </c>
      <c r="AH37" s="13">
        <f t="shared" si="7"/>
        <v>9.1955555555555542</v>
      </c>
      <c r="AI37">
        <f t="shared" si="8"/>
        <v>9.7455555555555549</v>
      </c>
      <c r="AJ37" s="14">
        <f t="shared" si="9"/>
        <v>0.94356401778588528</v>
      </c>
      <c r="AK37">
        <f t="shared" si="10"/>
        <v>73.469387755102048</v>
      </c>
      <c r="AL37" s="8">
        <f t="shared" si="11"/>
        <v>0.90740740740740744</v>
      </c>
      <c r="AM37" s="8">
        <f t="shared" si="12"/>
        <v>0.85351270553064273</v>
      </c>
      <c r="AN37" s="16">
        <f t="shared" si="13"/>
        <v>0.73077500010051721</v>
      </c>
      <c r="AO37" s="16">
        <f t="shared" si="14"/>
        <v>0.8634975312081058</v>
      </c>
      <c r="AP37" s="17">
        <f t="shared" si="15"/>
        <v>15370.95</v>
      </c>
      <c r="AQ37" s="17">
        <f t="shared" si="16"/>
        <v>22.976008968609868</v>
      </c>
      <c r="AR37" s="17">
        <f t="shared" si="21"/>
        <v>6360.84</v>
      </c>
      <c r="AS37" s="17">
        <f t="shared" si="17"/>
        <v>9.50798206278027</v>
      </c>
      <c r="AT37" s="18" t="str">
        <f t="shared" si="18"/>
        <v>High</v>
      </c>
      <c r="AU37" s="16" t="str">
        <f t="shared" si="19"/>
        <v>Warning</v>
      </c>
      <c r="AV37" s="17">
        <f t="shared" si="20"/>
        <v>436.54417040358749</v>
      </c>
    </row>
    <row r="38" spans="1:48">
      <c r="A38">
        <v>37</v>
      </c>
      <c r="B38" s="2">
        <v>46139</v>
      </c>
      <c r="C38" t="s">
        <v>26</v>
      </c>
      <c r="D38" t="s">
        <v>77</v>
      </c>
      <c r="E38" t="s">
        <v>78</v>
      </c>
      <c r="F38" t="s">
        <v>57</v>
      </c>
      <c r="G38" t="s">
        <v>47</v>
      </c>
      <c r="H38" t="s">
        <v>125</v>
      </c>
      <c r="I38" t="s">
        <v>72</v>
      </c>
      <c r="J38" s="4">
        <v>570</v>
      </c>
      <c r="K38" s="4">
        <v>465</v>
      </c>
      <c r="L38" s="4">
        <v>436</v>
      </c>
      <c r="M38" s="4">
        <v>29</v>
      </c>
      <c r="N38" s="4">
        <v>11</v>
      </c>
      <c r="O38" s="4">
        <v>43</v>
      </c>
      <c r="P38" t="s">
        <v>54</v>
      </c>
      <c r="Q38" s="4">
        <v>64</v>
      </c>
      <c r="R38" s="4">
        <v>64</v>
      </c>
      <c r="S38" s="4">
        <v>78.599999999999994</v>
      </c>
      <c r="T38" s="5">
        <v>0.96</v>
      </c>
      <c r="U38" s="5">
        <v>18.41</v>
      </c>
      <c r="V38" s="43">
        <v>14618.18</v>
      </c>
      <c r="W38" s="5">
        <v>6.51</v>
      </c>
      <c r="X38" s="6" t="s">
        <v>89</v>
      </c>
      <c r="Y38" s="4">
        <v>22</v>
      </c>
      <c r="Z38" s="43">
        <v>22382.77</v>
      </c>
      <c r="AA38" s="8">
        <f t="shared" si="0"/>
        <v>0.81578947368421051</v>
      </c>
      <c r="AB38" s="8">
        <f t="shared" si="1"/>
        <v>6.236559139784946E-2</v>
      </c>
      <c r="AC38" s="8">
        <f t="shared" si="2"/>
        <v>2.3655913978494623E-2</v>
      </c>
      <c r="AD38" s="8">
        <f t="shared" si="3"/>
        <v>0.93763440860215053</v>
      </c>
      <c r="AE38" s="11">
        <f t="shared" si="4"/>
        <v>0.71666666666666667</v>
      </c>
      <c r="AF38" s="11">
        <f t="shared" si="5"/>
        <v>56.25</v>
      </c>
      <c r="AG38" s="11">
        <f t="shared" si="6"/>
        <v>8.2666666666666675</v>
      </c>
      <c r="AH38" s="13">
        <f t="shared" si="7"/>
        <v>9.4166666666666661</v>
      </c>
      <c r="AI38">
        <f t="shared" si="8"/>
        <v>10.133333333333333</v>
      </c>
      <c r="AJ38" s="14">
        <f t="shared" si="9"/>
        <v>0.92927631578947367</v>
      </c>
      <c r="AK38">
        <f t="shared" si="10"/>
        <v>56.25</v>
      </c>
      <c r="AL38" s="8">
        <f t="shared" si="11"/>
        <v>1</v>
      </c>
      <c r="AM38" s="8">
        <f t="shared" si="12"/>
        <v>0.93763440860215053</v>
      </c>
      <c r="AN38" s="16">
        <f t="shared" si="13"/>
        <v>0.87132144878324846</v>
      </c>
      <c r="AO38" s="16">
        <f t="shared" si="14"/>
        <v>0.86363521018228384</v>
      </c>
      <c r="AP38" s="17">
        <f t="shared" si="15"/>
        <v>14618.18</v>
      </c>
      <c r="AQ38" s="17">
        <f t="shared" si="16"/>
        <v>31.436946236559141</v>
      </c>
      <c r="AR38" s="17">
        <f t="shared" si="21"/>
        <v>7764.59</v>
      </c>
      <c r="AS38" s="17">
        <f t="shared" si="17"/>
        <v>16.698043010752688</v>
      </c>
      <c r="AT38" s="18" t="str">
        <f t="shared" si="18"/>
        <v>Medium</v>
      </c>
      <c r="AU38" s="16" t="str">
        <f t="shared" si="19"/>
        <v>Normal</v>
      </c>
      <c r="AV38" s="17">
        <f t="shared" si="20"/>
        <v>345.80640860215055</v>
      </c>
    </row>
    <row r="39" spans="1:48">
      <c r="A39">
        <v>38</v>
      </c>
      <c r="B39" s="2">
        <v>46081</v>
      </c>
      <c r="C39" t="s">
        <v>26</v>
      </c>
      <c r="D39" t="s">
        <v>40</v>
      </c>
      <c r="E39" t="s">
        <v>67</v>
      </c>
      <c r="F39" t="s">
        <v>42</v>
      </c>
      <c r="G39" t="s">
        <v>36</v>
      </c>
      <c r="H39" t="s">
        <v>126</v>
      </c>
      <c r="I39" t="s">
        <v>32</v>
      </c>
      <c r="J39" s="4">
        <v>907</v>
      </c>
      <c r="K39" s="4">
        <v>864</v>
      </c>
      <c r="L39" s="4">
        <v>838</v>
      </c>
      <c r="M39" s="4">
        <v>26</v>
      </c>
      <c r="N39" s="4">
        <v>7</v>
      </c>
      <c r="O39" s="4">
        <v>18</v>
      </c>
      <c r="P39" t="s">
        <v>54</v>
      </c>
      <c r="Q39" s="4">
        <v>45</v>
      </c>
      <c r="R39" s="4">
        <v>44</v>
      </c>
      <c r="S39" s="4">
        <v>68.7</v>
      </c>
      <c r="T39" s="5">
        <v>2.41</v>
      </c>
      <c r="U39" s="5">
        <v>32.61</v>
      </c>
      <c r="V39" s="43">
        <v>17021.38</v>
      </c>
      <c r="W39" s="5">
        <v>8.77</v>
      </c>
      <c r="X39" s="6" t="s">
        <v>34</v>
      </c>
      <c r="Y39" s="4">
        <v>17</v>
      </c>
      <c r="Z39" s="43">
        <v>29652.28</v>
      </c>
      <c r="AA39" s="8">
        <f t="shared" si="0"/>
        <v>0.9525909592061742</v>
      </c>
      <c r="AB39" s="8">
        <f t="shared" si="1"/>
        <v>3.0092592592592591E-2</v>
      </c>
      <c r="AC39" s="8">
        <f t="shared" si="2"/>
        <v>8.1018518518518514E-3</v>
      </c>
      <c r="AD39" s="8">
        <f t="shared" si="3"/>
        <v>0.96990740740740744</v>
      </c>
      <c r="AE39" s="11">
        <f t="shared" si="4"/>
        <v>0.3</v>
      </c>
      <c r="AF39" s="11">
        <f t="shared" si="5"/>
        <v>81.818181818181813</v>
      </c>
      <c r="AG39" s="11">
        <f t="shared" si="6"/>
        <v>10.56</v>
      </c>
      <c r="AH39" s="13">
        <f t="shared" si="7"/>
        <v>11.0375</v>
      </c>
      <c r="AI39">
        <f t="shared" si="8"/>
        <v>11.3375</v>
      </c>
      <c r="AJ39" s="14">
        <f t="shared" si="9"/>
        <v>0.97353914002205066</v>
      </c>
      <c r="AK39">
        <f t="shared" si="10"/>
        <v>80</v>
      </c>
      <c r="AL39" s="8">
        <f t="shared" si="11"/>
        <v>1.0227272727272727</v>
      </c>
      <c r="AM39" s="8">
        <f t="shared" si="12"/>
        <v>0.96990740740740744</v>
      </c>
      <c r="AN39" s="16">
        <f t="shared" si="13"/>
        <v>0.9657028874745246</v>
      </c>
      <c r="AO39" s="16">
        <f t="shared" si="14"/>
        <v>0.86362722862610419</v>
      </c>
      <c r="AP39" s="17">
        <f t="shared" si="15"/>
        <v>17021.38</v>
      </c>
      <c r="AQ39" s="17">
        <f t="shared" si="16"/>
        <v>19.700671296296296</v>
      </c>
      <c r="AR39" s="17">
        <f t="shared" si="21"/>
        <v>12630.899999999998</v>
      </c>
      <c r="AS39" s="17">
        <f t="shared" si="17"/>
        <v>14.619097222222219</v>
      </c>
      <c r="AT39" s="18" t="str">
        <f t="shared" si="18"/>
        <v>Low</v>
      </c>
      <c r="AU39" s="16" t="str">
        <f t="shared" si="19"/>
        <v>Normal</v>
      </c>
      <c r="AV39" s="17">
        <f t="shared" si="20"/>
        <v>137.90469907407407</v>
      </c>
    </row>
    <row r="40" spans="1:48">
      <c r="A40">
        <v>39</v>
      </c>
      <c r="B40" s="2">
        <v>46150</v>
      </c>
      <c r="C40" t="s">
        <v>26</v>
      </c>
      <c r="D40" t="s">
        <v>77</v>
      </c>
      <c r="E40" t="s">
        <v>78</v>
      </c>
      <c r="F40" t="s">
        <v>42</v>
      </c>
      <c r="G40" t="s">
        <v>58</v>
      </c>
      <c r="H40" t="s">
        <v>127</v>
      </c>
      <c r="I40" t="s">
        <v>111</v>
      </c>
      <c r="J40" s="4">
        <v>858</v>
      </c>
      <c r="K40" s="4">
        <v>825</v>
      </c>
      <c r="L40" s="4">
        <v>783</v>
      </c>
      <c r="M40" s="4">
        <v>42</v>
      </c>
      <c r="N40" s="4">
        <v>10</v>
      </c>
      <c r="O40" s="4">
        <v>12</v>
      </c>
      <c r="P40" t="s">
        <v>83</v>
      </c>
      <c r="Q40" s="4">
        <v>49</v>
      </c>
      <c r="R40" s="4">
        <v>49</v>
      </c>
      <c r="S40" s="4">
        <v>68.3</v>
      </c>
      <c r="T40" s="5">
        <v>1.75</v>
      </c>
      <c r="U40" s="5">
        <v>27.88</v>
      </c>
      <c r="V40" s="43">
        <v>17577.63</v>
      </c>
      <c r="W40" s="5">
        <v>8.74</v>
      </c>
      <c r="X40" s="6" t="s">
        <v>45</v>
      </c>
      <c r="Y40" s="4">
        <v>20</v>
      </c>
      <c r="Z40" s="43">
        <v>30633.57</v>
      </c>
      <c r="AA40" s="8">
        <f t="shared" si="0"/>
        <v>0.96153846153846156</v>
      </c>
      <c r="AB40" s="8">
        <f t="shared" si="1"/>
        <v>5.0909090909090911E-2</v>
      </c>
      <c r="AC40" s="8">
        <f t="shared" si="2"/>
        <v>1.2121212121212121E-2</v>
      </c>
      <c r="AD40" s="8">
        <f t="shared" si="3"/>
        <v>0.9490909090909091</v>
      </c>
      <c r="AE40" s="11">
        <f t="shared" si="4"/>
        <v>0.2</v>
      </c>
      <c r="AF40" s="11">
        <f t="shared" si="5"/>
        <v>73.469387755102048</v>
      </c>
      <c r="AG40" s="11">
        <f t="shared" si="6"/>
        <v>11.229166666666666</v>
      </c>
      <c r="AH40" s="13">
        <f t="shared" si="7"/>
        <v>11.478333333333333</v>
      </c>
      <c r="AI40">
        <f t="shared" si="8"/>
        <v>11.678333333333333</v>
      </c>
      <c r="AJ40" s="14">
        <f t="shared" si="9"/>
        <v>0.98287426858855431</v>
      </c>
      <c r="AK40">
        <f t="shared" si="10"/>
        <v>73.469387755102048</v>
      </c>
      <c r="AL40" s="8">
        <f t="shared" si="11"/>
        <v>1</v>
      </c>
      <c r="AM40" s="8">
        <f t="shared" si="12"/>
        <v>0.9490909090909091</v>
      </c>
      <c r="AN40" s="16">
        <f t="shared" si="13"/>
        <v>0.93283703309677335</v>
      </c>
      <c r="AO40" s="16">
        <f t="shared" si="14"/>
        <v>0.86352112087262356</v>
      </c>
      <c r="AP40" s="17">
        <f t="shared" si="15"/>
        <v>17577.63</v>
      </c>
      <c r="AQ40" s="17">
        <f t="shared" si="16"/>
        <v>21.306218181818181</v>
      </c>
      <c r="AR40" s="17">
        <f t="shared" si="21"/>
        <v>13055.939999999999</v>
      </c>
      <c r="AS40" s="17">
        <f t="shared" si="17"/>
        <v>15.825381818181816</v>
      </c>
      <c r="AT40" s="18" t="str">
        <f t="shared" si="18"/>
        <v>Low</v>
      </c>
      <c r="AU40" s="16" t="str">
        <f t="shared" si="19"/>
        <v>Normal</v>
      </c>
      <c r="AV40" s="17">
        <f t="shared" si="20"/>
        <v>213.06218181818181</v>
      </c>
    </row>
    <row r="41" spans="1:48">
      <c r="A41">
        <v>40</v>
      </c>
      <c r="B41" s="2">
        <v>46098</v>
      </c>
      <c r="C41" t="s">
        <v>26</v>
      </c>
      <c r="D41" t="s">
        <v>40</v>
      </c>
      <c r="E41" t="s">
        <v>41</v>
      </c>
      <c r="F41" t="s">
        <v>29</v>
      </c>
      <c r="G41" t="s">
        <v>47</v>
      </c>
      <c r="H41" t="s">
        <v>128</v>
      </c>
      <c r="I41" t="s">
        <v>129</v>
      </c>
      <c r="J41" s="4">
        <v>683</v>
      </c>
      <c r="K41" s="4">
        <v>745</v>
      </c>
      <c r="L41" s="4">
        <v>708</v>
      </c>
      <c r="M41" s="4">
        <v>37</v>
      </c>
      <c r="N41" s="4">
        <v>12</v>
      </c>
      <c r="O41" s="4">
        <v>0</v>
      </c>
      <c r="P41" t="s">
        <v>39</v>
      </c>
      <c r="Q41" s="4">
        <v>64</v>
      </c>
      <c r="R41" s="4">
        <v>64</v>
      </c>
      <c r="S41" s="4">
        <v>74.099999999999994</v>
      </c>
      <c r="T41" s="5">
        <v>1.47</v>
      </c>
      <c r="U41" s="5">
        <v>26.87</v>
      </c>
      <c r="V41" s="43">
        <v>23707.279999999999</v>
      </c>
      <c r="W41" s="5">
        <v>10.23</v>
      </c>
      <c r="X41" s="6" t="s">
        <v>89</v>
      </c>
      <c r="Y41" s="4">
        <v>28</v>
      </c>
      <c r="Z41" s="43">
        <v>37099.29</v>
      </c>
      <c r="AA41" s="8">
        <f t="shared" si="0"/>
        <v>1.0907759882869692</v>
      </c>
      <c r="AB41" s="8">
        <f t="shared" si="1"/>
        <v>4.9664429530201344E-2</v>
      </c>
      <c r="AC41" s="8">
        <f t="shared" si="2"/>
        <v>1.6107382550335572E-2</v>
      </c>
      <c r="AD41" s="8">
        <f t="shared" si="3"/>
        <v>0.95033557046979866</v>
      </c>
      <c r="AE41" s="11">
        <f t="shared" si="4"/>
        <v>0</v>
      </c>
      <c r="AF41" s="11">
        <f t="shared" si="5"/>
        <v>56.25</v>
      </c>
      <c r="AG41" s="11">
        <f t="shared" si="6"/>
        <v>13.244444444444444</v>
      </c>
      <c r="AH41" s="13">
        <f t="shared" si="7"/>
        <v>12.142222222222221</v>
      </c>
      <c r="AI41">
        <f t="shared" si="8"/>
        <v>12.142222222222221</v>
      </c>
      <c r="AJ41" s="14">
        <f t="shared" si="9"/>
        <v>1</v>
      </c>
      <c r="AK41">
        <f t="shared" si="10"/>
        <v>56.25</v>
      </c>
      <c r="AL41" s="8">
        <f t="shared" si="11"/>
        <v>1</v>
      </c>
      <c r="AM41" s="8">
        <f t="shared" si="12"/>
        <v>0.95033557046979866</v>
      </c>
      <c r="AN41" s="16">
        <f t="shared" si="13"/>
        <v>0.95033557046979866</v>
      </c>
      <c r="AO41" s="16">
        <f t="shared" si="14"/>
        <v>0.86344899193170344</v>
      </c>
      <c r="AP41" s="17">
        <f t="shared" si="15"/>
        <v>23707.279999999999</v>
      </c>
      <c r="AQ41" s="17">
        <f t="shared" si="16"/>
        <v>31.821852348993286</v>
      </c>
      <c r="AR41" s="17">
        <f t="shared" si="21"/>
        <v>13392.010000000002</v>
      </c>
      <c r="AS41" s="17">
        <f t="shared" si="17"/>
        <v>17.975852348993293</v>
      </c>
      <c r="AT41" s="18" t="str">
        <f t="shared" si="18"/>
        <v>Medium</v>
      </c>
      <c r="AU41" s="16" t="str">
        <f t="shared" si="19"/>
        <v>Normal</v>
      </c>
      <c r="AV41" s="17">
        <f t="shared" si="20"/>
        <v>381.86222818791941</v>
      </c>
    </row>
    <row r="42" spans="1:48">
      <c r="A42">
        <v>41</v>
      </c>
      <c r="B42" s="2">
        <v>46183</v>
      </c>
      <c r="C42" t="s">
        <v>26</v>
      </c>
      <c r="D42" t="s">
        <v>108</v>
      </c>
      <c r="E42" t="s">
        <v>130</v>
      </c>
      <c r="F42" t="s">
        <v>29</v>
      </c>
      <c r="G42" t="s">
        <v>58</v>
      </c>
      <c r="H42" t="s">
        <v>131</v>
      </c>
      <c r="I42" t="s">
        <v>132</v>
      </c>
      <c r="J42" s="4">
        <v>666</v>
      </c>
      <c r="K42" s="4">
        <v>665</v>
      </c>
      <c r="L42" s="4">
        <v>633</v>
      </c>
      <c r="M42" s="4">
        <v>32</v>
      </c>
      <c r="N42" s="4">
        <v>13</v>
      </c>
      <c r="O42" s="4">
        <v>36</v>
      </c>
      <c r="P42" t="s">
        <v>33</v>
      </c>
      <c r="Q42" s="4">
        <v>49</v>
      </c>
      <c r="R42" s="4">
        <v>52</v>
      </c>
      <c r="S42" s="4">
        <v>68.7</v>
      </c>
      <c r="T42" s="5">
        <v>1.71</v>
      </c>
      <c r="U42" s="5">
        <v>29.44</v>
      </c>
      <c r="V42" s="43">
        <v>14270.35</v>
      </c>
      <c r="W42" s="5">
        <v>10.06</v>
      </c>
      <c r="X42" s="6" t="s">
        <v>45</v>
      </c>
      <c r="Y42" s="4">
        <v>18</v>
      </c>
      <c r="Z42" s="43">
        <v>24008.29</v>
      </c>
      <c r="AA42" s="8">
        <f t="shared" si="0"/>
        <v>0.99849849849849848</v>
      </c>
      <c r="AB42" s="8">
        <f t="shared" si="1"/>
        <v>4.8120300751879702E-2</v>
      </c>
      <c r="AC42" s="8">
        <f t="shared" si="2"/>
        <v>1.9548872180451128E-2</v>
      </c>
      <c r="AD42" s="8">
        <f t="shared" si="3"/>
        <v>0.95187969924812033</v>
      </c>
      <c r="AE42" s="11">
        <f t="shared" si="4"/>
        <v>0.6</v>
      </c>
      <c r="AF42" s="11">
        <f t="shared" si="5"/>
        <v>69.230769230769226</v>
      </c>
      <c r="AG42" s="11">
        <f t="shared" si="6"/>
        <v>9.6055555555555561</v>
      </c>
      <c r="AH42" s="13">
        <f t="shared" si="7"/>
        <v>8.4649999999999999</v>
      </c>
      <c r="AI42">
        <f t="shared" si="8"/>
        <v>9.0649999999999995</v>
      </c>
      <c r="AJ42" s="14">
        <f t="shared" si="9"/>
        <v>0.93381136238279094</v>
      </c>
      <c r="AK42">
        <f t="shared" si="10"/>
        <v>73.469387755102048</v>
      </c>
      <c r="AL42" s="8">
        <f t="shared" si="11"/>
        <v>0.94230769230769218</v>
      </c>
      <c r="AM42" s="8">
        <f t="shared" si="12"/>
        <v>0.95187969924812033</v>
      </c>
      <c r="AN42" s="16">
        <f t="shared" si="13"/>
        <v>0.83759476654213483</v>
      </c>
      <c r="AO42" s="16">
        <f t="shared" si="14"/>
        <v>0.86335848507905955</v>
      </c>
      <c r="AP42" s="17">
        <f t="shared" si="15"/>
        <v>14270.35</v>
      </c>
      <c r="AQ42" s="17">
        <f t="shared" si="16"/>
        <v>21.459172932330826</v>
      </c>
      <c r="AR42" s="17">
        <f t="shared" si="21"/>
        <v>9737.94</v>
      </c>
      <c r="AS42" s="17">
        <f t="shared" si="17"/>
        <v>14.643518796992481</v>
      </c>
      <c r="AT42" s="18" t="str">
        <f t="shared" si="18"/>
        <v>Low</v>
      </c>
      <c r="AU42" s="16" t="str">
        <f t="shared" si="19"/>
        <v>Warning</v>
      </c>
      <c r="AV42" s="17">
        <f t="shared" si="20"/>
        <v>278.96924812030073</v>
      </c>
    </row>
    <row r="43" spans="1:48">
      <c r="A43">
        <v>42</v>
      </c>
      <c r="B43" s="2">
        <v>46042</v>
      </c>
      <c r="C43" t="s">
        <v>26</v>
      </c>
      <c r="D43" t="s">
        <v>77</v>
      </c>
      <c r="E43" t="s">
        <v>105</v>
      </c>
      <c r="F43" t="s">
        <v>42</v>
      </c>
      <c r="G43" t="s">
        <v>47</v>
      </c>
      <c r="H43" t="s">
        <v>133</v>
      </c>
      <c r="I43" t="s">
        <v>134</v>
      </c>
      <c r="J43" s="4">
        <v>473</v>
      </c>
      <c r="K43" s="4">
        <v>444</v>
      </c>
      <c r="L43" s="4">
        <v>404</v>
      </c>
      <c r="M43" s="4">
        <v>40</v>
      </c>
      <c r="N43" s="4">
        <v>8</v>
      </c>
      <c r="O43" s="4">
        <v>43</v>
      </c>
      <c r="P43" t="s">
        <v>81</v>
      </c>
      <c r="Q43" s="4">
        <v>64</v>
      </c>
      <c r="R43" s="4">
        <v>67</v>
      </c>
      <c r="S43" s="4">
        <v>64</v>
      </c>
      <c r="T43" s="5">
        <v>1.68</v>
      </c>
      <c r="U43" s="5">
        <v>15.33</v>
      </c>
      <c r="V43" s="43">
        <v>14398.63</v>
      </c>
      <c r="W43" s="5">
        <v>8.5</v>
      </c>
      <c r="X43" s="6" t="s">
        <v>50</v>
      </c>
      <c r="Y43" s="4">
        <v>23</v>
      </c>
      <c r="Z43" s="43">
        <v>20656.79</v>
      </c>
      <c r="AA43" s="8">
        <f t="shared" si="0"/>
        <v>0.93868921775898517</v>
      </c>
      <c r="AB43" s="8">
        <f t="shared" si="1"/>
        <v>9.0090090090090086E-2</v>
      </c>
      <c r="AC43" s="8">
        <f t="shared" si="2"/>
        <v>1.8018018018018018E-2</v>
      </c>
      <c r="AD43" s="8">
        <f t="shared" si="3"/>
        <v>0.90990990990990994</v>
      </c>
      <c r="AE43" s="11">
        <f t="shared" si="4"/>
        <v>0.71666666666666667</v>
      </c>
      <c r="AF43" s="11">
        <f t="shared" si="5"/>
        <v>53.731343283582092</v>
      </c>
      <c r="AG43" s="11">
        <f t="shared" si="6"/>
        <v>8.2633333333333336</v>
      </c>
      <c r="AH43" s="13">
        <f t="shared" si="7"/>
        <v>7.6922222222222221</v>
      </c>
      <c r="AI43">
        <f t="shared" si="8"/>
        <v>8.4088888888888889</v>
      </c>
      <c r="AJ43" s="14">
        <f t="shared" si="9"/>
        <v>0.91477272727272729</v>
      </c>
      <c r="AK43">
        <f t="shared" si="10"/>
        <v>56.25</v>
      </c>
      <c r="AL43" s="8">
        <f t="shared" si="11"/>
        <v>0.95522388059701502</v>
      </c>
      <c r="AM43" s="8">
        <f t="shared" si="12"/>
        <v>0.90990990990990994</v>
      </c>
      <c r="AN43" s="16">
        <f t="shared" si="13"/>
        <v>0.79509088464312361</v>
      </c>
      <c r="AO43" s="16">
        <f t="shared" si="14"/>
        <v>0.86338535027044327</v>
      </c>
      <c r="AP43" s="17">
        <f t="shared" si="15"/>
        <v>14398.63</v>
      </c>
      <c r="AQ43" s="17">
        <f t="shared" si="16"/>
        <v>32.429346846846848</v>
      </c>
      <c r="AR43" s="17">
        <f t="shared" si="21"/>
        <v>6258.1600000000017</v>
      </c>
      <c r="AS43" s="17">
        <f t="shared" si="17"/>
        <v>14.094954954954959</v>
      </c>
      <c r="AT43" s="18" t="str">
        <f t="shared" si="18"/>
        <v>Low</v>
      </c>
      <c r="AU43" s="16" t="str">
        <f t="shared" si="19"/>
        <v>Warning</v>
      </c>
      <c r="AV43" s="17">
        <f t="shared" si="20"/>
        <v>259.43477477477478</v>
      </c>
    </row>
    <row r="44" spans="1:48">
      <c r="A44">
        <v>43</v>
      </c>
      <c r="B44" s="2">
        <v>46039</v>
      </c>
      <c r="C44" t="s">
        <v>46</v>
      </c>
      <c r="D44" t="s">
        <v>108</v>
      </c>
      <c r="E44" t="s">
        <v>109</v>
      </c>
      <c r="F44" t="s">
        <v>29</v>
      </c>
      <c r="G44" t="s">
        <v>30</v>
      </c>
      <c r="H44" t="s">
        <v>135</v>
      </c>
      <c r="I44" t="s">
        <v>65</v>
      </c>
      <c r="J44" s="4">
        <v>875</v>
      </c>
      <c r="K44" s="4">
        <v>838</v>
      </c>
      <c r="L44" s="4">
        <v>724</v>
      </c>
      <c r="M44" s="4">
        <v>114</v>
      </c>
      <c r="N44" s="4">
        <v>47</v>
      </c>
      <c r="O44" s="4">
        <v>50</v>
      </c>
      <c r="P44" t="s">
        <v>83</v>
      </c>
      <c r="Q44" s="4">
        <v>42</v>
      </c>
      <c r="R44" s="4">
        <v>46</v>
      </c>
      <c r="S44" s="4">
        <v>66.2</v>
      </c>
      <c r="T44" s="5">
        <v>3.1</v>
      </c>
      <c r="U44" s="5">
        <v>26.31</v>
      </c>
      <c r="V44" s="43">
        <v>15397.67</v>
      </c>
      <c r="W44" s="5">
        <v>9.9</v>
      </c>
      <c r="X44" s="6" t="s">
        <v>50</v>
      </c>
      <c r="Y44" s="4">
        <v>52</v>
      </c>
      <c r="Z44" s="43">
        <v>22611.07</v>
      </c>
      <c r="AA44" s="8">
        <f t="shared" si="0"/>
        <v>0.95771428571428574</v>
      </c>
      <c r="AB44" s="8">
        <f t="shared" si="1"/>
        <v>0.13603818615751789</v>
      </c>
      <c r="AC44" s="8">
        <f t="shared" si="2"/>
        <v>5.6085918854415273E-2</v>
      </c>
      <c r="AD44" s="8">
        <f t="shared" si="3"/>
        <v>0.86396181384248205</v>
      </c>
      <c r="AE44" s="11">
        <f t="shared" si="4"/>
        <v>0.83333333333333337</v>
      </c>
      <c r="AF44" s="11">
        <f t="shared" si="5"/>
        <v>78.260869565217391</v>
      </c>
      <c r="AG44" s="11">
        <f t="shared" si="6"/>
        <v>10.707777777777778</v>
      </c>
      <c r="AH44" s="13">
        <f t="shared" si="7"/>
        <v>9.375</v>
      </c>
      <c r="AI44">
        <f t="shared" si="8"/>
        <v>10.208333333333334</v>
      </c>
      <c r="AJ44" s="14">
        <f t="shared" si="9"/>
        <v>0.91836734693877542</v>
      </c>
      <c r="AK44">
        <f t="shared" si="10"/>
        <v>85.714285714285708</v>
      </c>
      <c r="AL44" s="8">
        <f t="shared" si="11"/>
        <v>0.91304347826086962</v>
      </c>
      <c r="AM44" s="8">
        <f t="shared" si="12"/>
        <v>0.86396181384248205</v>
      </c>
      <c r="AN44" s="16">
        <f t="shared" si="13"/>
        <v>0.72444003024059045</v>
      </c>
      <c r="AO44" s="16">
        <f t="shared" si="14"/>
        <v>0.8634566388566931</v>
      </c>
      <c r="AP44" s="17">
        <f t="shared" si="15"/>
        <v>15397.67</v>
      </c>
      <c r="AQ44" s="17">
        <f t="shared" si="16"/>
        <v>18.374307875894988</v>
      </c>
      <c r="AR44" s="17">
        <f t="shared" si="21"/>
        <v>7213.4</v>
      </c>
      <c r="AS44" s="17">
        <f t="shared" si="17"/>
        <v>8.6078758949880658</v>
      </c>
      <c r="AT44" s="18" t="str">
        <f t="shared" si="18"/>
        <v>High</v>
      </c>
      <c r="AU44" s="16" t="str">
        <f t="shared" si="19"/>
        <v>Warning</v>
      </c>
      <c r="AV44" s="17">
        <f t="shared" si="20"/>
        <v>863.59247016706445</v>
      </c>
    </row>
    <row r="45" spans="1:48">
      <c r="A45">
        <v>44</v>
      </c>
      <c r="B45" s="2">
        <v>46198</v>
      </c>
      <c r="C45" t="s">
        <v>46</v>
      </c>
      <c r="D45" t="s">
        <v>55</v>
      </c>
      <c r="E45" t="s">
        <v>92</v>
      </c>
      <c r="F45" t="s">
        <v>29</v>
      </c>
      <c r="G45" t="s">
        <v>58</v>
      </c>
      <c r="H45" t="s">
        <v>136</v>
      </c>
      <c r="I45" t="s">
        <v>117</v>
      </c>
      <c r="J45" s="4">
        <v>682</v>
      </c>
      <c r="K45" s="4">
        <v>705</v>
      </c>
      <c r="L45" s="4">
        <v>676</v>
      </c>
      <c r="M45" s="4">
        <v>29</v>
      </c>
      <c r="N45" s="4">
        <v>12</v>
      </c>
      <c r="O45" s="4">
        <v>26</v>
      </c>
      <c r="P45" t="s">
        <v>33</v>
      </c>
      <c r="Q45" s="4">
        <v>49</v>
      </c>
      <c r="R45" s="4">
        <v>51</v>
      </c>
      <c r="S45" s="4">
        <v>73.599999999999994</v>
      </c>
      <c r="T45" s="5">
        <v>2.0299999999999998</v>
      </c>
      <c r="U45" s="5">
        <v>28.08</v>
      </c>
      <c r="V45" s="43">
        <v>16123.86</v>
      </c>
      <c r="W45" s="5">
        <v>9.33</v>
      </c>
      <c r="X45" s="6" t="s">
        <v>45</v>
      </c>
      <c r="Y45" s="4">
        <v>33</v>
      </c>
      <c r="Z45" s="43">
        <v>26170.5</v>
      </c>
      <c r="AA45" s="8">
        <f t="shared" si="0"/>
        <v>1.033724340175953</v>
      </c>
      <c r="AB45" s="8">
        <f t="shared" si="1"/>
        <v>4.1134751773049642E-2</v>
      </c>
      <c r="AC45" s="8">
        <f t="shared" si="2"/>
        <v>1.7021276595744681E-2</v>
      </c>
      <c r="AD45" s="8">
        <f t="shared" si="3"/>
        <v>0.95886524822695041</v>
      </c>
      <c r="AE45" s="11">
        <f t="shared" si="4"/>
        <v>0.43333333333333335</v>
      </c>
      <c r="AF45" s="11">
        <f t="shared" si="5"/>
        <v>70.588235294117652</v>
      </c>
      <c r="AG45" s="11">
        <f t="shared" si="6"/>
        <v>9.9875000000000007</v>
      </c>
      <c r="AH45" s="13">
        <f t="shared" si="7"/>
        <v>8.849444444444444</v>
      </c>
      <c r="AI45">
        <f t="shared" si="8"/>
        <v>9.2827777777777776</v>
      </c>
      <c r="AJ45" s="14">
        <f t="shared" si="9"/>
        <v>0.95331857083009153</v>
      </c>
      <c r="AK45">
        <f t="shared" si="10"/>
        <v>73.469387755102048</v>
      </c>
      <c r="AL45" s="8">
        <f t="shared" si="11"/>
        <v>0.96078431372549022</v>
      </c>
      <c r="AM45" s="8">
        <f t="shared" si="12"/>
        <v>0.95886524822695041</v>
      </c>
      <c r="AN45" s="16">
        <f t="shared" si="13"/>
        <v>0.8782568304874413</v>
      </c>
      <c r="AO45" s="16">
        <f t="shared" si="14"/>
        <v>0.86360190177060747</v>
      </c>
      <c r="AP45" s="17">
        <f t="shared" si="15"/>
        <v>16123.86</v>
      </c>
      <c r="AQ45" s="17">
        <f t="shared" si="16"/>
        <v>22.870723404255319</v>
      </c>
      <c r="AR45" s="17">
        <f t="shared" si="21"/>
        <v>10046.64</v>
      </c>
      <c r="AS45" s="17">
        <f t="shared" si="17"/>
        <v>14.250553191489361</v>
      </c>
      <c r="AT45" s="18" t="str">
        <f t="shared" si="18"/>
        <v>High</v>
      </c>
      <c r="AU45" s="16" t="str">
        <f t="shared" si="19"/>
        <v>Normal</v>
      </c>
      <c r="AV45" s="17">
        <f t="shared" si="20"/>
        <v>274.44868085106384</v>
      </c>
    </row>
    <row r="46" spans="1:48">
      <c r="A46">
        <v>45</v>
      </c>
      <c r="B46" s="2">
        <v>46082</v>
      </c>
      <c r="C46" t="s">
        <v>46</v>
      </c>
      <c r="D46" t="s">
        <v>77</v>
      </c>
      <c r="E46" t="s">
        <v>105</v>
      </c>
      <c r="F46" t="s">
        <v>29</v>
      </c>
      <c r="G46" t="s">
        <v>47</v>
      </c>
      <c r="H46" t="s">
        <v>137</v>
      </c>
      <c r="I46" t="s">
        <v>80</v>
      </c>
      <c r="J46" s="4">
        <v>483</v>
      </c>
      <c r="K46" s="4">
        <v>481</v>
      </c>
      <c r="L46" s="4">
        <v>445</v>
      </c>
      <c r="M46" s="4">
        <v>36</v>
      </c>
      <c r="N46" s="4">
        <v>10</v>
      </c>
      <c r="O46" s="4">
        <v>16</v>
      </c>
      <c r="P46" t="s">
        <v>33</v>
      </c>
      <c r="Q46" s="4">
        <v>64</v>
      </c>
      <c r="R46" s="4">
        <v>65</v>
      </c>
      <c r="S46" s="4">
        <v>65.5</v>
      </c>
      <c r="T46" s="5">
        <v>2.46</v>
      </c>
      <c r="U46" s="5">
        <v>15</v>
      </c>
      <c r="V46" s="43">
        <v>14818.45</v>
      </c>
      <c r="W46" s="5">
        <v>8.36</v>
      </c>
      <c r="X46" s="6" t="s">
        <v>45</v>
      </c>
      <c r="Y46" s="4">
        <v>25</v>
      </c>
      <c r="Z46" s="43">
        <v>23073.360000000001</v>
      </c>
      <c r="AA46" s="8">
        <f t="shared" si="0"/>
        <v>0.99585921325051763</v>
      </c>
      <c r="AB46" s="8">
        <f t="shared" si="1"/>
        <v>7.4844074844074848E-2</v>
      </c>
      <c r="AC46" s="8">
        <f t="shared" si="2"/>
        <v>2.0790020790020791E-2</v>
      </c>
      <c r="AD46" s="8">
        <f t="shared" si="3"/>
        <v>0.92515592515592515</v>
      </c>
      <c r="AE46" s="11">
        <f t="shared" si="4"/>
        <v>0.26666666666666666</v>
      </c>
      <c r="AF46" s="11">
        <f t="shared" si="5"/>
        <v>55.384615384615387</v>
      </c>
      <c r="AG46" s="11">
        <f t="shared" si="6"/>
        <v>8.6847222222222218</v>
      </c>
      <c r="AH46" s="13">
        <f t="shared" si="7"/>
        <v>8.3199999999999985</v>
      </c>
      <c r="AI46">
        <f t="shared" si="8"/>
        <v>8.586666666666666</v>
      </c>
      <c r="AJ46" s="14">
        <f t="shared" si="9"/>
        <v>0.96894409937888193</v>
      </c>
      <c r="AK46">
        <f t="shared" si="10"/>
        <v>56.25</v>
      </c>
      <c r="AL46" s="8">
        <f t="shared" si="11"/>
        <v>0.98461538461538467</v>
      </c>
      <c r="AM46" s="8">
        <f t="shared" si="12"/>
        <v>0.92515592515592515</v>
      </c>
      <c r="AN46" s="16">
        <f t="shared" si="13"/>
        <v>0.88263323045931741</v>
      </c>
      <c r="AO46" s="16">
        <f t="shared" si="14"/>
        <v>0.86358657234726355</v>
      </c>
      <c r="AP46" s="17">
        <f t="shared" si="15"/>
        <v>14818.45</v>
      </c>
      <c r="AQ46" s="17">
        <f t="shared" si="16"/>
        <v>30.807588357588358</v>
      </c>
      <c r="AR46" s="17">
        <f t="shared" si="21"/>
        <v>8254.91</v>
      </c>
      <c r="AS46" s="17">
        <f t="shared" si="17"/>
        <v>17.161975051975052</v>
      </c>
      <c r="AT46" s="18" t="str">
        <f t="shared" si="18"/>
        <v>Low</v>
      </c>
      <c r="AU46" s="16" t="str">
        <f t="shared" si="19"/>
        <v>Normal</v>
      </c>
      <c r="AV46" s="17">
        <f t="shared" si="20"/>
        <v>308.07588357588361</v>
      </c>
    </row>
    <row r="47" spans="1:48">
      <c r="A47">
        <v>46</v>
      </c>
      <c r="B47" s="2">
        <v>46079</v>
      </c>
      <c r="C47" t="s">
        <v>26</v>
      </c>
      <c r="D47" t="s">
        <v>55</v>
      </c>
      <c r="E47" t="s">
        <v>98</v>
      </c>
      <c r="F47" t="s">
        <v>42</v>
      </c>
      <c r="G47" t="s">
        <v>47</v>
      </c>
      <c r="H47" t="s">
        <v>138</v>
      </c>
      <c r="I47" t="s">
        <v>129</v>
      </c>
      <c r="J47" s="4">
        <v>572</v>
      </c>
      <c r="K47" s="4">
        <v>581</v>
      </c>
      <c r="L47" s="4">
        <v>526</v>
      </c>
      <c r="M47" s="4">
        <v>55</v>
      </c>
      <c r="N47" s="4">
        <v>18</v>
      </c>
      <c r="O47" s="4">
        <v>18</v>
      </c>
      <c r="P47" t="s">
        <v>83</v>
      </c>
      <c r="Q47" s="4">
        <v>64</v>
      </c>
      <c r="R47" s="4">
        <v>72</v>
      </c>
      <c r="S47" s="4">
        <v>70.8</v>
      </c>
      <c r="T47" s="5">
        <v>2.37</v>
      </c>
      <c r="U47" s="5">
        <v>21.83</v>
      </c>
      <c r="V47" s="43">
        <v>17753.599999999999</v>
      </c>
      <c r="W47" s="5">
        <v>9.32</v>
      </c>
      <c r="X47" s="6" t="s">
        <v>34</v>
      </c>
      <c r="Y47" s="4">
        <v>24</v>
      </c>
      <c r="Z47" s="43">
        <v>27361.11</v>
      </c>
      <c r="AA47" s="8">
        <f t="shared" si="0"/>
        <v>1.0157342657342658</v>
      </c>
      <c r="AB47" s="8">
        <f t="shared" si="1"/>
        <v>9.4664371772805511E-2</v>
      </c>
      <c r="AC47" s="8">
        <f t="shared" si="2"/>
        <v>3.098106712564544E-2</v>
      </c>
      <c r="AD47" s="8">
        <f t="shared" si="3"/>
        <v>0.90533562822719449</v>
      </c>
      <c r="AE47" s="11">
        <f t="shared" si="4"/>
        <v>0.3</v>
      </c>
      <c r="AF47" s="11">
        <f t="shared" si="5"/>
        <v>50</v>
      </c>
      <c r="AG47" s="11">
        <f t="shared" si="6"/>
        <v>11.62</v>
      </c>
      <c r="AH47" s="13">
        <f t="shared" si="7"/>
        <v>9.8688888888888879</v>
      </c>
      <c r="AI47">
        <f t="shared" si="8"/>
        <v>10.168888888888889</v>
      </c>
      <c r="AJ47" s="14">
        <f t="shared" si="9"/>
        <v>0.97049825174825166</v>
      </c>
      <c r="AK47">
        <f t="shared" si="10"/>
        <v>56.25</v>
      </c>
      <c r="AL47" s="8">
        <f t="shared" si="11"/>
        <v>0.88888888888888884</v>
      </c>
      <c r="AM47" s="8">
        <f t="shared" si="12"/>
        <v>0.90533562822719449</v>
      </c>
      <c r="AN47" s="16">
        <f t="shared" si="13"/>
        <v>0.78100146172435325</v>
      </c>
      <c r="AO47" s="16">
        <f t="shared" si="14"/>
        <v>0.8635666282026434</v>
      </c>
      <c r="AP47" s="17">
        <f t="shared" si="15"/>
        <v>17753.599999999999</v>
      </c>
      <c r="AQ47" s="17">
        <f t="shared" si="16"/>
        <v>30.556970740103267</v>
      </c>
      <c r="AR47" s="17">
        <f t="shared" si="21"/>
        <v>9607.510000000002</v>
      </c>
      <c r="AS47" s="17">
        <f t="shared" si="17"/>
        <v>16.536161790017214</v>
      </c>
      <c r="AT47" s="18" t="str">
        <f t="shared" si="18"/>
        <v>Low</v>
      </c>
      <c r="AU47" s="16" t="str">
        <f t="shared" si="19"/>
        <v>Warning</v>
      </c>
      <c r="AV47" s="17">
        <f t="shared" si="20"/>
        <v>550.02547332185884</v>
      </c>
    </row>
    <row r="48" spans="1:48">
      <c r="A48">
        <v>47</v>
      </c>
      <c r="B48" s="2">
        <v>46133</v>
      </c>
      <c r="C48" t="s">
        <v>26</v>
      </c>
      <c r="D48" t="s">
        <v>27</v>
      </c>
      <c r="E48" t="s">
        <v>28</v>
      </c>
      <c r="F48" t="s">
        <v>42</v>
      </c>
      <c r="G48" t="s">
        <v>36</v>
      </c>
      <c r="H48" t="s">
        <v>139</v>
      </c>
      <c r="I48" t="s">
        <v>140</v>
      </c>
      <c r="J48" s="4">
        <v>900</v>
      </c>
      <c r="K48" s="4">
        <v>865</v>
      </c>
      <c r="L48" s="4">
        <v>832</v>
      </c>
      <c r="M48" s="4">
        <v>33</v>
      </c>
      <c r="N48" s="4">
        <v>13</v>
      </c>
      <c r="O48" s="4">
        <v>35</v>
      </c>
      <c r="P48" t="s">
        <v>83</v>
      </c>
      <c r="Q48" s="4">
        <v>45</v>
      </c>
      <c r="R48" s="4">
        <v>46</v>
      </c>
      <c r="S48" s="4">
        <v>75</v>
      </c>
      <c r="T48" s="5">
        <v>1.83</v>
      </c>
      <c r="U48" s="5">
        <v>27.36</v>
      </c>
      <c r="V48" s="43">
        <v>16866.93</v>
      </c>
      <c r="W48" s="5">
        <v>7.23</v>
      </c>
      <c r="X48" s="6" t="s">
        <v>89</v>
      </c>
      <c r="Y48" s="4">
        <v>25</v>
      </c>
      <c r="Z48" s="43">
        <v>29664.720000000001</v>
      </c>
      <c r="AA48" s="8">
        <f t="shared" si="0"/>
        <v>0.96111111111111114</v>
      </c>
      <c r="AB48" s="8">
        <f t="shared" si="1"/>
        <v>3.8150289017341042E-2</v>
      </c>
      <c r="AC48" s="8">
        <f t="shared" si="2"/>
        <v>1.5028901734104046E-2</v>
      </c>
      <c r="AD48" s="8">
        <f t="shared" si="3"/>
        <v>0.96184971098265892</v>
      </c>
      <c r="AE48" s="11">
        <f t="shared" si="4"/>
        <v>0.58333333333333337</v>
      </c>
      <c r="AF48" s="11">
        <f t="shared" si="5"/>
        <v>78.260869565217391</v>
      </c>
      <c r="AG48" s="11">
        <f t="shared" si="6"/>
        <v>11.052777777777777</v>
      </c>
      <c r="AH48" s="13">
        <f t="shared" si="7"/>
        <v>10.666666666666666</v>
      </c>
      <c r="AI48">
        <f t="shared" si="8"/>
        <v>11.25</v>
      </c>
      <c r="AJ48" s="14">
        <f t="shared" si="9"/>
        <v>0.94814814814814807</v>
      </c>
      <c r="AK48">
        <f t="shared" si="10"/>
        <v>80</v>
      </c>
      <c r="AL48" s="8">
        <f t="shared" si="11"/>
        <v>0.97826086956521741</v>
      </c>
      <c r="AM48" s="8">
        <f t="shared" si="12"/>
        <v>0.96184971098265892</v>
      </c>
      <c r="AN48" s="16">
        <f t="shared" si="13"/>
        <v>0.89215045656362557</v>
      </c>
      <c r="AO48" s="16">
        <f t="shared" si="14"/>
        <v>0.86365317449874224</v>
      </c>
      <c r="AP48" s="17">
        <f t="shared" si="15"/>
        <v>16866.93</v>
      </c>
      <c r="AQ48" s="17">
        <f t="shared" si="16"/>
        <v>19.499341040462429</v>
      </c>
      <c r="AR48" s="17">
        <f t="shared" si="21"/>
        <v>12797.79</v>
      </c>
      <c r="AS48" s="17">
        <f t="shared" si="17"/>
        <v>14.79513294797688</v>
      </c>
      <c r="AT48" s="18" t="str">
        <f t="shared" si="18"/>
        <v>Medium</v>
      </c>
      <c r="AU48" s="16" t="str">
        <f t="shared" si="19"/>
        <v>Normal</v>
      </c>
      <c r="AV48" s="17">
        <f t="shared" si="20"/>
        <v>253.49143352601158</v>
      </c>
    </row>
    <row r="49" spans="1:48">
      <c r="A49">
        <v>48</v>
      </c>
      <c r="B49" s="2">
        <v>46165</v>
      </c>
      <c r="C49" t="s">
        <v>26</v>
      </c>
      <c r="D49" t="s">
        <v>55</v>
      </c>
      <c r="E49" t="s">
        <v>92</v>
      </c>
      <c r="F49" t="s">
        <v>42</v>
      </c>
      <c r="G49" t="s">
        <v>36</v>
      </c>
      <c r="H49" t="s">
        <v>141</v>
      </c>
      <c r="I49" t="s">
        <v>86</v>
      </c>
      <c r="J49" s="4">
        <v>861</v>
      </c>
      <c r="K49" s="4">
        <v>832</v>
      </c>
      <c r="L49" s="4">
        <v>801</v>
      </c>
      <c r="M49" s="4">
        <v>31</v>
      </c>
      <c r="N49" s="4">
        <v>9</v>
      </c>
      <c r="O49" s="4">
        <v>36</v>
      </c>
      <c r="P49" t="s">
        <v>76</v>
      </c>
      <c r="Q49" s="4">
        <v>45</v>
      </c>
      <c r="R49" s="4">
        <v>44</v>
      </c>
      <c r="S49" s="4">
        <v>71</v>
      </c>
      <c r="T49" s="5">
        <v>2.4300000000000002</v>
      </c>
      <c r="U49" s="5">
        <v>26.92</v>
      </c>
      <c r="V49" s="43">
        <v>17766.77</v>
      </c>
      <c r="W49" s="5">
        <v>8.07</v>
      </c>
      <c r="X49" s="6" t="s">
        <v>45</v>
      </c>
      <c r="Y49" s="4">
        <v>13</v>
      </c>
      <c r="Z49" s="43">
        <v>27387.200000000001</v>
      </c>
      <c r="AA49" s="8">
        <f t="shared" si="0"/>
        <v>0.96631823461091759</v>
      </c>
      <c r="AB49" s="8">
        <f t="shared" si="1"/>
        <v>3.7259615384615384E-2</v>
      </c>
      <c r="AC49" s="8">
        <f t="shared" si="2"/>
        <v>1.0817307692307692E-2</v>
      </c>
      <c r="AD49" s="8">
        <f t="shared" si="3"/>
        <v>0.96274038461538458</v>
      </c>
      <c r="AE49" s="11">
        <f t="shared" si="4"/>
        <v>0.6</v>
      </c>
      <c r="AF49" s="11">
        <f t="shared" si="5"/>
        <v>81.818181818181813</v>
      </c>
      <c r="AG49" s="11">
        <f t="shared" si="6"/>
        <v>10.168888888888889</v>
      </c>
      <c r="AH49" s="13">
        <f t="shared" si="7"/>
        <v>10.1625</v>
      </c>
      <c r="AI49">
        <f t="shared" si="8"/>
        <v>10.762499999999999</v>
      </c>
      <c r="AJ49" s="14">
        <f t="shared" si="9"/>
        <v>0.94425087108013939</v>
      </c>
      <c r="AK49">
        <f t="shared" si="10"/>
        <v>80</v>
      </c>
      <c r="AL49" s="8">
        <f t="shared" si="11"/>
        <v>1.0227272727272727</v>
      </c>
      <c r="AM49" s="8">
        <f t="shared" si="12"/>
        <v>0.96274038461538458</v>
      </c>
      <c r="AN49" s="16">
        <f t="shared" si="13"/>
        <v>0.92972909331522136</v>
      </c>
      <c r="AO49" s="16">
        <f t="shared" si="14"/>
        <v>0.8636232717893354</v>
      </c>
      <c r="AP49" s="17">
        <f t="shared" si="15"/>
        <v>17766.77</v>
      </c>
      <c r="AQ49" s="17">
        <f t="shared" si="16"/>
        <v>21.354290865384616</v>
      </c>
      <c r="AR49" s="17">
        <f t="shared" si="21"/>
        <v>9620.43</v>
      </c>
      <c r="AS49" s="17">
        <f t="shared" si="17"/>
        <v>11.563016826923077</v>
      </c>
      <c r="AT49" s="18" t="str">
        <f t="shared" si="18"/>
        <v>Medium</v>
      </c>
      <c r="AU49" s="16" t="str">
        <f t="shared" si="19"/>
        <v>Normal</v>
      </c>
      <c r="AV49" s="17">
        <f t="shared" si="20"/>
        <v>192.18861778846156</v>
      </c>
    </row>
    <row r="50" spans="1:48">
      <c r="A50">
        <v>49</v>
      </c>
      <c r="B50" s="2">
        <v>46094</v>
      </c>
      <c r="C50" t="s">
        <v>26</v>
      </c>
      <c r="D50" t="s">
        <v>40</v>
      </c>
      <c r="E50" t="s">
        <v>74</v>
      </c>
      <c r="F50" t="s">
        <v>57</v>
      </c>
      <c r="G50" t="s">
        <v>36</v>
      </c>
      <c r="H50" t="s">
        <v>142</v>
      </c>
      <c r="I50" t="s">
        <v>143</v>
      </c>
      <c r="J50" s="4">
        <v>816</v>
      </c>
      <c r="K50" s="4">
        <v>656</v>
      </c>
      <c r="L50" s="4">
        <v>612</v>
      </c>
      <c r="M50" s="4">
        <v>44</v>
      </c>
      <c r="N50" s="4">
        <v>18</v>
      </c>
      <c r="O50" s="4">
        <v>48</v>
      </c>
      <c r="P50" t="s">
        <v>76</v>
      </c>
      <c r="Q50" s="4">
        <v>45</v>
      </c>
      <c r="R50" s="4">
        <v>47</v>
      </c>
      <c r="S50" s="4">
        <v>74.5</v>
      </c>
      <c r="T50" s="5">
        <v>1.98</v>
      </c>
      <c r="U50" s="5">
        <v>21.85</v>
      </c>
      <c r="V50" s="43">
        <v>13248.21</v>
      </c>
      <c r="W50" s="5">
        <v>6.99</v>
      </c>
      <c r="X50" s="6" t="s">
        <v>34</v>
      </c>
      <c r="Y50" s="4">
        <v>21</v>
      </c>
      <c r="Z50" s="43">
        <v>21177.919999999998</v>
      </c>
      <c r="AA50" s="8">
        <f t="shared" si="0"/>
        <v>0.80392156862745101</v>
      </c>
      <c r="AB50" s="8">
        <f t="shared" si="1"/>
        <v>6.7073170731707321E-2</v>
      </c>
      <c r="AC50" s="8">
        <f t="shared" si="2"/>
        <v>2.7439024390243903E-2</v>
      </c>
      <c r="AD50" s="8">
        <f t="shared" si="3"/>
        <v>0.93292682926829273</v>
      </c>
      <c r="AE50" s="11">
        <f t="shared" si="4"/>
        <v>0.8</v>
      </c>
      <c r="AF50" s="11">
        <f t="shared" si="5"/>
        <v>76.59574468085107</v>
      </c>
      <c r="AG50" s="11">
        <f t="shared" si="6"/>
        <v>8.5644444444444439</v>
      </c>
      <c r="AH50" s="13">
        <f t="shared" si="7"/>
        <v>9.3999999999999986</v>
      </c>
      <c r="AI50">
        <f t="shared" si="8"/>
        <v>10.199999999999999</v>
      </c>
      <c r="AJ50" s="14">
        <f t="shared" si="9"/>
        <v>0.92156862745098034</v>
      </c>
      <c r="AK50">
        <f t="shared" si="10"/>
        <v>80</v>
      </c>
      <c r="AL50" s="8">
        <f t="shared" si="11"/>
        <v>0.95744680851063835</v>
      </c>
      <c r="AM50" s="8">
        <f t="shared" si="12"/>
        <v>0.93292682926829273</v>
      </c>
      <c r="AN50" s="16">
        <f t="shared" si="13"/>
        <v>0.82317073170731714</v>
      </c>
      <c r="AO50" s="16">
        <f t="shared" si="14"/>
        <v>0.86355383290117793</v>
      </c>
      <c r="AP50" s="17">
        <f t="shared" si="15"/>
        <v>13248.21</v>
      </c>
      <c r="AQ50" s="17">
        <f t="shared" si="16"/>
        <v>20.195442073170732</v>
      </c>
      <c r="AR50" s="17">
        <f t="shared" si="21"/>
        <v>7929.7099999999991</v>
      </c>
      <c r="AS50" s="17">
        <f t="shared" si="17"/>
        <v>12.087972560975608</v>
      </c>
      <c r="AT50" s="18" t="str">
        <f t="shared" si="18"/>
        <v>Medium</v>
      </c>
      <c r="AU50" s="16" t="str">
        <f t="shared" si="19"/>
        <v>Warning</v>
      </c>
      <c r="AV50" s="17">
        <f t="shared" si="20"/>
        <v>363.51795731707318</v>
      </c>
    </row>
    <row r="51" spans="1:48">
      <c r="A51">
        <v>50</v>
      </c>
      <c r="B51" s="2">
        <v>46106</v>
      </c>
      <c r="C51" t="s">
        <v>26</v>
      </c>
      <c r="D51" t="s">
        <v>27</v>
      </c>
      <c r="E51" t="s">
        <v>51</v>
      </c>
      <c r="F51" t="s">
        <v>29</v>
      </c>
      <c r="G51" t="s">
        <v>103</v>
      </c>
      <c r="H51" t="s">
        <v>144</v>
      </c>
      <c r="I51" t="s">
        <v>119</v>
      </c>
      <c r="J51" s="4">
        <v>589</v>
      </c>
      <c r="K51" s="4">
        <v>625</v>
      </c>
      <c r="L51" s="4">
        <v>605</v>
      </c>
      <c r="M51" s="4">
        <v>20</v>
      </c>
      <c r="N51" s="4">
        <v>4</v>
      </c>
      <c r="O51" s="4">
        <v>0</v>
      </c>
      <c r="P51" t="s">
        <v>39</v>
      </c>
      <c r="Q51" s="4">
        <v>57</v>
      </c>
      <c r="R51" s="4">
        <v>58</v>
      </c>
      <c r="S51" s="4">
        <v>73.3</v>
      </c>
      <c r="T51" s="5">
        <v>2.56</v>
      </c>
      <c r="U51" s="5">
        <v>23.01</v>
      </c>
      <c r="V51" s="43">
        <v>17243.05</v>
      </c>
      <c r="W51" s="5">
        <v>8.7200000000000006</v>
      </c>
      <c r="X51" s="6" t="s">
        <v>34</v>
      </c>
      <c r="Y51" s="4">
        <v>20</v>
      </c>
      <c r="Z51" s="43">
        <v>28638.93</v>
      </c>
      <c r="AA51" s="8">
        <f t="shared" si="0"/>
        <v>1.0611205432937181</v>
      </c>
      <c r="AB51" s="8">
        <f t="shared" si="1"/>
        <v>3.2000000000000001E-2</v>
      </c>
      <c r="AC51" s="8">
        <f t="shared" si="2"/>
        <v>6.4000000000000003E-3</v>
      </c>
      <c r="AD51" s="8">
        <f t="shared" si="3"/>
        <v>0.96799999999999997</v>
      </c>
      <c r="AE51" s="11">
        <f t="shared" si="4"/>
        <v>0</v>
      </c>
      <c r="AF51" s="11">
        <f t="shared" si="5"/>
        <v>62.068965517241381</v>
      </c>
      <c r="AG51" s="11">
        <f t="shared" si="6"/>
        <v>10.069444444444445</v>
      </c>
      <c r="AH51" s="13">
        <f t="shared" si="7"/>
        <v>9.3258333333333336</v>
      </c>
      <c r="AI51">
        <f t="shared" si="8"/>
        <v>9.3258333333333336</v>
      </c>
      <c r="AJ51" s="14">
        <f t="shared" si="9"/>
        <v>1</v>
      </c>
      <c r="AK51">
        <f t="shared" si="10"/>
        <v>63.157894736842103</v>
      </c>
      <c r="AL51" s="8">
        <f t="shared" si="11"/>
        <v>0.98275862068965525</v>
      </c>
      <c r="AM51" s="8">
        <f t="shared" si="12"/>
        <v>0.96799999999999997</v>
      </c>
      <c r="AN51" s="16">
        <f t="shared" si="13"/>
        <v>0.95131034482758625</v>
      </c>
      <c r="AO51" s="16">
        <f t="shared" si="14"/>
        <v>0.86359629672998317</v>
      </c>
      <c r="AP51" s="17">
        <f t="shared" si="15"/>
        <v>17243.05</v>
      </c>
      <c r="AQ51" s="17">
        <f t="shared" si="16"/>
        <v>27.58888</v>
      </c>
      <c r="AR51" s="17">
        <f t="shared" si="21"/>
        <v>11395.880000000001</v>
      </c>
      <c r="AS51" s="17">
        <f t="shared" si="17"/>
        <v>18.233408000000001</v>
      </c>
      <c r="AT51" s="18" t="str">
        <f t="shared" si="18"/>
        <v>Medium</v>
      </c>
      <c r="AU51" s="16" t="str">
        <f t="shared" si="19"/>
        <v>Normal</v>
      </c>
      <c r="AV51" s="17">
        <f t="shared" si="20"/>
        <v>110.35552</v>
      </c>
    </row>
    <row r="52" spans="1:48">
      <c r="A52">
        <v>51</v>
      </c>
      <c r="B52" s="2">
        <v>46037</v>
      </c>
      <c r="C52" t="s">
        <v>26</v>
      </c>
      <c r="D52" t="s">
        <v>77</v>
      </c>
      <c r="E52" t="s">
        <v>78</v>
      </c>
      <c r="F52" t="s">
        <v>57</v>
      </c>
      <c r="G52" t="s">
        <v>36</v>
      </c>
      <c r="H52" t="s">
        <v>145</v>
      </c>
      <c r="I52" t="s">
        <v>38</v>
      </c>
      <c r="J52" s="4">
        <v>828</v>
      </c>
      <c r="K52" s="4">
        <v>659</v>
      </c>
      <c r="L52" s="4">
        <v>630</v>
      </c>
      <c r="M52" s="4">
        <v>29</v>
      </c>
      <c r="N52" s="4">
        <v>11</v>
      </c>
      <c r="O52" s="4">
        <v>31</v>
      </c>
      <c r="P52" t="s">
        <v>33</v>
      </c>
      <c r="Q52" s="4">
        <v>45</v>
      </c>
      <c r="R52" s="4">
        <v>47</v>
      </c>
      <c r="S52" s="4">
        <v>66.400000000000006</v>
      </c>
      <c r="T52" s="5">
        <v>2.46</v>
      </c>
      <c r="U52" s="5">
        <v>19.920000000000002</v>
      </c>
      <c r="V52" s="43">
        <v>14192.26</v>
      </c>
      <c r="W52" s="5">
        <v>7.99</v>
      </c>
      <c r="X52" s="6" t="s">
        <v>50</v>
      </c>
      <c r="Y52" s="4">
        <v>43</v>
      </c>
      <c r="Z52" s="43">
        <v>22147.11</v>
      </c>
      <c r="AA52" s="8">
        <f t="shared" si="0"/>
        <v>0.79589371980676327</v>
      </c>
      <c r="AB52" s="8">
        <f t="shared" si="1"/>
        <v>4.4006069802731411E-2</v>
      </c>
      <c r="AC52" s="8">
        <f t="shared" si="2"/>
        <v>1.6691957511380879E-2</v>
      </c>
      <c r="AD52" s="8">
        <f t="shared" si="3"/>
        <v>0.95599393019726864</v>
      </c>
      <c r="AE52" s="11">
        <f t="shared" si="4"/>
        <v>0.51666666666666672</v>
      </c>
      <c r="AF52" s="11">
        <f t="shared" si="5"/>
        <v>76.59574468085107</v>
      </c>
      <c r="AG52" s="11">
        <f t="shared" si="6"/>
        <v>8.6036111111111104</v>
      </c>
      <c r="AH52" s="13">
        <f t="shared" si="7"/>
        <v>9.8333333333333321</v>
      </c>
      <c r="AI52">
        <f t="shared" si="8"/>
        <v>10.35</v>
      </c>
      <c r="AJ52" s="14">
        <f t="shared" si="9"/>
        <v>0.95008051529790649</v>
      </c>
      <c r="AK52">
        <f t="shared" si="10"/>
        <v>80</v>
      </c>
      <c r="AL52" s="8">
        <f t="shared" si="11"/>
        <v>0.95744680851063835</v>
      </c>
      <c r="AM52" s="8">
        <f t="shared" si="12"/>
        <v>0.95599393019726864</v>
      </c>
      <c r="AN52" s="16">
        <f t="shared" si="13"/>
        <v>0.86962136727781136</v>
      </c>
      <c r="AO52" s="16">
        <f t="shared" si="14"/>
        <v>0.86350396615303837</v>
      </c>
      <c r="AP52" s="17">
        <f t="shared" si="15"/>
        <v>14192.26</v>
      </c>
      <c r="AQ52" s="17">
        <f t="shared" si="16"/>
        <v>21.536054628224583</v>
      </c>
      <c r="AR52" s="17">
        <f t="shared" si="21"/>
        <v>7954.85</v>
      </c>
      <c r="AS52" s="17">
        <f t="shared" si="17"/>
        <v>12.071092564491655</v>
      </c>
      <c r="AT52" s="18" t="str">
        <f t="shared" si="18"/>
        <v>High</v>
      </c>
      <c r="AU52" s="16" t="str">
        <f t="shared" si="19"/>
        <v>Normal</v>
      </c>
      <c r="AV52" s="17">
        <f t="shared" si="20"/>
        <v>236.89660091047043</v>
      </c>
    </row>
    <row r="53" spans="1:48">
      <c r="A53">
        <v>52</v>
      </c>
      <c r="B53" s="2">
        <v>46186</v>
      </c>
      <c r="C53" t="s">
        <v>46</v>
      </c>
      <c r="D53" t="s">
        <v>108</v>
      </c>
      <c r="E53" t="s">
        <v>146</v>
      </c>
      <c r="F53" t="s">
        <v>29</v>
      </c>
      <c r="G53" t="s">
        <v>47</v>
      </c>
      <c r="H53" t="s">
        <v>147</v>
      </c>
      <c r="I53" t="s">
        <v>44</v>
      </c>
      <c r="J53" s="4">
        <v>655</v>
      </c>
      <c r="K53" s="4">
        <v>690</v>
      </c>
      <c r="L53" s="4">
        <v>627</v>
      </c>
      <c r="M53" s="4">
        <v>63</v>
      </c>
      <c r="N53" s="4">
        <v>17</v>
      </c>
      <c r="O53" s="4">
        <v>0</v>
      </c>
      <c r="P53" t="s">
        <v>39</v>
      </c>
      <c r="Q53" s="4">
        <v>64</v>
      </c>
      <c r="R53" s="4">
        <v>65</v>
      </c>
      <c r="S53" s="4">
        <v>69.8</v>
      </c>
      <c r="T53" s="5">
        <v>2.21</v>
      </c>
      <c r="U53" s="5">
        <v>20.03</v>
      </c>
      <c r="V53" s="43">
        <v>22020.93</v>
      </c>
      <c r="W53" s="5">
        <v>8.35</v>
      </c>
      <c r="X53" s="6" t="s">
        <v>45</v>
      </c>
      <c r="Y53" s="4">
        <v>5</v>
      </c>
      <c r="Z53" s="43">
        <v>31775.3</v>
      </c>
      <c r="AA53" s="8">
        <f t="shared" si="0"/>
        <v>1.0534351145038168</v>
      </c>
      <c r="AB53" s="8">
        <f t="shared" si="1"/>
        <v>9.1304347826086957E-2</v>
      </c>
      <c r="AC53" s="8">
        <f t="shared" si="2"/>
        <v>2.4637681159420291E-2</v>
      </c>
      <c r="AD53" s="8">
        <f t="shared" si="3"/>
        <v>0.90869565217391302</v>
      </c>
      <c r="AE53" s="11">
        <f t="shared" si="4"/>
        <v>0</v>
      </c>
      <c r="AF53" s="11">
        <f t="shared" si="5"/>
        <v>55.384615384615387</v>
      </c>
      <c r="AG53" s="11">
        <f t="shared" si="6"/>
        <v>12.458333333333334</v>
      </c>
      <c r="AH53" s="13">
        <f t="shared" si="7"/>
        <v>11.644444444444444</v>
      </c>
      <c r="AI53">
        <f t="shared" si="8"/>
        <v>11.644444444444444</v>
      </c>
      <c r="AJ53" s="14">
        <f t="shared" si="9"/>
        <v>1</v>
      </c>
      <c r="AK53">
        <f t="shared" si="10"/>
        <v>56.25</v>
      </c>
      <c r="AL53" s="8">
        <f t="shared" si="11"/>
        <v>0.98461538461538467</v>
      </c>
      <c r="AM53" s="8">
        <f t="shared" si="12"/>
        <v>0.90869565217391302</v>
      </c>
      <c r="AN53" s="16">
        <f t="shared" si="13"/>
        <v>0.89471571906354519</v>
      </c>
      <c r="AO53" s="16">
        <f t="shared" si="14"/>
        <v>0.86349751999800695</v>
      </c>
      <c r="AP53" s="17">
        <f t="shared" si="15"/>
        <v>22020.93</v>
      </c>
      <c r="AQ53" s="17">
        <f t="shared" si="16"/>
        <v>31.914391304347827</v>
      </c>
      <c r="AR53" s="17">
        <f t="shared" si="21"/>
        <v>9754.369999999999</v>
      </c>
      <c r="AS53" s="17">
        <f t="shared" si="17"/>
        <v>14.136768115942028</v>
      </c>
      <c r="AT53" s="18" t="str">
        <f t="shared" si="18"/>
        <v>Low</v>
      </c>
      <c r="AU53" s="16" t="str">
        <f t="shared" si="19"/>
        <v>Normal</v>
      </c>
      <c r="AV53" s="17">
        <f t="shared" si="20"/>
        <v>542.54465217391305</v>
      </c>
    </row>
    <row r="54" spans="1:48">
      <c r="A54">
        <v>53</v>
      </c>
      <c r="B54" s="2">
        <v>46185</v>
      </c>
      <c r="C54" t="s">
        <v>26</v>
      </c>
      <c r="D54" t="s">
        <v>55</v>
      </c>
      <c r="E54" t="s">
        <v>92</v>
      </c>
      <c r="F54" t="s">
        <v>29</v>
      </c>
      <c r="G54" t="s">
        <v>36</v>
      </c>
      <c r="H54" t="s">
        <v>148</v>
      </c>
      <c r="I54" t="s">
        <v>149</v>
      </c>
      <c r="J54" s="4">
        <v>755</v>
      </c>
      <c r="K54" s="4">
        <v>691</v>
      </c>
      <c r="L54" s="4">
        <v>657</v>
      </c>
      <c r="M54" s="4">
        <v>34</v>
      </c>
      <c r="N54" s="4">
        <v>12</v>
      </c>
      <c r="O54" s="4">
        <v>29</v>
      </c>
      <c r="P54" t="s">
        <v>81</v>
      </c>
      <c r="Q54" s="4">
        <v>45</v>
      </c>
      <c r="R54" s="4">
        <v>48</v>
      </c>
      <c r="S54" s="4">
        <v>69.400000000000006</v>
      </c>
      <c r="T54" s="5">
        <v>2.13</v>
      </c>
      <c r="U54" s="5">
        <v>25.47</v>
      </c>
      <c r="V54" s="43">
        <v>14275.13</v>
      </c>
      <c r="W54" s="5">
        <v>8.51</v>
      </c>
      <c r="X54" s="6" t="s">
        <v>89</v>
      </c>
      <c r="Y54" s="4">
        <v>28</v>
      </c>
      <c r="Z54" s="43">
        <v>23497.55</v>
      </c>
      <c r="AA54" s="8">
        <f t="shared" si="0"/>
        <v>0.91523178807947014</v>
      </c>
      <c r="AB54" s="8">
        <f t="shared" si="1"/>
        <v>4.9204052098408106E-2</v>
      </c>
      <c r="AC54" s="8">
        <f t="shared" si="2"/>
        <v>1.7366136034732273E-2</v>
      </c>
      <c r="AD54" s="8">
        <f t="shared" si="3"/>
        <v>0.95079594790159194</v>
      </c>
      <c r="AE54" s="11">
        <f t="shared" si="4"/>
        <v>0.48333333333333334</v>
      </c>
      <c r="AF54" s="11">
        <f t="shared" si="5"/>
        <v>75</v>
      </c>
      <c r="AG54" s="11">
        <f t="shared" si="6"/>
        <v>9.2133333333333329</v>
      </c>
      <c r="AH54" s="13">
        <f t="shared" si="7"/>
        <v>8.9541666666666675</v>
      </c>
      <c r="AI54">
        <f t="shared" si="8"/>
        <v>9.4375</v>
      </c>
      <c r="AJ54" s="14">
        <f t="shared" si="9"/>
        <v>0.94878587196468001</v>
      </c>
      <c r="AK54">
        <f t="shared" si="10"/>
        <v>80</v>
      </c>
      <c r="AL54" s="8">
        <f t="shared" si="11"/>
        <v>0.9375</v>
      </c>
      <c r="AM54" s="8">
        <f t="shared" si="12"/>
        <v>0.95079594790159194</v>
      </c>
      <c r="AN54" s="16">
        <f t="shared" si="13"/>
        <v>0.84572040233465284</v>
      </c>
      <c r="AO54" s="16">
        <f t="shared" si="14"/>
        <v>0.86346458940827542</v>
      </c>
      <c r="AP54" s="17">
        <f t="shared" si="15"/>
        <v>14275.13</v>
      </c>
      <c r="AQ54" s="17">
        <f t="shared" si="16"/>
        <v>20.658654124457307</v>
      </c>
      <c r="AR54" s="17">
        <f t="shared" si="21"/>
        <v>9222.42</v>
      </c>
      <c r="AS54" s="17">
        <f t="shared" si="17"/>
        <v>13.346483357452966</v>
      </c>
      <c r="AT54" s="18" t="str">
        <f t="shared" si="18"/>
        <v>High</v>
      </c>
      <c r="AU54" s="16" t="str">
        <f t="shared" si="19"/>
        <v>Warning</v>
      </c>
      <c r="AV54" s="17">
        <f t="shared" si="20"/>
        <v>247.90384949348768</v>
      </c>
    </row>
    <row r="55" spans="1:48">
      <c r="A55">
        <v>54</v>
      </c>
      <c r="B55" s="2">
        <v>46183</v>
      </c>
      <c r="C55" t="s">
        <v>46</v>
      </c>
      <c r="D55" t="s">
        <v>77</v>
      </c>
      <c r="E55" t="s">
        <v>78</v>
      </c>
      <c r="F55" t="s">
        <v>29</v>
      </c>
      <c r="G55" t="s">
        <v>58</v>
      </c>
      <c r="H55" t="s">
        <v>150</v>
      </c>
      <c r="I55" t="s">
        <v>100</v>
      </c>
      <c r="J55" s="4">
        <v>760</v>
      </c>
      <c r="K55" s="4">
        <v>757</v>
      </c>
      <c r="L55" s="4">
        <v>721</v>
      </c>
      <c r="M55" s="4">
        <v>36</v>
      </c>
      <c r="N55" s="4">
        <v>15</v>
      </c>
      <c r="O55" s="4">
        <v>17</v>
      </c>
      <c r="P55" t="s">
        <v>83</v>
      </c>
      <c r="Q55" s="4">
        <v>49</v>
      </c>
      <c r="R55" s="4">
        <v>47</v>
      </c>
      <c r="S55" s="4">
        <v>69.2</v>
      </c>
      <c r="T55" s="5">
        <v>2.33</v>
      </c>
      <c r="U55" s="5">
        <v>23.08</v>
      </c>
      <c r="V55" s="43">
        <v>16423.14</v>
      </c>
      <c r="W55" s="5">
        <v>9.08</v>
      </c>
      <c r="X55" s="6" t="s">
        <v>50</v>
      </c>
      <c r="Y55" s="4">
        <v>10</v>
      </c>
      <c r="Z55" s="43">
        <v>27790.76</v>
      </c>
      <c r="AA55" s="8">
        <f t="shared" si="0"/>
        <v>0.99605263157894741</v>
      </c>
      <c r="AB55" s="8">
        <f t="shared" si="1"/>
        <v>4.7556142668428003E-2</v>
      </c>
      <c r="AC55" s="8">
        <f t="shared" si="2"/>
        <v>1.9815059445178335E-2</v>
      </c>
      <c r="AD55" s="8">
        <f t="shared" si="3"/>
        <v>0.952443857331572</v>
      </c>
      <c r="AE55" s="11">
        <f t="shared" si="4"/>
        <v>0.28333333333333333</v>
      </c>
      <c r="AF55" s="11">
        <f t="shared" si="5"/>
        <v>76.59574468085107</v>
      </c>
      <c r="AG55" s="11">
        <f t="shared" si="6"/>
        <v>9.8830555555555559</v>
      </c>
      <c r="AH55" s="13">
        <f t="shared" si="7"/>
        <v>10.061111111111112</v>
      </c>
      <c r="AI55">
        <f t="shared" si="8"/>
        <v>10.344444444444445</v>
      </c>
      <c r="AJ55" s="14">
        <f t="shared" si="9"/>
        <v>0.972610096670247</v>
      </c>
      <c r="AK55">
        <f t="shared" si="10"/>
        <v>73.469387755102048</v>
      </c>
      <c r="AL55" s="8">
        <f t="shared" si="11"/>
        <v>1.0425531914893618</v>
      </c>
      <c r="AM55" s="8">
        <f t="shared" si="12"/>
        <v>0.952443857331572</v>
      </c>
      <c r="AN55" s="16">
        <f t="shared" si="13"/>
        <v>0.96577593820127494</v>
      </c>
      <c r="AO55" s="16">
        <f t="shared" si="14"/>
        <v>0.86348332667023275</v>
      </c>
      <c r="AP55" s="17">
        <f t="shared" si="15"/>
        <v>16423.14</v>
      </c>
      <c r="AQ55" s="17">
        <f t="shared" si="16"/>
        <v>21.695033025099075</v>
      </c>
      <c r="AR55" s="17">
        <f t="shared" si="21"/>
        <v>11367.619999999999</v>
      </c>
      <c r="AS55" s="17">
        <f t="shared" si="17"/>
        <v>15.016671070013208</v>
      </c>
      <c r="AT55" s="18" t="str">
        <f t="shared" si="18"/>
        <v>Low</v>
      </c>
      <c r="AU55" s="16" t="str">
        <f t="shared" si="19"/>
        <v>Normal</v>
      </c>
      <c r="AV55" s="17">
        <f t="shared" si="20"/>
        <v>325.42549537648614</v>
      </c>
    </row>
    <row r="56" spans="1:48">
      <c r="A56">
        <v>55</v>
      </c>
      <c r="B56" s="2">
        <v>46033</v>
      </c>
      <c r="C56" t="s">
        <v>46</v>
      </c>
      <c r="D56" t="s">
        <v>55</v>
      </c>
      <c r="E56" t="s">
        <v>92</v>
      </c>
      <c r="F56" t="s">
        <v>29</v>
      </c>
      <c r="G56" t="s">
        <v>103</v>
      </c>
      <c r="H56" t="s">
        <v>151</v>
      </c>
      <c r="I56" t="s">
        <v>60</v>
      </c>
      <c r="J56" s="4">
        <v>558</v>
      </c>
      <c r="K56" s="4">
        <v>618</v>
      </c>
      <c r="L56" s="4">
        <v>585</v>
      </c>
      <c r="M56" s="4">
        <v>33</v>
      </c>
      <c r="N56" s="4">
        <v>10</v>
      </c>
      <c r="O56" s="4">
        <v>29</v>
      </c>
      <c r="P56" t="s">
        <v>61</v>
      </c>
      <c r="Q56" s="4">
        <v>57</v>
      </c>
      <c r="R56" s="4">
        <v>63</v>
      </c>
      <c r="S56" s="4">
        <v>75.599999999999994</v>
      </c>
      <c r="T56" s="5">
        <v>2.74</v>
      </c>
      <c r="U56" s="5">
        <v>23.64</v>
      </c>
      <c r="V56" s="43">
        <v>17847.34</v>
      </c>
      <c r="W56" s="5">
        <v>9.39</v>
      </c>
      <c r="X56" s="6" t="s">
        <v>45</v>
      </c>
      <c r="Y56" s="4">
        <v>3</v>
      </c>
      <c r="Z56" s="43">
        <v>27198.85</v>
      </c>
      <c r="AA56" s="8">
        <f t="shared" si="0"/>
        <v>1.10752688172043</v>
      </c>
      <c r="AB56" s="8">
        <f t="shared" si="1"/>
        <v>5.3398058252427182E-2</v>
      </c>
      <c r="AC56" s="8">
        <f t="shared" si="2"/>
        <v>1.6181229773462782E-2</v>
      </c>
      <c r="AD56" s="8">
        <f t="shared" si="3"/>
        <v>0.94660194174757284</v>
      </c>
      <c r="AE56" s="11">
        <f t="shared" si="4"/>
        <v>0.48333333333333334</v>
      </c>
      <c r="AF56" s="11">
        <f t="shared" si="5"/>
        <v>57.142857142857146</v>
      </c>
      <c r="AG56" s="11">
        <f t="shared" si="6"/>
        <v>10.815</v>
      </c>
      <c r="AH56" s="13">
        <f t="shared" si="7"/>
        <v>8.3516666666666683</v>
      </c>
      <c r="AI56">
        <f t="shared" si="8"/>
        <v>8.8350000000000009</v>
      </c>
      <c r="AJ56" s="14">
        <f t="shared" si="9"/>
        <v>0.94529334087907957</v>
      </c>
      <c r="AK56">
        <f t="shared" si="10"/>
        <v>63.157894736842103</v>
      </c>
      <c r="AL56" s="8">
        <f t="shared" si="11"/>
        <v>0.90476190476190488</v>
      </c>
      <c r="AM56" s="8">
        <f t="shared" si="12"/>
        <v>0.94660194174757284</v>
      </c>
      <c r="AN56" s="16">
        <f t="shared" si="13"/>
        <v>0.80959589180697888</v>
      </c>
      <c r="AO56" s="16">
        <f t="shared" si="14"/>
        <v>0.86337519494557002</v>
      </c>
      <c r="AP56" s="17">
        <f t="shared" si="15"/>
        <v>17847.34</v>
      </c>
      <c r="AQ56" s="17">
        <f t="shared" si="16"/>
        <v>28.879190938511329</v>
      </c>
      <c r="AR56" s="17">
        <f t="shared" si="21"/>
        <v>9351.5099999999984</v>
      </c>
      <c r="AS56" s="17">
        <f t="shared" si="17"/>
        <v>15.131893203883493</v>
      </c>
      <c r="AT56" s="18" t="str">
        <f t="shared" si="18"/>
        <v>High</v>
      </c>
      <c r="AU56" s="16" t="str">
        <f t="shared" si="19"/>
        <v>Warning</v>
      </c>
      <c r="AV56" s="17">
        <f t="shared" si="20"/>
        <v>288.79190938511329</v>
      </c>
    </row>
    <row r="57" spans="1:48">
      <c r="A57">
        <v>56</v>
      </c>
      <c r="B57" s="2">
        <v>46036</v>
      </c>
      <c r="C57" t="s">
        <v>46</v>
      </c>
      <c r="D57" t="s">
        <v>27</v>
      </c>
      <c r="E57" t="s">
        <v>35</v>
      </c>
      <c r="F57" t="s">
        <v>29</v>
      </c>
      <c r="G57" t="s">
        <v>36</v>
      </c>
      <c r="H57" t="s">
        <v>152</v>
      </c>
      <c r="I57" t="s">
        <v>122</v>
      </c>
      <c r="J57" s="4">
        <v>809</v>
      </c>
      <c r="K57" s="4">
        <v>821</v>
      </c>
      <c r="L57" s="4">
        <v>782</v>
      </c>
      <c r="M57" s="4">
        <v>39</v>
      </c>
      <c r="N57" s="4">
        <v>10</v>
      </c>
      <c r="O57" s="4">
        <v>0</v>
      </c>
      <c r="P57" t="s">
        <v>39</v>
      </c>
      <c r="Q57" s="4">
        <v>45</v>
      </c>
      <c r="R57" s="4">
        <v>49</v>
      </c>
      <c r="S57" s="4">
        <v>68.7</v>
      </c>
      <c r="T57" s="5">
        <v>2.59</v>
      </c>
      <c r="U57" s="5">
        <v>33.32</v>
      </c>
      <c r="V57" s="43">
        <v>16612.29</v>
      </c>
      <c r="W57" s="5">
        <v>9.3000000000000007</v>
      </c>
      <c r="X57" s="6" t="s">
        <v>50</v>
      </c>
      <c r="Y57" s="4">
        <v>28</v>
      </c>
      <c r="Z57" s="43">
        <v>27057.3</v>
      </c>
      <c r="AA57" s="8">
        <f t="shared" si="0"/>
        <v>1.0148331273176761</v>
      </c>
      <c r="AB57" s="8">
        <f t="shared" si="1"/>
        <v>4.7503045066991476E-2</v>
      </c>
      <c r="AC57" s="8">
        <f t="shared" si="2"/>
        <v>1.2180267965895249E-2</v>
      </c>
      <c r="AD57" s="8">
        <f t="shared" si="3"/>
        <v>0.95249695493300857</v>
      </c>
      <c r="AE57" s="11">
        <f t="shared" si="4"/>
        <v>0</v>
      </c>
      <c r="AF57" s="11">
        <f t="shared" si="5"/>
        <v>73.469387755102048</v>
      </c>
      <c r="AG57" s="11">
        <f t="shared" si="6"/>
        <v>11.174722222222222</v>
      </c>
      <c r="AH57" s="13">
        <f t="shared" si="7"/>
        <v>10.112500000000001</v>
      </c>
      <c r="AI57">
        <f t="shared" si="8"/>
        <v>10.112500000000001</v>
      </c>
      <c r="AJ57" s="14">
        <f t="shared" si="9"/>
        <v>1</v>
      </c>
      <c r="AK57">
        <f t="shared" si="10"/>
        <v>80</v>
      </c>
      <c r="AL57" s="8">
        <f t="shared" si="11"/>
        <v>0.91836734693877564</v>
      </c>
      <c r="AM57" s="8">
        <f t="shared" si="12"/>
        <v>0.95249695493300857</v>
      </c>
      <c r="AN57" s="16">
        <f t="shared" si="13"/>
        <v>0.87474210146908959</v>
      </c>
      <c r="AO57" s="16">
        <f t="shared" si="14"/>
        <v>0.86343210426106054</v>
      </c>
      <c r="AP57" s="17">
        <f t="shared" si="15"/>
        <v>16612.29</v>
      </c>
      <c r="AQ57" s="17">
        <f t="shared" si="16"/>
        <v>20.234214372716202</v>
      </c>
      <c r="AR57" s="17">
        <f t="shared" si="21"/>
        <v>10445.009999999998</v>
      </c>
      <c r="AS57" s="17">
        <f t="shared" si="17"/>
        <v>12.722302070645553</v>
      </c>
      <c r="AT57" s="18" t="str">
        <f t="shared" si="18"/>
        <v>Medium</v>
      </c>
      <c r="AU57" s="16" t="str">
        <f t="shared" si="19"/>
        <v>Normal</v>
      </c>
      <c r="AV57" s="17">
        <f t="shared" si="20"/>
        <v>202.34214372716201</v>
      </c>
    </row>
    <row r="58" spans="1:48">
      <c r="A58">
        <v>57</v>
      </c>
      <c r="B58" s="2">
        <v>46119</v>
      </c>
      <c r="C58" t="s">
        <v>46</v>
      </c>
      <c r="D58" t="s">
        <v>77</v>
      </c>
      <c r="E58" t="s">
        <v>105</v>
      </c>
      <c r="F58" t="s">
        <v>42</v>
      </c>
      <c r="G58" t="s">
        <v>47</v>
      </c>
      <c r="H58" t="s">
        <v>153</v>
      </c>
      <c r="I58" t="s">
        <v>154</v>
      </c>
      <c r="J58" s="4">
        <v>473</v>
      </c>
      <c r="K58" s="4">
        <v>472</v>
      </c>
      <c r="L58" s="4">
        <v>437</v>
      </c>
      <c r="M58" s="4">
        <v>35</v>
      </c>
      <c r="N58" s="4">
        <v>13</v>
      </c>
      <c r="O58" s="4">
        <v>30</v>
      </c>
      <c r="P58" t="s">
        <v>33</v>
      </c>
      <c r="Q58" s="4">
        <v>64</v>
      </c>
      <c r="R58" s="4">
        <v>63</v>
      </c>
      <c r="S58" s="4">
        <v>70.099999999999994</v>
      </c>
      <c r="T58" s="5">
        <v>2.14</v>
      </c>
      <c r="U58" s="5">
        <v>15.81</v>
      </c>
      <c r="V58" s="43">
        <v>15220.42</v>
      </c>
      <c r="W58" s="5">
        <v>10.09</v>
      </c>
      <c r="X58" s="6" t="s">
        <v>34</v>
      </c>
      <c r="Y58" s="4">
        <v>13</v>
      </c>
      <c r="Z58" s="43">
        <v>22501.439999999999</v>
      </c>
      <c r="AA58" s="8">
        <f t="shared" si="0"/>
        <v>0.9978858350951374</v>
      </c>
      <c r="AB58" s="8">
        <f t="shared" si="1"/>
        <v>7.4152542372881353E-2</v>
      </c>
      <c r="AC58" s="8">
        <f t="shared" si="2"/>
        <v>2.7542372881355932E-2</v>
      </c>
      <c r="AD58" s="8">
        <f t="shared" si="3"/>
        <v>0.92584745762711862</v>
      </c>
      <c r="AE58" s="11">
        <f t="shared" si="4"/>
        <v>0.5</v>
      </c>
      <c r="AF58" s="11">
        <f t="shared" si="5"/>
        <v>57.142857142857146</v>
      </c>
      <c r="AG58" s="11">
        <f t="shared" si="6"/>
        <v>8.26</v>
      </c>
      <c r="AH58" s="13">
        <f t="shared" si="7"/>
        <v>7.9088888888888889</v>
      </c>
      <c r="AI58">
        <f t="shared" si="8"/>
        <v>8.4088888888888889</v>
      </c>
      <c r="AJ58" s="14">
        <f t="shared" si="9"/>
        <v>0.94053911205073992</v>
      </c>
      <c r="AK58">
        <f t="shared" si="10"/>
        <v>56.25</v>
      </c>
      <c r="AL58" s="8">
        <f t="shared" si="11"/>
        <v>1.0158730158730158</v>
      </c>
      <c r="AM58" s="8">
        <f t="shared" si="12"/>
        <v>0.92584745762711862</v>
      </c>
      <c r="AN58" s="16">
        <f t="shared" si="13"/>
        <v>0.88461790038455379</v>
      </c>
      <c r="AO58" s="16">
        <f t="shared" si="14"/>
        <v>0.86342012333181484</v>
      </c>
      <c r="AP58" s="17">
        <f t="shared" si="15"/>
        <v>15220.42</v>
      </c>
      <c r="AQ58" s="17">
        <f t="shared" si="16"/>
        <v>32.246652542372878</v>
      </c>
      <c r="AR58" s="17">
        <f t="shared" si="21"/>
        <v>7281.0199999999986</v>
      </c>
      <c r="AS58" s="17">
        <f t="shared" si="17"/>
        <v>15.425889830508472</v>
      </c>
      <c r="AT58" s="18" t="str">
        <f t="shared" si="18"/>
        <v>Medium</v>
      </c>
      <c r="AU58" s="16" t="str">
        <f t="shared" si="19"/>
        <v>Normal</v>
      </c>
      <c r="AV58" s="17">
        <f t="shared" si="20"/>
        <v>419.2064830508474</v>
      </c>
    </row>
    <row r="59" spans="1:48">
      <c r="A59">
        <v>58</v>
      </c>
      <c r="B59" s="2">
        <v>46181</v>
      </c>
      <c r="C59" t="s">
        <v>26</v>
      </c>
      <c r="D59" t="s">
        <v>55</v>
      </c>
      <c r="E59" t="s">
        <v>98</v>
      </c>
      <c r="F59" t="s">
        <v>29</v>
      </c>
      <c r="G59" t="s">
        <v>30</v>
      </c>
      <c r="H59" t="s">
        <v>155</v>
      </c>
      <c r="I59" t="s">
        <v>44</v>
      </c>
      <c r="J59" s="4">
        <v>944</v>
      </c>
      <c r="K59" s="4">
        <v>913</v>
      </c>
      <c r="L59" s="4">
        <v>831</v>
      </c>
      <c r="M59" s="4">
        <v>82</v>
      </c>
      <c r="N59" s="4">
        <v>34</v>
      </c>
      <c r="O59" s="4">
        <v>8</v>
      </c>
      <c r="P59" t="s">
        <v>81</v>
      </c>
      <c r="Q59" s="4">
        <v>42</v>
      </c>
      <c r="R59" s="4">
        <v>46</v>
      </c>
      <c r="S59" s="4">
        <v>72.8</v>
      </c>
      <c r="T59" s="5">
        <v>1.82</v>
      </c>
      <c r="U59" s="5">
        <v>35.44</v>
      </c>
      <c r="V59" s="43">
        <v>16270.31</v>
      </c>
      <c r="W59" s="5">
        <v>9.1300000000000008</v>
      </c>
      <c r="X59" s="6" t="s">
        <v>45</v>
      </c>
      <c r="Y59" s="4">
        <v>30</v>
      </c>
      <c r="Z59" s="43">
        <v>26497.22</v>
      </c>
      <c r="AA59" s="8">
        <f t="shared" si="0"/>
        <v>0.96716101694915257</v>
      </c>
      <c r="AB59" s="8">
        <f t="shared" si="1"/>
        <v>8.9813800657174148E-2</v>
      </c>
      <c r="AC59" s="8">
        <f t="shared" si="2"/>
        <v>3.7239868565169768E-2</v>
      </c>
      <c r="AD59" s="8">
        <f t="shared" si="3"/>
        <v>0.91018619934282585</v>
      </c>
      <c r="AE59" s="11">
        <f t="shared" si="4"/>
        <v>0.13333333333333333</v>
      </c>
      <c r="AF59" s="11">
        <f t="shared" si="5"/>
        <v>78.260869565217391</v>
      </c>
      <c r="AG59" s="11">
        <f t="shared" si="6"/>
        <v>11.66611111111111</v>
      </c>
      <c r="AH59" s="13">
        <f t="shared" si="7"/>
        <v>10.88</v>
      </c>
      <c r="AI59">
        <f t="shared" si="8"/>
        <v>11.013333333333334</v>
      </c>
      <c r="AJ59" s="14">
        <f t="shared" si="9"/>
        <v>0.98789346246973375</v>
      </c>
      <c r="AK59">
        <f t="shared" si="10"/>
        <v>85.714285714285708</v>
      </c>
      <c r="AL59" s="8">
        <f t="shared" si="11"/>
        <v>0.91304347826086962</v>
      </c>
      <c r="AM59" s="8">
        <f t="shared" si="12"/>
        <v>0.91018619934282585</v>
      </c>
      <c r="AN59" s="16">
        <f t="shared" si="13"/>
        <v>0.8209785615295645</v>
      </c>
      <c r="AO59" s="16">
        <f t="shared" si="14"/>
        <v>0.86339764424692333</v>
      </c>
      <c r="AP59" s="17">
        <f t="shared" si="15"/>
        <v>16270.31</v>
      </c>
      <c r="AQ59" s="17">
        <f t="shared" si="16"/>
        <v>17.820711938663745</v>
      </c>
      <c r="AR59" s="17">
        <f t="shared" si="21"/>
        <v>10226.910000000002</v>
      </c>
      <c r="AS59" s="17">
        <f t="shared" si="17"/>
        <v>11.201434830230014</v>
      </c>
      <c r="AT59" s="18" t="str">
        <f t="shared" si="18"/>
        <v>Low</v>
      </c>
      <c r="AU59" s="16" t="str">
        <f t="shared" si="19"/>
        <v>Warning</v>
      </c>
      <c r="AV59" s="17">
        <f t="shared" si="20"/>
        <v>605.90420591456734</v>
      </c>
    </row>
    <row r="60" spans="1:48">
      <c r="A60">
        <v>59</v>
      </c>
      <c r="B60" s="2">
        <v>46095</v>
      </c>
      <c r="C60" t="s">
        <v>46</v>
      </c>
      <c r="D60" t="s">
        <v>55</v>
      </c>
      <c r="E60" t="s">
        <v>92</v>
      </c>
      <c r="F60" t="s">
        <v>29</v>
      </c>
      <c r="G60" t="s">
        <v>30</v>
      </c>
      <c r="H60" t="s">
        <v>156</v>
      </c>
      <c r="I60" t="s">
        <v>117</v>
      </c>
      <c r="J60" s="4">
        <v>790</v>
      </c>
      <c r="K60" s="4">
        <v>804</v>
      </c>
      <c r="L60" s="4">
        <v>773</v>
      </c>
      <c r="M60" s="4">
        <v>31</v>
      </c>
      <c r="N60" s="4">
        <v>9</v>
      </c>
      <c r="O60" s="4">
        <v>31</v>
      </c>
      <c r="P60" t="s">
        <v>54</v>
      </c>
      <c r="Q60" s="4">
        <v>42</v>
      </c>
      <c r="R60" s="4">
        <v>46</v>
      </c>
      <c r="S60" s="4">
        <v>66.2</v>
      </c>
      <c r="T60" s="5">
        <v>2.19</v>
      </c>
      <c r="U60" s="5">
        <v>29.99</v>
      </c>
      <c r="V60" s="43">
        <v>14145.26</v>
      </c>
      <c r="W60" s="5">
        <v>10.39</v>
      </c>
      <c r="X60" s="6" t="s">
        <v>89</v>
      </c>
      <c r="Y60" s="4">
        <v>37</v>
      </c>
      <c r="Z60" s="43">
        <v>25306.85</v>
      </c>
      <c r="AA60" s="8">
        <f t="shared" si="0"/>
        <v>1.0177215189873419</v>
      </c>
      <c r="AB60" s="8">
        <f t="shared" si="1"/>
        <v>3.8557213930348257E-2</v>
      </c>
      <c r="AC60" s="8">
        <f t="shared" si="2"/>
        <v>1.1194029850746268E-2</v>
      </c>
      <c r="AD60" s="8">
        <f t="shared" si="3"/>
        <v>0.96144278606965172</v>
      </c>
      <c r="AE60" s="11">
        <f t="shared" si="4"/>
        <v>0.51666666666666672</v>
      </c>
      <c r="AF60" s="11">
        <f t="shared" si="5"/>
        <v>78.260869565217391</v>
      </c>
      <c r="AG60" s="11">
        <f t="shared" si="6"/>
        <v>10.273333333333333</v>
      </c>
      <c r="AH60" s="13">
        <f t="shared" si="7"/>
        <v>8.6999999999999993</v>
      </c>
      <c r="AI60">
        <f t="shared" si="8"/>
        <v>9.2166666666666668</v>
      </c>
      <c r="AJ60" s="14">
        <f t="shared" si="9"/>
        <v>0.94394213381555148</v>
      </c>
      <c r="AK60">
        <f t="shared" si="10"/>
        <v>85.714285714285708</v>
      </c>
      <c r="AL60" s="8">
        <f t="shared" si="11"/>
        <v>0.91304347826086962</v>
      </c>
      <c r="AM60" s="8">
        <f t="shared" si="12"/>
        <v>0.96144278606965172</v>
      </c>
      <c r="AN60" s="16">
        <f t="shared" si="13"/>
        <v>0.82862928067422925</v>
      </c>
      <c r="AO60" s="16">
        <f t="shared" si="14"/>
        <v>0.86344267512029627</v>
      </c>
      <c r="AP60" s="17">
        <f t="shared" si="15"/>
        <v>14145.26</v>
      </c>
      <c r="AQ60" s="17">
        <f t="shared" si="16"/>
        <v>17.593606965174128</v>
      </c>
      <c r="AR60" s="17">
        <f t="shared" si="21"/>
        <v>11161.589999999998</v>
      </c>
      <c r="AS60" s="17">
        <f t="shared" si="17"/>
        <v>13.882574626865669</v>
      </c>
      <c r="AT60" s="18" t="str">
        <f t="shared" si="18"/>
        <v>High</v>
      </c>
      <c r="AU60" s="16" t="str">
        <f t="shared" si="19"/>
        <v>Warning</v>
      </c>
      <c r="AV60" s="17">
        <f t="shared" si="20"/>
        <v>158.34246268656716</v>
      </c>
    </row>
    <row r="61" spans="1:48">
      <c r="A61">
        <v>60</v>
      </c>
      <c r="B61" s="2">
        <v>46029</v>
      </c>
      <c r="C61" t="s">
        <v>46</v>
      </c>
      <c r="D61" t="s">
        <v>27</v>
      </c>
      <c r="E61" t="s">
        <v>35</v>
      </c>
      <c r="F61" t="s">
        <v>42</v>
      </c>
      <c r="G61" t="s">
        <v>30</v>
      </c>
      <c r="H61" t="s">
        <v>157</v>
      </c>
      <c r="I61" t="s">
        <v>119</v>
      </c>
      <c r="J61" s="4">
        <v>911</v>
      </c>
      <c r="K61" s="4">
        <v>855</v>
      </c>
      <c r="L61" s="4">
        <v>802</v>
      </c>
      <c r="M61" s="4">
        <v>53</v>
      </c>
      <c r="N61" s="4">
        <v>16</v>
      </c>
      <c r="O61" s="4">
        <v>18</v>
      </c>
      <c r="P61" t="s">
        <v>70</v>
      </c>
      <c r="Q61" s="4">
        <v>42</v>
      </c>
      <c r="R61" s="4">
        <v>42</v>
      </c>
      <c r="S61" s="4">
        <v>72.8</v>
      </c>
      <c r="T61" s="5">
        <v>2.17</v>
      </c>
      <c r="U61" s="5">
        <v>34.35</v>
      </c>
      <c r="V61" s="43">
        <v>15758.87</v>
      </c>
      <c r="W61" s="5">
        <v>8.66</v>
      </c>
      <c r="X61" s="6" t="s">
        <v>50</v>
      </c>
      <c r="Y61" s="4">
        <v>27</v>
      </c>
      <c r="Z61" s="43">
        <v>24923.34</v>
      </c>
      <c r="AA61" s="8">
        <f t="shared" si="0"/>
        <v>0.93852908891328213</v>
      </c>
      <c r="AB61" s="8">
        <f t="shared" si="1"/>
        <v>6.1988304093567252E-2</v>
      </c>
      <c r="AC61" s="8">
        <f t="shared" si="2"/>
        <v>1.8713450292397661E-2</v>
      </c>
      <c r="AD61" s="8">
        <f t="shared" si="3"/>
        <v>0.93801169590643274</v>
      </c>
      <c r="AE61" s="11">
        <f t="shared" si="4"/>
        <v>0.3</v>
      </c>
      <c r="AF61" s="11">
        <f t="shared" si="5"/>
        <v>85.714285714285708</v>
      </c>
      <c r="AG61" s="11">
        <f t="shared" si="6"/>
        <v>9.9749999999999996</v>
      </c>
      <c r="AH61" s="13">
        <f t="shared" si="7"/>
        <v>10.328333333333333</v>
      </c>
      <c r="AI61">
        <f t="shared" si="8"/>
        <v>10.628333333333334</v>
      </c>
      <c r="AJ61" s="14">
        <f t="shared" si="9"/>
        <v>0.9717735612356907</v>
      </c>
      <c r="AK61">
        <f t="shared" si="10"/>
        <v>85.714285714285708</v>
      </c>
      <c r="AL61" s="8">
        <f t="shared" si="11"/>
        <v>1</v>
      </c>
      <c r="AM61" s="8">
        <f t="shared" si="12"/>
        <v>0.93801169590643274</v>
      </c>
      <c r="AN61" s="16">
        <f t="shared" si="13"/>
        <v>0.91153496621172392</v>
      </c>
      <c r="AO61" s="16">
        <f t="shared" si="14"/>
        <v>0.86347967128867686</v>
      </c>
      <c r="AP61" s="17">
        <f t="shared" si="15"/>
        <v>15758.87</v>
      </c>
      <c r="AQ61" s="17">
        <f t="shared" si="16"/>
        <v>18.431426900584796</v>
      </c>
      <c r="AR61" s="17">
        <f t="shared" si="21"/>
        <v>9164.4699999999993</v>
      </c>
      <c r="AS61" s="17">
        <f t="shared" si="17"/>
        <v>10.718678362573099</v>
      </c>
      <c r="AT61" s="18" t="str">
        <f t="shared" si="18"/>
        <v>Medium</v>
      </c>
      <c r="AU61" s="16" t="str">
        <f t="shared" si="19"/>
        <v>Normal</v>
      </c>
      <c r="AV61" s="17">
        <f t="shared" si="20"/>
        <v>294.90283040935674</v>
      </c>
    </row>
    <row r="62" spans="1:48">
      <c r="A62">
        <v>61</v>
      </c>
      <c r="B62" s="2">
        <v>46078</v>
      </c>
      <c r="C62" t="s">
        <v>26</v>
      </c>
      <c r="D62" t="s">
        <v>55</v>
      </c>
      <c r="E62" t="s">
        <v>92</v>
      </c>
      <c r="F62" t="s">
        <v>42</v>
      </c>
      <c r="G62" t="s">
        <v>58</v>
      </c>
      <c r="H62" t="s">
        <v>158</v>
      </c>
      <c r="I62" t="s">
        <v>122</v>
      </c>
      <c r="J62" s="4">
        <v>741</v>
      </c>
      <c r="K62" s="4">
        <v>714</v>
      </c>
      <c r="L62" s="4">
        <v>682</v>
      </c>
      <c r="M62" s="4">
        <v>32</v>
      </c>
      <c r="N62" s="4">
        <v>8</v>
      </c>
      <c r="O62" s="4">
        <v>29</v>
      </c>
      <c r="P62" t="s">
        <v>61</v>
      </c>
      <c r="Q62" s="4">
        <v>49</v>
      </c>
      <c r="R62" s="4">
        <v>50</v>
      </c>
      <c r="S62" s="4">
        <v>79</v>
      </c>
      <c r="T62" s="5">
        <v>1.99</v>
      </c>
      <c r="U62" s="5">
        <v>22.84</v>
      </c>
      <c r="V62" s="43">
        <v>15924.41</v>
      </c>
      <c r="W62" s="5">
        <v>7.7</v>
      </c>
      <c r="X62" s="6" t="s">
        <v>45</v>
      </c>
      <c r="Y62" s="4">
        <v>35</v>
      </c>
      <c r="Z62" s="43">
        <v>26171.59</v>
      </c>
      <c r="AA62" s="8">
        <f t="shared" si="0"/>
        <v>0.96356275303643724</v>
      </c>
      <c r="AB62" s="8">
        <f t="shared" si="1"/>
        <v>4.4817927170868348E-2</v>
      </c>
      <c r="AC62" s="8">
        <f t="shared" si="2"/>
        <v>1.1204481792717087E-2</v>
      </c>
      <c r="AD62" s="8">
        <f t="shared" si="3"/>
        <v>0.9551820728291317</v>
      </c>
      <c r="AE62" s="11">
        <f t="shared" si="4"/>
        <v>0.48333333333333334</v>
      </c>
      <c r="AF62" s="11">
        <f t="shared" si="5"/>
        <v>72</v>
      </c>
      <c r="AG62" s="11">
        <f t="shared" si="6"/>
        <v>9.9166666666666661</v>
      </c>
      <c r="AH62" s="13">
        <f t="shared" si="7"/>
        <v>9.6025000000000009</v>
      </c>
      <c r="AI62">
        <f t="shared" si="8"/>
        <v>10.085833333333333</v>
      </c>
      <c r="AJ62" s="14">
        <f t="shared" si="9"/>
        <v>0.95207799719077923</v>
      </c>
      <c r="AK62">
        <f t="shared" si="10"/>
        <v>73.469387755102048</v>
      </c>
      <c r="AL62" s="8">
        <f t="shared" si="11"/>
        <v>0.97999999999999987</v>
      </c>
      <c r="AM62" s="8">
        <f t="shared" si="12"/>
        <v>0.9551820728291317</v>
      </c>
      <c r="AN62" s="16">
        <f t="shared" si="13"/>
        <v>0.89121967815466263</v>
      </c>
      <c r="AO62" s="16">
        <f t="shared" si="14"/>
        <v>0.86342854863450336</v>
      </c>
      <c r="AP62" s="17">
        <f t="shared" si="15"/>
        <v>15924.41</v>
      </c>
      <c r="AQ62" s="17">
        <f t="shared" si="16"/>
        <v>22.303095238095239</v>
      </c>
      <c r="AR62" s="17">
        <f t="shared" si="21"/>
        <v>10247.18</v>
      </c>
      <c r="AS62" s="17">
        <f t="shared" si="17"/>
        <v>14.351792717086836</v>
      </c>
      <c r="AT62" s="18" t="str">
        <f t="shared" si="18"/>
        <v>High</v>
      </c>
      <c r="AU62" s="16" t="str">
        <f t="shared" si="19"/>
        <v>Normal</v>
      </c>
      <c r="AV62" s="17">
        <f t="shared" si="20"/>
        <v>178.42476190476191</v>
      </c>
    </row>
    <row r="63" spans="1:48">
      <c r="A63">
        <v>62</v>
      </c>
      <c r="B63" s="2">
        <v>46044</v>
      </c>
      <c r="C63" t="s">
        <v>46</v>
      </c>
      <c r="D63" t="s">
        <v>27</v>
      </c>
      <c r="E63" t="s">
        <v>28</v>
      </c>
      <c r="F63" t="s">
        <v>42</v>
      </c>
      <c r="G63" t="s">
        <v>36</v>
      </c>
      <c r="H63" t="s">
        <v>159</v>
      </c>
      <c r="I63" t="s">
        <v>60</v>
      </c>
      <c r="J63" s="4">
        <v>690</v>
      </c>
      <c r="K63" s="4">
        <v>685</v>
      </c>
      <c r="L63" s="4">
        <v>651</v>
      </c>
      <c r="M63" s="4">
        <v>34</v>
      </c>
      <c r="N63" s="4">
        <v>9</v>
      </c>
      <c r="O63" s="4">
        <v>0</v>
      </c>
      <c r="P63" t="s">
        <v>39</v>
      </c>
      <c r="Q63" s="4">
        <v>45</v>
      </c>
      <c r="R63" s="4">
        <v>49</v>
      </c>
      <c r="S63" s="4">
        <v>72</v>
      </c>
      <c r="T63" s="5">
        <v>2.14</v>
      </c>
      <c r="U63" s="5">
        <v>25.71</v>
      </c>
      <c r="V63" s="43">
        <v>14500.01</v>
      </c>
      <c r="W63" s="5">
        <v>9.56</v>
      </c>
      <c r="X63" s="6" t="s">
        <v>34</v>
      </c>
      <c r="Y63" s="4">
        <v>22</v>
      </c>
      <c r="Z63" s="43">
        <v>22162.06</v>
      </c>
      <c r="AA63" s="8">
        <f t="shared" si="0"/>
        <v>0.99275362318840576</v>
      </c>
      <c r="AB63" s="8">
        <f t="shared" si="1"/>
        <v>4.9635036496350364E-2</v>
      </c>
      <c r="AC63" s="8">
        <f t="shared" si="2"/>
        <v>1.3138686131386862E-2</v>
      </c>
      <c r="AD63" s="8">
        <f t="shared" si="3"/>
        <v>0.95036496350364963</v>
      </c>
      <c r="AE63" s="11">
        <f t="shared" si="4"/>
        <v>0</v>
      </c>
      <c r="AF63" s="11">
        <f t="shared" si="5"/>
        <v>73.469387755102048</v>
      </c>
      <c r="AG63" s="11">
        <f t="shared" si="6"/>
        <v>9.3236111111111111</v>
      </c>
      <c r="AH63" s="13">
        <f t="shared" si="7"/>
        <v>8.625</v>
      </c>
      <c r="AI63">
        <f t="shared" si="8"/>
        <v>8.625</v>
      </c>
      <c r="AJ63" s="14">
        <f t="shared" si="9"/>
        <v>1</v>
      </c>
      <c r="AK63">
        <f t="shared" si="10"/>
        <v>80</v>
      </c>
      <c r="AL63" s="8">
        <f t="shared" si="11"/>
        <v>0.91836734693877564</v>
      </c>
      <c r="AM63" s="8">
        <f t="shared" si="12"/>
        <v>0.95036496350364963</v>
      </c>
      <c r="AN63" s="16">
        <f t="shared" si="13"/>
        <v>0.87278415015641309</v>
      </c>
      <c r="AO63" s="16">
        <f t="shared" si="14"/>
        <v>0.86339895211744266</v>
      </c>
      <c r="AP63" s="17">
        <f t="shared" si="15"/>
        <v>14500.01</v>
      </c>
      <c r="AQ63" s="17">
        <f t="shared" si="16"/>
        <v>21.167897810218978</v>
      </c>
      <c r="AR63" s="17">
        <f t="shared" si="21"/>
        <v>7662.0500000000011</v>
      </c>
      <c r="AS63" s="17">
        <f t="shared" si="17"/>
        <v>11.185474452554747</v>
      </c>
      <c r="AT63" s="18" t="str">
        <f t="shared" si="18"/>
        <v>Low</v>
      </c>
      <c r="AU63" s="16" t="str">
        <f t="shared" si="19"/>
        <v>Normal</v>
      </c>
      <c r="AV63" s="17">
        <f t="shared" si="20"/>
        <v>190.51108029197081</v>
      </c>
    </row>
    <row r="64" spans="1:48">
      <c r="A64">
        <v>63</v>
      </c>
      <c r="B64" s="2">
        <v>46162</v>
      </c>
      <c r="C64" t="s">
        <v>46</v>
      </c>
      <c r="D64" t="s">
        <v>77</v>
      </c>
      <c r="E64" t="s">
        <v>105</v>
      </c>
      <c r="F64" t="s">
        <v>42</v>
      </c>
      <c r="G64" t="s">
        <v>36</v>
      </c>
      <c r="H64" t="s">
        <v>160</v>
      </c>
      <c r="I64" t="s">
        <v>113</v>
      </c>
      <c r="J64" s="4">
        <v>749</v>
      </c>
      <c r="K64" s="4">
        <v>724</v>
      </c>
      <c r="L64" s="4">
        <v>669</v>
      </c>
      <c r="M64" s="4">
        <v>55</v>
      </c>
      <c r="N64" s="4">
        <v>13</v>
      </c>
      <c r="O64" s="4">
        <v>6</v>
      </c>
      <c r="P64" t="s">
        <v>33</v>
      </c>
      <c r="Q64" s="4">
        <v>45</v>
      </c>
      <c r="R64" s="4">
        <v>44</v>
      </c>
      <c r="S64" s="4">
        <v>75</v>
      </c>
      <c r="T64" s="5">
        <v>0.76</v>
      </c>
      <c r="U64" s="5">
        <v>27.62</v>
      </c>
      <c r="V64" s="43">
        <v>14587.27</v>
      </c>
      <c r="W64" s="5">
        <v>9.4499999999999993</v>
      </c>
      <c r="X64" s="6" t="s">
        <v>50</v>
      </c>
      <c r="Y64" s="4">
        <v>26</v>
      </c>
      <c r="Z64" s="43">
        <v>23178.87</v>
      </c>
      <c r="AA64" s="8">
        <f t="shared" si="0"/>
        <v>0.96662216288384517</v>
      </c>
      <c r="AB64" s="8">
        <f t="shared" si="1"/>
        <v>7.5966850828729282E-2</v>
      </c>
      <c r="AC64" s="8">
        <f t="shared" si="2"/>
        <v>1.7955801104972375E-2</v>
      </c>
      <c r="AD64" s="8">
        <f t="shared" si="3"/>
        <v>0.92403314917127077</v>
      </c>
      <c r="AE64" s="11">
        <f t="shared" si="4"/>
        <v>0.1</v>
      </c>
      <c r="AF64" s="11">
        <f t="shared" si="5"/>
        <v>81.818181818181813</v>
      </c>
      <c r="AG64" s="11">
        <f t="shared" si="6"/>
        <v>8.8488888888888884</v>
      </c>
      <c r="AH64" s="13">
        <f t="shared" si="7"/>
        <v>9.2625000000000011</v>
      </c>
      <c r="AI64">
        <f t="shared" si="8"/>
        <v>9.3625000000000007</v>
      </c>
      <c r="AJ64" s="14">
        <f t="shared" si="9"/>
        <v>0.98931909212283053</v>
      </c>
      <c r="AK64">
        <f t="shared" si="10"/>
        <v>80</v>
      </c>
      <c r="AL64" s="8">
        <f t="shared" si="11"/>
        <v>1.0227272727272727</v>
      </c>
      <c r="AM64" s="8">
        <f t="shared" si="12"/>
        <v>0.92403314917127077</v>
      </c>
      <c r="AN64" s="16">
        <f t="shared" si="13"/>
        <v>0.93494008250746519</v>
      </c>
      <c r="AO64" s="16">
        <f t="shared" si="14"/>
        <v>0.86338894657582321</v>
      </c>
      <c r="AP64" s="17">
        <f t="shared" si="15"/>
        <v>14587.27</v>
      </c>
      <c r="AQ64" s="17">
        <f t="shared" si="16"/>
        <v>20.148162983425415</v>
      </c>
      <c r="AR64" s="17">
        <f t="shared" si="21"/>
        <v>8591.5999999999985</v>
      </c>
      <c r="AS64" s="17">
        <f t="shared" si="17"/>
        <v>11.86685082872928</v>
      </c>
      <c r="AT64" s="18" t="str">
        <f t="shared" si="18"/>
        <v>Medium</v>
      </c>
      <c r="AU64" s="16" t="str">
        <f t="shared" si="19"/>
        <v>Normal</v>
      </c>
      <c r="AV64" s="17">
        <f t="shared" si="20"/>
        <v>261.92611878453039</v>
      </c>
    </row>
    <row r="65" spans="1:48">
      <c r="A65">
        <v>64</v>
      </c>
      <c r="B65" s="2">
        <v>46054</v>
      </c>
      <c r="C65" t="s">
        <v>46</v>
      </c>
      <c r="D65" t="s">
        <v>40</v>
      </c>
      <c r="E65" t="s">
        <v>41</v>
      </c>
      <c r="F65" t="s">
        <v>42</v>
      </c>
      <c r="G65" t="s">
        <v>47</v>
      </c>
      <c r="H65" t="s">
        <v>161</v>
      </c>
      <c r="I65" t="s">
        <v>69</v>
      </c>
      <c r="J65" s="4">
        <v>536</v>
      </c>
      <c r="K65" s="4">
        <v>595</v>
      </c>
      <c r="L65" s="4">
        <v>561</v>
      </c>
      <c r="M65" s="4">
        <v>34</v>
      </c>
      <c r="N65" s="4">
        <v>7</v>
      </c>
      <c r="O65" s="4">
        <v>0</v>
      </c>
      <c r="P65" t="s">
        <v>39</v>
      </c>
      <c r="Q65" s="4">
        <v>64</v>
      </c>
      <c r="R65" s="4">
        <v>70</v>
      </c>
      <c r="S65" s="4">
        <v>63.1</v>
      </c>
      <c r="T65" s="5">
        <v>1.96</v>
      </c>
      <c r="U65" s="5">
        <v>21.32</v>
      </c>
      <c r="V65" s="43">
        <v>18545.650000000001</v>
      </c>
      <c r="W65" s="5">
        <v>9.17</v>
      </c>
      <c r="X65" s="6" t="s">
        <v>34</v>
      </c>
      <c r="Y65" s="4">
        <v>20</v>
      </c>
      <c r="Z65" s="43">
        <v>29453.66</v>
      </c>
      <c r="AA65" s="8">
        <f t="shared" si="0"/>
        <v>1.1100746268656716</v>
      </c>
      <c r="AB65" s="8">
        <f t="shared" si="1"/>
        <v>5.7142857142857141E-2</v>
      </c>
      <c r="AC65" s="8">
        <f t="shared" si="2"/>
        <v>1.1764705882352941E-2</v>
      </c>
      <c r="AD65" s="8">
        <f t="shared" si="3"/>
        <v>0.94285714285714284</v>
      </c>
      <c r="AE65" s="11">
        <f t="shared" si="4"/>
        <v>0</v>
      </c>
      <c r="AF65" s="11">
        <f t="shared" si="5"/>
        <v>51.428571428571431</v>
      </c>
      <c r="AG65" s="11">
        <f t="shared" si="6"/>
        <v>11.569444444444445</v>
      </c>
      <c r="AH65" s="13">
        <f t="shared" si="7"/>
        <v>9.5288888888888881</v>
      </c>
      <c r="AI65">
        <f t="shared" si="8"/>
        <v>9.5288888888888881</v>
      </c>
      <c r="AJ65" s="14">
        <f t="shared" si="9"/>
        <v>1</v>
      </c>
      <c r="AK65">
        <f t="shared" si="10"/>
        <v>56.25</v>
      </c>
      <c r="AL65" s="8">
        <f t="shared" si="11"/>
        <v>0.91428571428571437</v>
      </c>
      <c r="AM65" s="8">
        <f t="shared" si="12"/>
        <v>0.94285714285714284</v>
      </c>
      <c r="AN65" s="16">
        <f t="shared" si="13"/>
        <v>0.86204081632653062</v>
      </c>
      <c r="AO65" s="16">
        <f t="shared" si="14"/>
        <v>0.86331258463779592</v>
      </c>
      <c r="AP65" s="17">
        <f t="shared" si="15"/>
        <v>18545.650000000001</v>
      </c>
      <c r="AQ65" s="17">
        <f t="shared" si="16"/>
        <v>31.16915966386555</v>
      </c>
      <c r="AR65" s="17">
        <f t="shared" si="21"/>
        <v>10908.009999999998</v>
      </c>
      <c r="AS65" s="17">
        <f t="shared" si="17"/>
        <v>18.332789915966384</v>
      </c>
      <c r="AT65" s="18" t="str">
        <f t="shared" si="18"/>
        <v>Low</v>
      </c>
      <c r="AU65" s="16" t="str">
        <f t="shared" si="19"/>
        <v>Normal</v>
      </c>
      <c r="AV65" s="17">
        <f t="shared" si="20"/>
        <v>218.18411764705886</v>
      </c>
    </row>
    <row r="66" spans="1:48">
      <c r="A66">
        <v>65</v>
      </c>
      <c r="B66" s="2">
        <v>46101</v>
      </c>
      <c r="C66" t="s">
        <v>46</v>
      </c>
      <c r="D66" t="s">
        <v>55</v>
      </c>
      <c r="E66" t="s">
        <v>92</v>
      </c>
      <c r="F66" t="s">
        <v>42</v>
      </c>
      <c r="G66" t="s">
        <v>36</v>
      </c>
      <c r="H66" t="s">
        <v>162</v>
      </c>
      <c r="I66" t="s">
        <v>149</v>
      </c>
      <c r="J66" s="4">
        <v>908</v>
      </c>
      <c r="K66" s="4">
        <v>877</v>
      </c>
      <c r="L66" s="4">
        <v>840</v>
      </c>
      <c r="M66" s="4">
        <v>37</v>
      </c>
      <c r="N66" s="4">
        <v>14</v>
      </c>
      <c r="O66" s="4">
        <v>10</v>
      </c>
      <c r="P66" t="s">
        <v>76</v>
      </c>
      <c r="Q66" s="4">
        <v>45</v>
      </c>
      <c r="R66" s="4">
        <v>45</v>
      </c>
      <c r="S66" s="4">
        <v>70.5</v>
      </c>
      <c r="T66" s="5">
        <v>2.63</v>
      </c>
      <c r="U66" s="5">
        <v>33.03</v>
      </c>
      <c r="V66" s="43">
        <v>17207.830000000002</v>
      </c>
      <c r="W66" s="5">
        <v>8.89</v>
      </c>
      <c r="X66" s="6" t="s">
        <v>89</v>
      </c>
      <c r="Y66" s="4">
        <v>31</v>
      </c>
      <c r="Z66" s="43">
        <v>28579.39</v>
      </c>
      <c r="AA66" s="8">
        <f t="shared" ref="AA66:AA129" si="22">IFERROR(K66/J66,0)</f>
        <v>0.96585903083700442</v>
      </c>
      <c r="AB66" s="8">
        <f t="shared" ref="AB66:AB129" si="23">IFERROR(M66/K66,0)</f>
        <v>4.2189281641961229E-2</v>
      </c>
      <c r="AC66" s="8">
        <f t="shared" ref="AC66:AC129" si="24">IFERROR(N66/K66,0)</f>
        <v>1.596351197263398E-2</v>
      </c>
      <c r="AD66" s="8">
        <f t="shared" ref="AD66:AD129" si="25">IFERROR(L66/K66,0)</f>
        <v>0.95781071835803877</v>
      </c>
      <c r="AE66" s="11">
        <f t="shared" ref="AE66:AE129" si="26">IFERROR(O66/60,0)</f>
        <v>0.16666666666666666</v>
      </c>
      <c r="AF66" s="11">
        <f t="shared" ref="AF66:AF129" si="27">IFERROR(3600/R66,0)</f>
        <v>80</v>
      </c>
      <c r="AG66" s="11">
        <f t="shared" ref="AG66:AG129" si="28">(K66*R66)/3600</f>
        <v>10.9625</v>
      </c>
      <c r="AH66" s="13">
        <f t="shared" ref="AH66:AH129" si="29">MAX(0,AI66-AE66)</f>
        <v>11.183333333333334</v>
      </c>
      <c r="AI66">
        <f t="shared" ref="AI66:AI129" si="30">(J66*Q66)/3600</f>
        <v>11.35</v>
      </c>
      <c r="AJ66" s="14">
        <f t="shared" ref="AJ66:AJ129" si="31">IFERROR(AH66/AI66,0)</f>
        <v>0.98531571218795888</v>
      </c>
      <c r="AK66">
        <f t="shared" ref="AK66:AK129" si="32">IFERROR(3600/Q66,0)</f>
        <v>80</v>
      </c>
      <c r="AL66" s="8">
        <f t="shared" ref="AL66:AL129" si="33">IFERROR(AF66/AK66,0)</f>
        <v>1</v>
      </c>
      <c r="AM66" s="8">
        <f t="shared" ref="AM66:AM129" si="34">IFERROR(L66/K66,0)</f>
        <v>0.95781071835803877</v>
      </c>
      <c r="AN66" s="16">
        <f t="shared" ref="AN66:AN129" si="35">AJ66*AL66*AM66</f>
        <v>0.94374595010021145</v>
      </c>
      <c r="AO66" s="16">
        <f t="shared" ref="AO66:AO129" si="36">AVERAGE(AN66:AN1065)</f>
        <v>0.86331394336462419</v>
      </c>
      <c r="AP66" s="17">
        <f t="shared" ref="AP66:AP129" si="37">V66</f>
        <v>17207.830000000002</v>
      </c>
      <c r="AQ66" s="17">
        <f t="shared" ref="AQ66:AQ129" si="38">IFERROR(AP66/K66,0)</f>
        <v>19.621242873432156</v>
      </c>
      <c r="AR66" s="17">
        <f t="shared" ref="AR66:AR129" si="39">Z66-AP66</f>
        <v>11371.559999999998</v>
      </c>
      <c r="AS66" s="17">
        <f t="shared" ref="AS66:AS129" si="40">IFERROR(AR66/K66,0)</f>
        <v>12.966431014823259</v>
      </c>
      <c r="AT66" s="18" t="str">
        <f t="shared" ref="AT66:AT129" si="41">IF((Y66&gt;25)+(O66&gt;25)+(S66&gt;73)+(T66&gt;2)&gt;=3,"High",IF((Y66&gt;25)+(O66&gt;25)+(S66&gt;73)+(T66&gt;2)=2,"Medium","Low"))</f>
        <v>Medium</v>
      </c>
      <c r="AU66" s="16" t="str">
        <f t="shared" ref="AU66:AU129" si="42">IF(AN66&lt;70%,"Critical",IF(AN66&lt;85%,"Warning","Normal"))</f>
        <v>Normal</v>
      </c>
      <c r="AV66" s="17">
        <f t="shared" ref="AV66:AV129" si="43">IFERROR(N66*AQ66,0)</f>
        <v>274.69740022805018</v>
      </c>
    </row>
    <row r="67" spans="1:48">
      <c r="A67">
        <v>66</v>
      </c>
      <c r="B67" s="2">
        <v>46040</v>
      </c>
      <c r="C67" t="s">
        <v>26</v>
      </c>
      <c r="D67" t="s">
        <v>108</v>
      </c>
      <c r="E67" t="s">
        <v>130</v>
      </c>
      <c r="F67" t="s">
        <v>29</v>
      </c>
      <c r="G67" t="s">
        <v>103</v>
      </c>
      <c r="H67" t="s">
        <v>163</v>
      </c>
      <c r="I67" t="s">
        <v>80</v>
      </c>
      <c r="J67" s="4">
        <v>693</v>
      </c>
      <c r="K67" s="4">
        <v>675</v>
      </c>
      <c r="L67" s="4">
        <v>641</v>
      </c>
      <c r="M67" s="4">
        <v>34</v>
      </c>
      <c r="N67" s="4">
        <v>14</v>
      </c>
      <c r="O67" s="4">
        <v>10</v>
      </c>
      <c r="P67" t="s">
        <v>33</v>
      </c>
      <c r="Q67" s="4">
        <v>57</v>
      </c>
      <c r="R67" s="4">
        <v>56</v>
      </c>
      <c r="S67" s="4">
        <v>69.099999999999994</v>
      </c>
      <c r="T67" s="5">
        <v>2.36</v>
      </c>
      <c r="U67" s="5">
        <v>19.55</v>
      </c>
      <c r="V67" s="43">
        <v>18602.03</v>
      </c>
      <c r="W67" s="5">
        <v>9.9499999999999993</v>
      </c>
      <c r="X67" s="6" t="s">
        <v>34</v>
      </c>
      <c r="Y67" s="4">
        <v>31</v>
      </c>
      <c r="Z67" s="43">
        <v>29972.46</v>
      </c>
      <c r="AA67" s="8">
        <f t="shared" si="22"/>
        <v>0.97402597402597402</v>
      </c>
      <c r="AB67" s="8">
        <f t="shared" si="23"/>
        <v>5.0370370370370371E-2</v>
      </c>
      <c r="AC67" s="8">
        <f t="shared" si="24"/>
        <v>2.074074074074074E-2</v>
      </c>
      <c r="AD67" s="8">
        <f t="shared" si="25"/>
        <v>0.9496296296296296</v>
      </c>
      <c r="AE67" s="11">
        <f t="shared" si="26"/>
        <v>0.16666666666666666</v>
      </c>
      <c r="AF67" s="11">
        <f t="shared" si="27"/>
        <v>64.285714285714292</v>
      </c>
      <c r="AG67" s="11">
        <f t="shared" si="28"/>
        <v>10.5</v>
      </c>
      <c r="AH67" s="13">
        <f t="shared" si="29"/>
        <v>10.805833333333334</v>
      </c>
      <c r="AI67">
        <f t="shared" si="30"/>
        <v>10.9725</v>
      </c>
      <c r="AJ67" s="14">
        <f t="shared" si="31"/>
        <v>0.98481051112630069</v>
      </c>
      <c r="AK67">
        <f t="shared" si="32"/>
        <v>63.157894736842103</v>
      </c>
      <c r="AL67" s="8">
        <f t="shared" si="33"/>
        <v>1.017857142857143</v>
      </c>
      <c r="AM67" s="8">
        <f t="shared" si="34"/>
        <v>0.9496296296296296</v>
      </c>
      <c r="AN67" s="16">
        <f t="shared" si="35"/>
        <v>0.95190533452438231</v>
      </c>
      <c r="AO67" s="16">
        <f t="shared" si="36"/>
        <v>0.86322791982800851</v>
      </c>
      <c r="AP67" s="17">
        <f t="shared" si="37"/>
        <v>18602.03</v>
      </c>
      <c r="AQ67" s="17">
        <f t="shared" si="38"/>
        <v>27.558562962962963</v>
      </c>
      <c r="AR67" s="17">
        <f t="shared" si="39"/>
        <v>11370.43</v>
      </c>
      <c r="AS67" s="17">
        <f t="shared" si="40"/>
        <v>16.845081481481483</v>
      </c>
      <c r="AT67" s="18" t="str">
        <f t="shared" si="41"/>
        <v>Medium</v>
      </c>
      <c r="AU67" s="16" t="str">
        <f t="shared" si="42"/>
        <v>Normal</v>
      </c>
      <c r="AV67" s="17">
        <f t="shared" si="43"/>
        <v>385.8198814814815</v>
      </c>
    </row>
    <row r="68" spans="1:48">
      <c r="A68">
        <v>67</v>
      </c>
      <c r="B68" s="2">
        <v>46203</v>
      </c>
      <c r="C68" t="s">
        <v>46</v>
      </c>
      <c r="D68" t="s">
        <v>77</v>
      </c>
      <c r="E68" t="s">
        <v>105</v>
      </c>
      <c r="F68" t="s">
        <v>29</v>
      </c>
      <c r="G68" t="s">
        <v>47</v>
      </c>
      <c r="H68" t="s">
        <v>164</v>
      </c>
      <c r="I68" t="s">
        <v>165</v>
      </c>
      <c r="J68" s="4">
        <v>501</v>
      </c>
      <c r="K68" s="4">
        <v>439</v>
      </c>
      <c r="L68" s="4">
        <v>406</v>
      </c>
      <c r="M68" s="4">
        <v>33</v>
      </c>
      <c r="N68" s="4">
        <v>10</v>
      </c>
      <c r="O68" s="4">
        <v>10</v>
      </c>
      <c r="P68" t="s">
        <v>83</v>
      </c>
      <c r="Q68" s="4">
        <v>64</v>
      </c>
      <c r="R68" s="4">
        <v>62</v>
      </c>
      <c r="S68" s="4">
        <v>63.2</v>
      </c>
      <c r="T68" s="5">
        <v>1.93</v>
      </c>
      <c r="U68" s="5">
        <v>18.07</v>
      </c>
      <c r="V68" s="43">
        <v>13954.9</v>
      </c>
      <c r="W68" s="5">
        <v>8.99</v>
      </c>
      <c r="X68" s="6" t="s">
        <v>89</v>
      </c>
      <c r="Y68" s="4">
        <v>31</v>
      </c>
      <c r="Z68" s="43">
        <v>21484.03</v>
      </c>
      <c r="AA68" s="8">
        <f t="shared" si="22"/>
        <v>0.87624750499001991</v>
      </c>
      <c r="AB68" s="8">
        <f t="shared" si="23"/>
        <v>7.5170842824601361E-2</v>
      </c>
      <c r="AC68" s="8">
        <f t="shared" si="24"/>
        <v>2.2779043280182234E-2</v>
      </c>
      <c r="AD68" s="8">
        <f t="shared" si="25"/>
        <v>0.9248291571753986</v>
      </c>
      <c r="AE68" s="11">
        <f t="shared" si="26"/>
        <v>0.16666666666666666</v>
      </c>
      <c r="AF68" s="11">
        <f t="shared" si="27"/>
        <v>58.064516129032256</v>
      </c>
      <c r="AG68" s="11">
        <f t="shared" si="28"/>
        <v>7.5605555555555553</v>
      </c>
      <c r="AH68" s="13">
        <f t="shared" si="29"/>
        <v>8.74</v>
      </c>
      <c r="AI68">
        <f t="shared" si="30"/>
        <v>8.9066666666666663</v>
      </c>
      <c r="AJ68" s="14">
        <f t="shared" si="31"/>
        <v>0.98128742514970069</v>
      </c>
      <c r="AK68">
        <f t="shared" si="32"/>
        <v>56.25</v>
      </c>
      <c r="AL68" s="8">
        <f t="shared" si="33"/>
        <v>1.032258064516129</v>
      </c>
      <c r="AM68" s="8">
        <f t="shared" si="34"/>
        <v>0.9248291571753986</v>
      </c>
      <c r="AN68" s="16">
        <f t="shared" si="35"/>
        <v>0.93679816500440238</v>
      </c>
      <c r="AO68" s="16">
        <f t="shared" si="36"/>
        <v>0.86313297612919015</v>
      </c>
      <c r="AP68" s="17">
        <f t="shared" si="37"/>
        <v>13954.9</v>
      </c>
      <c r="AQ68" s="17">
        <f t="shared" si="38"/>
        <v>31.787927107061503</v>
      </c>
      <c r="AR68" s="17">
        <f t="shared" si="39"/>
        <v>7529.1299999999992</v>
      </c>
      <c r="AS68" s="17">
        <f t="shared" si="40"/>
        <v>17.150637813211844</v>
      </c>
      <c r="AT68" s="18" t="str">
        <f t="shared" si="41"/>
        <v>Low</v>
      </c>
      <c r="AU68" s="16" t="str">
        <f t="shared" si="42"/>
        <v>Normal</v>
      </c>
      <c r="AV68" s="17">
        <f t="shared" si="43"/>
        <v>317.879271070615</v>
      </c>
    </row>
    <row r="69" spans="1:48">
      <c r="A69">
        <v>68</v>
      </c>
      <c r="B69" s="2">
        <v>46153</v>
      </c>
      <c r="C69" t="s">
        <v>26</v>
      </c>
      <c r="D69" t="s">
        <v>27</v>
      </c>
      <c r="E69" t="s">
        <v>51</v>
      </c>
      <c r="F69" t="s">
        <v>57</v>
      </c>
      <c r="G69" t="s">
        <v>30</v>
      </c>
      <c r="H69" t="s">
        <v>166</v>
      </c>
      <c r="I69" t="s">
        <v>165</v>
      </c>
      <c r="J69" s="4">
        <v>733</v>
      </c>
      <c r="K69" s="4">
        <v>638</v>
      </c>
      <c r="L69" s="4">
        <v>612</v>
      </c>
      <c r="M69" s="4">
        <v>26</v>
      </c>
      <c r="N69" s="4">
        <v>9</v>
      </c>
      <c r="O69" s="4">
        <v>6</v>
      </c>
      <c r="P69" t="s">
        <v>76</v>
      </c>
      <c r="Q69" s="4">
        <v>42</v>
      </c>
      <c r="R69" s="4">
        <v>42</v>
      </c>
      <c r="S69" s="4">
        <v>73.400000000000006</v>
      </c>
      <c r="T69" s="5">
        <v>1.93</v>
      </c>
      <c r="U69" s="5">
        <v>22.14</v>
      </c>
      <c r="V69" s="43">
        <v>11674.73</v>
      </c>
      <c r="W69" s="5">
        <v>7.92</v>
      </c>
      <c r="X69" s="6" t="s">
        <v>34</v>
      </c>
      <c r="Y69" s="4">
        <v>34</v>
      </c>
      <c r="Z69" s="43">
        <v>19369</v>
      </c>
      <c r="AA69" s="8">
        <f t="shared" si="22"/>
        <v>0.87039563437926326</v>
      </c>
      <c r="AB69" s="8">
        <f t="shared" si="23"/>
        <v>4.0752351097178681E-2</v>
      </c>
      <c r="AC69" s="8">
        <f t="shared" si="24"/>
        <v>1.4106583072100314E-2</v>
      </c>
      <c r="AD69" s="8">
        <f t="shared" si="25"/>
        <v>0.95924764890282133</v>
      </c>
      <c r="AE69" s="11">
        <f t="shared" si="26"/>
        <v>0.1</v>
      </c>
      <c r="AF69" s="11">
        <f t="shared" si="27"/>
        <v>85.714285714285708</v>
      </c>
      <c r="AG69" s="11">
        <f t="shared" si="28"/>
        <v>7.4433333333333334</v>
      </c>
      <c r="AH69" s="13">
        <f t="shared" si="29"/>
        <v>8.4516666666666662</v>
      </c>
      <c r="AI69">
        <f t="shared" si="30"/>
        <v>8.5516666666666659</v>
      </c>
      <c r="AJ69" s="14">
        <f t="shared" si="31"/>
        <v>0.98830637302670044</v>
      </c>
      <c r="AK69">
        <f t="shared" si="32"/>
        <v>85.714285714285708</v>
      </c>
      <c r="AL69" s="8">
        <f t="shared" si="33"/>
        <v>1</v>
      </c>
      <c r="AM69" s="8">
        <f t="shared" si="34"/>
        <v>0.95924764890282133</v>
      </c>
      <c r="AN69" s="16">
        <f t="shared" si="35"/>
        <v>0.94803056472153713</v>
      </c>
      <c r="AO69" s="16">
        <f t="shared" si="36"/>
        <v>0.86305402094282868</v>
      </c>
      <c r="AP69" s="17">
        <f t="shared" si="37"/>
        <v>11674.73</v>
      </c>
      <c r="AQ69" s="17">
        <f t="shared" si="38"/>
        <v>18.298949843260189</v>
      </c>
      <c r="AR69" s="17">
        <f t="shared" si="39"/>
        <v>7694.27</v>
      </c>
      <c r="AS69" s="17">
        <f t="shared" si="40"/>
        <v>12.05998432601881</v>
      </c>
      <c r="AT69" s="18" t="str">
        <f t="shared" si="41"/>
        <v>Medium</v>
      </c>
      <c r="AU69" s="16" t="str">
        <f t="shared" si="42"/>
        <v>Normal</v>
      </c>
      <c r="AV69" s="17">
        <f t="shared" si="43"/>
        <v>164.69054858934169</v>
      </c>
    </row>
    <row r="70" spans="1:48">
      <c r="A70">
        <v>69</v>
      </c>
      <c r="B70" s="2">
        <v>46041</v>
      </c>
      <c r="C70" t="s">
        <v>46</v>
      </c>
      <c r="D70" t="s">
        <v>40</v>
      </c>
      <c r="E70" t="s">
        <v>74</v>
      </c>
      <c r="F70" t="s">
        <v>42</v>
      </c>
      <c r="G70" t="s">
        <v>30</v>
      </c>
      <c r="H70" t="s">
        <v>167</v>
      </c>
      <c r="I70" t="s">
        <v>113</v>
      </c>
      <c r="J70" s="4">
        <v>786</v>
      </c>
      <c r="K70" s="4">
        <v>790</v>
      </c>
      <c r="L70" s="4">
        <v>740</v>
      </c>
      <c r="M70" s="4">
        <v>50</v>
      </c>
      <c r="N70" s="4">
        <v>20</v>
      </c>
      <c r="O70" s="4">
        <v>18</v>
      </c>
      <c r="P70" t="s">
        <v>33</v>
      </c>
      <c r="Q70" s="4">
        <v>42</v>
      </c>
      <c r="R70" s="4">
        <v>41</v>
      </c>
      <c r="S70" s="4">
        <v>75.8</v>
      </c>
      <c r="T70" s="5">
        <v>1.97</v>
      </c>
      <c r="U70" s="5">
        <v>31.62</v>
      </c>
      <c r="V70" s="43">
        <v>14851.86</v>
      </c>
      <c r="W70" s="5">
        <v>9.06</v>
      </c>
      <c r="X70" s="6" t="s">
        <v>34</v>
      </c>
      <c r="Y70" s="4">
        <v>27</v>
      </c>
      <c r="Z70" s="43">
        <v>23399.85</v>
      </c>
      <c r="AA70" s="8">
        <f t="shared" si="22"/>
        <v>1.005089058524173</v>
      </c>
      <c r="AB70" s="8">
        <f t="shared" si="23"/>
        <v>6.3291139240506333E-2</v>
      </c>
      <c r="AC70" s="8">
        <f t="shared" si="24"/>
        <v>2.5316455696202531E-2</v>
      </c>
      <c r="AD70" s="8">
        <f t="shared" si="25"/>
        <v>0.93670886075949367</v>
      </c>
      <c r="AE70" s="11">
        <f t="shared" si="26"/>
        <v>0.3</v>
      </c>
      <c r="AF70" s="11">
        <f t="shared" si="27"/>
        <v>87.804878048780495</v>
      </c>
      <c r="AG70" s="11">
        <f t="shared" si="28"/>
        <v>8.9972222222222218</v>
      </c>
      <c r="AH70" s="13">
        <f t="shared" si="29"/>
        <v>8.8699999999999992</v>
      </c>
      <c r="AI70">
        <f t="shared" si="30"/>
        <v>9.17</v>
      </c>
      <c r="AJ70" s="14">
        <f t="shared" si="31"/>
        <v>0.96728462377317337</v>
      </c>
      <c r="AK70">
        <f t="shared" si="32"/>
        <v>85.714285714285708</v>
      </c>
      <c r="AL70" s="8">
        <f t="shared" si="33"/>
        <v>1.0243902439024393</v>
      </c>
      <c r="AM70" s="8">
        <f t="shared" si="34"/>
        <v>0.93670886075949367</v>
      </c>
      <c r="AN70" s="16">
        <f t="shared" si="35"/>
        <v>0.92816320181754353</v>
      </c>
      <c r="AO70" s="16">
        <f t="shared" si="36"/>
        <v>0.86296284439371007</v>
      </c>
      <c r="AP70" s="17">
        <f t="shared" si="37"/>
        <v>14851.86</v>
      </c>
      <c r="AQ70" s="17">
        <f t="shared" si="38"/>
        <v>18.799822784810129</v>
      </c>
      <c r="AR70" s="17">
        <f t="shared" si="39"/>
        <v>8547.989999999998</v>
      </c>
      <c r="AS70" s="17">
        <f t="shared" si="40"/>
        <v>10.820240506329112</v>
      </c>
      <c r="AT70" s="18" t="str">
        <f t="shared" si="41"/>
        <v>Medium</v>
      </c>
      <c r="AU70" s="16" t="str">
        <f t="shared" si="42"/>
        <v>Normal</v>
      </c>
      <c r="AV70" s="17">
        <f t="shared" si="43"/>
        <v>375.99645569620259</v>
      </c>
    </row>
    <row r="71" spans="1:48">
      <c r="A71">
        <v>70</v>
      </c>
      <c r="B71" s="2">
        <v>46159</v>
      </c>
      <c r="C71" t="s">
        <v>26</v>
      </c>
      <c r="D71" t="s">
        <v>55</v>
      </c>
      <c r="E71" t="s">
        <v>92</v>
      </c>
      <c r="F71" t="s">
        <v>29</v>
      </c>
      <c r="G71" t="s">
        <v>47</v>
      </c>
      <c r="H71" t="s">
        <v>168</v>
      </c>
      <c r="I71" t="s">
        <v>80</v>
      </c>
      <c r="J71" s="4">
        <v>493</v>
      </c>
      <c r="K71" s="4">
        <v>465</v>
      </c>
      <c r="L71" s="4">
        <v>445</v>
      </c>
      <c r="M71" s="4">
        <v>20</v>
      </c>
      <c r="N71" s="4">
        <v>7</v>
      </c>
      <c r="O71" s="4">
        <v>16</v>
      </c>
      <c r="P71" t="s">
        <v>61</v>
      </c>
      <c r="Q71" s="4">
        <v>64</v>
      </c>
      <c r="R71" s="4">
        <v>66</v>
      </c>
      <c r="S71" s="4">
        <v>72.5</v>
      </c>
      <c r="T71" s="5">
        <v>1.96</v>
      </c>
      <c r="U71" s="5">
        <v>17.48</v>
      </c>
      <c r="V71" s="43">
        <v>14876.79</v>
      </c>
      <c r="W71" s="5">
        <v>8.09</v>
      </c>
      <c r="X71" s="6" t="s">
        <v>45</v>
      </c>
      <c r="Y71" s="4">
        <v>13</v>
      </c>
      <c r="Z71" s="43">
        <v>23137.279999999999</v>
      </c>
      <c r="AA71" s="8">
        <f t="shared" si="22"/>
        <v>0.94320486815415816</v>
      </c>
      <c r="AB71" s="8">
        <f t="shared" si="23"/>
        <v>4.3010752688172046E-2</v>
      </c>
      <c r="AC71" s="8">
        <f t="shared" si="24"/>
        <v>1.5053763440860216E-2</v>
      </c>
      <c r="AD71" s="8">
        <f t="shared" si="25"/>
        <v>0.956989247311828</v>
      </c>
      <c r="AE71" s="11">
        <f t="shared" si="26"/>
        <v>0.26666666666666666</v>
      </c>
      <c r="AF71" s="11">
        <f t="shared" si="27"/>
        <v>54.545454545454547</v>
      </c>
      <c r="AG71" s="11">
        <f t="shared" si="28"/>
        <v>8.5250000000000004</v>
      </c>
      <c r="AH71" s="13">
        <f t="shared" si="29"/>
        <v>8.4977777777777774</v>
      </c>
      <c r="AI71">
        <f t="shared" si="30"/>
        <v>8.7644444444444449</v>
      </c>
      <c r="AJ71" s="14">
        <f t="shared" si="31"/>
        <v>0.96957403651115615</v>
      </c>
      <c r="AK71">
        <f t="shared" si="32"/>
        <v>56.25</v>
      </c>
      <c r="AL71" s="8">
        <f t="shared" si="33"/>
        <v>0.96969696969696972</v>
      </c>
      <c r="AM71" s="8">
        <f t="shared" si="34"/>
        <v>0.956989247311828</v>
      </c>
      <c r="AN71" s="16">
        <f t="shared" si="35"/>
        <v>0.89975459628014753</v>
      </c>
      <c r="AO71" s="16">
        <f t="shared" si="36"/>
        <v>0.86289281178638044</v>
      </c>
      <c r="AP71" s="17">
        <f t="shared" si="37"/>
        <v>14876.79</v>
      </c>
      <c r="AQ71" s="17">
        <f t="shared" si="38"/>
        <v>31.99309677419355</v>
      </c>
      <c r="AR71" s="17">
        <f t="shared" si="39"/>
        <v>8260.489999999998</v>
      </c>
      <c r="AS71" s="17">
        <f t="shared" si="40"/>
        <v>17.76449462365591</v>
      </c>
      <c r="AT71" s="18" t="str">
        <f t="shared" si="41"/>
        <v>Low</v>
      </c>
      <c r="AU71" s="16" t="str">
        <f t="shared" si="42"/>
        <v>Normal</v>
      </c>
      <c r="AV71" s="17">
        <f t="shared" si="43"/>
        <v>223.95167741935484</v>
      </c>
    </row>
    <row r="72" spans="1:48">
      <c r="A72">
        <v>71</v>
      </c>
      <c r="B72" s="2">
        <v>46183</v>
      </c>
      <c r="C72" t="s">
        <v>46</v>
      </c>
      <c r="D72" t="s">
        <v>108</v>
      </c>
      <c r="E72" t="s">
        <v>130</v>
      </c>
      <c r="F72" t="s">
        <v>29</v>
      </c>
      <c r="G72" t="s">
        <v>36</v>
      </c>
      <c r="H72" t="s">
        <v>169</v>
      </c>
      <c r="I72" t="s">
        <v>170</v>
      </c>
      <c r="J72" s="4">
        <v>832</v>
      </c>
      <c r="K72" s="4">
        <v>772</v>
      </c>
      <c r="L72" s="4">
        <v>723</v>
      </c>
      <c r="M72" s="4">
        <v>49</v>
      </c>
      <c r="N72" s="4">
        <v>13</v>
      </c>
      <c r="O72" s="4">
        <v>13</v>
      </c>
      <c r="P72" t="s">
        <v>83</v>
      </c>
      <c r="Q72" s="4">
        <v>45</v>
      </c>
      <c r="R72" s="4">
        <v>46</v>
      </c>
      <c r="S72" s="4">
        <v>74.3</v>
      </c>
      <c r="T72" s="5">
        <v>2.33</v>
      </c>
      <c r="U72" s="5">
        <v>26.47</v>
      </c>
      <c r="V72" s="43">
        <v>15854.45</v>
      </c>
      <c r="W72" s="5">
        <v>7.01</v>
      </c>
      <c r="X72" s="6" t="s">
        <v>34</v>
      </c>
      <c r="Y72" s="4">
        <v>21</v>
      </c>
      <c r="Z72" s="43">
        <v>24731.88</v>
      </c>
      <c r="AA72" s="8">
        <f t="shared" si="22"/>
        <v>0.92788461538461542</v>
      </c>
      <c r="AB72" s="8">
        <f t="shared" si="23"/>
        <v>6.3471502590673579E-2</v>
      </c>
      <c r="AC72" s="8">
        <f t="shared" si="24"/>
        <v>1.683937823834197E-2</v>
      </c>
      <c r="AD72" s="8">
        <f t="shared" si="25"/>
        <v>0.93652849740932642</v>
      </c>
      <c r="AE72" s="11">
        <f t="shared" si="26"/>
        <v>0.21666666666666667</v>
      </c>
      <c r="AF72" s="11">
        <f t="shared" si="27"/>
        <v>78.260869565217391</v>
      </c>
      <c r="AG72" s="11">
        <f t="shared" si="28"/>
        <v>9.8644444444444446</v>
      </c>
      <c r="AH72" s="13">
        <f t="shared" si="29"/>
        <v>10.183333333333334</v>
      </c>
      <c r="AI72">
        <f t="shared" si="30"/>
        <v>10.4</v>
      </c>
      <c r="AJ72" s="14">
        <f t="shared" si="31"/>
        <v>0.97916666666666663</v>
      </c>
      <c r="AK72">
        <f t="shared" si="32"/>
        <v>80</v>
      </c>
      <c r="AL72" s="8">
        <f t="shared" si="33"/>
        <v>0.97826086956521741</v>
      </c>
      <c r="AM72" s="8">
        <f t="shared" si="34"/>
        <v>0.93652849740932642</v>
      </c>
      <c r="AN72" s="16">
        <f t="shared" si="35"/>
        <v>0.89708232428474877</v>
      </c>
      <c r="AO72" s="16">
        <f t="shared" si="36"/>
        <v>0.86285317545896778</v>
      </c>
      <c r="AP72" s="17">
        <f t="shared" si="37"/>
        <v>15854.45</v>
      </c>
      <c r="AQ72" s="17">
        <f t="shared" si="38"/>
        <v>20.536852331606219</v>
      </c>
      <c r="AR72" s="17">
        <f t="shared" si="39"/>
        <v>8877.43</v>
      </c>
      <c r="AS72" s="17">
        <f t="shared" si="40"/>
        <v>11.499261658031088</v>
      </c>
      <c r="AT72" s="18" t="str">
        <f t="shared" si="41"/>
        <v>Medium</v>
      </c>
      <c r="AU72" s="16" t="str">
        <f t="shared" si="42"/>
        <v>Normal</v>
      </c>
      <c r="AV72" s="17">
        <f t="shared" si="43"/>
        <v>266.97908031088087</v>
      </c>
    </row>
    <row r="73" spans="1:48">
      <c r="A73">
        <v>72</v>
      </c>
      <c r="B73" s="2">
        <v>46138</v>
      </c>
      <c r="C73" t="s">
        <v>26</v>
      </c>
      <c r="D73" t="s">
        <v>77</v>
      </c>
      <c r="E73" t="s">
        <v>84</v>
      </c>
      <c r="F73" t="s">
        <v>29</v>
      </c>
      <c r="G73" t="s">
        <v>47</v>
      </c>
      <c r="H73" t="s">
        <v>171</v>
      </c>
      <c r="I73" t="s">
        <v>86</v>
      </c>
      <c r="J73" s="4">
        <v>513</v>
      </c>
      <c r="K73" s="4">
        <v>481</v>
      </c>
      <c r="L73" s="4">
        <v>442</v>
      </c>
      <c r="M73" s="4">
        <v>39</v>
      </c>
      <c r="N73" s="4">
        <v>11</v>
      </c>
      <c r="O73" s="4">
        <v>46</v>
      </c>
      <c r="P73" t="s">
        <v>76</v>
      </c>
      <c r="Q73" s="4">
        <v>64</v>
      </c>
      <c r="R73" s="4">
        <v>68</v>
      </c>
      <c r="S73" s="4">
        <v>73.099999999999994</v>
      </c>
      <c r="T73" s="5">
        <v>2.34</v>
      </c>
      <c r="U73" s="5">
        <v>21.49</v>
      </c>
      <c r="V73" s="43">
        <v>14177.47</v>
      </c>
      <c r="W73" s="5">
        <v>7.97</v>
      </c>
      <c r="X73" s="6" t="s">
        <v>34</v>
      </c>
      <c r="Y73" s="4">
        <v>15</v>
      </c>
      <c r="Z73" s="43">
        <v>22626.45</v>
      </c>
      <c r="AA73" s="8">
        <f t="shared" si="22"/>
        <v>0.93762183235867447</v>
      </c>
      <c r="AB73" s="8">
        <f t="shared" si="23"/>
        <v>8.1081081081081086E-2</v>
      </c>
      <c r="AC73" s="8">
        <f t="shared" si="24"/>
        <v>2.286902286902287E-2</v>
      </c>
      <c r="AD73" s="8">
        <f t="shared" si="25"/>
        <v>0.91891891891891897</v>
      </c>
      <c r="AE73" s="11">
        <f t="shared" si="26"/>
        <v>0.76666666666666672</v>
      </c>
      <c r="AF73" s="11">
        <f t="shared" si="27"/>
        <v>52.941176470588232</v>
      </c>
      <c r="AG73" s="11">
        <f t="shared" si="28"/>
        <v>9.0855555555555547</v>
      </c>
      <c r="AH73" s="13">
        <f t="shared" si="29"/>
        <v>8.3533333333333317</v>
      </c>
      <c r="AI73">
        <f t="shared" si="30"/>
        <v>9.1199999999999992</v>
      </c>
      <c r="AJ73" s="14">
        <f t="shared" si="31"/>
        <v>0.91593567251461983</v>
      </c>
      <c r="AK73">
        <f t="shared" si="32"/>
        <v>56.25</v>
      </c>
      <c r="AL73" s="8">
        <f t="shared" si="33"/>
        <v>0.94117647058823528</v>
      </c>
      <c r="AM73" s="8">
        <f t="shared" si="34"/>
        <v>0.91891891891891897</v>
      </c>
      <c r="AN73" s="16">
        <f t="shared" si="35"/>
        <v>0.79216058163426584</v>
      </c>
      <c r="AO73" s="16">
        <f t="shared" si="36"/>
        <v>0.86281633030414984</v>
      </c>
      <c r="AP73" s="17">
        <f t="shared" si="37"/>
        <v>14177.47</v>
      </c>
      <c r="AQ73" s="17">
        <f t="shared" si="38"/>
        <v>29.474989604989602</v>
      </c>
      <c r="AR73" s="17">
        <f t="shared" si="39"/>
        <v>8448.9800000000014</v>
      </c>
      <c r="AS73" s="17">
        <f t="shared" si="40"/>
        <v>17.565446985446989</v>
      </c>
      <c r="AT73" s="18" t="str">
        <f t="shared" si="41"/>
        <v>High</v>
      </c>
      <c r="AU73" s="16" t="str">
        <f t="shared" si="42"/>
        <v>Warning</v>
      </c>
      <c r="AV73" s="17">
        <f t="shared" si="43"/>
        <v>324.22488565488561</v>
      </c>
    </row>
    <row r="74" spans="1:48">
      <c r="A74">
        <v>73</v>
      </c>
      <c r="B74" s="2">
        <v>46172</v>
      </c>
      <c r="C74" t="s">
        <v>46</v>
      </c>
      <c r="D74" t="s">
        <v>27</v>
      </c>
      <c r="E74" t="s">
        <v>51</v>
      </c>
      <c r="F74" t="s">
        <v>29</v>
      </c>
      <c r="G74" t="s">
        <v>103</v>
      </c>
      <c r="H74" t="s">
        <v>172</v>
      </c>
      <c r="I74" t="s">
        <v>63</v>
      </c>
      <c r="J74" s="4">
        <v>593</v>
      </c>
      <c r="K74" s="4">
        <v>617</v>
      </c>
      <c r="L74" s="4">
        <v>599</v>
      </c>
      <c r="M74" s="4">
        <v>18</v>
      </c>
      <c r="N74" s="4">
        <v>6</v>
      </c>
      <c r="O74" s="4">
        <v>6</v>
      </c>
      <c r="P74" t="s">
        <v>76</v>
      </c>
      <c r="Q74" s="4">
        <v>57</v>
      </c>
      <c r="R74" s="4">
        <v>61</v>
      </c>
      <c r="S74" s="4">
        <v>67.2</v>
      </c>
      <c r="T74" s="5">
        <v>1.56</v>
      </c>
      <c r="U74" s="5">
        <v>18.2</v>
      </c>
      <c r="V74" s="43">
        <v>17505.849999999999</v>
      </c>
      <c r="W74" s="5">
        <v>8.4499999999999993</v>
      </c>
      <c r="X74" s="6" t="s">
        <v>50</v>
      </c>
      <c r="Y74" s="4">
        <v>31</v>
      </c>
      <c r="Z74" s="43">
        <v>27852.240000000002</v>
      </c>
      <c r="AA74" s="8">
        <f t="shared" si="22"/>
        <v>1.0404721753794266</v>
      </c>
      <c r="AB74" s="8">
        <f t="shared" si="23"/>
        <v>2.9173419773095625E-2</v>
      </c>
      <c r="AC74" s="8">
        <f t="shared" si="24"/>
        <v>9.7244732576985422E-3</v>
      </c>
      <c r="AD74" s="8">
        <f t="shared" si="25"/>
        <v>0.97082658022690438</v>
      </c>
      <c r="AE74" s="11">
        <f t="shared" si="26"/>
        <v>0.1</v>
      </c>
      <c r="AF74" s="11">
        <f t="shared" si="27"/>
        <v>59.016393442622949</v>
      </c>
      <c r="AG74" s="11">
        <f t="shared" si="28"/>
        <v>10.454722222222221</v>
      </c>
      <c r="AH74" s="13">
        <f t="shared" si="29"/>
        <v>9.2891666666666666</v>
      </c>
      <c r="AI74">
        <f t="shared" si="30"/>
        <v>9.3891666666666662</v>
      </c>
      <c r="AJ74" s="14">
        <f t="shared" si="31"/>
        <v>0.98934942753172983</v>
      </c>
      <c r="AK74">
        <f t="shared" si="32"/>
        <v>63.157894736842103</v>
      </c>
      <c r="AL74" s="8">
        <f t="shared" si="33"/>
        <v>0.93442622950819676</v>
      </c>
      <c r="AM74" s="8">
        <f t="shared" si="34"/>
        <v>0.97082658022690438</v>
      </c>
      <c r="AN74" s="16">
        <f t="shared" si="35"/>
        <v>0.89750398555187327</v>
      </c>
      <c r="AO74" s="16">
        <f t="shared" si="36"/>
        <v>0.86289246796435459</v>
      </c>
      <c r="AP74" s="17">
        <f t="shared" si="37"/>
        <v>17505.849999999999</v>
      </c>
      <c r="AQ74" s="17">
        <f t="shared" si="38"/>
        <v>28.372528363047</v>
      </c>
      <c r="AR74" s="17">
        <f t="shared" si="39"/>
        <v>10346.390000000003</v>
      </c>
      <c r="AS74" s="17">
        <f t="shared" si="40"/>
        <v>16.768865478119942</v>
      </c>
      <c r="AT74" s="18" t="str">
        <f t="shared" si="41"/>
        <v>Low</v>
      </c>
      <c r="AU74" s="16" t="str">
        <f t="shared" si="42"/>
        <v>Normal</v>
      </c>
      <c r="AV74" s="17">
        <f t="shared" si="43"/>
        <v>170.235170178282</v>
      </c>
    </row>
    <row r="75" spans="1:48">
      <c r="A75">
        <v>74</v>
      </c>
      <c r="B75" s="2">
        <v>46053</v>
      </c>
      <c r="C75" t="s">
        <v>26</v>
      </c>
      <c r="D75" t="s">
        <v>27</v>
      </c>
      <c r="E75" t="s">
        <v>35</v>
      </c>
      <c r="F75" t="s">
        <v>29</v>
      </c>
      <c r="G75" t="s">
        <v>47</v>
      </c>
      <c r="H75" t="s">
        <v>173</v>
      </c>
      <c r="I75" t="s">
        <v>134</v>
      </c>
      <c r="J75" s="4">
        <v>643</v>
      </c>
      <c r="K75" s="4">
        <v>603</v>
      </c>
      <c r="L75" s="4">
        <v>565</v>
      </c>
      <c r="M75" s="4">
        <v>38</v>
      </c>
      <c r="N75" s="4">
        <v>8</v>
      </c>
      <c r="O75" s="4">
        <v>10</v>
      </c>
      <c r="P75" t="s">
        <v>33</v>
      </c>
      <c r="Q75" s="4">
        <v>64</v>
      </c>
      <c r="R75" s="4">
        <v>62</v>
      </c>
      <c r="S75" s="4">
        <v>70</v>
      </c>
      <c r="T75" s="5">
        <v>1.28</v>
      </c>
      <c r="U75" s="5">
        <v>24.29</v>
      </c>
      <c r="V75" s="43">
        <v>19660.63</v>
      </c>
      <c r="W75" s="5">
        <v>7.74</v>
      </c>
      <c r="X75" s="6" t="s">
        <v>45</v>
      </c>
      <c r="Y75" s="4">
        <v>33</v>
      </c>
      <c r="Z75" s="43">
        <v>29585.37</v>
      </c>
      <c r="AA75" s="8">
        <f t="shared" si="22"/>
        <v>0.93779160186625199</v>
      </c>
      <c r="AB75" s="8">
        <f t="shared" si="23"/>
        <v>6.3018242122719739E-2</v>
      </c>
      <c r="AC75" s="8">
        <f t="shared" si="24"/>
        <v>1.3266998341625208E-2</v>
      </c>
      <c r="AD75" s="8">
        <f t="shared" si="25"/>
        <v>0.93698175787728022</v>
      </c>
      <c r="AE75" s="11">
        <f t="shared" si="26"/>
        <v>0.16666666666666666</v>
      </c>
      <c r="AF75" s="11">
        <f t="shared" si="27"/>
        <v>58.064516129032256</v>
      </c>
      <c r="AG75" s="11">
        <f t="shared" si="28"/>
        <v>10.385</v>
      </c>
      <c r="AH75" s="13">
        <f t="shared" si="29"/>
        <v>11.264444444444445</v>
      </c>
      <c r="AI75">
        <f t="shared" si="30"/>
        <v>11.431111111111111</v>
      </c>
      <c r="AJ75" s="14">
        <f t="shared" si="31"/>
        <v>0.98541990668740287</v>
      </c>
      <c r="AK75">
        <f t="shared" si="32"/>
        <v>56.25</v>
      </c>
      <c r="AL75" s="8">
        <f t="shared" si="33"/>
        <v>1.032258064516129</v>
      </c>
      <c r="AM75" s="8">
        <f t="shared" si="34"/>
        <v>0.93698175787728022</v>
      </c>
      <c r="AN75" s="16">
        <f t="shared" si="35"/>
        <v>0.95310500791249364</v>
      </c>
      <c r="AO75" s="16">
        <f t="shared" si="36"/>
        <v>0.8628551308364284</v>
      </c>
      <c r="AP75" s="17">
        <f t="shared" si="37"/>
        <v>19660.63</v>
      </c>
      <c r="AQ75" s="17">
        <f t="shared" si="38"/>
        <v>32.604693200663348</v>
      </c>
      <c r="AR75" s="17">
        <f t="shared" si="39"/>
        <v>9924.739999999998</v>
      </c>
      <c r="AS75" s="17">
        <f t="shared" si="40"/>
        <v>16.458938640132665</v>
      </c>
      <c r="AT75" s="18" t="str">
        <f t="shared" si="41"/>
        <v>Low</v>
      </c>
      <c r="AU75" s="16" t="str">
        <f t="shared" si="42"/>
        <v>Normal</v>
      </c>
      <c r="AV75" s="17">
        <f t="shared" si="43"/>
        <v>260.83754560530679</v>
      </c>
    </row>
    <row r="76" spans="1:48">
      <c r="A76">
        <v>75</v>
      </c>
      <c r="B76" s="2">
        <v>46099</v>
      </c>
      <c r="C76" t="s">
        <v>46</v>
      </c>
      <c r="D76" t="s">
        <v>55</v>
      </c>
      <c r="E76" t="s">
        <v>92</v>
      </c>
      <c r="F76" t="s">
        <v>42</v>
      </c>
      <c r="G76" t="s">
        <v>36</v>
      </c>
      <c r="H76" t="s">
        <v>174</v>
      </c>
      <c r="I76" t="s">
        <v>100</v>
      </c>
      <c r="J76" s="4">
        <v>923</v>
      </c>
      <c r="K76" s="4">
        <v>905</v>
      </c>
      <c r="L76" s="4">
        <v>865</v>
      </c>
      <c r="M76" s="4">
        <v>40</v>
      </c>
      <c r="N76" s="4">
        <v>16</v>
      </c>
      <c r="O76" s="4">
        <v>38</v>
      </c>
      <c r="P76" t="s">
        <v>76</v>
      </c>
      <c r="Q76" s="4">
        <v>45</v>
      </c>
      <c r="R76" s="4">
        <v>47</v>
      </c>
      <c r="S76" s="4">
        <v>64.3</v>
      </c>
      <c r="T76" s="5">
        <v>2.0099999999999998</v>
      </c>
      <c r="U76" s="5">
        <v>37.06</v>
      </c>
      <c r="V76" s="43">
        <v>18725.34</v>
      </c>
      <c r="W76" s="5">
        <v>9.39</v>
      </c>
      <c r="X76" s="6" t="s">
        <v>45</v>
      </c>
      <c r="Y76" s="4">
        <v>11</v>
      </c>
      <c r="Z76" s="43">
        <v>29676.49</v>
      </c>
      <c r="AA76" s="8">
        <f t="shared" si="22"/>
        <v>0.98049837486457203</v>
      </c>
      <c r="AB76" s="8">
        <f t="shared" si="23"/>
        <v>4.4198895027624308E-2</v>
      </c>
      <c r="AC76" s="8">
        <f t="shared" si="24"/>
        <v>1.7679558011049725E-2</v>
      </c>
      <c r="AD76" s="8">
        <f t="shared" si="25"/>
        <v>0.95580110497237569</v>
      </c>
      <c r="AE76" s="11">
        <f t="shared" si="26"/>
        <v>0.6333333333333333</v>
      </c>
      <c r="AF76" s="11">
        <f t="shared" si="27"/>
        <v>76.59574468085107</v>
      </c>
      <c r="AG76" s="11">
        <f t="shared" si="28"/>
        <v>11.815277777777778</v>
      </c>
      <c r="AH76" s="13">
        <f t="shared" si="29"/>
        <v>10.904166666666667</v>
      </c>
      <c r="AI76">
        <f t="shared" si="30"/>
        <v>11.5375</v>
      </c>
      <c r="AJ76" s="14">
        <f t="shared" si="31"/>
        <v>0.94510653665583244</v>
      </c>
      <c r="AK76">
        <f t="shared" si="32"/>
        <v>80</v>
      </c>
      <c r="AL76" s="8">
        <f t="shared" si="33"/>
        <v>0.95744680851063835</v>
      </c>
      <c r="AM76" s="8">
        <f t="shared" si="34"/>
        <v>0.95580110497237569</v>
      </c>
      <c r="AN76" s="16">
        <f t="shared" si="35"/>
        <v>0.86489413281599348</v>
      </c>
      <c r="AO76" s="16">
        <f t="shared" si="36"/>
        <v>0.86275766876615179</v>
      </c>
      <c r="AP76" s="17">
        <f t="shared" si="37"/>
        <v>18725.34</v>
      </c>
      <c r="AQ76" s="17">
        <f t="shared" si="38"/>
        <v>20.690983425414366</v>
      </c>
      <c r="AR76" s="17">
        <f t="shared" si="39"/>
        <v>10951.150000000001</v>
      </c>
      <c r="AS76" s="17">
        <f t="shared" si="40"/>
        <v>12.100718232044201</v>
      </c>
      <c r="AT76" s="18" t="str">
        <f t="shared" si="41"/>
        <v>Medium</v>
      </c>
      <c r="AU76" s="16" t="str">
        <f t="shared" si="42"/>
        <v>Normal</v>
      </c>
      <c r="AV76" s="17">
        <f t="shared" si="43"/>
        <v>331.05573480662986</v>
      </c>
    </row>
    <row r="77" spans="1:48">
      <c r="A77">
        <v>76</v>
      </c>
      <c r="B77" s="2">
        <v>46184</v>
      </c>
      <c r="C77" t="s">
        <v>46</v>
      </c>
      <c r="D77" t="s">
        <v>77</v>
      </c>
      <c r="E77" t="s">
        <v>105</v>
      </c>
      <c r="F77" t="s">
        <v>29</v>
      </c>
      <c r="G77" t="s">
        <v>103</v>
      </c>
      <c r="H77" t="s">
        <v>175</v>
      </c>
      <c r="I77" t="s">
        <v>176</v>
      </c>
      <c r="J77" s="4">
        <v>568</v>
      </c>
      <c r="K77" s="4">
        <v>519</v>
      </c>
      <c r="L77" s="4">
        <v>478</v>
      </c>
      <c r="M77" s="4">
        <v>41</v>
      </c>
      <c r="N77" s="4">
        <v>8</v>
      </c>
      <c r="O77" s="4">
        <v>20</v>
      </c>
      <c r="P77" t="s">
        <v>83</v>
      </c>
      <c r="Q77" s="4">
        <v>57</v>
      </c>
      <c r="R77" s="4">
        <v>61</v>
      </c>
      <c r="S77" s="4">
        <v>80.900000000000006</v>
      </c>
      <c r="T77" s="5">
        <v>1.67</v>
      </c>
      <c r="U77" s="5">
        <v>16.329999999999998</v>
      </c>
      <c r="V77" s="43">
        <v>13972.86</v>
      </c>
      <c r="W77" s="5">
        <v>8.58</v>
      </c>
      <c r="X77" s="6" t="s">
        <v>45</v>
      </c>
      <c r="Y77" s="4">
        <v>21</v>
      </c>
      <c r="Z77" s="43">
        <v>21742.29</v>
      </c>
      <c r="AA77" s="8">
        <f t="shared" si="22"/>
        <v>0.91373239436619713</v>
      </c>
      <c r="AB77" s="8">
        <f t="shared" si="23"/>
        <v>7.8998073217726394E-2</v>
      </c>
      <c r="AC77" s="8">
        <f t="shared" si="24"/>
        <v>1.5414258188824663E-2</v>
      </c>
      <c r="AD77" s="8">
        <f t="shared" si="25"/>
        <v>0.92100192678227355</v>
      </c>
      <c r="AE77" s="11">
        <f t="shared" si="26"/>
        <v>0.33333333333333331</v>
      </c>
      <c r="AF77" s="11">
        <f t="shared" si="27"/>
        <v>59.016393442622949</v>
      </c>
      <c r="AG77" s="11">
        <f t="shared" si="28"/>
        <v>8.7941666666666674</v>
      </c>
      <c r="AH77" s="13">
        <f t="shared" si="29"/>
        <v>8.66</v>
      </c>
      <c r="AI77">
        <f t="shared" si="30"/>
        <v>8.9933333333333341</v>
      </c>
      <c r="AJ77" s="14">
        <f t="shared" si="31"/>
        <v>0.96293550778354331</v>
      </c>
      <c r="AK77">
        <f t="shared" si="32"/>
        <v>63.157894736842103</v>
      </c>
      <c r="AL77" s="8">
        <f t="shared" si="33"/>
        <v>0.93442622950819676</v>
      </c>
      <c r="AM77" s="8">
        <f t="shared" si="34"/>
        <v>0.92100192678227355</v>
      </c>
      <c r="AN77" s="16">
        <f t="shared" si="35"/>
        <v>0.82871034603336879</v>
      </c>
      <c r="AO77" s="16">
        <f t="shared" si="36"/>
        <v>0.86275535907528711</v>
      </c>
      <c r="AP77" s="17">
        <f t="shared" si="37"/>
        <v>13972.86</v>
      </c>
      <c r="AQ77" s="17">
        <f t="shared" si="38"/>
        <v>26.922658959537575</v>
      </c>
      <c r="AR77" s="17">
        <f t="shared" si="39"/>
        <v>7769.43</v>
      </c>
      <c r="AS77" s="17">
        <f t="shared" si="40"/>
        <v>14.97</v>
      </c>
      <c r="AT77" s="18" t="str">
        <f t="shared" si="41"/>
        <v>Low</v>
      </c>
      <c r="AU77" s="16" t="str">
        <f t="shared" si="42"/>
        <v>Warning</v>
      </c>
      <c r="AV77" s="17">
        <f t="shared" si="43"/>
        <v>215.3812716763006</v>
      </c>
    </row>
    <row r="78" spans="1:48">
      <c r="A78">
        <v>77</v>
      </c>
      <c r="B78" s="2">
        <v>46067</v>
      </c>
      <c r="C78" t="s">
        <v>46</v>
      </c>
      <c r="D78" t="s">
        <v>55</v>
      </c>
      <c r="E78" t="s">
        <v>98</v>
      </c>
      <c r="F78" t="s">
        <v>42</v>
      </c>
      <c r="G78" t="s">
        <v>36</v>
      </c>
      <c r="H78" t="s">
        <v>177</v>
      </c>
      <c r="I78" t="s">
        <v>38</v>
      </c>
      <c r="J78" s="4">
        <v>927</v>
      </c>
      <c r="K78" s="4">
        <v>788</v>
      </c>
      <c r="L78" s="4">
        <v>716</v>
      </c>
      <c r="M78" s="4">
        <v>72</v>
      </c>
      <c r="N78" s="4">
        <v>29</v>
      </c>
      <c r="O78" s="4">
        <v>46</v>
      </c>
      <c r="P78" t="s">
        <v>76</v>
      </c>
      <c r="Q78" s="4">
        <v>45</v>
      </c>
      <c r="R78" s="4">
        <v>47</v>
      </c>
      <c r="S78" s="4">
        <v>75.3</v>
      </c>
      <c r="T78" s="5">
        <v>2.0299999999999998</v>
      </c>
      <c r="U78" s="5">
        <v>32.33</v>
      </c>
      <c r="V78" s="43">
        <v>15421.01</v>
      </c>
      <c r="W78" s="5">
        <v>8.02</v>
      </c>
      <c r="X78" s="6" t="s">
        <v>45</v>
      </c>
      <c r="Y78" s="4">
        <v>24</v>
      </c>
      <c r="Z78" s="43">
        <v>25781.97</v>
      </c>
      <c r="AA78" s="8">
        <f t="shared" si="22"/>
        <v>0.85005393743257818</v>
      </c>
      <c r="AB78" s="8">
        <f t="shared" si="23"/>
        <v>9.1370558375634514E-2</v>
      </c>
      <c r="AC78" s="8">
        <f t="shared" si="24"/>
        <v>3.6802030456852791E-2</v>
      </c>
      <c r="AD78" s="8">
        <f t="shared" si="25"/>
        <v>0.90862944162436543</v>
      </c>
      <c r="AE78" s="11">
        <f t="shared" si="26"/>
        <v>0.76666666666666672</v>
      </c>
      <c r="AF78" s="11">
        <f t="shared" si="27"/>
        <v>76.59574468085107</v>
      </c>
      <c r="AG78" s="11">
        <f t="shared" si="28"/>
        <v>10.287777777777778</v>
      </c>
      <c r="AH78" s="13">
        <f t="shared" si="29"/>
        <v>10.820833333333333</v>
      </c>
      <c r="AI78">
        <f t="shared" si="30"/>
        <v>11.5875</v>
      </c>
      <c r="AJ78" s="14">
        <f t="shared" si="31"/>
        <v>0.93383674937072991</v>
      </c>
      <c r="AK78">
        <f t="shared" si="32"/>
        <v>80</v>
      </c>
      <c r="AL78" s="8">
        <f t="shared" si="33"/>
        <v>0.95744680851063835</v>
      </c>
      <c r="AM78" s="8">
        <f t="shared" si="34"/>
        <v>0.90862944162436543</v>
      </c>
      <c r="AN78" s="16">
        <f t="shared" si="35"/>
        <v>0.81240468907886698</v>
      </c>
      <c r="AO78" s="16">
        <f t="shared" si="36"/>
        <v>0.86279220432749704</v>
      </c>
      <c r="AP78" s="17">
        <f t="shared" si="37"/>
        <v>15421.01</v>
      </c>
      <c r="AQ78" s="17">
        <f t="shared" si="38"/>
        <v>19.569809644670052</v>
      </c>
      <c r="AR78" s="17">
        <f t="shared" si="39"/>
        <v>10360.960000000001</v>
      </c>
      <c r="AS78" s="17">
        <f t="shared" si="40"/>
        <v>13.148426395939088</v>
      </c>
      <c r="AT78" s="18" t="str">
        <f t="shared" si="41"/>
        <v>High</v>
      </c>
      <c r="AU78" s="16" t="str">
        <f t="shared" si="42"/>
        <v>Warning</v>
      </c>
      <c r="AV78" s="17">
        <f t="shared" si="43"/>
        <v>567.52447969543152</v>
      </c>
    </row>
    <row r="79" spans="1:48">
      <c r="A79">
        <v>78</v>
      </c>
      <c r="B79" s="2">
        <v>46111</v>
      </c>
      <c r="C79" t="s">
        <v>26</v>
      </c>
      <c r="D79" t="s">
        <v>108</v>
      </c>
      <c r="E79" t="s">
        <v>146</v>
      </c>
      <c r="F79" t="s">
        <v>29</v>
      </c>
      <c r="G79" t="s">
        <v>36</v>
      </c>
      <c r="H79" t="s">
        <v>178</v>
      </c>
      <c r="I79" t="s">
        <v>149</v>
      </c>
      <c r="J79" s="4">
        <v>906</v>
      </c>
      <c r="K79" s="4">
        <v>842</v>
      </c>
      <c r="L79" s="4">
        <v>777</v>
      </c>
      <c r="M79" s="4">
        <v>65</v>
      </c>
      <c r="N79" s="4">
        <v>23</v>
      </c>
      <c r="O79" s="4">
        <v>24</v>
      </c>
      <c r="P79" t="s">
        <v>61</v>
      </c>
      <c r="Q79" s="4">
        <v>45</v>
      </c>
      <c r="R79" s="4">
        <v>45</v>
      </c>
      <c r="S79" s="4">
        <v>68.3</v>
      </c>
      <c r="T79" s="5">
        <v>1.99</v>
      </c>
      <c r="U79" s="5">
        <v>27.08</v>
      </c>
      <c r="V79" s="43">
        <v>18100.27</v>
      </c>
      <c r="W79" s="5">
        <v>7.38</v>
      </c>
      <c r="X79" s="6" t="s">
        <v>34</v>
      </c>
      <c r="Y79" s="4">
        <v>13</v>
      </c>
      <c r="Z79" s="43">
        <v>26542.639999999999</v>
      </c>
      <c r="AA79" s="8">
        <f t="shared" si="22"/>
        <v>0.92935982339955847</v>
      </c>
      <c r="AB79" s="8">
        <f t="shared" si="23"/>
        <v>7.7197149643705457E-2</v>
      </c>
      <c r="AC79" s="8">
        <f t="shared" si="24"/>
        <v>2.7315914489311165E-2</v>
      </c>
      <c r="AD79" s="8">
        <f t="shared" si="25"/>
        <v>0.9228028503562945</v>
      </c>
      <c r="AE79" s="11">
        <f t="shared" si="26"/>
        <v>0.4</v>
      </c>
      <c r="AF79" s="11">
        <f t="shared" si="27"/>
        <v>80</v>
      </c>
      <c r="AG79" s="11">
        <f t="shared" si="28"/>
        <v>10.525</v>
      </c>
      <c r="AH79" s="13">
        <f t="shared" si="29"/>
        <v>10.924999999999999</v>
      </c>
      <c r="AI79">
        <f t="shared" si="30"/>
        <v>11.324999999999999</v>
      </c>
      <c r="AJ79" s="14">
        <f t="shared" si="31"/>
        <v>0.96467991169977918</v>
      </c>
      <c r="AK79">
        <f t="shared" si="32"/>
        <v>80</v>
      </c>
      <c r="AL79" s="8">
        <f t="shared" si="33"/>
        <v>1</v>
      </c>
      <c r="AM79" s="8">
        <f t="shared" si="34"/>
        <v>0.9228028503562945</v>
      </c>
      <c r="AN79" s="16">
        <f t="shared" si="35"/>
        <v>0.89020937219801477</v>
      </c>
      <c r="AO79" s="16">
        <f t="shared" si="36"/>
        <v>0.8628467953516018</v>
      </c>
      <c r="AP79" s="17">
        <f t="shared" si="37"/>
        <v>18100.27</v>
      </c>
      <c r="AQ79" s="17">
        <f t="shared" si="38"/>
        <v>21.496757719714964</v>
      </c>
      <c r="AR79" s="17">
        <f t="shared" si="39"/>
        <v>8442.369999999999</v>
      </c>
      <c r="AS79" s="17">
        <f t="shared" si="40"/>
        <v>10.026567695961994</v>
      </c>
      <c r="AT79" s="18" t="str">
        <f t="shared" si="41"/>
        <v>Low</v>
      </c>
      <c r="AU79" s="16" t="str">
        <f t="shared" si="42"/>
        <v>Normal</v>
      </c>
      <c r="AV79" s="17">
        <f t="shared" si="43"/>
        <v>494.42542755344414</v>
      </c>
    </row>
    <row r="80" spans="1:48">
      <c r="A80">
        <v>79</v>
      </c>
      <c r="B80" s="2">
        <v>46107</v>
      </c>
      <c r="C80" t="s">
        <v>46</v>
      </c>
      <c r="D80" t="s">
        <v>27</v>
      </c>
      <c r="E80" t="s">
        <v>28</v>
      </c>
      <c r="F80" t="s">
        <v>42</v>
      </c>
      <c r="G80" t="s">
        <v>30</v>
      </c>
      <c r="H80" t="s">
        <v>179</v>
      </c>
      <c r="I80" t="s">
        <v>44</v>
      </c>
      <c r="J80" s="4">
        <v>928</v>
      </c>
      <c r="K80" s="4">
        <v>930</v>
      </c>
      <c r="L80" s="4">
        <v>886</v>
      </c>
      <c r="M80" s="4">
        <v>44</v>
      </c>
      <c r="N80" s="4">
        <v>10</v>
      </c>
      <c r="O80" s="4">
        <v>10</v>
      </c>
      <c r="P80" t="s">
        <v>81</v>
      </c>
      <c r="Q80" s="4">
        <v>42</v>
      </c>
      <c r="R80" s="4">
        <v>45</v>
      </c>
      <c r="S80" s="4">
        <v>76</v>
      </c>
      <c r="T80" s="5">
        <v>2.77</v>
      </c>
      <c r="U80" s="5">
        <v>35.659999999999997</v>
      </c>
      <c r="V80" s="43">
        <v>16249.71</v>
      </c>
      <c r="W80" s="5">
        <v>10.26</v>
      </c>
      <c r="X80" s="6" t="s">
        <v>45</v>
      </c>
      <c r="Y80" s="4">
        <v>33</v>
      </c>
      <c r="Z80" s="43">
        <v>28926.31</v>
      </c>
      <c r="AA80" s="8">
        <f t="shared" si="22"/>
        <v>1.0021551724137931</v>
      </c>
      <c r="AB80" s="8">
        <f t="shared" si="23"/>
        <v>4.7311827956989246E-2</v>
      </c>
      <c r="AC80" s="8">
        <f t="shared" si="24"/>
        <v>1.0752688172043012E-2</v>
      </c>
      <c r="AD80" s="8">
        <f t="shared" si="25"/>
        <v>0.95268817204301071</v>
      </c>
      <c r="AE80" s="11">
        <f t="shared" si="26"/>
        <v>0.16666666666666666</v>
      </c>
      <c r="AF80" s="11">
        <f t="shared" si="27"/>
        <v>80</v>
      </c>
      <c r="AG80" s="11">
        <f t="shared" si="28"/>
        <v>11.625</v>
      </c>
      <c r="AH80" s="13">
        <f t="shared" si="29"/>
        <v>10.66</v>
      </c>
      <c r="AI80">
        <f t="shared" si="30"/>
        <v>10.826666666666666</v>
      </c>
      <c r="AJ80" s="14">
        <f t="shared" si="31"/>
        <v>0.98460591133004927</v>
      </c>
      <c r="AK80">
        <f t="shared" si="32"/>
        <v>85.714285714285708</v>
      </c>
      <c r="AL80" s="8">
        <f t="shared" si="33"/>
        <v>0.93333333333333335</v>
      </c>
      <c r="AM80" s="8">
        <f t="shared" si="34"/>
        <v>0.95268817204301071</v>
      </c>
      <c r="AN80" s="16">
        <f t="shared" si="35"/>
        <v>0.8754875787912495</v>
      </c>
      <c r="AO80" s="16">
        <f t="shared" si="36"/>
        <v>0.86281711793636706</v>
      </c>
      <c r="AP80" s="17">
        <f t="shared" si="37"/>
        <v>16249.71</v>
      </c>
      <c r="AQ80" s="17">
        <f t="shared" si="38"/>
        <v>17.472806451612904</v>
      </c>
      <c r="AR80" s="17">
        <f t="shared" si="39"/>
        <v>12676.600000000002</v>
      </c>
      <c r="AS80" s="17">
        <f t="shared" si="40"/>
        <v>13.630752688172045</v>
      </c>
      <c r="AT80" s="18" t="str">
        <f t="shared" si="41"/>
        <v>High</v>
      </c>
      <c r="AU80" s="16" t="str">
        <f t="shared" si="42"/>
        <v>Normal</v>
      </c>
      <c r="AV80" s="17">
        <f t="shared" si="43"/>
        <v>174.72806451612905</v>
      </c>
    </row>
    <row r="81" spans="1:48">
      <c r="A81">
        <v>80</v>
      </c>
      <c r="B81" s="2">
        <v>46032</v>
      </c>
      <c r="C81" t="s">
        <v>46</v>
      </c>
      <c r="D81" t="s">
        <v>40</v>
      </c>
      <c r="E81" t="s">
        <v>67</v>
      </c>
      <c r="F81" t="s">
        <v>57</v>
      </c>
      <c r="G81" t="s">
        <v>47</v>
      </c>
      <c r="H81" t="s">
        <v>180</v>
      </c>
      <c r="I81" t="s">
        <v>122</v>
      </c>
      <c r="J81" s="4">
        <v>674</v>
      </c>
      <c r="K81" s="4">
        <v>612</v>
      </c>
      <c r="L81" s="4">
        <v>581</v>
      </c>
      <c r="M81" s="4">
        <v>31</v>
      </c>
      <c r="N81" s="4">
        <v>12</v>
      </c>
      <c r="O81" s="4">
        <v>14</v>
      </c>
      <c r="P81" t="s">
        <v>76</v>
      </c>
      <c r="Q81" s="4">
        <v>64</v>
      </c>
      <c r="R81" s="4">
        <v>66</v>
      </c>
      <c r="S81" s="4">
        <v>65.099999999999994</v>
      </c>
      <c r="T81" s="5">
        <v>2.2200000000000002</v>
      </c>
      <c r="U81" s="5">
        <v>18.98</v>
      </c>
      <c r="V81" s="43">
        <v>18454.830000000002</v>
      </c>
      <c r="W81" s="5">
        <v>8.9600000000000009</v>
      </c>
      <c r="X81" s="6" t="s">
        <v>34</v>
      </c>
      <c r="Y81" s="4">
        <v>31</v>
      </c>
      <c r="Z81" s="43">
        <v>30630.95</v>
      </c>
      <c r="AA81" s="8">
        <f t="shared" si="22"/>
        <v>0.90801186943620182</v>
      </c>
      <c r="AB81" s="8">
        <f t="shared" si="23"/>
        <v>5.0653594771241831E-2</v>
      </c>
      <c r="AC81" s="8">
        <f t="shared" si="24"/>
        <v>1.9607843137254902E-2</v>
      </c>
      <c r="AD81" s="8">
        <f t="shared" si="25"/>
        <v>0.94934640522875813</v>
      </c>
      <c r="AE81" s="11">
        <f t="shared" si="26"/>
        <v>0.23333333333333334</v>
      </c>
      <c r="AF81" s="11">
        <f t="shared" si="27"/>
        <v>54.545454545454547</v>
      </c>
      <c r="AG81" s="11">
        <f t="shared" si="28"/>
        <v>11.22</v>
      </c>
      <c r="AH81" s="13">
        <f t="shared" si="29"/>
        <v>11.74888888888889</v>
      </c>
      <c r="AI81">
        <f t="shared" si="30"/>
        <v>11.982222222222223</v>
      </c>
      <c r="AJ81" s="14">
        <f t="shared" si="31"/>
        <v>0.9805267062314541</v>
      </c>
      <c r="AK81">
        <f t="shared" si="32"/>
        <v>56.25</v>
      </c>
      <c r="AL81" s="8">
        <f t="shared" si="33"/>
        <v>0.96969696969696972</v>
      </c>
      <c r="AM81" s="8">
        <f t="shared" si="34"/>
        <v>0.94934640522875813</v>
      </c>
      <c r="AN81" s="16">
        <f t="shared" si="35"/>
        <v>0.90265164004036413</v>
      </c>
      <c r="AO81" s="16">
        <f t="shared" si="36"/>
        <v>0.86280336064987961</v>
      </c>
      <c r="AP81" s="17">
        <f t="shared" si="37"/>
        <v>18454.830000000002</v>
      </c>
      <c r="AQ81" s="17">
        <f t="shared" si="38"/>
        <v>30.154950980392158</v>
      </c>
      <c r="AR81" s="17">
        <f t="shared" si="39"/>
        <v>12176.119999999999</v>
      </c>
      <c r="AS81" s="17">
        <f t="shared" si="40"/>
        <v>19.895620915032676</v>
      </c>
      <c r="AT81" s="18" t="str">
        <f t="shared" si="41"/>
        <v>Medium</v>
      </c>
      <c r="AU81" s="16" t="str">
        <f t="shared" si="42"/>
        <v>Normal</v>
      </c>
      <c r="AV81" s="17">
        <f t="shared" si="43"/>
        <v>361.8594117647059</v>
      </c>
    </row>
    <row r="82" spans="1:48">
      <c r="A82">
        <v>81</v>
      </c>
      <c r="B82" s="2">
        <v>46188</v>
      </c>
      <c r="C82" t="s">
        <v>46</v>
      </c>
      <c r="D82" t="s">
        <v>77</v>
      </c>
      <c r="E82" t="s">
        <v>84</v>
      </c>
      <c r="F82" t="s">
        <v>42</v>
      </c>
      <c r="G82" t="s">
        <v>36</v>
      </c>
      <c r="H82" t="s">
        <v>181</v>
      </c>
      <c r="I82" t="s">
        <v>117</v>
      </c>
      <c r="J82" s="4">
        <v>769</v>
      </c>
      <c r="K82" s="4">
        <v>728</v>
      </c>
      <c r="L82" s="4">
        <v>675</v>
      </c>
      <c r="M82" s="4">
        <v>53</v>
      </c>
      <c r="N82" s="4">
        <v>10</v>
      </c>
      <c r="O82" s="4">
        <v>10</v>
      </c>
      <c r="P82" t="s">
        <v>83</v>
      </c>
      <c r="Q82" s="4">
        <v>45</v>
      </c>
      <c r="R82" s="4">
        <v>45</v>
      </c>
      <c r="S82" s="4">
        <v>73.3</v>
      </c>
      <c r="T82" s="5">
        <v>2.6</v>
      </c>
      <c r="U82" s="5">
        <v>24.54</v>
      </c>
      <c r="V82" s="43">
        <v>14506.71</v>
      </c>
      <c r="W82" s="5">
        <v>7.85</v>
      </c>
      <c r="X82" s="6" t="s">
        <v>45</v>
      </c>
      <c r="Y82" s="4">
        <v>16</v>
      </c>
      <c r="Z82" s="43">
        <v>23728.3</v>
      </c>
      <c r="AA82" s="8">
        <f t="shared" si="22"/>
        <v>0.94668400520156049</v>
      </c>
      <c r="AB82" s="8">
        <f t="shared" si="23"/>
        <v>7.2802197802197807E-2</v>
      </c>
      <c r="AC82" s="8">
        <f t="shared" si="24"/>
        <v>1.3736263736263736E-2</v>
      </c>
      <c r="AD82" s="8">
        <f t="shared" si="25"/>
        <v>0.92719780219780223</v>
      </c>
      <c r="AE82" s="11">
        <f t="shared" si="26"/>
        <v>0.16666666666666666</v>
      </c>
      <c r="AF82" s="11">
        <f t="shared" si="27"/>
        <v>80</v>
      </c>
      <c r="AG82" s="11">
        <f t="shared" si="28"/>
        <v>9.1</v>
      </c>
      <c r="AH82" s="13">
        <f t="shared" si="29"/>
        <v>9.4458333333333346</v>
      </c>
      <c r="AI82">
        <f t="shared" si="30"/>
        <v>9.6125000000000007</v>
      </c>
      <c r="AJ82" s="14">
        <f t="shared" si="31"/>
        <v>0.98266146510619856</v>
      </c>
      <c r="AK82">
        <f t="shared" si="32"/>
        <v>80</v>
      </c>
      <c r="AL82" s="8">
        <f t="shared" si="33"/>
        <v>1</v>
      </c>
      <c r="AM82" s="8">
        <f t="shared" si="34"/>
        <v>0.92719780219780223</v>
      </c>
      <c r="AN82" s="16">
        <f t="shared" si="35"/>
        <v>0.91112155075093959</v>
      </c>
      <c r="AO82" s="16">
        <f t="shared" si="36"/>
        <v>0.86276004730271594</v>
      </c>
      <c r="AP82" s="17">
        <f t="shared" si="37"/>
        <v>14506.71</v>
      </c>
      <c r="AQ82" s="17">
        <f t="shared" si="38"/>
        <v>19.926799450549449</v>
      </c>
      <c r="AR82" s="17">
        <f t="shared" si="39"/>
        <v>9221.59</v>
      </c>
      <c r="AS82" s="17">
        <f t="shared" si="40"/>
        <v>12.667019230769231</v>
      </c>
      <c r="AT82" s="18" t="str">
        <f t="shared" si="41"/>
        <v>Medium</v>
      </c>
      <c r="AU82" s="16" t="str">
        <f t="shared" si="42"/>
        <v>Normal</v>
      </c>
      <c r="AV82" s="17">
        <f t="shared" si="43"/>
        <v>199.2679945054945</v>
      </c>
    </row>
    <row r="83" spans="1:48">
      <c r="A83">
        <v>82</v>
      </c>
      <c r="B83" s="2">
        <v>46089</v>
      </c>
      <c r="C83" t="s">
        <v>46</v>
      </c>
      <c r="D83" t="s">
        <v>77</v>
      </c>
      <c r="E83" t="s">
        <v>84</v>
      </c>
      <c r="F83" t="s">
        <v>42</v>
      </c>
      <c r="G83" t="s">
        <v>58</v>
      </c>
      <c r="H83" t="s">
        <v>182</v>
      </c>
      <c r="I83" t="s">
        <v>44</v>
      </c>
      <c r="J83" s="4">
        <v>827</v>
      </c>
      <c r="K83" s="4">
        <v>719</v>
      </c>
      <c r="L83" s="4">
        <v>674</v>
      </c>
      <c r="M83" s="4">
        <v>45</v>
      </c>
      <c r="N83" s="4">
        <v>10</v>
      </c>
      <c r="O83" s="4">
        <v>52</v>
      </c>
      <c r="P83" t="s">
        <v>70</v>
      </c>
      <c r="Q83" s="4">
        <v>49</v>
      </c>
      <c r="R83" s="4">
        <v>52</v>
      </c>
      <c r="S83" s="4">
        <v>64.400000000000006</v>
      </c>
      <c r="T83" s="5">
        <v>1.27</v>
      </c>
      <c r="U83" s="5">
        <v>31.9</v>
      </c>
      <c r="V83" s="43">
        <v>15732.54</v>
      </c>
      <c r="W83" s="5">
        <v>9.1</v>
      </c>
      <c r="X83" s="6" t="s">
        <v>45</v>
      </c>
      <c r="Y83" s="4">
        <v>22</v>
      </c>
      <c r="Z83" s="43">
        <v>25922.33</v>
      </c>
      <c r="AA83" s="8">
        <f t="shared" si="22"/>
        <v>0.86940749697702535</v>
      </c>
      <c r="AB83" s="8">
        <f t="shared" si="23"/>
        <v>6.258692628650904E-2</v>
      </c>
      <c r="AC83" s="8">
        <f t="shared" si="24"/>
        <v>1.3908205841446454E-2</v>
      </c>
      <c r="AD83" s="8">
        <f t="shared" si="25"/>
        <v>0.93741307371349092</v>
      </c>
      <c r="AE83" s="11">
        <f t="shared" si="26"/>
        <v>0.8666666666666667</v>
      </c>
      <c r="AF83" s="11">
        <f t="shared" si="27"/>
        <v>69.230769230769226</v>
      </c>
      <c r="AG83" s="11">
        <f t="shared" si="28"/>
        <v>10.385555555555555</v>
      </c>
      <c r="AH83" s="13">
        <f t="shared" si="29"/>
        <v>10.389722222222222</v>
      </c>
      <c r="AI83">
        <f t="shared" si="30"/>
        <v>11.256388888888889</v>
      </c>
      <c r="AJ83" s="14">
        <f t="shared" si="31"/>
        <v>0.92300668756015103</v>
      </c>
      <c r="AK83">
        <f t="shared" si="32"/>
        <v>73.469387755102048</v>
      </c>
      <c r="AL83" s="8">
        <f t="shared" si="33"/>
        <v>0.94230769230769218</v>
      </c>
      <c r="AM83" s="8">
        <f t="shared" si="34"/>
        <v>0.93741307371349092</v>
      </c>
      <c r="AN83" s="16">
        <f t="shared" si="35"/>
        <v>0.81532092819518409</v>
      </c>
      <c r="AO83" s="16">
        <f t="shared" si="36"/>
        <v>0.86270742325108585</v>
      </c>
      <c r="AP83" s="17">
        <f t="shared" si="37"/>
        <v>15732.54</v>
      </c>
      <c r="AQ83" s="17">
        <f t="shared" si="38"/>
        <v>21.881140472879</v>
      </c>
      <c r="AR83" s="17">
        <f t="shared" si="39"/>
        <v>10189.790000000001</v>
      </c>
      <c r="AS83" s="17">
        <f t="shared" si="40"/>
        <v>14.172169680111267</v>
      </c>
      <c r="AT83" s="18" t="str">
        <f t="shared" si="41"/>
        <v>Low</v>
      </c>
      <c r="AU83" s="16" t="str">
        <f t="shared" si="42"/>
        <v>Warning</v>
      </c>
      <c r="AV83" s="17">
        <f t="shared" si="43"/>
        <v>218.81140472879</v>
      </c>
    </row>
    <row r="84" spans="1:48">
      <c r="A84">
        <v>83</v>
      </c>
      <c r="B84" s="2">
        <v>46143</v>
      </c>
      <c r="C84" t="s">
        <v>26</v>
      </c>
      <c r="D84" t="s">
        <v>77</v>
      </c>
      <c r="E84" t="s">
        <v>105</v>
      </c>
      <c r="F84" t="s">
        <v>42</v>
      </c>
      <c r="G84" t="s">
        <v>47</v>
      </c>
      <c r="H84" t="s">
        <v>183</v>
      </c>
      <c r="I84" t="s">
        <v>119</v>
      </c>
      <c r="J84" s="4">
        <v>584</v>
      </c>
      <c r="K84" s="4">
        <v>503</v>
      </c>
      <c r="L84" s="4">
        <v>461</v>
      </c>
      <c r="M84" s="4">
        <v>42</v>
      </c>
      <c r="N84" s="4">
        <v>9</v>
      </c>
      <c r="O84" s="4">
        <v>17</v>
      </c>
      <c r="P84" t="s">
        <v>33</v>
      </c>
      <c r="Q84" s="4">
        <v>64</v>
      </c>
      <c r="R84" s="4">
        <v>66</v>
      </c>
      <c r="S84" s="4">
        <v>71.8</v>
      </c>
      <c r="T84" s="5">
        <v>2.34</v>
      </c>
      <c r="U84" s="5">
        <v>16.420000000000002</v>
      </c>
      <c r="V84" s="43">
        <v>14827.59</v>
      </c>
      <c r="W84" s="5">
        <v>7.65</v>
      </c>
      <c r="X84" s="6" t="s">
        <v>89</v>
      </c>
      <c r="Y84" s="4">
        <v>22</v>
      </c>
      <c r="Z84" s="43">
        <v>23905.02</v>
      </c>
      <c r="AA84" s="8">
        <f t="shared" si="22"/>
        <v>0.86130136986301364</v>
      </c>
      <c r="AB84" s="8">
        <f t="shared" si="23"/>
        <v>8.3499005964214709E-2</v>
      </c>
      <c r="AC84" s="8">
        <f t="shared" si="24"/>
        <v>1.7892644135188866E-2</v>
      </c>
      <c r="AD84" s="8">
        <f t="shared" si="25"/>
        <v>0.91650099403578533</v>
      </c>
      <c r="AE84" s="11">
        <f t="shared" si="26"/>
        <v>0.28333333333333333</v>
      </c>
      <c r="AF84" s="11">
        <f t="shared" si="27"/>
        <v>54.545454545454547</v>
      </c>
      <c r="AG84" s="11">
        <f t="shared" si="28"/>
        <v>9.2216666666666658</v>
      </c>
      <c r="AH84" s="13">
        <f t="shared" si="29"/>
        <v>10.098888888888888</v>
      </c>
      <c r="AI84">
        <f t="shared" si="30"/>
        <v>10.382222222222222</v>
      </c>
      <c r="AJ84" s="14">
        <f t="shared" si="31"/>
        <v>0.9727097602739726</v>
      </c>
      <c r="AK84">
        <f t="shared" si="32"/>
        <v>56.25</v>
      </c>
      <c r="AL84" s="8">
        <f t="shared" si="33"/>
        <v>0.96969696969696972</v>
      </c>
      <c r="AM84" s="8">
        <f t="shared" si="34"/>
        <v>0.91650099403578533</v>
      </c>
      <c r="AN84" s="16">
        <f t="shared" si="35"/>
        <v>0.86447463001154556</v>
      </c>
      <c r="AO84" s="16">
        <f t="shared" si="36"/>
        <v>0.86275904252674562</v>
      </c>
      <c r="AP84" s="17">
        <f t="shared" si="37"/>
        <v>14827.59</v>
      </c>
      <c r="AQ84" s="17">
        <f t="shared" si="38"/>
        <v>29.478310139165011</v>
      </c>
      <c r="AR84" s="17">
        <f t="shared" si="39"/>
        <v>9077.43</v>
      </c>
      <c r="AS84" s="17">
        <f t="shared" si="40"/>
        <v>18.046580516898608</v>
      </c>
      <c r="AT84" s="18" t="str">
        <f t="shared" si="41"/>
        <v>Low</v>
      </c>
      <c r="AU84" s="16" t="str">
        <f t="shared" si="42"/>
        <v>Normal</v>
      </c>
      <c r="AV84" s="17">
        <f t="shared" si="43"/>
        <v>265.30479125248507</v>
      </c>
    </row>
    <row r="85" spans="1:48">
      <c r="A85">
        <v>84</v>
      </c>
      <c r="B85" s="2">
        <v>46154</v>
      </c>
      <c r="C85" t="s">
        <v>46</v>
      </c>
      <c r="D85" t="s">
        <v>40</v>
      </c>
      <c r="E85" t="s">
        <v>74</v>
      </c>
      <c r="F85" t="s">
        <v>29</v>
      </c>
      <c r="G85" t="s">
        <v>58</v>
      </c>
      <c r="H85" t="s">
        <v>184</v>
      </c>
      <c r="I85" t="s">
        <v>100</v>
      </c>
      <c r="J85" s="4">
        <v>631</v>
      </c>
      <c r="K85" s="4">
        <v>588</v>
      </c>
      <c r="L85" s="4">
        <v>550</v>
      </c>
      <c r="M85" s="4">
        <v>38</v>
      </c>
      <c r="N85" s="4">
        <v>15</v>
      </c>
      <c r="O85" s="4">
        <v>33</v>
      </c>
      <c r="P85" t="s">
        <v>73</v>
      </c>
      <c r="Q85" s="4">
        <v>49</v>
      </c>
      <c r="R85" s="4">
        <v>47</v>
      </c>
      <c r="S85" s="4">
        <v>71</v>
      </c>
      <c r="T85" s="5">
        <v>2.21</v>
      </c>
      <c r="U85" s="5">
        <v>19.38</v>
      </c>
      <c r="V85" s="43">
        <v>12209.1</v>
      </c>
      <c r="W85" s="5">
        <v>7.97</v>
      </c>
      <c r="X85" s="6" t="s">
        <v>89</v>
      </c>
      <c r="Y85" s="4">
        <v>32</v>
      </c>
      <c r="Z85" s="43">
        <v>21233.35</v>
      </c>
      <c r="AA85" s="8">
        <f t="shared" si="22"/>
        <v>0.93185419968304284</v>
      </c>
      <c r="AB85" s="8">
        <f t="shared" si="23"/>
        <v>6.4625850340136057E-2</v>
      </c>
      <c r="AC85" s="8">
        <f t="shared" si="24"/>
        <v>2.5510204081632654E-2</v>
      </c>
      <c r="AD85" s="8">
        <f t="shared" si="25"/>
        <v>0.93537414965986398</v>
      </c>
      <c r="AE85" s="11">
        <f t="shared" si="26"/>
        <v>0.55000000000000004</v>
      </c>
      <c r="AF85" s="11">
        <f t="shared" si="27"/>
        <v>76.59574468085107</v>
      </c>
      <c r="AG85" s="11">
        <f t="shared" si="28"/>
        <v>7.6766666666666667</v>
      </c>
      <c r="AH85" s="13">
        <f t="shared" si="29"/>
        <v>8.0386111111111109</v>
      </c>
      <c r="AI85">
        <f t="shared" si="30"/>
        <v>8.5886111111111116</v>
      </c>
      <c r="AJ85" s="14">
        <f t="shared" si="31"/>
        <v>0.93596170639412646</v>
      </c>
      <c r="AK85">
        <f t="shared" si="32"/>
        <v>73.469387755102048</v>
      </c>
      <c r="AL85" s="8">
        <f t="shared" si="33"/>
        <v>1.0425531914893618</v>
      </c>
      <c r="AM85" s="8">
        <f t="shared" si="34"/>
        <v>0.93537414965986398</v>
      </c>
      <c r="AN85" s="16">
        <f t="shared" si="35"/>
        <v>0.91272861439143549</v>
      </c>
      <c r="AO85" s="16">
        <f t="shared" si="36"/>
        <v>0.86275717165707855</v>
      </c>
      <c r="AP85" s="17">
        <f t="shared" si="37"/>
        <v>12209.1</v>
      </c>
      <c r="AQ85" s="17">
        <f t="shared" si="38"/>
        <v>20.763775510204081</v>
      </c>
      <c r="AR85" s="17">
        <f t="shared" si="39"/>
        <v>9024.2499999999982</v>
      </c>
      <c r="AS85" s="17">
        <f t="shared" si="40"/>
        <v>15.347363945578229</v>
      </c>
      <c r="AT85" s="18" t="str">
        <f t="shared" si="41"/>
        <v>High</v>
      </c>
      <c r="AU85" s="16" t="str">
        <f t="shared" si="42"/>
        <v>Normal</v>
      </c>
      <c r="AV85" s="17">
        <f t="shared" si="43"/>
        <v>311.45663265306121</v>
      </c>
    </row>
    <row r="86" spans="1:48">
      <c r="A86">
        <v>85</v>
      </c>
      <c r="B86" s="2">
        <v>46188</v>
      </c>
      <c r="C86" t="s">
        <v>46</v>
      </c>
      <c r="D86" t="s">
        <v>108</v>
      </c>
      <c r="E86" t="s">
        <v>130</v>
      </c>
      <c r="F86" t="s">
        <v>42</v>
      </c>
      <c r="G86" t="s">
        <v>47</v>
      </c>
      <c r="H86" t="s">
        <v>185</v>
      </c>
      <c r="I86" t="s">
        <v>69</v>
      </c>
      <c r="J86" s="4">
        <v>546</v>
      </c>
      <c r="K86" s="4">
        <v>515</v>
      </c>
      <c r="L86" s="4">
        <v>455</v>
      </c>
      <c r="M86" s="4">
        <v>60</v>
      </c>
      <c r="N86" s="4">
        <v>25</v>
      </c>
      <c r="O86" s="4">
        <v>26</v>
      </c>
      <c r="P86" t="s">
        <v>33</v>
      </c>
      <c r="Q86" s="4">
        <v>64</v>
      </c>
      <c r="R86" s="4">
        <v>69</v>
      </c>
      <c r="S86" s="4">
        <v>89.6</v>
      </c>
      <c r="T86" s="5">
        <v>2.86</v>
      </c>
      <c r="U86" s="5">
        <v>19.18</v>
      </c>
      <c r="V86" s="43">
        <v>15819.64</v>
      </c>
      <c r="W86" s="5">
        <v>7.97</v>
      </c>
      <c r="X86" s="6" t="s">
        <v>45</v>
      </c>
      <c r="Y86" s="4">
        <v>47</v>
      </c>
      <c r="Z86" s="43">
        <v>23604.1</v>
      </c>
      <c r="AA86" s="8">
        <f t="shared" si="22"/>
        <v>0.9432234432234432</v>
      </c>
      <c r="AB86" s="8">
        <f t="shared" si="23"/>
        <v>0.11650485436893204</v>
      </c>
      <c r="AC86" s="8">
        <f t="shared" si="24"/>
        <v>4.8543689320388349E-2</v>
      </c>
      <c r="AD86" s="8">
        <f t="shared" si="25"/>
        <v>0.88349514563106801</v>
      </c>
      <c r="AE86" s="11">
        <f t="shared" si="26"/>
        <v>0.43333333333333335</v>
      </c>
      <c r="AF86" s="11">
        <f t="shared" si="27"/>
        <v>52.173913043478258</v>
      </c>
      <c r="AG86" s="11">
        <f t="shared" si="28"/>
        <v>9.8708333333333336</v>
      </c>
      <c r="AH86" s="13">
        <f t="shared" si="29"/>
        <v>9.2733333333333334</v>
      </c>
      <c r="AI86">
        <f t="shared" si="30"/>
        <v>9.706666666666667</v>
      </c>
      <c r="AJ86" s="14">
        <f t="shared" si="31"/>
        <v>0.95535714285714279</v>
      </c>
      <c r="AK86">
        <f t="shared" si="32"/>
        <v>56.25</v>
      </c>
      <c r="AL86" s="8">
        <f t="shared" si="33"/>
        <v>0.92753623188405787</v>
      </c>
      <c r="AM86" s="8">
        <f t="shared" si="34"/>
        <v>0.88349514563106801</v>
      </c>
      <c r="AN86" s="16">
        <f t="shared" si="35"/>
        <v>0.78289010834388628</v>
      </c>
      <c r="AO86" s="16">
        <f t="shared" si="36"/>
        <v>0.86270261768029433</v>
      </c>
      <c r="AP86" s="17">
        <f t="shared" si="37"/>
        <v>15819.64</v>
      </c>
      <c r="AQ86" s="17">
        <f t="shared" si="38"/>
        <v>30.717747572815533</v>
      </c>
      <c r="AR86" s="17">
        <f t="shared" si="39"/>
        <v>7784.4599999999991</v>
      </c>
      <c r="AS86" s="17">
        <f t="shared" si="40"/>
        <v>15.11545631067961</v>
      </c>
      <c r="AT86" s="18" t="str">
        <f t="shared" si="41"/>
        <v>High</v>
      </c>
      <c r="AU86" s="16" t="str">
        <f t="shared" si="42"/>
        <v>Warning</v>
      </c>
      <c r="AV86" s="17">
        <f t="shared" si="43"/>
        <v>767.94368932038833</v>
      </c>
    </row>
    <row r="87" spans="1:48">
      <c r="A87">
        <v>86</v>
      </c>
      <c r="B87" s="2">
        <v>46062</v>
      </c>
      <c r="C87" t="s">
        <v>46</v>
      </c>
      <c r="D87" t="s">
        <v>77</v>
      </c>
      <c r="E87" t="s">
        <v>105</v>
      </c>
      <c r="F87" t="s">
        <v>42</v>
      </c>
      <c r="G87" t="s">
        <v>30</v>
      </c>
      <c r="H87" t="s">
        <v>186</v>
      </c>
      <c r="I87" t="s">
        <v>86</v>
      </c>
      <c r="J87" s="4">
        <v>728</v>
      </c>
      <c r="K87" s="4">
        <v>633</v>
      </c>
      <c r="L87" s="4">
        <v>587</v>
      </c>
      <c r="M87" s="4">
        <v>46</v>
      </c>
      <c r="N87" s="4">
        <v>14</v>
      </c>
      <c r="O87" s="4">
        <v>43</v>
      </c>
      <c r="P87" t="s">
        <v>81</v>
      </c>
      <c r="Q87" s="4">
        <v>42</v>
      </c>
      <c r="R87" s="4">
        <v>45</v>
      </c>
      <c r="S87" s="4">
        <v>72</v>
      </c>
      <c r="T87" s="5">
        <v>2.2400000000000002</v>
      </c>
      <c r="U87" s="5">
        <v>26.77</v>
      </c>
      <c r="V87" s="43">
        <v>11204.8</v>
      </c>
      <c r="W87" s="5">
        <v>9.11</v>
      </c>
      <c r="X87" s="6" t="s">
        <v>34</v>
      </c>
      <c r="Y87" s="4">
        <v>27</v>
      </c>
      <c r="Z87" s="43">
        <v>19253.3</v>
      </c>
      <c r="AA87" s="8">
        <f t="shared" si="22"/>
        <v>0.86950549450549453</v>
      </c>
      <c r="AB87" s="8">
        <f t="shared" si="23"/>
        <v>7.266982622432859E-2</v>
      </c>
      <c r="AC87" s="8">
        <f t="shared" si="24"/>
        <v>2.2116903633491312E-2</v>
      </c>
      <c r="AD87" s="8">
        <f t="shared" si="25"/>
        <v>0.9273301737756714</v>
      </c>
      <c r="AE87" s="11">
        <f t="shared" si="26"/>
        <v>0.71666666666666667</v>
      </c>
      <c r="AF87" s="11">
        <f t="shared" si="27"/>
        <v>80</v>
      </c>
      <c r="AG87" s="11">
        <f t="shared" si="28"/>
        <v>7.9124999999999996</v>
      </c>
      <c r="AH87" s="13">
        <f t="shared" si="29"/>
        <v>7.7766666666666673</v>
      </c>
      <c r="AI87">
        <f t="shared" si="30"/>
        <v>8.4933333333333341</v>
      </c>
      <c r="AJ87" s="14">
        <f t="shared" si="31"/>
        <v>0.91562009419152279</v>
      </c>
      <c r="AK87">
        <f t="shared" si="32"/>
        <v>85.714285714285708</v>
      </c>
      <c r="AL87" s="8">
        <f t="shared" si="33"/>
        <v>0.93333333333333335</v>
      </c>
      <c r="AM87" s="8">
        <f t="shared" si="34"/>
        <v>0.9273301737756714</v>
      </c>
      <c r="AN87" s="16">
        <f t="shared" si="35"/>
        <v>0.79247666498851344</v>
      </c>
      <c r="AO87" s="16">
        <f t="shared" si="36"/>
        <v>0.86278984446645424</v>
      </c>
      <c r="AP87" s="17">
        <f t="shared" si="37"/>
        <v>11204.8</v>
      </c>
      <c r="AQ87" s="17">
        <f t="shared" si="38"/>
        <v>17.701105845181672</v>
      </c>
      <c r="AR87" s="17">
        <f t="shared" si="39"/>
        <v>8048.5</v>
      </c>
      <c r="AS87" s="17">
        <f t="shared" si="40"/>
        <v>12.714849921011059</v>
      </c>
      <c r="AT87" s="18" t="str">
        <f t="shared" si="41"/>
        <v>High</v>
      </c>
      <c r="AU87" s="16" t="str">
        <f t="shared" si="42"/>
        <v>Warning</v>
      </c>
      <c r="AV87" s="17">
        <f t="shared" si="43"/>
        <v>247.81548183254341</v>
      </c>
    </row>
    <row r="88" spans="1:48">
      <c r="A88">
        <v>87</v>
      </c>
      <c r="B88" s="2">
        <v>46170</v>
      </c>
      <c r="C88" t="s">
        <v>46</v>
      </c>
      <c r="D88" t="s">
        <v>55</v>
      </c>
      <c r="E88" t="s">
        <v>92</v>
      </c>
      <c r="F88" t="s">
        <v>42</v>
      </c>
      <c r="G88" t="s">
        <v>36</v>
      </c>
      <c r="H88" t="s">
        <v>187</v>
      </c>
      <c r="I88" t="s">
        <v>94</v>
      </c>
      <c r="J88" s="4">
        <v>834</v>
      </c>
      <c r="K88" s="4">
        <v>798</v>
      </c>
      <c r="L88" s="4">
        <v>760</v>
      </c>
      <c r="M88" s="4">
        <v>38</v>
      </c>
      <c r="N88" s="4">
        <v>12</v>
      </c>
      <c r="O88" s="4">
        <v>24</v>
      </c>
      <c r="P88" t="s">
        <v>83</v>
      </c>
      <c r="Q88" s="4">
        <v>45</v>
      </c>
      <c r="R88" s="4">
        <v>45</v>
      </c>
      <c r="S88" s="4">
        <v>69.7</v>
      </c>
      <c r="T88" s="5">
        <v>2.0299999999999998</v>
      </c>
      <c r="U88" s="5">
        <v>24</v>
      </c>
      <c r="V88" s="43">
        <v>16640.34</v>
      </c>
      <c r="W88" s="5">
        <v>8.09</v>
      </c>
      <c r="X88" s="6" t="s">
        <v>45</v>
      </c>
      <c r="Y88" s="4">
        <v>38</v>
      </c>
      <c r="Z88" s="43">
        <v>26913.31</v>
      </c>
      <c r="AA88" s="8">
        <f t="shared" si="22"/>
        <v>0.95683453237410077</v>
      </c>
      <c r="AB88" s="8">
        <f t="shared" si="23"/>
        <v>4.7619047619047616E-2</v>
      </c>
      <c r="AC88" s="8">
        <f t="shared" si="24"/>
        <v>1.5037593984962405E-2</v>
      </c>
      <c r="AD88" s="8">
        <f t="shared" si="25"/>
        <v>0.95238095238095233</v>
      </c>
      <c r="AE88" s="11">
        <f t="shared" si="26"/>
        <v>0.4</v>
      </c>
      <c r="AF88" s="11">
        <f t="shared" si="27"/>
        <v>80</v>
      </c>
      <c r="AG88" s="11">
        <f t="shared" si="28"/>
        <v>9.9749999999999996</v>
      </c>
      <c r="AH88" s="13">
        <f t="shared" si="29"/>
        <v>10.025</v>
      </c>
      <c r="AI88">
        <f t="shared" si="30"/>
        <v>10.425000000000001</v>
      </c>
      <c r="AJ88" s="14">
        <f t="shared" si="31"/>
        <v>0.9616306954436451</v>
      </c>
      <c r="AK88">
        <f t="shared" si="32"/>
        <v>80</v>
      </c>
      <c r="AL88" s="8">
        <f t="shared" si="33"/>
        <v>1</v>
      </c>
      <c r="AM88" s="8">
        <f t="shared" si="34"/>
        <v>0.95238095238095233</v>
      </c>
      <c r="AN88" s="16">
        <f t="shared" si="35"/>
        <v>0.91583875756537625</v>
      </c>
      <c r="AO88" s="16">
        <f t="shared" si="36"/>
        <v>0.86286677354684593</v>
      </c>
      <c r="AP88" s="17">
        <f t="shared" si="37"/>
        <v>16640.34</v>
      </c>
      <c r="AQ88" s="17">
        <f t="shared" si="38"/>
        <v>20.852556390977444</v>
      </c>
      <c r="AR88" s="17">
        <f t="shared" si="39"/>
        <v>10272.970000000001</v>
      </c>
      <c r="AS88" s="17">
        <f t="shared" si="40"/>
        <v>12.873395989974938</v>
      </c>
      <c r="AT88" s="18" t="str">
        <f t="shared" si="41"/>
        <v>Medium</v>
      </c>
      <c r="AU88" s="16" t="str">
        <f t="shared" si="42"/>
        <v>Normal</v>
      </c>
      <c r="AV88" s="17">
        <f t="shared" si="43"/>
        <v>250.23067669172934</v>
      </c>
    </row>
    <row r="89" spans="1:48">
      <c r="A89">
        <v>88</v>
      </c>
      <c r="B89" s="2">
        <v>46127</v>
      </c>
      <c r="C89" t="s">
        <v>26</v>
      </c>
      <c r="D89" t="s">
        <v>108</v>
      </c>
      <c r="E89" t="s">
        <v>130</v>
      </c>
      <c r="F89" t="s">
        <v>29</v>
      </c>
      <c r="G89" t="s">
        <v>103</v>
      </c>
      <c r="H89" t="s">
        <v>188</v>
      </c>
      <c r="I89" t="s">
        <v>94</v>
      </c>
      <c r="J89" s="4">
        <v>737</v>
      </c>
      <c r="K89" s="4">
        <v>636</v>
      </c>
      <c r="L89" s="4">
        <v>601</v>
      </c>
      <c r="M89" s="4">
        <v>35</v>
      </c>
      <c r="N89" s="4">
        <v>10</v>
      </c>
      <c r="O89" s="4">
        <v>27</v>
      </c>
      <c r="P89" t="s">
        <v>83</v>
      </c>
      <c r="Q89" s="4">
        <v>57</v>
      </c>
      <c r="R89" s="4">
        <v>55</v>
      </c>
      <c r="S89" s="4">
        <v>67.599999999999994</v>
      </c>
      <c r="T89" s="5">
        <v>2.3199999999999998</v>
      </c>
      <c r="U89" s="5">
        <v>21.22</v>
      </c>
      <c r="V89" s="43">
        <v>16606.55</v>
      </c>
      <c r="W89" s="5">
        <v>7.49</v>
      </c>
      <c r="X89" s="6" t="s">
        <v>34</v>
      </c>
      <c r="Y89" s="4">
        <v>16</v>
      </c>
      <c r="Z89" s="43">
        <v>27705.11</v>
      </c>
      <c r="AA89" s="8">
        <f t="shared" si="22"/>
        <v>0.86295793758480321</v>
      </c>
      <c r="AB89" s="8">
        <f t="shared" si="23"/>
        <v>5.5031446540880505E-2</v>
      </c>
      <c r="AC89" s="8">
        <f t="shared" si="24"/>
        <v>1.5723270440251572E-2</v>
      </c>
      <c r="AD89" s="8">
        <f t="shared" si="25"/>
        <v>0.94496855345911945</v>
      </c>
      <c r="AE89" s="11">
        <f t="shared" si="26"/>
        <v>0.45</v>
      </c>
      <c r="AF89" s="11">
        <f t="shared" si="27"/>
        <v>65.454545454545453</v>
      </c>
      <c r="AG89" s="11">
        <f t="shared" si="28"/>
        <v>9.7166666666666668</v>
      </c>
      <c r="AH89" s="13">
        <f t="shared" si="29"/>
        <v>11.219166666666668</v>
      </c>
      <c r="AI89">
        <f t="shared" si="30"/>
        <v>11.669166666666667</v>
      </c>
      <c r="AJ89" s="14">
        <f t="shared" si="31"/>
        <v>0.96143683496393639</v>
      </c>
      <c r="AK89">
        <f t="shared" si="32"/>
        <v>63.157894736842103</v>
      </c>
      <c r="AL89" s="8">
        <f t="shared" si="33"/>
        <v>1.0363636363636364</v>
      </c>
      <c r="AM89" s="8">
        <f t="shared" si="34"/>
        <v>0.94496855345911945</v>
      </c>
      <c r="AN89" s="16">
        <f t="shared" si="35"/>
        <v>0.94156494154830095</v>
      </c>
      <c r="AO89" s="16">
        <f t="shared" si="36"/>
        <v>0.86280875384912581</v>
      </c>
      <c r="AP89" s="17">
        <f t="shared" si="37"/>
        <v>16606.55</v>
      </c>
      <c r="AQ89" s="17">
        <f t="shared" si="38"/>
        <v>26.110927672955974</v>
      </c>
      <c r="AR89" s="17">
        <f t="shared" si="39"/>
        <v>11098.560000000001</v>
      </c>
      <c r="AS89" s="17">
        <f t="shared" si="40"/>
        <v>17.45056603773585</v>
      </c>
      <c r="AT89" s="18" t="str">
        <f t="shared" si="41"/>
        <v>Medium</v>
      </c>
      <c r="AU89" s="16" t="str">
        <f t="shared" si="42"/>
        <v>Normal</v>
      </c>
      <c r="AV89" s="17">
        <f t="shared" si="43"/>
        <v>261.10927672955972</v>
      </c>
    </row>
    <row r="90" spans="1:48">
      <c r="A90">
        <v>89</v>
      </c>
      <c r="B90" s="2">
        <v>46071</v>
      </c>
      <c r="C90" t="s">
        <v>26</v>
      </c>
      <c r="D90" t="s">
        <v>108</v>
      </c>
      <c r="E90" t="s">
        <v>130</v>
      </c>
      <c r="F90" t="s">
        <v>42</v>
      </c>
      <c r="G90" t="s">
        <v>103</v>
      </c>
      <c r="H90" t="s">
        <v>189</v>
      </c>
      <c r="I90" t="s">
        <v>72</v>
      </c>
      <c r="J90" s="4">
        <v>568</v>
      </c>
      <c r="K90" s="4">
        <v>565</v>
      </c>
      <c r="L90" s="4">
        <v>538</v>
      </c>
      <c r="M90" s="4">
        <v>27</v>
      </c>
      <c r="N90" s="4">
        <v>10</v>
      </c>
      <c r="O90" s="4">
        <v>9</v>
      </c>
      <c r="P90" t="s">
        <v>33</v>
      </c>
      <c r="Q90" s="4">
        <v>57</v>
      </c>
      <c r="R90" s="4">
        <v>56</v>
      </c>
      <c r="S90" s="4">
        <v>69.7</v>
      </c>
      <c r="T90" s="5">
        <v>2.33</v>
      </c>
      <c r="U90" s="5">
        <v>21.89</v>
      </c>
      <c r="V90" s="43">
        <v>16310.23</v>
      </c>
      <c r="W90" s="5">
        <v>9.4499999999999993</v>
      </c>
      <c r="X90" s="6" t="s">
        <v>45</v>
      </c>
      <c r="Y90" s="4">
        <v>8</v>
      </c>
      <c r="Z90" s="43">
        <v>24594.51</v>
      </c>
      <c r="AA90" s="8">
        <f t="shared" si="22"/>
        <v>0.99471830985915488</v>
      </c>
      <c r="AB90" s="8">
        <f t="shared" si="23"/>
        <v>4.7787610619469026E-2</v>
      </c>
      <c r="AC90" s="8">
        <f t="shared" si="24"/>
        <v>1.7699115044247787E-2</v>
      </c>
      <c r="AD90" s="8">
        <f t="shared" si="25"/>
        <v>0.95221238938053099</v>
      </c>
      <c r="AE90" s="11">
        <f t="shared" si="26"/>
        <v>0.15</v>
      </c>
      <c r="AF90" s="11">
        <f t="shared" si="27"/>
        <v>64.285714285714292</v>
      </c>
      <c r="AG90" s="11">
        <f t="shared" si="28"/>
        <v>8.7888888888888896</v>
      </c>
      <c r="AH90" s="13">
        <f t="shared" si="29"/>
        <v>8.8433333333333337</v>
      </c>
      <c r="AI90">
        <f t="shared" si="30"/>
        <v>8.9933333333333341</v>
      </c>
      <c r="AJ90" s="14">
        <f t="shared" si="31"/>
        <v>0.98332097850259448</v>
      </c>
      <c r="AK90">
        <f t="shared" si="32"/>
        <v>63.157894736842103</v>
      </c>
      <c r="AL90" s="8">
        <f t="shared" si="33"/>
        <v>1.017857142857143</v>
      </c>
      <c r="AM90" s="8">
        <f t="shared" si="34"/>
        <v>0.95221238938053099</v>
      </c>
      <c r="AN90" s="16">
        <f t="shared" si="35"/>
        <v>0.95305060451202805</v>
      </c>
      <c r="AO90" s="16">
        <f t="shared" si="36"/>
        <v>0.8627223983801573</v>
      </c>
      <c r="AP90" s="17">
        <f t="shared" si="37"/>
        <v>16310.23</v>
      </c>
      <c r="AQ90" s="17">
        <f t="shared" si="38"/>
        <v>28.867663716814157</v>
      </c>
      <c r="AR90" s="17">
        <f t="shared" si="39"/>
        <v>8284.2799999999988</v>
      </c>
      <c r="AS90" s="17">
        <f t="shared" si="40"/>
        <v>14.662442477876104</v>
      </c>
      <c r="AT90" s="18" t="str">
        <f t="shared" si="41"/>
        <v>Low</v>
      </c>
      <c r="AU90" s="16" t="str">
        <f t="shared" si="42"/>
        <v>Normal</v>
      </c>
      <c r="AV90" s="17">
        <f t="shared" si="43"/>
        <v>288.67663716814155</v>
      </c>
    </row>
    <row r="91" spans="1:48">
      <c r="A91">
        <v>90</v>
      </c>
      <c r="B91" s="2">
        <v>46084</v>
      </c>
      <c r="C91" t="s">
        <v>46</v>
      </c>
      <c r="D91" t="s">
        <v>108</v>
      </c>
      <c r="E91" t="s">
        <v>130</v>
      </c>
      <c r="F91" t="s">
        <v>42</v>
      </c>
      <c r="G91" t="s">
        <v>103</v>
      </c>
      <c r="H91" t="s">
        <v>190</v>
      </c>
      <c r="I91" t="s">
        <v>100</v>
      </c>
      <c r="J91" s="4">
        <v>586</v>
      </c>
      <c r="K91" s="4">
        <v>477</v>
      </c>
      <c r="L91" s="4">
        <v>454</v>
      </c>
      <c r="M91" s="4">
        <v>23</v>
      </c>
      <c r="N91" s="4">
        <v>6</v>
      </c>
      <c r="O91" s="4">
        <v>35</v>
      </c>
      <c r="P91" t="s">
        <v>61</v>
      </c>
      <c r="Q91" s="4">
        <v>57</v>
      </c>
      <c r="R91" s="4">
        <v>60</v>
      </c>
      <c r="S91" s="4">
        <v>72.3</v>
      </c>
      <c r="T91" s="5">
        <v>1.68</v>
      </c>
      <c r="U91" s="5">
        <v>16.07</v>
      </c>
      <c r="V91" s="43">
        <v>13497.26</v>
      </c>
      <c r="W91" s="5">
        <v>5.9</v>
      </c>
      <c r="X91" s="6" t="s">
        <v>45</v>
      </c>
      <c r="Y91" s="4">
        <v>19</v>
      </c>
      <c r="Z91" s="43">
        <v>20989.3</v>
      </c>
      <c r="AA91" s="8">
        <f t="shared" si="22"/>
        <v>0.81399317406143346</v>
      </c>
      <c r="AB91" s="8">
        <f t="shared" si="23"/>
        <v>4.8218029350104823E-2</v>
      </c>
      <c r="AC91" s="8">
        <f t="shared" si="24"/>
        <v>1.2578616352201259E-2</v>
      </c>
      <c r="AD91" s="8">
        <f t="shared" si="25"/>
        <v>0.95178197064989523</v>
      </c>
      <c r="AE91" s="11">
        <f t="shared" si="26"/>
        <v>0.58333333333333337</v>
      </c>
      <c r="AF91" s="11">
        <f t="shared" si="27"/>
        <v>60</v>
      </c>
      <c r="AG91" s="11">
        <f t="shared" si="28"/>
        <v>7.95</v>
      </c>
      <c r="AH91" s="13">
        <f t="shared" si="29"/>
        <v>8.6950000000000003</v>
      </c>
      <c r="AI91">
        <f t="shared" si="30"/>
        <v>9.2783333333333342</v>
      </c>
      <c r="AJ91" s="14">
        <f t="shared" si="31"/>
        <v>0.93712951320280213</v>
      </c>
      <c r="AK91">
        <f t="shared" si="32"/>
        <v>63.157894736842103</v>
      </c>
      <c r="AL91" s="8">
        <f t="shared" si="33"/>
        <v>0.95000000000000007</v>
      </c>
      <c r="AM91" s="8">
        <f t="shared" si="34"/>
        <v>0.95178197064989523</v>
      </c>
      <c r="AN91" s="16">
        <f t="shared" si="35"/>
        <v>0.84734582608882303</v>
      </c>
      <c r="AO91" s="16">
        <f t="shared" si="36"/>
        <v>0.86262324557430459</v>
      </c>
      <c r="AP91" s="17">
        <f t="shared" si="37"/>
        <v>13497.26</v>
      </c>
      <c r="AQ91" s="17">
        <f t="shared" si="38"/>
        <v>28.296142557651994</v>
      </c>
      <c r="AR91" s="17">
        <f t="shared" si="39"/>
        <v>7492.0399999999991</v>
      </c>
      <c r="AS91" s="17">
        <f t="shared" si="40"/>
        <v>15.706582809224317</v>
      </c>
      <c r="AT91" s="18" t="str">
        <f t="shared" si="41"/>
        <v>Low</v>
      </c>
      <c r="AU91" s="16" t="str">
        <f t="shared" si="42"/>
        <v>Warning</v>
      </c>
      <c r="AV91" s="17">
        <f t="shared" si="43"/>
        <v>169.77685534591197</v>
      </c>
    </row>
    <row r="92" spans="1:48">
      <c r="A92">
        <v>91</v>
      </c>
      <c r="B92" s="2">
        <v>46129</v>
      </c>
      <c r="C92" t="s">
        <v>46</v>
      </c>
      <c r="D92" t="s">
        <v>77</v>
      </c>
      <c r="E92" t="s">
        <v>84</v>
      </c>
      <c r="F92" t="s">
        <v>29</v>
      </c>
      <c r="G92" t="s">
        <v>58</v>
      </c>
      <c r="H92" t="s">
        <v>191</v>
      </c>
      <c r="I92" t="s">
        <v>94</v>
      </c>
      <c r="J92" s="4">
        <v>875</v>
      </c>
      <c r="K92" s="4">
        <v>844</v>
      </c>
      <c r="L92" s="4">
        <v>792</v>
      </c>
      <c r="M92" s="4">
        <v>52</v>
      </c>
      <c r="N92" s="4">
        <v>11</v>
      </c>
      <c r="O92" s="4">
        <v>20</v>
      </c>
      <c r="P92" t="s">
        <v>70</v>
      </c>
      <c r="Q92" s="4">
        <v>49</v>
      </c>
      <c r="R92" s="4">
        <v>50</v>
      </c>
      <c r="S92" s="4">
        <v>63.9</v>
      </c>
      <c r="T92" s="5">
        <v>1.38</v>
      </c>
      <c r="U92" s="5">
        <v>30.48</v>
      </c>
      <c r="V92" s="43">
        <v>19435.57</v>
      </c>
      <c r="W92" s="5">
        <v>10.1</v>
      </c>
      <c r="X92" s="6" t="s">
        <v>50</v>
      </c>
      <c r="Y92" s="4">
        <v>34</v>
      </c>
      <c r="Z92" s="43">
        <v>30139.24</v>
      </c>
      <c r="AA92" s="8">
        <f t="shared" si="22"/>
        <v>0.96457142857142852</v>
      </c>
      <c r="AB92" s="8">
        <f t="shared" si="23"/>
        <v>6.1611374407582936E-2</v>
      </c>
      <c r="AC92" s="8">
        <f t="shared" si="24"/>
        <v>1.3033175355450236E-2</v>
      </c>
      <c r="AD92" s="8">
        <f t="shared" si="25"/>
        <v>0.93838862559241709</v>
      </c>
      <c r="AE92" s="11">
        <f t="shared" si="26"/>
        <v>0.33333333333333331</v>
      </c>
      <c r="AF92" s="11">
        <f t="shared" si="27"/>
        <v>72</v>
      </c>
      <c r="AG92" s="11">
        <f t="shared" si="28"/>
        <v>11.722222222222221</v>
      </c>
      <c r="AH92" s="13">
        <f t="shared" si="29"/>
        <v>11.576388888888888</v>
      </c>
      <c r="AI92">
        <f t="shared" si="30"/>
        <v>11.909722222222221</v>
      </c>
      <c r="AJ92" s="14">
        <f t="shared" si="31"/>
        <v>0.97201166180758014</v>
      </c>
      <c r="AK92">
        <f t="shared" si="32"/>
        <v>73.469387755102048</v>
      </c>
      <c r="AL92" s="8">
        <f t="shared" si="33"/>
        <v>0.97999999999999987</v>
      </c>
      <c r="AM92" s="8">
        <f t="shared" si="34"/>
        <v>0.93838862559241709</v>
      </c>
      <c r="AN92" s="16">
        <f t="shared" si="35"/>
        <v>0.89388219363574806</v>
      </c>
      <c r="AO92" s="16">
        <f t="shared" si="36"/>
        <v>0.86264003394736555</v>
      </c>
      <c r="AP92" s="17">
        <f t="shared" si="37"/>
        <v>19435.57</v>
      </c>
      <c r="AQ92" s="17">
        <f t="shared" si="38"/>
        <v>23.027926540284358</v>
      </c>
      <c r="AR92" s="17">
        <f t="shared" si="39"/>
        <v>10703.670000000002</v>
      </c>
      <c r="AS92" s="17">
        <f t="shared" si="40"/>
        <v>12.682073459715642</v>
      </c>
      <c r="AT92" s="18" t="str">
        <f t="shared" si="41"/>
        <v>Low</v>
      </c>
      <c r="AU92" s="16" t="str">
        <f t="shared" si="42"/>
        <v>Normal</v>
      </c>
      <c r="AV92" s="17">
        <f t="shared" si="43"/>
        <v>253.30719194312795</v>
      </c>
    </row>
    <row r="93" spans="1:48">
      <c r="A93">
        <v>92</v>
      </c>
      <c r="B93" s="2">
        <v>46042</v>
      </c>
      <c r="C93" t="s">
        <v>26</v>
      </c>
      <c r="D93" t="s">
        <v>27</v>
      </c>
      <c r="E93" t="s">
        <v>35</v>
      </c>
      <c r="F93" t="s">
        <v>29</v>
      </c>
      <c r="G93" t="s">
        <v>103</v>
      </c>
      <c r="H93" t="s">
        <v>192</v>
      </c>
      <c r="I93" t="s">
        <v>72</v>
      </c>
      <c r="J93" s="4">
        <v>701</v>
      </c>
      <c r="K93" s="4">
        <v>689</v>
      </c>
      <c r="L93" s="4">
        <v>649</v>
      </c>
      <c r="M93" s="4">
        <v>40</v>
      </c>
      <c r="N93" s="4">
        <v>7</v>
      </c>
      <c r="O93" s="4">
        <v>25</v>
      </c>
      <c r="P93" t="s">
        <v>33</v>
      </c>
      <c r="Q93" s="4">
        <v>57</v>
      </c>
      <c r="R93" s="4">
        <v>60</v>
      </c>
      <c r="S93" s="4">
        <v>82.1</v>
      </c>
      <c r="T93" s="5">
        <v>1.67</v>
      </c>
      <c r="U93" s="5">
        <v>25.35</v>
      </c>
      <c r="V93" s="43">
        <v>17848.68</v>
      </c>
      <c r="W93" s="5">
        <v>9.42</v>
      </c>
      <c r="X93" s="6" t="s">
        <v>45</v>
      </c>
      <c r="Y93" s="4">
        <v>28</v>
      </c>
      <c r="Z93" s="43">
        <v>29471.91</v>
      </c>
      <c r="AA93" s="8">
        <f t="shared" si="22"/>
        <v>0.98288159771754635</v>
      </c>
      <c r="AB93" s="8">
        <f t="shared" si="23"/>
        <v>5.8055152394775038E-2</v>
      </c>
      <c r="AC93" s="8">
        <f t="shared" si="24"/>
        <v>1.0159651669085631E-2</v>
      </c>
      <c r="AD93" s="8">
        <f t="shared" si="25"/>
        <v>0.94194484760522501</v>
      </c>
      <c r="AE93" s="11">
        <f t="shared" si="26"/>
        <v>0.41666666666666669</v>
      </c>
      <c r="AF93" s="11">
        <f t="shared" si="27"/>
        <v>60</v>
      </c>
      <c r="AG93" s="11">
        <f t="shared" si="28"/>
        <v>11.483333333333333</v>
      </c>
      <c r="AH93" s="13">
        <f t="shared" si="29"/>
        <v>10.682500000000001</v>
      </c>
      <c r="AI93">
        <f t="shared" si="30"/>
        <v>11.099166666666667</v>
      </c>
      <c r="AJ93" s="14">
        <f t="shared" si="31"/>
        <v>0.96245964411742624</v>
      </c>
      <c r="AK93">
        <f t="shared" si="32"/>
        <v>63.157894736842103</v>
      </c>
      <c r="AL93" s="8">
        <f t="shared" si="33"/>
        <v>0.95000000000000007</v>
      </c>
      <c r="AM93" s="8">
        <f t="shared" si="34"/>
        <v>0.94194484760522501</v>
      </c>
      <c r="AN93" s="16">
        <f t="shared" si="35"/>
        <v>0.8612547076641498</v>
      </c>
      <c r="AO93" s="16">
        <f t="shared" si="36"/>
        <v>0.86260566413472706</v>
      </c>
      <c r="AP93" s="17">
        <f t="shared" si="37"/>
        <v>17848.68</v>
      </c>
      <c r="AQ93" s="17">
        <f t="shared" si="38"/>
        <v>25.905195936139332</v>
      </c>
      <c r="AR93" s="17">
        <f t="shared" si="39"/>
        <v>11623.23</v>
      </c>
      <c r="AS93" s="17">
        <f t="shared" si="40"/>
        <v>16.869709724238025</v>
      </c>
      <c r="AT93" s="18" t="str">
        <f t="shared" si="41"/>
        <v>Medium</v>
      </c>
      <c r="AU93" s="16" t="str">
        <f t="shared" si="42"/>
        <v>Normal</v>
      </c>
      <c r="AV93" s="17">
        <f t="shared" si="43"/>
        <v>181.33637155297532</v>
      </c>
    </row>
    <row r="94" spans="1:48">
      <c r="A94">
        <v>93</v>
      </c>
      <c r="B94" s="2">
        <v>46151</v>
      </c>
      <c r="C94" t="s">
        <v>46</v>
      </c>
      <c r="D94" t="s">
        <v>77</v>
      </c>
      <c r="E94" t="s">
        <v>84</v>
      </c>
      <c r="F94" t="s">
        <v>57</v>
      </c>
      <c r="G94" t="s">
        <v>103</v>
      </c>
      <c r="H94" t="s">
        <v>193</v>
      </c>
      <c r="I94" t="s">
        <v>94</v>
      </c>
      <c r="J94" s="4">
        <v>569</v>
      </c>
      <c r="K94" s="4">
        <v>507</v>
      </c>
      <c r="L94" s="4">
        <v>472</v>
      </c>
      <c r="M94" s="4">
        <v>35</v>
      </c>
      <c r="N94" s="4">
        <v>13</v>
      </c>
      <c r="O94" s="4">
        <v>37</v>
      </c>
      <c r="P94" t="s">
        <v>61</v>
      </c>
      <c r="Q94" s="4">
        <v>57</v>
      </c>
      <c r="R94" s="4">
        <v>57</v>
      </c>
      <c r="S94" s="4">
        <v>70.599999999999994</v>
      </c>
      <c r="T94" s="5">
        <v>2.12</v>
      </c>
      <c r="U94" s="5">
        <v>17.489999999999998</v>
      </c>
      <c r="V94" s="43">
        <v>14193.29</v>
      </c>
      <c r="W94" s="5">
        <v>6.51</v>
      </c>
      <c r="X94" s="6" t="s">
        <v>45</v>
      </c>
      <c r="Y94" s="4">
        <v>23</v>
      </c>
      <c r="Z94" s="43">
        <v>21551.99</v>
      </c>
      <c r="AA94" s="8">
        <f t="shared" si="22"/>
        <v>0.89103690685413006</v>
      </c>
      <c r="AB94" s="8">
        <f t="shared" si="23"/>
        <v>6.9033530571992116E-2</v>
      </c>
      <c r="AC94" s="8">
        <f t="shared" si="24"/>
        <v>2.564102564102564E-2</v>
      </c>
      <c r="AD94" s="8">
        <f t="shared" si="25"/>
        <v>0.93096646942800787</v>
      </c>
      <c r="AE94" s="11">
        <f t="shared" si="26"/>
        <v>0.6166666666666667</v>
      </c>
      <c r="AF94" s="11">
        <f t="shared" si="27"/>
        <v>63.157894736842103</v>
      </c>
      <c r="AG94" s="11">
        <f t="shared" si="28"/>
        <v>8.0274999999999999</v>
      </c>
      <c r="AH94" s="13">
        <f t="shared" si="29"/>
        <v>8.3925000000000001</v>
      </c>
      <c r="AI94">
        <f t="shared" si="30"/>
        <v>9.0091666666666672</v>
      </c>
      <c r="AJ94" s="14">
        <f t="shared" si="31"/>
        <v>0.9315511978540375</v>
      </c>
      <c r="AK94">
        <f t="shared" si="32"/>
        <v>63.157894736842103</v>
      </c>
      <c r="AL94" s="8">
        <f t="shared" si="33"/>
        <v>1</v>
      </c>
      <c r="AM94" s="8">
        <f t="shared" si="34"/>
        <v>0.93096646942800787</v>
      </c>
      <c r="AN94" s="16">
        <f t="shared" si="35"/>
        <v>0.86724292975760486</v>
      </c>
      <c r="AO94" s="16">
        <f t="shared" si="36"/>
        <v>0.86260715197224969</v>
      </c>
      <c r="AP94" s="17">
        <f t="shared" si="37"/>
        <v>14193.29</v>
      </c>
      <c r="AQ94" s="17">
        <f t="shared" si="38"/>
        <v>27.994654832347141</v>
      </c>
      <c r="AR94" s="17">
        <f t="shared" si="39"/>
        <v>7358.7000000000007</v>
      </c>
      <c r="AS94" s="17">
        <f t="shared" si="40"/>
        <v>14.514201183431954</v>
      </c>
      <c r="AT94" s="18" t="str">
        <f t="shared" si="41"/>
        <v>Medium</v>
      </c>
      <c r="AU94" s="16" t="str">
        <f t="shared" si="42"/>
        <v>Normal</v>
      </c>
      <c r="AV94" s="17">
        <f t="shared" si="43"/>
        <v>363.93051282051283</v>
      </c>
    </row>
    <row r="95" spans="1:48">
      <c r="A95">
        <v>94</v>
      </c>
      <c r="B95" s="2">
        <v>46144</v>
      </c>
      <c r="C95" t="s">
        <v>26</v>
      </c>
      <c r="D95" t="s">
        <v>27</v>
      </c>
      <c r="E95" t="s">
        <v>28</v>
      </c>
      <c r="F95" t="s">
        <v>29</v>
      </c>
      <c r="G95" t="s">
        <v>103</v>
      </c>
      <c r="H95" t="s">
        <v>194</v>
      </c>
      <c r="I95" t="s">
        <v>53</v>
      </c>
      <c r="J95" s="4">
        <v>685</v>
      </c>
      <c r="K95" s="4">
        <v>723</v>
      </c>
      <c r="L95" s="4">
        <v>695</v>
      </c>
      <c r="M95" s="4">
        <v>28</v>
      </c>
      <c r="N95" s="4">
        <v>11</v>
      </c>
      <c r="O95" s="4">
        <v>0</v>
      </c>
      <c r="P95" t="s">
        <v>39</v>
      </c>
      <c r="Q95" s="4">
        <v>57</v>
      </c>
      <c r="R95" s="4">
        <v>55</v>
      </c>
      <c r="S95" s="4">
        <v>70.5</v>
      </c>
      <c r="T95" s="5">
        <v>2.0299999999999998</v>
      </c>
      <c r="U95" s="5">
        <v>28.59</v>
      </c>
      <c r="V95" s="43">
        <v>18800.64</v>
      </c>
      <c r="W95" s="5">
        <v>7.86</v>
      </c>
      <c r="X95" s="6" t="s">
        <v>50</v>
      </c>
      <c r="Y95" s="4">
        <v>42</v>
      </c>
      <c r="Z95" s="43">
        <v>32735.96</v>
      </c>
      <c r="AA95" s="8">
        <f t="shared" si="22"/>
        <v>1.0554744525547446</v>
      </c>
      <c r="AB95" s="8">
        <f t="shared" si="23"/>
        <v>3.8727524204702629E-2</v>
      </c>
      <c r="AC95" s="8">
        <f t="shared" si="24"/>
        <v>1.5214384508990318E-2</v>
      </c>
      <c r="AD95" s="8">
        <f t="shared" si="25"/>
        <v>0.9612724757952974</v>
      </c>
      <c r="AE95" s="11">
        <f t="shared" si="26"/>
        <v>0</v>
      </c>
      <c r="AF95" s="11">
        <f t="shared" si="27"/>
        <v>65.454545454545453</v>
      </c>
      <c r="AG95" s="11">
        <f t="shared" si="28"/>
        <v>11.045833333333333</v>
      </c>
      <c r="AH95" s="13">
        <f t="shared" si="29"/>
        <v>10.845833333333333</v>
      </c>
      <c r="AI95">
        <f t="shared" si="30"/>
        <v>10.845833333333333</v>
      </c>
      <c r="AJ95" s="14">
        <f t="shared" si="31"/>
        <v>1</v>
      </c>
      <c r="AK95">
        <f t="shared" si="32"/>
        <v>63.157894736842103</v>
      </c>
      <c r="AL95" s="8">
        <f t="shared" si="33"/>
        <v>1.0363636363636364</v>
      </c>
      <c r="AM95" s="8">
        <f t="shared" si="34"/>
        <v>0.9612724757952974</v>
      </c>
      <c r="AN95" s="16">
        <f t="shared" si="35"/>
        <v>0.99622783855149</v>
      </c>
      <c r="AO95" s="16">
        <f t="shared" si="36"/>
        <v>0.86260204086113024</v>
      </c>
      <c r="AP95" s="17">
        <f t="shared" si="37"/>
        <v>18800.64</v>
      </c>
      <c r="AQ95" s="17">
        <f t="shared" si="38"/>
        <v>26.003651452282156</v>
      </c>
      <c r="AR95" s="17">
        <f t="shared" si="39"/>
        <v>13935.32</v>
      </c>
      <c r="AS95" s="17">
        <f t="shared" si="40"/>
        <v>19.274301521438449</v>
      </c>
      <c r="AT95" s="18" t="str">
        <f t="shared" si="41"/>
        <v>Medium</v>
      </c>
      <c r="AU95" s="16" t="str">
        <f t="shared" si="42"/>
        <v>Normal</v>
      </c>
      <c r="AV95" s="17">
        <f t="shared" si="43"/>
        <v>286.04016597510372</v>
      </c>
    </row>
    <row r="96" spans="1:48">
      <c r="A96">
        <v>95</v>
      </c>
      <c r="B96" s="2">
        <v>46167</v>
      </c>
      <c r="C96" t="s">
        <v>26</v>
      </c>
      <c r="D96" t="s">
        <v>77</v>
      </c>
      <c r="E96" t="s">
        <v>78</v>
      </c>
      <c r="F96" t="s">
        <v>29</v>
      </c>
      <c r="G96" t="s">
        <v>30</v>
      </c>
      <c r="H96" t="s">
        <v>195</v>
      </c>
      <c r="I96" t="s">
        <v>80</v>
      </c>
      <c r="J96" s="4">
        <v>923</v>
      </c>
      <c r="K96" s="4">
        <v>908</v>
      </c>
      <c r="L96" s="4">
        <v>863</v>
      </c>
      <c r="M96" s="4">
        <v>45</v>
      </c>
      <c r="N96" s="4">
        <v>16</v>
      </c>
      <c r="O96" s="4">
        <v>40</v>
      </c>
      <c r="P96" t="s">
        <v>73</v>
      </c>
      <c r="Q96" s="4">
        <v>42</v>
      </c>
      <c r="R96" s="4">
        <v>45</v>
      </c>
      <c r="S96" s="4">
        <v>66.400000000000006</v>
      </c>
      <c r="T96" s="5">
        <v>1.5</v>
      </c>
      <c r="U96" s="5">
        <v>28.94</v>
      </c>
      <c r="V96" s="43">
        <v>16487.29</v>
      </c>
      <c r="W96" s="5">
        <v>7.4</v>
      </c>
      <c r="X96" s="6" t="s">
        <v>34</v>
      </c>
      <c r="Y96" s="4">
        <v>19</v>
      </c>
      <c r="Z96" s="43">
        <v>26913.48</v>
      </c>
      <c r="AA96" s="8">
        <f t="shared" si="22"/>
        <v>0.98374864572047671</v>
      </c>
      <c r="AB96" s="8">
        <f t="shared" si="23"/>
        <v>4.9559471365638763E-2</v>
      </c>
      <c r="AC96" s="8">
        <f t="shared" si="24"/>
        <v>1.7621145374449341E-2</v>
      </c>
      <c r="AD96" s="8">
        <f t="shared" si="25"/>
        <v>0.95044052863436124</v>
      </c>
      <c r="AE96" s="11">
        <f t="shared" si="26"/>
        <v>0.66666666666666663</v>
      </c>
      <c r="AF96" s="11">
        <f t="shared" si="27"/>
        <v>80</v>
      </c>
      <c r="AG96" s="11">
        <f t="shared" si="28"/>
        <v>11.35</v>
      </c>
      <c r="AH96" s="13">
        <f t="shared" si="29"/>
        <v>10.101666666666667</v>
      </c>
      <c r="AI96">
        <f t="shared" si="30"/>
        <v>10.768333333333333</v>
      </c>
      <c r="AJ96" s="14">
        <f t="shared" si="31"/>
        <v>0.9380900789351494</v>
      </c>
      <c r="AK96">
        <f t="shared" si="32"/>
        <v>85.714285714285708</v>
      </c>
      <c r="AL96" s="8">
        <f t="shared" si="33"/>
        <v>0.93333333333333335</v>
      </c>
      <c r="AM96" s="8">
        <f t="shared" si="34"/>
        <v>0.95044052863436124</v>
      </c>
      <c r="AN96" s="16">
        <f t="shared" si="35"/>
        <v>0.83215890849445484</v>
      </c>
      <c r="AO96" s="16">
        <f t="shared" si="36"/>
        <v>0.8624545510182049</v>
      </c>
      <c r="AP96" s="17">
        <f t="shared" si="37"/>
        <v>16487.29</v>
      </c>
      <c r="AQ96" s="17">
        <f t="shared" si="38"/>
        <v>18.157808370044055</v>
      </c>
      <c r="AR96" s="17">
        <f t="shared" si="39"/>
        <v>10426.189999999999</v>
      </c>
      <c r="AS96" s="17">
        <f t="shared" si="40"/>
        <v>11.482588105726871</v>
      </c>
      <c r="AT96" s="18" t="str">
        <f t="shared" si="41"/>
        <v>Low</v>
      </c>
      <c r="AU96" s="16" t="str">
        <f t="shared" si="42"/>
        <v>Warning</v>
      </c>
      <c r="AV96" s="17">
        <f t="shared" si="43"/>
        <v>290.52493392070488</v>
      </c>
    </row>
    <row r="97" spans="1:48">
      <c r="A97">
        <v>96</v>
      </c>
      <c r="B97" s="2">
        <v>46177</v>
      </c>
      <c r="C97" t="s">
        <v>46</v>
      </c>
      <c r="D97" t="s">
        <v>108</v>
      </c>
      <c r="E97" t="s">
        <v>146</v>
      </c>
      <c r="F97" t="s">
        <v>42</v>
      </c>
      <c r="G97" t="s">
        <v>36</v>
      </c>
      <c r="H97" t="s">
        <v>196</v>
      </c>
      <c r="I97" t="s">
        <v>197</v>
      </c>
      <c r="J97" s="4">
        <v>931</v>
      </c>
      <c r="K97" s="4">
        <v>798</v>
      </c>
      <c r="L97" s="4">
        <v>734</v>
      </c>
      <c r="M97" s="4">
        <v>64</v>
      </c>
      <c r="N97" s="4">
        <v>15</v>
      </c>
      <c r="O97" s="4">
        <v>14</v>
      </c>
      <c r="P97" t="s">
        <v>33</v>
      </c>
      <c r="Q97" s="4">
        <v>45</v>
      </c>
      <c r="R97" s="4">
        <v>47</v>
      </c>
      <c r="S97" s="4">
        <v>65.7</v>
      </c>
      <c r="T97" s="5">
        <v>2.66</v>
      </c>
      <c r="U97" s="5">
        <v>23.75</v>
      </c>
      <c r="V97" s="43">
        <v>16123.43</v>
      </c>
      <c r="W97" s="5">
        <v>8.39</v>
      </c>
      <c r="X97" s="6" t="s">
        <v>34</v>
      </c>
      <c r="Y97" s="4">
        <v>37</v>
      </c>
      <c r="Z97" s="43">
        <v>25519.86</v>
      </c>
      <c r="AA97" s="8">
        <f t="shared" si="22"/>
        <v>0.8571428571428571</v>
      </c>
      <c r="AB97" s="8">
        <f t="shared" si="23"/>
        <v>8.0200501253132828E-2</v>
      </c>
      <c r="AC97" s="8">
        <f t="shared" si="24"/>
        <v>1.8796992481203006E-2</v>
      </c>
      <c r="AD97" s="8">
        <f t="shared" si="25"/>
        <v>0.91979949874686717</v>
      </c>
      <c r="AE97" s="11">
        <f t="shared" si="26"/>
        <v>0.23333333333333334</v>
      </c>
      <c r="AF97" s="11">
        <f t="shared" si="27"/>
        <v>76.59574468085107</v>
      </c>
      <c r="AG97" s="11">
        <f t="shared" si="28"/>
        <v>10.418333333333333</v>
      </c>
      <c r="AH97" s="13">
        <f t="shared" si="29"/>
        <v>11.404166666666667</v>
      </c>
      <c r="AI97">
        <f t="shared" si="30"/>
        <v>11.637499999999999</v>
      </c>
      <c r="AJ97" s="14">
        <f t="shared" si="31"/>
        <v>0.9799498746867169</v>
      </c>
      <c r="AK97">
        <f t="shared" si="32"/>
        <v>80</v>
      </c>
      <c r="AL97" s="8">
        <f t="shared" si="33"/>
        <v>0.95744680851063835</v>
      </c>
      <c r="AM97" s="8">
        <f t="shared" si="34"/>
        <v>0.91979949874686717</v>
      </c>
      <c r="AN97" s="16">
        <f t="shared" si="35"/>
        <v>0.86300176934096573</v>
      </c>
      <c r="AO97" s="16">
        <f t="shared" si="36"/>
        <v>0.86248802686629744</v>
      </c>
      <c r="AP97" s="17">
        <f t="shared" si="37"/>
        <v>16123.43</v>
      </c>
      <c r="AQ97" s="17">
        <f t="shared" si="38"/>
        <v>20.204799498746869</v>
      </c>
      <c r="AR97" s="17">
        <f t="shared" si="39"/>
        <v>9396.43</v>
      </c>
      <c r="AS97" s="17">
        <f t="shared" si="40"/>
        <v>11.774974937343359</v>
      </c>
      <c r="AT97" s="18" t="str">
        <f t="shared" si="41"/>
        <v>Medium</v>
      </c>
      <c r="AU97" s="16" t="str">
        <f t="shared" si="42"/>
        <v>Normal</v>
      </c>
      <c r="AV97" s="17">
        <f t="shared" si="43"/>
        <v>303.07199248120304</v>
      </c>
    </row>
    <row r="98" spans="1:48">
      <c r="A98">
        <v>97</v>
      </c>
      <c r="B98" s="2">
        <v>46115</v>
      </c>
      <c r="C98" t="s">
        <v>26</v>
      </c>
      <c r="D98" t="s">
        <v>27</v>
      </c>
      <c r="E98" t="s">
        <v>51</v>
      </c>
      <c r="F98" t="s">
        <v>57</v>
      </c>
      <c r="G98" t="s">
        <v>58</v>
      </c>
      <c r="H98" t="s">
        <v>198</v>
      </c>
      <c r="I98" t="s">
        <v>88</v>
      </c>
      <c r="J98" s="4">
        <v>672</v>
      </c>
      <c r="K98" s="4">
        <v>567</v>
      </c>
      <c r="L98" s="4">
        <v>545</v>
      </c>
      <c r="M98" s="4">
        <v>22</v>
      </c>
      <c r="N98" s="4">
        <v>6</v>
      </c>
      <c r="O98" s="4">
        <v>36</v>
      </c>
      <c r="P98" t="s">
        <v>73</v>
      </c>
      <c r="Q98" s="4">
        <v>49</v>
      </c>
      <c r="R98" s="4">
        <v>51</v>
      </c>
      <c r="S98" s="4">
        <v>72.8</v>
      </c>
      <c r="T98" s="5">
        <v>2.54</v>
      </c>
      <c r="U98" s="5">
        <v>19.850000000000001</v>
      </c>
      <c r="V98" s="43">
        <v>11852.35</v>
      </c>
      <c r="W98" s="5">
        <v>8.58</v>
      </c>
      <c r="X98" s="6" t="s">
        <v>50</v>
      </c>
      <c r="Y98" s="4">
        <v>29</v>
      </c>
      <c r="Z98" s="43">
        <v>21304.18</v>
      </c>
      <c r="AA98" s="8">
        <f t="shared" si="22"/>
        <v>0.84375</v>
      </c>
      <c r="AB98" s="8">
        <f t="shared" si="23"/>
        <v>3.8800705467372132E-2</v>
      </c>
      <c r="AC98" s="8">
        <f t="shared" si="24"/>
        <v>1.0582010582010581E-2</v>
      </c>
      <c r="AD98" s="8">
        <f t="shared" si="25"/>
        <v>0.96119929453262787</v>
      </c>
      <c r="AE98" s="11">
        <f t="shared" si="26"/>
        <v>0.6</v>
      </c>
      <c r="AF98" s="11">
        <f t="shared" si="27"/>
        <v>70.588235294117652</v>
      </c>
      <c r="AG98" s="11">
        <f t="shared" si="28"/>
        <v>8.0325000000000006</v>
      </c>
      <c r="AH98" s="13">
        <f t="shared" si="29"/>
        <v>8.5466666666666669</v>
      </c>
      <c r="AI98">
        <f t="shared" si="30"/>
        <v>9.1466666666666665</v>
      </c>
      <c r="AJ98" s="14">
        <f t="shared" si="31"/>
        <v>0.93440233236151604</v>
      </c>
      <c r="AK98">
        <f t="shared" si="32"/>
        <v>73.469387755102048</v>
      </c>
      <c r="AL98" s="8">
        <f t="shared" si="33"/>
        <v>0.96078431372549022</v>
      </c>
      <c r="AM98" s="8">
        <f t="shared" si="34"/>
        <v>0.96119929453262787</v>
      </c>
      <c r="AN98" s="16">
        <f t="shared" si="35"/>
        <v>0.86292541708041248</v>
      </c>
      <c r="AO98" s="16">
        <f t="shared" si="36"/>
        <v>0.86248745856709974</v>
      </c>
      <c r="AP98" s="17">
        <f t="shared" si="37"/>
        <v>11852.35</v>
      </c>
      <c r="AQ98" s="17">
        <f t="shared" si="38"/>
        <v>20.903615520282187</v>
      </c>
      <c r="AR98" s="17">
        <f t="shared" si="39"/>
        <v>9451.83</v>
      </c>
      <c r="AS98" s="17">
        <f t="shared" si="40"/>
        <v>16.669894179894179</v>
      </c>
      <c r="AT98" s="18" t="str">
        <f t="shared" si="41"/>
        <v>High</v>
      </c>
      <c r="AU98" s="16" t="str">
        <f t="shared" si="42"/>
        <v>Normal</v>
      </c>
      <c r="AV98" s="17">
        <f t="shared" si="43"/>
        <v>125.42169312169312</v>
      </c>
    </row>
    <row r="99" spans="1:48">
      <c r="A99">
        <v>98</v>
      </c>
      <c r="B99" s="2">
        <v>46169</v>
      </c>
      <c r="C99" t="s">
        <v>26</v>
      </c>
      <c r="D99" t="s">
        <v>40</v>
      </c>
      <c r="E99" t="s">
        <v>67</v>
      </c>
      <c r="F99" t="s">
        <v>29</v>
      </c>
      <c r="G99" t="s">
        <v>58</v>
      </c>
      <c r="H99" t="s">
        <v>199</v>
      </c>
      <c r="I99" t="s">
        <v>165</v>
      </c>
      <c r="J99" s="4">
        <v>694</v>
      </c>
      <c r="K99" s="4">
        <v>697</v>
      </c>
      <c r="L99" s="4">
        <v>671</v>
      </c>
      <c r="M99" s="4">
        <v>26</v>
      </c>
      <c r="N99" s="4">
        <v>8</v>
      </c>
      <c r="O99" s="4">
        <v>5</v>
      </c>
      <c r="P99" t="s">
        <v>73</v>
      </c>
      <c r="Q99" s="4">
        <v>49</v>
      </c>
      <c r="R99" s="4">
        <v>48</v>
      </c>
      <c r="S99" s="4">
        <v>72</v>
      </c>
      <c r="T99" s="5">
        <v>2.37</v>
      </c>
      <c r="U99" s="5">
        <v>21.48</v>
      </c>
      <c r="V99" s="43">
        <v>14974.56</v>
      </c>
      <c r="W99" s="5">
        <v>10.38</v>
      </c>
      <c r="X99" s="6" t="s">
        <v>34</v>
      </c>
      <c r="Y99" s="4">
        <v>32</v>
      </c>
      <c r="Z99" s="43">
        <v>25681.88</v>
      </c>
      <c r="AA99" s="8">
        <f t="shared" si="22"/>
        <v>1.0043227665706052</v>
      </c>
      <c r="AB99" s="8">
        <f t="shared" si="23"/>
        <v>3.7302725968436153E-2</v>
      </c>
      <c r="AC99" s="8">
        <f t="shared" si="24"/>
        <v>1.1477761836441894E-2</v>
      </c>
      <c r="AD99" s="8">
        <f t="shared" si="25"/>
        <v>0.9626972740315638</v>
      </c>
      <c r="AE99" s="11">
        <f t="shared" si="26"/>
        <v>8.3333333333333329E-2</v>
      </c>
      <c r="AF99" s="11">
        <f t="shared" si="27"/>
        <v>75</v>
      </c>
      <c r="AG99" s="11">
        <f t="shared" si="28"/>
        <v>9.293333333333333</v>
      </c>
      <c r="AH99" s="13">
        <f t="shared" si="29"/>
        <v>9.3627777777777776</v>
      </c>
      <c r="AI99">
        <f t="shared" si="30"/>
        <v>9.4461111111111116</v>
      </c>
      <c r="AJ99" s="14">
        <f t="shared" si="31"/>
        <v>0.99117802740692817</v>
      </c>
      <c r="AK99">
        <f t="shared" si="32"/>
        <v>73.469387755102048</v>
      </c>
      <c r="AL99" s="8">
        <f t="shared" si="33"/>
        <v>1.0208333333333333</v>
      </c>
      <c r="AM99" s="8">
        <f t="shared" si="34"/>
        <v>0.9626972740315638</v>
      </c>
      <c r="AN99" s="16">
        <f t="shared" si="35"/>
        <v>0.97408364308681217</v>
      </c>
      <c r="AO99" s="16">
        <f t="shared" si="36"/>
        <v>0.86248697356320903</v>
      </c>
      <c r="AP99" s="17">
        <f t="shared" si="37"/>
        <v>14974.56</v>
      </c>
      <c r="AQ99" s="17">
        <f t="shared" si="38"/>
        <v>21.484304160688666</v>
      </c>
      <c r="AR99" s="17">
        <f t="shared" si="39"/>
        <v>10707.320000000002</v>
      </c>
      <c r="AS99" s="17">
        <f t="shared" si="40"/>
        <v>15.36200860832138</v>
      </c>
      <c r="AT99" s="18" t="str">
        <f t="shared" si="41"/>
        <v>Medium</v>
      </c>
      <c r="AU99" s="16" t="str">
        <f t="shared" si="42"/>
        <v>Normal</v>
      </c>
      <c r="AV99" s="17">
        <f t="shared" si="43"/>
        <v>171.87443328550933</v>
      </c>
    </row>
    <row r="100" spans="1:48">
      <c r="A100">
        <v>99</v>
      </c>
      <c r="B100" s="2">
        <v>46107</v>
      </c>
      <c r="C100" t="s">
        <v>46</v>
      </c>
      <c r="D100" t="s">
        <v>108</v>
      </c>
      <c r="E100" t="s">
        <v>130</v>
      </c>
      <c r="F100" t="s">
        <v>57</v>
      </c>
      <c r="G100" t="s">
        <v>47</v>
      </c>
      <c r="H100" t="s">
        <v>200</v>
      </c>
      <c r="I100" t="s">
        <v>132</v>
      </c>
      <c r="J100" s="4">
        <v>526</v>
      </c>
      <c r="K100" s="4">
        <v>443</v>
      </c>
      <c r="L100" s="4">
        <v>411</v>
      </c>
      <c r="M100" s="4">
        <v>32</v>
      </c>
      <c r="N100" s="4">
        <v>8</v>
      </c>
      <c r="O100" s="4">
        <v>19</v>
      </c>
      <c r="P100" t="s">
        <v>54</v>
      </c>
      <c r="Q100" s="4">
        <v>64</v>
      </c>
      <c r="R100" s="4">
        <v>72</v>
      </c>
      <c r="S100" s="4">
        <v>71.2</v>
      </c>
      <c r="T100" s="5">
        <v>1.89</v>
      </c>
      <c r="U100" s="5">
        <v>15.86</v>
      </c>
      <c r="V100" s="43">
        <v>13556.56</v>
      </c>
      <c r="W100" s="5">
        <v>6.38</v>
      </c>
      <c r="X100" s="6" t="s">
        <v>45</v>
      </c>
      <c r="Y100" s="4">
        <v>31</v>
      </c>
      <c r="Z100" s="43">
        <v>21490.26</v>
      </c>
      <c r="AA100" s="8">
        <f t="shared" si="22"/>
        <v>0.84220532319391639</v>
      </c>
      <c r="AB100" s="8">
        <f t="shared" si="23"/>
        <v>7.2234762979683967E-2</v>
      </c>
      <c r="AC100" s="8">
        <f t="shared" si="24"/>
        <v>1.8058690744920992E-2</v>
      </c>
      <c r="AD100" s="8">
        <f t="shared" si="25"/>
        <v>0.92776523702031599</v>
      </c>
      <c r="AE100" s="11">
        <f t="shared" si="26"/>
        <v>0.31666666666666665</v>
      </c>
      <c r="AF100" s="11">
        <f t="shared" si="27"/>
        <v>50</v>
      </c>
      <c r="AG100" s="11">
        <f t="shared" si="28"/>
        <v>8.86</v>
      </c>
      <c r="AH100" s="13">
        <f t="shared" si="29"/>
        <v>9.0344444444444445</v>
      </c>
      <c r="AI100">
        <f t="shared" si="30"/>
        <v>9.3511111111111109</v>
      </c>
      <c r="AJ100" s="14">
        <f t="shared" si="31"/>
        <v>0.9661359315589354</v>
      </c>
      <c r="AK100">
        <f t="shared" si="32"/>
        <v>56.25</v>
      </c>
      <c r="AL100" s="8">
        <f t="shared" si="33"/>
        <v>0.88888888888888884</v>
      </c>
      <c r="AM100" s="8">
        <f t="shared" si="34"/>
        <v>0.92776523702031599</v>
      </c>
      <c r="AN100" s="16">
        <f t="shared" si="35"/>
        <v>0.79675318358810621</v>
      </c>
      <c r="AO100" s="16">
        <f t="shared" si="36"/>
        <v>0.86236325220010079</v>
      </c>
      <c r="AP100" s="17">
        <f t="shared" si="37"/>
        <v>13556.56</v>
      </c>
      <c r="AQ100" s="17">
        <f t="shared" si="38"/>
        <v>30.601715575620766</v>
      </c>
      <c r="AR100" s="17">
        <f t="shared" si="39"/>
        <v>7933.6999999999989</v>
      </c>
      <c r="AS100" s="17">
        <f t="shared" si="40"/>
        <v>17.909029345372456</v>
      </c>
      <c r="AT100" s="18" t="str">
        <f t="shared" si="41"/>
        <v>Low</v>
      </c>
      <c r="AU100" s="16" t="str">
        <f t="shared" si="42"/>
        <v>Warning</v>
      </c>
      <c r="AV100" s="17">
        <f t="shared" si="43"/>
        <v>244.81372460496613</v>
      </c>
    </row>
    <row r="101" spans="1:48">
      <c r="A101">
        <v>100</v>
      </c>
      <c r="B101" s="2">
        <v>46162</v>
      </c>
      <c r="C101" t="s">
        <v>26</v>
      </c>
      <c r="D101" t="s">
        <v>55</v>
      </c>
      <c r="E101" t="s">
        <v>56</v>
      </c>
      <c r="F101" t="s">
        <v>57</v>
      </c>
      <c r="G101" t="s">
        <v>58</v>
      </c>
      <c r="H101" t="s">
        <v>201</v>
      </c>
      <c r="I101" t="s">
        <v>140</v>
      </c>
      <c r="J101" s="4">
        <v>844</v>
      </c>
      <c r="K101" s="4">
        <v>753</v>
      </c>
      <c r="L101" s="4">
        <v>701</v>
      </c>
      <c r="M101" s="4">
        <v>52</v>
      </c>
      <c r="N101" s="4">
        <v>13</v>
      </c>
      <c r="O101" s="4">
        <v>25</v>
      </c>
      <c r="P101" t="s">
        <v>61</v>
      </c>
      <c r="Q101" s="4">
        <v>49</v>
      </c>
      <c r="R101" s="4">
        <v>54</v>
      </c>
      <c r="S101" s="4">
        <v>70.7</v>
      </c>
      <c r="T101" s="5">
        <v>1.87</v>
      </c>
      <c r="U101" s="5">
        <v>23.89</v>
      </c>
      <c r="V101" s="43">
        <v>16321.47</v>
      </c>
      <c r="W101" s="5">
        <v>7.75</v>
      </c>
      <c r="X101" s="6" t="s">
        <v>45</v>
      </c>
      <c r="Y101" s="4">
        <v>10</v>
      </c>
      <c r="Z101" s="43">
        <v>26769.45</v>
      </c>
      <c r="AA101" s="8">
        <f t="shared" si="22"/>
        <v>0.89218009478672988</v>
      </c>
      <c r="AB101" s="8">
        <f t="shared" si="23"/>
        <v>6.9057104913678613E-2</v>
      </c>
      <c r="AC101" s="8">
        <f t="shared" si="24"/>
        <v>1.7264276228419653E-2</v>
      </c>
      <c r="AD101" s="8">
        <f t="shared" si="25"/>
        <v>0.93094289508632133</v>
      </c>
      <c r="AE101" s="11">
        <f t="shared" si="26"/>
        <v>0.41666666666666669</v>
      </c>
      <c r="AF101" s="11">
        <f t="shared" si="27"/>
        <v>66.666666666666671</v>
      </c>
      <c r="AG101" s="11">
        <f t="shared" si="28"/>
        <v>11.295</v>
      </c>
      <c r="AH101" s="13">
        <f t="shared" si="29"/>
        <v>11.071111111111112</v>
      </c>
      <c r="AI101">
        <f t="shared" si="30"/>
        <v>11.487777777777778</v>
      </c>
      <c r="AJ101" s="14">
        <f t="shared" si="31"/>
        <v>0.96372956765644646</v>
      </c>
      <c r="AK101">
        <f t="shared" si="32"/>
        <v>73.469387755102048</v>
      </c>
      <c r="AL101" s="8">
        <f t="shared" si="33"/>
        <v>0.90740740740740744</v>
      </c>
      <c r="AM101" s="8">
        <f t="shared" si="34"/>
        <v>0.93094289508632133</v>
      </c>
      <c r="AN101" s="16">
        <f t="shared" si="35"/>
        <v>0.81410523140601254</v>
      </c>
      <c r="AO101" s="16">
        <f t="shared" si="36"/>
        <v>0.86243607136615208</v>
      </c>
      <c r="AP101" s="17">
        <f t="shared" si="37"/>
        <v>16321.47</v>
      </c>
      <c r="AQ101" s="17">
        <f t="shared" si="38"/>
        <v>21.675258964143424</v>
      </c>
      <c r="AR101" s="17">
        <f t="shared" si="39"/>
        <v>10447.980000000001</v>
      </c>
      <c r="AS101" s="17">
        <f t="shared" si="40"/>
        <v>13.875139442231077</v>
      </c>
      <c r="AT101" s="18" t="str">
        <f t="shared" si="41"/>
        <v>Low</v>
      </c>
      <c r="AU101" s="16" t="str">
        <f t="shared" si="42"/>
        <v>Warning</v>
      </c>
      <c r="AV101" s="17">
        <f t="shared" si="43"/>
        <v>281.77836653386453</v>
      </c>
    </row>
    <row r="102" spans="1:48">
      <c r="A102">
        <v>101</v>
      </c>
      <c r="B102" s="2">
        <v>46159</v>
      </c>
      <c r="C102" t="s">
        <v>46</v>
      </c>
      <c r="D102" t="s">
        <v>55</v>
      </c>
      <c r="E102" t="s">
        <v>56</v>
      </c>
      <c r="F102" t="s">
        <v>57</v>
      </c>
      <c r="G102" t="s">
        <v>58</v>
      </c>
      <c r="H102" t="s">
        <v>202</v>
      </c>
      <c r="I102" t="s">
        <v>107</v>
      </c>
      <c r="J102" s="4">
        <v>663</v>
      </c>
      <c r="K102" s="4">
        <v>472</v>
      </c>
      <c r="L102" s="4">
        <v>439</v>
      </c>
      <c r="M102" s="4">
        <v>33</v>
      </c>
      <c r="N102" s="4">
        <v>12</v>
      </c>
      <c r="O102" s="4">
        <v>46</v>
      </c>
      <c r="P102" t="s">
        <v>33</v>
      </c>
      <c r="Q102" s="4">
        <v>49</v>
      </c>
      <c r="R102" s="4">
        <v>53</v>
      </c>
      <c r="S102" s="4">
        <v>69.2</v>
      </c>
      <c r="T102" s="5">
        <v>1.38</v>
      </c>
      <c r="U102" s="5">
        <v>15.66</v>
      </c>
      <c r="V102" s="43">
        <v>10037.59</v>
      </c>
      <c r="W102" s="5">
        <v>6.88</v>
      </c>
      <c r="X102" s="6" t="s">
        <v>45</v>
      </c>
      <c r="Y102" s="4">
        <v>24</v>
      </c>
      <c r="Z102" s="43">
        <v>16869.84</v>
      </c>
      <c r="AA102" s="8">
        <f t="shared" si="22"/>
        <v>0.71191553544494723</v>
      </c>
      <c r="AB102" s="8">
        <f t="shared" si="23"/>
        <v>6.991525423728813E-2</v>
      </c>
      <c r="AC102" s="8">
        <f t="shared" si="24"/>
        <v>2.5423728813559324E-2</v>
      </c>
      <c r="AD102" s="8">
        <f t="shared" si="25"/>
        <v>0.93008474576271183</v>
      </c>
      <c r="AE102" s="11">
        <f t="shared" si="26"/>
        <v>0.76666666666666672</v>
      </c>
      <c r="AF102" s="11">
        <f t="shared" si="27"/>
        <v>67.924528301886795</v>
      </c>
      <c r="AG102" s="11">
        <f t="shared" si="28"/>
        <v>6.9488888888888889</v>
      </c>
      <c r="AH102" s="13">
        <f t="shared" si="29"/>
        <v>8.2574999999999985</v>
      </c>
      <c r="AI102">
        <f t="shared" si="30"/>
        <v>9.024166666666666</v>
      </c>
      <c r="AJ102" s="14">
        <f t="shared" si="31"/>
        <v>0.91504294025302424</v>
      </c>
      <c r="AK102">
        <f t="shared" si="32"/>
        <v>73.469387755102048</v>
      </c>
      <c r="AL102" s="8">
        <f t="shared" si="33"/>
        <v>0.92452830188679236</v>
      </c>
      <c r="AM102" s="8">
        <f t="shared" si="34"/>
        <v>0.93008474576271183</v>
      </c>
      <c r="AN102" s="16">
        <f t="shared" si="35"/>
        <v>0.78683597248891923</v>
      </c>
      <c r="AO102" s="16">
        <f t="shared" si="36"/>
        <v>0.8624897722994409</v>
      </c>
      <c r="AP102" s="17">
        <f t="shared" si="37"/>
        <v>10037.59</v>
      </c>
      <c r="AQ102" s="17">
        <f t="shared" si="38"/>
        <v>21.266080508474577</v>
      </c>
      <c r="AR102" s="17">
        <f t="shared" si="39"/>
        <v>6832.25</v>
      </c>
      <c r="AS102" s="17">
        <f t="shared" si="40"/>
        <v>14.475105932203389</v>
      </c>
      <c r="AT102" s="18" t="str">
        <f t="shared" si="41"/>
        <v>Low</v>
      </c>
      <c r="AU102" s="16" t="str">
        <f t="shared" si="42"/>
        <v>Warning</v>
      </c>
      <c r="AV102" s="17">
        <f t="shared" si="43"/>
        <v>255.19296610169494</v>
      </c>
    </row>
    <row r="103" spans="1:48">
      <c r="A103">
        <v>102</v>
      </c>
      <c r="B103" s="2">
        <v>46079</v>
      </c>
      <c r="C103" t="s">
        <v>46</v>
      </c>
      <c r="D103" t="s">
        <v>108</v>
      </c>
      <c r="E103" t="s">
        <v>130</v>
      </c>
      <c r="F103" t="s">
        <v>42</v>
      </c>
      <c r="G103" t="s">
        <v>36</v>
      </c>
      <c r="H103" t="s">
        <v>203</v>
      </c>
      <c r="I103" t="s">
        <v>60</v>
      </c>
      <c r="J103" s="4">
        <v>757</v>
      </c>
      <c r="K103" s="4">
        <v>652</v>
      </c>
      <c r="L103" s="4">
        <v>621</v>
      </c>
      <c r="M103" s="4">
        <v>31</v>
      </c>
      <c r="N103" s="4">
        <v>8</v>
      </c>
      <c r="O103" s="4">
        <v>29</v>
      </c>
      <c r="P103" t="s">
        <v>83</v>
      </c>
      <c r="Q103" s="4">
        <v>45</v>
      </c>
      <c r="R103" s="4">
        <v>49</v>
      </c>
      <c r="S103" s="4">
        <v>80.900000000000006</v>
      </c>
      <c r="T103" s="5">
        <v>2.78</v>
      </c>
      <c r="U103" s="5">
        <v>23.37</v>
      </c>
      <c r="V103" s="43">
        <v>13338.61</v>
      </c>
      <c r="W103" s="5">
        <v>7.55</v>
      </c>
      <c r="X103" s="6" t="s">
        <v>34</v>
      </c>
      <c r="Y103" s="4">
        <v>1</v>
      </c>
      <c r="Z103" s="43">
        <v>21991.599999999999</v>
      </c>
      <c r="AA103" s="8">
        <f t="shared" si="22"/>
        <v>0.86129458388375169</v>
      </c>
      <c r="AB103" s="8">
        <f t="shared" si="23"/>
        <v>4.7546012269938653E-2</v>
      </c>
      <c r="AC103" s="8">
        <f t="shared" si="24"/>
        <v>1.2269938650306749E-2</v>
      </c>
      <c r="AD103" s="8">
        <f t="shared" si="25"/>
        <v>0.9524539877300614</v>
      </c>
      <c r="AE103" s="11">
        <f t="shared" si="26"/>
        <v>0.48333333333333334</v>
      </c>
      <c r="AF103" s="11">
        <f t="shared" si="27"/>
        <v>73.469387755102048</v>
      </c>
      <c r="AG103" s="11">
        <f t="shared" si="28"/>
        <v>8.8744444444444444</v>
      </c>
      <c r="AH103" s="13">
        <f t="shared" si="29"/>
        <v>8.9791666666666679</v>
      </c>
      <c r="AI103">
        <f t="shared" si="30"/>
        <v>9.4625000000000004</v>
      </c>
      <c r="AJ103" s="14">
        <f t="shared" si="31"/>
        <v>0.94892118009687376</v>
      </c>
      <c r="AK103">
        <f t="shared" si="32"/>
        <v>80</v>
      </c>
      <c r="AL103" s="8">
        <f t="shared" si="33"/>
        <v>0.91836734693877564</v>
      </c>
      <c r="AM103" s="8">
        <f t="shared" si="34"/>
        <v>0.9524539877300614</v>
      </c>
      <c r="AN103" s="16">
        <f t="shared" si="35"/>
        <v>0.83002386308398468</v>
      </c>
      <c r="AO103" s="16">
        <f t="shared" si="36"/>
        <v>0.86257392558065393</v>
      </c>
      <c r="AP103" s="17">
        <f t="shared" si="37"/>
        <v>13338.61</v>
      </c>
      <c r="AQ103" s="17">
        <f t="shared" si="38"/>
        <v>20.457990797546014</v>
      </c>
      <c r="AR103" s="17">
        <f t="shared" si="39"/>
        <v>8652.989999999998</v>
      </c>
      <c r="AS103" s="17">
        <f t="shared" si="40"/>
        <v>13.271457055214722</v>
      </c>
      <c r="AT103" s="18" t="str">
        <f t="shared" si="41"/>
        <v>High</v>
      </c>
      <c r="AU103" s="16" t="str">
        <f t="shared" si="42"/>
        <v>Warning</v>
      </c>
      <c r="AV103" s="17">
        <f t="shared" si="43"/>
        <v>163.66392638036811</v>
      </c>
    </row>
    <row r="104" spans="1:48">
      <c r="A104">
        <v>103</v>
      </c>
      <c r="B104" s="2">
        <v>46104</v>
      </c>
      <c r="C104" t="s">
        <v>26</v>
      </c>
      <c r="D104" t="s">
        <v>108</v>
      </c>
      <c r="E104" t="s">
        <v>146</v>
      </c>
      <c r="F104" t="s">
        <v>57</v>
      </c>
      <c r="G104" t="s">
        <v>30</v>
      </c>
      <c r="H104" t="s">
        <v>204</v>
      </c>
      <c r="I104" t="s">
        <v>205</v>
      </c>
      <c r="J104" s="4">
        <v>775</v>
      </c>
      <c r="K104" s="4">
        <v>609</v>
      </c>
      <c r="L104" s="4">
        <v>554</v>
      </c>
      <c r="M104" s="4">
        <v>55</v>
      </c>
      <c r="N104" s="4">
        <v>12</v>
      </c>
      <c r="O104" s="4">
        <v>71</v>
      </c>
      <c r="P104" t="s">
        <v>54</v>
      </c>
      <c r="Q104" s="4">
        <v>42</v>
      </c>
      <c r="R104" s="4">
        <v>43</v>
      </c>
      <c r="S104" s="4">
        <v>77.400000000000006</v>
      </c>
      <c r="T104" s="5">
        <v>2.44</v>
      </c>
      <c r="U104" s="5">
        <v>25.83</v>
      </c>
      <c r="V104" s="43">
        <v>10629.98</v>
      </c>
      <c r="W104" s="5">
        <v>7.25</v>
      </c>
      <c r="X104" s="6" t="s">
        <v>45</v>
      </c>
      <c r="Y104" s="4">
        <v>41</v>
      </c>
      <c r="Z104" s="43">
        <v>17826.07</v>
      </c>
      <c r="AA104" s="8">
        <f t="shared" si="22"/>
        <v>0.78580645161290319</v>
      </c>
      <c r="AB104" s="8">
        <f t="shared" si="23"/>
        <v>9.0311986863711002E-2</v>
      </c>
      <c r="AC104" s="8">
        <f t="shared" si="24"/>
        <v>1.9704433497536946E-2</v>
      </c>
      <c r="AD104" s="8">
        <f t="shared" si="25"/>
        <v>0.909688013136289</v>
      </c>
      <c r="AE104" s="11">
        <f t="shared" si="26"/>
        <v>1.1833333333333333</v>
      </c>
      <c r="AF104" s="11">
        <f t="shared" si="27"/>
        <v>83.720930232558146</v>
      </c>
      <c r="AG104" s="11">
        <f t="shared" si="28"/>
        <v>7.2741666666666669</v>
      </c>
      <c r="AH104" s="13">
        <f t="shared" si="29"/>
        <v>7.8583333333333325</v>
      </c>
      <c r="AI104">
        <f t="shared" si="30"/>
        <v>9.0416666666666661</v>
      </c>
      <c r="AJ104" s="14">
        <f t="shared" si="31"/>
        <v>0.86912442396313361</v>
      </c>
      <c r="AK104">
        <f t="shared" si="32"/>
        <v>85.714285714285708</v>
      </c>
      <c r="AL104" s="8">
        <f t="shared" si="33"/>
        <v>0.97674418604651181</v>
      </c>
      <c r="AM104" s="8">
        <f t="shared" si="34"/>
        <v>0.909688013136289</v>
      </c>
      <c r="AN104" s="16">
        <f t="shared" si="35"/>
        <v>0.77224527806828569</v>
      </c>
      <c r="AO104" s="16">
        <f t="shared" si="36"/>
        <v>0.86261017286628505</v>
      </c>
      <c r="AP104" s="17">
        <f t="shared" si="37"/>
        <v>10629.98</v>
      </c>
      <c r="AQ104" s="17">
        <f t="shared" si="38"/>
        <v>17.454811165845648</v>
      </c>
      <c r="AR104" s="17">
        <f t="shared" si="39"/>
        <v>7196.09</v>
      </c>
      <c r="AS104" s="17">
        <f t="shared" si="40"/>
        <v>11.81623973727422</v>
      </c>
      <c r="AT104" s="18" t="str">
        <f t="shared" si="41"/>
        <v>High</v>
      </c>
      <c r="AU104" s="16" t="str">
        <f t="shared" si="42"/>
        <v>Warning</v>
      </c>
      <c r="AV104" s="17">
        <f t="shared" si="43"/>
        <v>209.45773399014777</v>
      </c>
    </row>
    <row r="105" spans="1:48">
      <c r="A105">
        <v>104</v>
      </c>
      <c r="B105" s="2">
        <v>46122</v>
      </c>
      <c r="C105" t="s">
        <v>26</v>
      </c>
      <c r="D105" t="s">
        <v>77</v>
      </c>
      <c r="E105" t="s">
        <v>84</v>
      </c>
      <c r="F105" t="s">
        <v>29</v>
      </c>
      <c r="G105" t="s">
        <v>36</v>
      </c>
      <c r="H105" t="s">
        <v>206</v>
      </c>
      <c r="I105" t="s">
        <v>72</v>
      </c>
      <c r="J105" s="4">
        <v>732</v>
      </c>
      <c r="K105" s="4">
        <v>751</v>
      </c>
      <c r="L105" s="4">
        <v>696</v>
      </c>
      <c r="M105" s="4">
        <v>55</v>
      </c>
      <c r="N105" s="4">
        <v>14</v>
      </c>
      <c r="O105" s="4">
        <v>7</v>
      </c>
      <c r="P105" t="s">
        <v>33</v>
      </c>
      <c r="Q105" s="4">
        <v>45</v>
      </c>
      <c r="R105" s="4">
        <v>44</v>
      </c>
      <c r="S105" s="4">
        <v>69.2</v>
      </c>
      <c r="T105" s="5">
        <v>1.63</v>
      </c>
      <c r="U105" s="5">
        <v>25.18</v>
      </c>
      <c r="V105" s="43">
        <v>14682.81</v>
      </c>
      <c r="W105" s="5">
        <v>8.58</v>
      </c>
      <c r="X105" s="6" t="s">
        <v>45</v>
      </c>
      <c r="Y105" s="4">
        <v>21</v>
      </c>
      <c r="Z105" s="43">
        <v>23881.37</v>
      </c>
      <c r="AA105" s="8">
        <f t="shared" si="22"/>
        <v>1.0259562841530054</v>
      </c>
      <c r="AB105" s="8">
        <f t="shared" si="23"/>
        <v>7.3235685752330221E-2</v>
      </c>
      <c r="AC105" s="8">
        <f t="shared" si="24"/>
        <v>1.8641810918774968E-2</v>
      </c>
      <c r="AD105" s="8">
        <f t="shared" si="25"/>
        <v>0.92676431424766981</v>
      </c>
      <c r="AE105" s="11">
        <f t="shared" si="26"/>
        <v>0.11666666666666667</v>
      </c>
      <c r="AF105" s="11">
        <f t="shared" si="27"/>
        <v>81.818181818181813</v>
      </c>
      <c r="AG105" s="11">
        <f t="shared" si="28"/>
        <v>9.1788888888888884</v>
      </c>
      <c r="AH105" s="13">
        <f t="shared" si="29"/>
        <v>9.0333333333333332</v>
      </c>
      <c r="AI105">
        <f t="shared" si="30"/>
        <v>9.15</v>
      </c>
      <c r="AJ105" s="14">
        <f t="shared" si="31"/>
        <v>0.98724954462659376</v>
      </c>
      <c r="AK105">
        <f t="shared" si="32"/>
        <v>80</v>
      </c>
      <c r="AL105" s="8">
        <f t="shared" si="33"/>
        <v>1.0227272727272727</v>
      </c>
      <c r="AM105" s="8">
        <f t="shared" si="34"/>
        <v>0.92676431424766981</v>
      </c>
      <c r="AN105" s="16">
        <f t="shared" si="35"/>
        <v>0.93574191192667111</v>
      </c>
      <c r="AO105" s="16">
        <f t="shared" si="36"/>
        <v>0.86271091410909218</v>
      </c>
      <c r="AP105" s="17">
        <f t="shared" si="37"/>
        <v>14682.81</v>
      </c>
      <c r="AQ105" s="17">
        <f t="shared" si="38"/>
        <v>19.551011984021304</v>
      </c>
      <c r="AR105" s="17">
        <f t="shared" si="39"/>
        <v>9198.56</v>
      </c>
      <c r="AS105" s="17">
        <f t="shared" si="40"/>
        <v>12.248415446071903</v>
      </c>
      <c r="AT105" s="18" t="str">
        <f t="shared" si="41"/>
        <v>Low</v>
      </c>
      <c r="AU105" s="16" t="str">
        <f t="shared" si="42"/>
        <v>Normal</v>
      </c>
      <c r="AV105" s="17">
        <f t="shared" si="43"/>
        <v>273.71416777629827</v>
      </c>
    </row>
    <row r="106" spans="1:48">
      <c r="A106">
        <v>105</v>
      </c>
      <c r="B106" s="2">
        <v>46195</v>
      </c>
      <c r="C106" t="s">
        <v>46</v>
      </c>
      <c r="D106" t="s">
        <v>55</v>
      </c>
      <c r="E106" t="s">
        <v>92</v>
      </c>
      <c r="F106" t="s">
        <v>29</v>
      </c>
      <c r="G106" t="s">
        <v>30</v>
      </c>
      <c r="H106" t="s">
        <v>207</v>
      </c>
      <c r="I106" t="s">
        <v>176</v>
      </c>
      <c r="J106" s="4">
        <v>842</v>
      </c>
      <c r="K106" s="4">
        <v>788</v>
      </c>
      <c r="L106" s="4">
        <v>750</v>
      </c>
      <c r="M106" s="4">
        <v>38</v>
      </c>
      <c r="N106" s="4">
        <v>13</v>
      </c>
      <c r="O106" s="4">
        <v>44</v>
      </c>
      <c r="P106" t="s">
        <v>73</v>
      </c>
      <c r="Q106" s="4">
        <v>42</v>
      </c>
      <c r="R106" s="4">
        <v>43</v>
      </c>
      <c r="S106" s="4">
        <v>75.7</v>
      </c>
      <c r="T106" s="5">
        <v>2.31</v>
      </c>
      <c r="U106" s="5">
        <v>34.82</v>
      </c>
      <c r="V106" s="43">
        <v>14559.88</v>
      </c>
      <c r="W106" s="5">
        <v>7.17</v>
      </c>
      <c r="X106" s="6" t="s">
        <v>34</v>
      </c>
      <c r="Y106" s="4">
        <v>31</v>
      </c>
      <c r="Z106" s="43">
        <v>23929.439999999999</v>
      </c>
      <c r="AA106" s="8">
        <f t="shared" si="22"/>
        <v>0.93586698337292162</v>
      </c>
      <c r="AB106" s="8">
        <f t="shared" si="23"/>
        <v>4.8223350253807105E-2</v>
      </c>
      <c r="AC106" s="8">
        <f t="shared" si="24"/>
        <v>1.6497461928934011E-2</v>
      </c>
      <c r="AD106" s="8">
        <f t="shared" si="25"/>
        <v>0.95177664974619292</v>
      </c>
      <c r="AE106" s="11">
        <f t="shared" si="26"/>
        <v>0.73333333333333328</v>
      </c>
      <c r="AF106" s="11">
        <f t="shared" si="27"/>
        <v>83.720930232558146</v>
      </c>
      <c r="AG106" s="11">
        <f t="shared" si="28"/>
        <v>9.4122222222222227</v>
      </c>
      <c r="AH106" s="13">
        <f t="shared" si="29"/>
        <v>9.0900000000000016</v>
      </c>
      <c r="AI106">
        <f t="shared" si="30"/>
        <v>9.8233333333333341</v>
      </c>
      <c r="AJ106" s="14">
        <f t="shared" si="31"/>
        <v>0.92534781133355959</v>
      </c>
      <c r="AK106">
        <f t="shared" si="32"/>
        <v>85.714285714285708</v>
      </c>
      <c r="AL106" s="8">
        <f t="shared" si="33"/>
        <v>0.97674418604651181</v>
      </c>
      <c r="AM106" s="8">
        <f t="shared" si="34"/>
        <v>0.95177664974619292</v>
      </c>
      <c r="AN106" s="16">
        <f t="shared" si="35"/>
        <v>0.86024247600658521</v>
      </c>
      <c r="AO106" s="16">
        <f t="shared" si="36"/>
        <v>0.86262940629902773</v>
      </c>
      <c r="AP106" s="17">
        <f t="shared" si="37"/>
        <v>14559.88</v>
      </c>
      <c r="AQ106" s="17">
        <f t="shared" si="38"/>
        <v>18.477005076142131</v>
      </c>
      <c r="AR106" s="17">
        <f t="shared" si="39"/>
        <v>9369.56</v>
      </c>
      <c r="AS106" s="17">
        <f t="shared" si="40"/>
        <v>11.890304568527919</v>
      </c>
      <c r="AT106" s="18" t="str">
        <f t="shared" si="41"/>
        <v>High</v>
      </c>
      <c r="AU106" s="16" t="str">
        <f t="shared" si="42"/>
        <v>Normal</v>
      </c>
      <c r="AV106" s="17">
        <f t="shared" si="43"/>
        <v>240.20106598984771</v>
      </c>
    </row>
    <row r="107" spans="1:48">
      <c r="A107">
        <v>106</v>
      </c>
      <c r="B107" s="2">
        <v>46036</v>
      </c>
      <c r="C107" t="s">
        <v>46</v>
      </c>
      <c r="D107" t="s">
        <v>27</v>
      </c>
      <c r="E107" t="s">
        <v>35</v>
      </c>
      <c r="F107" t="s">
        <v>29</v>
      </c>
      <c r="G107" t="s">
        <v>36</v>
      </c>
      <c r="H107" t="s">
        <v>208</v>
      </c>
      <c r="I107" t="s">
        <v>60</v>
      </c>
      <c r="J107" s="4">
        <v>933</v>
      </c>
      <c r="K107" s="4">
        <v>959</v>
      </c>
      <c r="L107" s="4">
        <v>901</v>
      </c>
      <c r="M107" s="4">
        <v>58</v>
      </c>
      <c r="N107" s="4">
        <v>14</v>
      </c>
      <c r="O107" s="4">
        <v>0</v>
      </c>
      <c r="P107" t="s">
        <v>39</v>
      </c>
      <c r="Q107" s="4">
        <v>45</v>
      </c>
      <c r="R107" s="4">
        <v>46</v>
      </c>
      <c r="S107" s="4">
        <v>75.2</v>
      </c>
      <c r="T107" s="5">
        <v>2.58</v>
      </c>
      <c r="U107" s="5">
        <v>27.26</v>
      </c>
      <c r="V107" s="43">
        <v>19160.939999999999</v>
      </c>
      <c r="W107" s="5">
        <v>10.050000000000001</v>
      </c>
      <c r="X107" s="6" t="s">
        <v>45</v>
      </c>
      <c r="Y107" s="4">
        <v>39</v>
      </c>
      <c r="Z107" s="43">
        <v>32050.69</v>
      </c>
      <c r="AA107" s="8">
        <f t="shared" si="22"/>
        <v>1.0278670953912112</v>
      </c>
      <c r="AB107" s="8">
        <f t="shared" si="23"/>
        <v>6.047966631908238E-2</v>
      </c>
      <c r="AC107" s="8">
        <f t="shared" si="24"/>
        <v>1.4598540145985401E-2</v>
      </c>
      <c r="AD107" s="8">
        <f t="shared" si="25"/>
        <v>0.93952033368091759</v>
      </c>
      <c r="AE107" s="11">
        <f t="shared" si="26"/>
        <v>0</v>
      </c>
      <c r="AF107" s="11">
        <f t="shared" si="27"/>
        <v>78.260869565217391</v>
      </c>
      <c r="AG107" s="11">
        <f t="shared" si="28"/>
        <v>12.253888888888889</v>
      </c>
      <c r="AH107" s="13">
        <f t="shared" si="29"/>
        <v>11.6625</v>
      </c>
      <c r="AI107">
        <f t="shared" si="30"/>
        <v>11.6625</v>
      </c>
      <c r="AJ107" s="14">
        <f t="shared" si="31"/>
        <v>1</v>
      </c>
      <c r="AK107">
        <f t="shared" si="32"/>
        <v>80</v>
      </c>
      <c r="AL107" s="8">
        <f t="shared" si="33"/>
        <v>0.97826086956521741</v>
      </c>
      <c r="AM107" s="8">
        <f t="shared" si="34"/>
        <v>0.93952033368091759</v>
      </c>
      <c r="AN107" s="16">
        <f t="shared" si="35"/>
        <v>0.91909597860089765</v>
      </c>
      <c r="AO107" s="16">
        <f t="shared" si="36"/>
        <v>0.86263207326024849</v>
      </c>
      <c r="AP107" s="17">
        <f t="shared" si="37"/>
        <v>19160.939999999999</v>
      </c>
      <c r="AQ107" s="17">
        <f t="shared" si="38"/>
        <v>19.980125130344106</v>
      </c>
      <c r="AR107" s="17">
        <f t="shared" si="39"/>
        <v>12889.75</v>
      </c>
      <c r="AS107" s="17">
        <f t="shared" si="40"/>
        <v>13.440823774765381</v>
      </c>
      <c r="AT107" s="18" t="str">
        <f t="shared" si="41"/>
        <v>High</v>
      </c>
      <c r="AU107" s="16" t="str">
        <f t="shared" si="42"/>
        <v>Normal</v>
      </c>
      <c r="AV107" s="17">
        <f t="shared" si="43"/>
        <v>279.72175182481749</v>
      </c>
    </row>
    <row r="108" spans="1:48">
      <c r="A108">
        <v>107</v>
      </c>
      <c r="B108" s="2">
        <v>46149</v>
      </c>
      <c r="C108" t="s">
        <v>26</v>
      </c>
      <c r="D108" t="s">
        <v>55</v>
      </c>
      <c r="E108" t="s">
        <v>56</v>
      </c>
      <c r="F108" t="s">
        <v>29</v>
      </c>
      <c r="G108" t="s">
        <v>103</v>
      </c>
      <c r="H108" t="s">
        <v>209</v>
      </c>
      <c r="I108" t="s">
        <v>134</v>
      </c>
      <c r="J108" s="4">
        <v>658</v>
      </c>
      <c r="K108" s="4">
        <v>707</v>
      </c>
      <c r="L108" s="4">
        <v>655</v>
      </c>
      <c r="M108" s="4">
        <v>52</v>
      </c>
      <c r="N108" s="4">
        <v>15</v>
      </c>
      <c r="O108" s="4">
        <v>37</v>
      </c>
      <c r="P108" t="s">
        <v>73</v>
      </c>
      <c r="Q108" s="4">
        <v>57</v>
      </c>
      <c r="R108" s="4">
        <v>63</v>
      </c>
      <c r="S108" s="4">
        <v>77.599999999999994</v>
      </c>
      <c r="T108" s="5">
        <v>2.09</v>
      </c>
      <c r="U108" s="5">
        <v>25.5</v>
      </c>
      <c r="V108" s="43">
        <v>19300.34</v>
      </c>
      <c r="W108" s="5">
        <v>11.26</v>
      </c>
      <c r="X108" s="6" t="s">
        <v>50</v>
      </c>
      <c r="Y108" s="4">
        <v>42</v>
      </c>
      <c r="Z108" s="43">
        <v>29654.45</v>
      </c>
      <c r="AA108" s="8">
        <f t="shared" si="22"/>
        <v>1.074468085106383</v>
      </c>
      <c r="AB108" s="8">
        <f t="shared" si="23"/>
        <v>7.355021216407355E-2</v>
      </c>
      <c r="AC108" s="8">
        <f t="shared" si="24"/>
        <v>2.1216407355021217E-2</v>
      </c>
      <c r="AD108" s="8">
        <f t="shared" si="25"/>
        <v>0.92644978783592646</v>
      </c>
      <c r="AE108" s="11">
        <f t="shared" si="26"/>
        <v>0.6166666666666667</v>
      </c>
      <c r="AF108" s="11">
        <f t="shared" si="27"/>
        <v>57.142857142857146</v>
      </c>
      <c r="AG108" s="11">
        <f t="shared" si="28"/>
        <v>12.3725</v>
      </c>
      <c r="AH108" s="13">
        <f t="shared" si="29"/>
        <v>9.8016666666666659</v>
      </c>
      <c r="AI108">
        <f t="shared" si="30"/>
        <v>10.418333333333333</v>
      </c>
      <c r="AJ108" s="14">
        <f t="shared" si="31"/>
        <v>0.94080947048472241</v>
      </c>
      <c r="AK108">
        <f t="shared" si="32"/>
        <v>63.157894736842103</v>
      </c>
      <c r="AL108" s="8">
        <f t="shared" si="33"/>
        <v>0.90476190476190488</v>
      </c>
      <c r="AM108" s="8">
        <f t="shared" si="34"/>
        <v>0.92644978783592646</v>
      </c>
      <c r="AN108" s="16">
        <f t="shared" si="35"/>
        <v>0.78860199772225847</v>
      </c>
      <c r="AO108" s="16">
        <f t="shared" si="36"/>
        <v>0.8625689145294424</v>
      </c>
      <c r="AP108" s="17">
        <f t="shared" si="37"/>
        <v>19300.34</v>
      </c>
      <c r="AQ108" s="17">
        <f t="shared" si="38"/>
        <v>27.298925035360678</v>
      </c>
      <c r="AR108" s="17">
        <f t="shared" si="39"/>
        <v>10354.11</v>
      </c>
      <c r="AS108" s="17">
        <f t="shared" si="40"/>
        <v>14.645134370579916</v>
      </c>
      <c r="AT108" s="18" t="str">
        <f t="shared" si="41"/>
        <v>High</v>
      </c>
      <c r="AU108" s="16" t="str">
        <f t="shared" si="42"/>
        <v>Warning</v>
      </c>
      <c r="AV108" s="17">
        <f t="shared" si="43"/>
        <v>409.48387553041016</v>
      </c>
    </row>
    <row r="109" spans="1:48">
      <c r="A109">
        <v>108</v>
      </c>
      <c r="B109" s="2">
        <v>46173</v>
      </c>
      <c r="C109" t="s">
        <v>46</v>
      </c>
      <c r="D109" t="s">
        <v>55</v>
      </c>
      <c r="E109" t="s">
        <v>92</v>
      </c>
      <c r="F109" t="s">
        <v>42</v>
      </c>
      <c r="G109" t="s">
        <v>103</v>
      </c>
      <c r="H109" t="s">
        <v>210</v>
      </c>
      <c r="I109" t="s">
        <v>140</v>
      </c>
      <c r="J109" s="4">
        <v>728</v>
      </c>
      <c r="K109" s="4">
        <v>648</v>
      </c>
      <c r="L109" s="4">
        <v>622</v>
      </c>
      <c r="M109" s="4">
        <v>26</v>
      </c>
      <c r="N109" s="4">
        <v>6</v>
      </c>
      <c r="O109" s="4">
        <v>34</v>
      </c>
      <c r="P109" t="s">
        <v>54</v>
      </c>
      <c r="Q109" s="4">
        <v>57</v>
      </c>
      <c r="R109" s="4">
        <v>59</v>
      </c>
      <c r="S109" s="4">
        <v>68.5</v>
      </c>
      <c r="T109" s="5">
        <v>2.68</v>
      </c>
      <c r="U109" s="5">
        <v>27.9</v>
      </c>
      <c r="V109" s="43">
        <v>18203.41</v>
      </c>
      <c r="W109" s="5">
        <v>6.69</v>
      </c>
      <c r="X109" s="6" t="s">
        <v>50</v>
      </c>
      <c r="Y109" s="4">
        <v>13</v>
      </c>
      <c r="Z109" s="43">
        <v>29102.45</v>
      </c>
      <c r="AA109" s="8">
        <f t="shared" si="22"/>
        <v>0.89010989010989006</v>
      </c>
      <c r="AB109" s="8">
        <f t="shared" si="23"/>
        <v>4.0123456790123455E-2</v>
      </c>
      <c r="AC109" s="8">
        <f t="shared" si="24"/>
        <v>9.2592592592592587E-3</v>
      </c>
      <c r="AD109" s="8">
        <f t="shared" si="25"/>
        <v>0.95987654320987659</v>
      </c>
      <c r="AE109" s="11">
        <f t="shared" si="26"/>
        <v>0.56666666666666665</v>
      </c>
      <c r="AF109" s="11">
        <f t="shared" si="27"/>
        <v>61.016949152542374</v>
      </c>
      <c r="AG109" s="11">
        <f t="shared" si="28"/>
        <v>10.62</v>
      </c>
      <c r="AH109" s="13">
        <f t="shared" si="29"/>
        <v>10.96</v>
      </c>
      <c r="AI109">
        <f t="shared" si="30"/>
        <v>11.526666666666667</v>
      </c>
      <c r="AJ109" s="14">
        <f t="shared" si="31"/>
        <v>0.95083863504916144</v>
      </c>
      <c r="AK109">
        <f t="shared" si="32"/>
        <v>63.157894736842103</v>
      </c>
      <c r="AL109" s="8">
        <f t="shared" si="33"/>
        <v>0.96610169491525433</v>
      </c>
      <c r="AM109" s="8">
        <f t="shared" si="34"/>
        <v>0.95987654320987659</v>
      </c>
      <c r="AN109" s="16">
        <f t="shared" si="35"/>
        <v>0.88174913598642435</v>
      </c>
      <c r="AO109" s="16">
        <f t="shared" si="36"/>
        <v>0.86265174422351543</v>
      </c>
      <c r="AP109" s="17">
        <f t="shared" si="37"/>
        <v>18203.41</v>
      </c>
      <c r="AQ109" s="17">
        <f t="shared" si="38"/>
        <v>28.091682098765432</v>
      </c>
      <c r="AR109" s="17">
        <f t="shared" si="39"/>
        <v>10899.04</v>
      </c>
      <c r="AS109" s="17">
        <f t="shared" si="40"/>
        <v>16.819506172839507</v>
      </c>
      <c r="AT109" s="18" t="str">
        <f t="shared" si="41"/>
        <v>Medium</v>
      </c>
      <c r="AU109" s="16" t="str">
        <f t="shared" si="42"/>
        <v>Normal</v>
      </c>
      <c r="AV109" s="17">
        <f t="shared" si="43"/>
        <v>168.55009259259259</v>
      </c>
    </row>
    <row r="110" spans="1:48">
      <c r="A110">
        <v>109</v>
      </c>
      <c r="B110" s="2">
        <v>46038</v>
      </c>
      <c r="C110" t="s">
        <v>46</v>
      </c>
      <c r="D110" t="s">
        <v>77</v>
      </c>
      <c r="E110" t="s">
        <v>105</v>
      </c>
      <c r="F110" t="s">
        <v>57</v>
      </c>
      <c r="G110" t="s">
        <v>30</v>
      </c>
      <c r="H110" t="s">
        <v>211</v>
      </c>
      <c r="I110" t="s">
        <v>49</v>
      </c>
      <c r="J110" s="4">
        <v>846</v>
      </c>
      <c r="K110" s="4">
        <v>731</v>
      </c>
      <c r="L110" s="4">
        <v>670</v>
      </c>
      <c r="M110" s="4">
        <v>61</v>
      </c>
      <c r="N110" s="4">
        <v>15</v>
      </c>
      <c r="O110" s="4">
        <v>7</v>
      </c>
      <c r="P110" t="s">
        <v>54</v>
      </c>
      <c r="Q110" s="4">
        <v>42</v>
      </c>
      <c r="R110" s="4">
        <v>44</v>
      </c>
      <c r="S110" s="4">
        <v>74.099999999999994</v>
      </c>
      <c r="T110" s="5">
        <v>2.25</v>
      </c>
      <c r="U110" s="5">
        <v>29.71</v>
      </c>
      <c r="V110" s="43">
        <v>14254.18</v>
      </c>
      <c r="W110" s="5">
        <v>7.15</v>
      </c>
      <c r="X110" s="6" t="s">
        <v>34</v>
      </c>
      <c r="Y110" s="4">
        <v>17</v>
      </c>
      <c r="Z110" s="43">
        <v>21792.65</v>
      </c>
      <c r="AA110" s="8">
        <f t="shared" si="22"/>
        <v>0.86406619385342787</v>
      </c>
      <c r="AB110" s="8">
        <f t="shared" si="23"/>
        <v>8.3447332421340628E-2</v>
      </c>
      <c r="AC110" s="8">
        <f t="shared" si="24"/>
        <v>2.0519835841313269E-2</v>
      </c>
      <c r="AD110" s="8">
        <f t="shared" si="25"/>
        <v>0.91655266757865939</v>
      </c>
      <c r="AE110" s="11">
        <f t="shared" si="26"/>
        <v>0.11666666666666667</v>
      </c>
      <c r="AF110" s="11">
        <f t="shared" si="27"/>
        <v>81.818181818181813</v>
      </c>
      <c r="AG110" s="11">
        <f t="shared" si="28"/>
        <v>8.9344444444444449</v>
      </c>
      <c r="AH110" s="13">
        <f t="shared" si="29"/>
        <v>9.7533333333333321</v>
      </c>
      <c r="AI110">
        <f t="shared" si="30"/>
        <v>9.8699999999999992</v>
      </c>
      <c r="AJ110" s="14">
        <f t="shared" si="31"/>
        <v>0.98817966903073284</v>
      </c>
      <c r="AK110">
        <f t="shared" si="32"/>
        <v>85.714285714285708</v>
      </c>
      <c r="AL110" s="8">
        <f t="shared" si="33"/>
        <v>0.95454545454545459</v>
      </c>
      <c r="AM110" s="8">
        <f t="shared" si="34"/>
        <v>0.91655266757865939</v>
      </c>
      <c r="AN110" s="16">
        <f t="shared" si="35"/>
        <v>0.86454967934724614</v>
      </c>
      <c r="AO110" s="16">
        <f t="shared" si="36"/>
        <v>0.8626303345914943</v>
      </c>
      <c r="AP110" s="17">
        <f t="shared" si="37"/>
        <v>14254.18</v>
      </c>
      <c r="AQ110" s="17">
        <f t="shared" si="38"/>
        <v>19.499562243502051</v>
      </c>
      <c r="AR110" s="17">
        <f t="shared" si="39"/>
        <v>7538.4700000000012</v>
      </c>
      <c r="AS110" s="17">
        <f t="shared" si="40"/>
        <v>10.312544459644325</v>
      </c>
      <c r="AT110" s="18" t="str">
        <f t="shared" si="41"/>
        <v>Medium</v>
      </c>
      <c r="AU110" s="16" t="str">
        <f t="shared" si="42"/>
        <v>Normal</v>
      </c>
      <c r="AV110" s="17">
        <f t="shared" si="43"/>
        <v>292.49343365253077</v>
      </c>
    </row>
    <row r="111" spans="1:48">
      <c r="A111">
        <v>110</v>
      </c>
      <c r="B111" s="2">
        <v>46046</v>
      </c>
      <c r="C111" t="s">
        <v>46</v>
      </c>
      <c r="D111" t="s">
        <v>108</v>
      </c>
      <c r="E111" t="s">
        <v>146</v>
      </c>
      <c r="F111" t="s">
        <v>57</v>
      </c>
      <c r="G111" t="s">
        <v>58</v>
      </c>
      <c r="H111" t="s">
        <v>212</v>
      </c>
      <c r="I111" t="s">
        <v>53</v>
      </c>
      <c r="J111" s="4">
        <v>728</v>
      </c>
      <c r="K111" s="4">
        <v>621</v>
      </c>
      <c r="L111" s="4">
        <v>559</v>
      </c>
      <c r="M111" s="4">
        <v>62</v>
      </c>
      <c r="N111" s="4">
        <v>23</v>
      </c>
      <c r="O111" s="4">
        <v>18</v>
      </c>
      <c r="P111" t="s">
        <v>73</v>
      </c>
      <c r="Q111" s="4">
        <v>49</v>
      </c>
      <c r="R111" s="4">
        <v>49</v>
      </c>
      <c r="S111" s="4">
        <v>77.3</v>
      </c>
      <c r="T111" s="5">
        <v>1.49</v>
      </c>
      <c r="U111" s="5">
        <v>18.84</v>
      </c>
      <c r="V111" s="43">
        <v>14214</v>
      </c>
      <c r="W111" s="5">
        <v>6.19</v>
      </c>
      <c r="X111" s="6" t="s">
        <v>89</v>
      </c>
      <c r="Y111" s="4">
        <v>20</v>
      </c>
      <c r="Z111" s="43">
        <v>20806.09</v>
      </c>
      <c r="AA111" s="8">
        <f t="shared" si="22"/>
        <v>0.85302197802197799</v>
      </c>
      <c r="AB111" s="8">
        <f t="shared" si="23"/>
        <v>9.9838969404186795E-2</v>
      </c>
      <c r="AC111" s="8">
        <f t="shared" si="24"/>
        <v>3.7037037037037035E-2</v>
      </c>
      <c r="AD111" s="8">
        <f t="shared" si="25"/>
        <v>0.90016103059581321</v>
      </c>
      <c r="AE111" s="11">
        <f t="shared" si="26"/>
        <v>0.3</v>
      </c>
      <c r="AF111" s="11">
        <f t="shared" si="27"/>
        <v>73.469387755102048</v>
      </c>
      <c r="AG111" s="11">
        <f t="shared" si="28"/>
        <v>8.4525000000000006</v>
      </c>
      <c r="AH111" s="13">
        <f t="shared" si="29"/>
        <v>9.6088888888888881</v>
      </c>
      <c r="AI111">
        <f t="shared" si="30"/>
        <v>9.9088888888888889</v>
      </c>
      <c r="AJ111" s="14">
        <f t="shared" si="31"/>
        <v>0.96972415339762275</v>
      </c>
      <c r="AK111">
        <f t="shared" si="32"/>
        <v>73.469387755102048</v>
      </c>
      <c r="AL111" s="8">
        <f t="shared" si="33"/>
        <v>1</v>
      </c>
      <c r="AM111" s="8">
        <f t="shared" si="34"/>
        <v>0.90016103059581321</v>
      </c>
      <c r="AN111" s="16">
        <f t="shared" si="35"/>
        <v>0.87290789331605656</v>
      </c>
      <c r="AO111" s="16">
        <f t="shared" si="36"/>
        <v>0.86262818044474254</v>
      </c>
      <c r="AP111" s="17">
        <f t="shared" si="37"/>
        <v>14214</v>
      </c>
      <c r="AQ111" s="17">
        <f t="shared" si="38"/>
        <v>22.888888888888889</v>
      </c>
      <c r="AR111" s="17">
        <f t="shared" si="39"/>
        <v>6592.09</v>
      </c>
      <c r="AS111" s="17">
        <f t="shared" si="40"/>
        <v>10.615281803542674</v>
      </c>
      <c r="AT111" s="18" t="str">
        <f t="shared" si="41"/>
        <v>Low</v>
      </c>
      <c r="AU111" s="16" t="str">
        <f t="shared" si="42"/>
        <v>Normal</v>
      </c>
      <c r="AV111" s="17">
        <f t="shared" si="43"/>
        <v>526.44444444444446</v>
      </c>
    </row>
    <row r="112" spans="1:48">
      <c r="A112">
        <v>111</v>
      </c>
      <c r="B112" s="2">
        <v>46139</v>
      </c>
      <c r="C112" t="s">
        <v>26</v>
      </c>
      <c r="D112" t="s">
        <v>40</v>
      </c>
      <c r="E112" t="s">
        <v>67</v>
      </c>
      <c r="F112" t="s">
        <v>57</v>
      </c>
      <c r="G112" t="s">
        <v>47</v>
      </c>
      <c r="H112" t="s">
        <v>213</v>
      </c>
      <c r="I112" t="s">
        <v>100</v>
      </c>
      <c r="J112" s="4">
        <v>490</v>
      </c>
      <c r="K112" s="4">
        <v>460</v>
      </c>
      <c r="L112" s="4">
        <v>435</v>
      </c>
      <c r="M112" s="4">
        <v>25</v>
      </c>
      <c r="N112" s="4">
        <v>9</v>
      </c>
      <c r="O112" s="4">
        <v>14</v>
      </c>
      <c r="P112" t="s">
        <v>54</v>
      </c>
      <c r="Q112" s="4">
        <v>64</v>
      </c>
      <c r="R112" s="4">
        <v>64</v>
      </c>
      <c r="S112" s="4">
        <v>65.8</v>
      </c>
      <c r="T112" s="5">
        <v>2.63</v>
      </c>
      <c r="U112" s="5">
        <v>15.99</v>
      </c>
      <c r="V112" s="43">
        <v>13567.28</v>
      </c>
      <c r="W112" s="5">
        <v>7.42</v>
      </c>
      <c r="X112" s="6" t="s">
        <v>34</v>
      </c>
      <c r="Y112" s="4">
        <v>27</v>
      </c>
      <c r="Z112" s="43">
        <v>22747.14</v>
      </c>
      <c r="AA112" s="8">
        <f t="shared" si="22"/>
        <v>0.93877551020408168</v>
      </c>
      <c r="AB112" s="8">
        <f t="shared" si="23"/>
        <v>5.434782608695652E-2</v>
      </c>
      <c r="AC112" s="8">
        <f t="shared" si="24"/>
        <v>1.9565217391304349E-2</v>
      </c>
      <c r="AD112" s="8">
        <f t="shared" si="25"/>
        <v>0.94565217391304346</v>
      </c>
      <c r="AE112" s="11">
        <f t="shared" si="26"/>
        <v>0.23333333333333334</v>
      </c>
      <c r="AF112" s="11">
        <f t="shared" si="27"/>
        <v>56.25</v>
      </c>
      <c r="AG112" s="11">
        <f t="shared" si="28"/>
        <v>8.1777777777777771</v>
      </c>
      <c r="AH112" s="13">
        <f t="shared" si="29"/>
        <v>8.4777777777777779</v>
      </c>
      <c r="AI112">
        <f t="shared" si="30"/>
        <v>8.7111111111111104</v>
      </c>
      <c r="AJ112" s="14">
        <f t="shared" si="31"/>
        <v>0.97321428571428581</v>
      </c>
      <c r="AK112">
        <f t="shared" si="32"/>
        <v>56.25</v>
      </c>
      <c r="AL112" s="8">
        <f t="shared" si="33"/>
        <v>1</v>
      </c>
      <c r="AM112" s="8">
        <f t="shared" si="34"/>
        <v>0.94565217391304346</v>
      </c>
      <c r="AN112" s="16">
        <f t="shared" si="35"/>
        <v>0.92032220496894412</v>
      </c>
      <c r="AO112" s="16">
        <f t="shared" si="36"/>
        <v>0.86261663020556134</v>
      </c>
      <c r="AP112" s="17">
        <f t="shared" si="37"/>
        <v>13567.28</v>
      </c>
      <c r="AQ112" s="17">
        <f t="shared" si="38"/>
        <v>29.494086956521741</v>
      </c>
      <c r="AR112" s="17">
        <f t="shared" si="39"/>
        <v>9179.8599999999988</v>
      </c>
      <c r="AS112" s="17">
        <f t="shared" si="40"/>
        <v>19.956217391304346</v>
      </c>
      <c r="AT112" s="18" t="str">
        <f t="shared" si="41"/>
        <v>Medium</v>
      </c>
      <c r="AU112" s="16" t="str">
        <f t="shared" si="42"/>
        <v>Normal</v>
      </c>
      <c r="AV112" s="17">
        <f t="shared" si="43"/>
        <v>265.44678260869568</v>
      </c>
    </row>
    <row r="113" spans="1:48">
      <c r="A113">
        <v>112</v>
      </c>
      <c r="B113" s="2">
        <v>46155</v>
      </c>
      <c r="C113" t="s">
        <v>46</v>
      </c>
      <c r="D113" t="s">
        <v>27</v>
      </c>
      <c r="E113" t="s">
        <v>51</v>
      </c>
      <c r="F113" t="s">
        <v>42</v>
      </c>
      <c r="G113" t="s">
        <v>36</v>
      </c>
      <c r="H113" t="s">
        <v>214</v>
      </c>
      <c r="I113" t="s">
        <v>53</v>
      </c>
      <c r="J113" s="4">
        <v>747</v>
      </c>
      <c r="K113" s="4">
        <v>731</v>
      </c>
      <c r="L113" s="4">
        <v>707</v>
      </c>
      <c r="M113" s="4">
        <v>24</v>
      </c>
      <c r="N113" s="4">
        <v>9</v>
      </c>
      <c r="O113" s="4">
        <v>20</v>
      </c>
      <c r="P113" t="s">
        <v>61</v>
      </c>
      <c r="Q113" s="4">
        <v>45</v>
      </c>
      <c r="R113" s="4">
        <v>44</v>
      </c>
      <c r="S113" s="4">
        <v>69.2</v>
      </c>
      <c r="T113" s="5">
        <v>2.3199999999999998</v>
      </c>
      <c r="U113" s="5">
        <v>29.99</v>
      </c>
      <c r="V113" s="43">
        <v>15304.04</v>
      </c>
      <c r="W113" s="5">
        <v>7.27</v>
      </c>
      <c r="X113" s="6" t="s">
        <v>45</v>
      </c>
      <c r="Y113" s="4">
        <v>29</v>
      </c>
      <c r="Z113" s="43">
        <v>24908.79</v>
      </c>
      <c r="AA113" s="8">
        <f t="shared" si="22"/>
        <v>0.97858099062918336</v>
      </c>
      <c r="AB113" s="8">
        <f t="shared" si="23"/>
        <v>3.2831737346101231E-2</v>
      </c>
      <c r="AC113" s="8">
        <f t="shared" si="24"/>
        <v>1.2311901504787962E-2</v>
      </c>
      <c r="AD113" s="8">
        <f t="shared" si="25"/>
        <v>0.96716826265389877</v>
      </c>
      <c r="AE113" s="11">
        <f t="shared" si="26"/>
        <v>0.33333333333333331</v>
      </c>
      <c r="AF113" s="11">
        <f t="shared" si="27"/>
        <v>81.818181818181813</v>
      </c>
      <c r="AG113" s="11">
        <f t="shared" si="28"/>
        <v>8.9344444444444449</v>
      </c>
      <c r="AH113" s="13">
        <f t="shared" si="29"/>
        <v>9.0041666666666664</v>
      </c>
      <c r="AI113">
        <f t="shared" si="30"/>
        <v>9.3375000000000004</v>
      </c>
      <c r="AJ113" s="14">
        <f t="shared" si="31"/>
        <v>0.96430165104863896</v>
      </c>
      <c r="AK113">
        <f t="shared" si="32"/>
        <v>80</v>
      </c>
      <c r="AL113" s="8">
        <f t="shared" si="33"/>
        <v>1.0227272727272727</v>
      </c>
      <c r="AM113" s="8">
        <f t="shared" si="34"/>
        <v>0.96716826265389877</v>
      </c>
      <c r="AN113" s="16">
        <f t="shared" si="35"/>
        <v>0.95383836053079363</v>
      </c>
      <c r="AO113" s="16">
        <f t="shared" si="36"/>
        <v>0.86255171954778465</v>
      </c>
      <c r="AP113" s="17">
        <f t="shared" si="37"/>
        <v>15304.04</v>
      </c>
      <c r="AQ113" s="17">
        <f t="shared" si="38"/>
        <v>20.935759233926131</v>
      </c>
      <c r="AR113" s="17">
        <f t="shared" si="39"/>
        <v>9604.75</v>
      </c>
      <c r="AS113" s="17">
        <f t="shared" si="40"/>
        <v>13.139192886456909</v>
      </c>
      <c r="AT113" s="18" t="str">
        <f t="shared" si="41"/>
        <v>Medium</v>
      </c>
      <c r="AU113" s="16" t="str">
        <f t="shared" si="42"/>
        <v>Normal</v>
      </c>
      <c r="AV113" s="17">
        <f t="shared" si="43"/>
        <v>188.42183310533517</v>
      </c>
    </row>
    <row r="114" spans="1:48">
      <c r="A114">
        <v>113</v>
      </c>
      <c r="B114" s="2">
        <v>46065</v>
      </c>
      <c r="C114" t="s">
        <v>46</v>
      </c>
      <c r="D114" t="s">
        <v>108</v>
      </c>
      <c r="E114" t="s">
        <v>109</v>
      </c>
      <c r="F114" t="s">
        <v>29</v>
      </c>
      <c r="G114" t="s">
        <v>36</v>
      </c>
      <c r="H114" t="s">
        <v>215</v>
      </c>
      <c r="I114" t="s">
        <v>86</v>
      </c>
      <c r="J114" s="4">
        <v>906</v>
      </c>
      <c r="K114" s="4">
        <v>868</v>
      </c>
      <c r="L114" s="4">
        <v>761</v>
      </c>
      <c r="M114" s="4">
        <v>107</v>
      </c>
      <c r="N114" s="4">
        <v>39</v>
      </c>
      <c r="O114" s="4">
        <v>35</v>
      </c>
      <c r="P114" t="s">
        <v>54</v>
      </c>
      <c r="Q114" s="4">
        <v>45</v>
      </c>
      <c r="R114" s="4">
        <v>51</v>
      </c>
      <c r="S114" s="4">
        <v>80.3</v>
      </c>
      <c r="T114" s="5">
        <v>3.19</v>
      </c>
      <c r="U114" s="5">
        <v>34.51</v>
      </c>
      <c r="V114" s="43">
        <v>18132.240000000002</v>
      </c>
      <c r="W114" s="5">
        <v>7.85</v>
      </c>
      <c r="X114" s="6" t="s">
        <v>45</v>
      </c>
      <c r="Y114" s="4">
        <v>36</v>
      </c>
      <c r="Z114" s="43">
        <v>26650.22</v>
      </c>
      <c r="AA114" s="8">
        <f t="shared" si="22"/>
        <v>0.95805739514348787</v>
      </c>
      <c r="AB114" s="8">
        <f t="shared" si="23"/>
        <v>0.12327188940092165</v>
      </c>
      <c r="AC114" s="8">
        <f t="shared" si="24"/>
        <v>4.4930875576036866E-2</v>
      </c>
      <c r="AD114" s="8">
        <f t="shared" si="25"/>
        <v>0.87672811059907829</v>
      </c>
      <c r="AE114" s="11">
        <f t="shared" si="26"/>
        <v>0.58333333333333337</v>
      </c>
      <c r="AF114" s="11">
        <f t="shared" si="27"/>
        <v>70.588235294117652</v>
      </c>
      <c r="AG114" s="11">
        <f t="shared" si="28"/>
        <v>12.296666666666667</v>
      </c>
      <c r="AH114" s="13">
        <f t="shared" si="29"/>
        <v>10.741666666666665</v>
      </c>
      <c r="AI114">
        <f t="shared" si="30"/>
        <v>11.324999999999999</v>
      </c>
      <c r="AJ114" s="14">
        <f t="shared" si="31"/>
        <v>0.94849153789551133</v>
      </c>
      <c r="AK114">
        <f t="shared" si="32"/>
        <v>80</v>
      </c>
      <c r="AL114" s="8">
        <f t="shared" si="33"/>
        <v>0.88235294117647067</v>
      </c>
      <c r="AM114" s="8">
        <f t="shared" si="34"/>
        <v>0.87672811059907829</v>
      </c>
      <c r="AN114" s="16">
        <f t="shared" si="35"/>
        <v>0.73373752406324633</v>
      </c>
      <c r="AO114" s="16">
        <f t="shared" si="36"/>
        <v>0.86244891927640743</v>
      </c>
      <c r="AP114" s="17">
        <f t="shared" si="37"/>
        <v>18132.240000000002</v>
      </c>
      <c r="AQ114" s="17">
        <f t="shared" si="38"/>
        <v>20.88967741935484</v>
      </c>
      <c r="AR114" s="17">
        <f t="shared" si="39"/>
        <v>8517.98</v>
      </c>
      <c r="AS114" s="17">
        <f t="shared" si="40"/>
        <v>9.8133410138248838</v>
      </c>
      <c r="AT114" s="18" t="str">
        <f t="shared" si="41"/>
        <v>High</v>
      </c>
      <c r="AU114" s="16" t="str">
        <f t="shared" si="42"/>
        <v>Warning</v>
      </c>
      <c r="AV114" s="17">
        <f t="shared" si="43"/>
        <v>814.69741935483876</v>
      </c>
    </row>
    <row r="115" spans="1:48">
      <c r="A115">
        <v>114</v>
      </c>
      <c r="B115" s="2">
        <v>46123</v>
      </c>
      <c r="C115" t="s">
        <v>46</v>
      </c>
      <c r="D115" t="s">
        <v>27</v>
      </c>
      <c r="E115" t="s">
        <v>51</v>
      </c>
      <c r="F115" t="s">
        <v>42</v>
      </c>
      <c r="G115" t="s">
        <v>30</v>
      </c>
      <c r="H115" t="s">
        <v>216</v>
      </c>
      <c r="I115" t="s">
        <v>165</v>
      </c>
      <c r="J115" s="4">
        <v>756</v>
      </c>
      <c r="K115" s="4">
        <v>665</v>
      </c>
      <c r="L115" s="4">
        <v>644</v>
      </c>
      <c r="M115" s="4">
        <v>21</v>
      </c>
      <c r="N115" s="4">
        <v>7</v>
      </c>
      <c r="O115" s="4">
        <v>66</v>
      </c>
      <c r="P115" t="s">
        <v>76</v>
      </c>
      <c r="Q115" s="4">
        <v>42</v>
      </c>
      <c r="R115" s="4">
        <v>41</v>
      </c>
      <c r="S115" s="4">
        <v>76.2</v>
      </c>
      <c r="T115" s="5">
        <v>1.59</v>
      </c>
      <c r="U115" s="5">
        <v>30.04</v>
      </c>
      <c r="V115" s="43">
        <v>12701.64</v>
      </c>
      <c r="W115" s="5">
        <v>6.38</v>
      </c>
      <c r="X115" s="6" t="s">
        <v>34</v>
      </c>
      <c r="Y115" s="4">
        <v>28</v>
      </c>
      <c r="Z115" s="43">
        <v>20313.95</v>
      </c>
      <c r="AA115" s="8">
        <f t="shared" si="22"/>
        <v>0.87962962962962965</v>
      </c>
      <c r="AB115" s="8">
        <f t="shared" si="23"/>
        <v>3.1578947368421054E-2</v>
      </c>
      <c r="AC115" s="8">
        <f t="shared" si="24"/>
        <v>1.0526315789473684E-2</v>
      </c>
      <c r="AD115" s="8">
        <f t="shared" si="25"/>
        <v>0.96842105263157896</v>
      </c>
      <c r="AE115" s="11">
        <f t="shared" si="26"/>
        <v>1.1000000000000001</v>
      </c>
      <c r="AF115" s="11">
        <f t="shared" si="27"/>
        <v>87.804878048780495</v>
      </c>
      <c r="AG115" s="11">
        <f t="shared" si="28"/>
        <v>7.5736111111111111</v>
      </c>
      <c r="AH115" s="13">
        <f t="shared" si="29"/>
        <v>7.7200000000000006</v>
      </c>
      <c r="AI115">
        <f t="shared" si="30"/>
        <v>8.82</v>
      </c>
      <c r="AJ115" s="14">
        <f t="shared" si="31"/>
        <v>0.87528344671201819</v>
      </c>
      <c r="AK115">
        <f t="shared" si="32"/>
        <v>85.714285714285708</v>
      </c>
      <c r="AL115" s="8">
        <f t="shared" si="33"/>
        <v>1.0243902439024393</v>
      </c>
      <c r="AM115" s="8">
        <f t="shared" si="34"/>
        <v>0.96842105263157896</v>
      </c>
      <c r="AN115" s="16">
        <f t="shared" si="35"/>
        <v>0.8683171342991628</v>
      </c>
      <c r="AO115" s="16">
        <f t="shared" si="36"/>
        <v>0.86259402795195783</v>
      </c>
      <c r="AP115" s="17">
        <f t="shared" si="37"/>
        <v>12701.64</v>
      </c>
      <c r="AQ115" s="17">
        <f t="shared" si="38"/>
        <v>19.100210526315788</v>
      </c>
      <c r="AR115" s="17">
        <f t="shared" si="39"/>
        <v>7612.3100000000013</v>
      </c>
      <c r="AS115" s="17">
        <f t="shared" si="40"/>
        <v>11.447082706766919</v>
      </c>
      <c r="AT115" s="18" t="str">
        <f t="shared" si="41"/>
        <v>High</v>
      </c>
      <c r="AU115" s="16" t="str">
        <f t="shared" si="42"/>
        <v>Normal</v>
      </c>
      <c r="AV115" s="17">
        <f t="shared" si="43"/>
        <v>133.70147368421053</v>
      </c>
    </row>
    <row r="116" spans="1:48">
      <c r="A116">
        <v>115</v>
      </c>
      <c r="B116" s="2">
        <v>46033</v>
      </c>
      <c r="C116" t="s">
        <v>26</v>
      </c>
      <c r="D116" t="s">
        <v>40</v>
      </c>
      <c r="E116" t="s">
        <v>74</v>
      </c>
      <c r="F116" t="s">
        <v>29</v>
      </c>
      <c r="G116" t="s">
        <v>36</v>
      </c>
      <c r="H116" t="s">
        <v>217</v>
      </c>
      <c r="I116" t="s">
        <v>86</v>
      </c>
      <c r="J116" s="4">
        <v>896</v>
      </c>
      <c r="K116" s="4">
        <v>926</v>
      </c>
      <c r="L116" s="4">
        <v>875</v>
      </c>
      <c r="M116" s="4">
        <v>51</v>
      </c>
      <c r="N116" s="4">
        <v>14</v>
      </c>
      <c r="O116" s="4">
        <v>35</v>
      </c>
      <c r="P116" t="s">
        <v>81</v>
      </c>
      <c r="Q116" s="4">
        <v>45</v>
      </c>
      <c r="R116" s="4">
        <v>45</v>
      </c>
      <c r="S116" s="4">
        <v>77.599999999999994</v>
      </c>
      <c r="T116" s="5">
        <v>2.31</v>
      </c>
      <c r="U116" s="5">
        <v>35.96</v>
      </c>
      <c r="V116" s="43">
        <v>19395.439999999999</v>
      </c>
      <c r="W116" s="5">
        <v>7.67</v>
      </c>
      <c r="X116" s="6" t="s">
        <v>89</v>
      </c>
      <c r="Y116" s="4">
        <v>36</v>
      </c>
      <c r="Z116" s="43">
        <v>31047.55</v>
      </c>
      <c r="AA116" s="8">
        <f t="shared" si="22"/>
        <v>1.0334821428571428</v>
      </c>
      <c r="AB116" s="8">
        <f t="shared" si="23"/>
        <v>5.5075593952483799E-2</v>
      </c>
      <c r="AC116" s="8">
        <f t="shared" si="24"/>
        <v>1.511879049676026E-2</v>
      </c>
      <c r="AD116" s="8">
        <f t="shared" si="25"/>
        <v>0.94492440604751615</v>
      </c>
      <c r="AE116" s="11">
        <f t="shared" si="26"/>
        <v>0.58333333333333337</v>
      </c>
      <c r="AF116" s="11">
        <f t="shared" si="27"/>
        <v>80</v>
      </c>
      <c r="AG116" s="11">
        <f t="shared" si="28"/>
        <v>11.574999999999999</v>
      </c>
      <c r="AH116" s="13">
        <f t="shared" si="29"/>
        <v>10.616666666666665</v>
      </c>
      <c r="AI116">
        <f t="shared" si="30"/>
        <v>11.2</v>
      </c>
      <c r="AJ116" s="14">
        <f t="shared" si="31"/>
        <v>0.94791666666666663</v>
      </c>
      <c r="AK116">
        <f t="shared" si="32"/>
        <v>80</v>
      </c>
      <c r="AL116" s="8">
        <f t="shared" si="33"/>
        <v>1</v>
      </c>
      <c r="AM116" s="8">
        <f t="shared" si="34"/>
        <v>0.94492440604751615</v>
      </c>
      <c r="AN116" s="16">
        <f t="shared" si="35"/>
        <v>0.89570959323254129</v>
      </c>
      <c r="AO116" s="16">
        <f t="shared" si="36"/>
        <v>0.86258756846398121</v>
      </c>
      <c r="AP116" s="17">
        <f t="shared" si="37"/>
        <v>19395.439999999999</v>
      </c>
      <c r="AQ116" s="17">
        <f t="shared" si="38"/>
        <v>20.945399568034556</v>
      </c>
      <c r="AR116" s="17">
        <f t="shared" si="39"/>
        <v>11652.11</v>
      </c>
      <c r="AS116" s="17">
        <f t="shared" si="40"/>
        <v>12.583272138228942</v>
      </c>
      <c r="AT116" s="18" t="str">
        <f t="shared" si="41"/>
        <v>High</v>
      </c>
      <c r="AU116" s="16" t="str">
        <f t="shared" si="42"/>
        <v>Normal</v>
      </c>
      <c r="AV116" s="17">
        <f t="shared" si="43"/>
        <v>293.23559395248378</v>
      </c>
    </row>
    <row r="117" spans="1:48">
      <c r="A117">
        <v>116</v>
      </c>
      <c r="B117" s="2">
        <v>46084</v>
      </c>
      <c r="C117" t="s">
        <v>26</v>
      </c>
      <c r="D117" t="s">
        <v>77</v>
      </c>
      <c r="E117" t="s">
        <v>84</v>
      </c>
      <c r="F117" t="s">
        <v>57</v>
      </c>
      <c r="G117" t="s">
        <v>30</v>
      </c>
      <c r="H117" t="s">
        <v>218</v>
      </c>
      <c r="I117" t="s">
        <v>129</v>
      </c>
      <c r="J117" s="4">
        <v>878</v>
      </c>
      <c r="K117" s="4">
        <v>742</v>
      </c>
      <c r="L117" s="4">
        <v>690</v>
      </c>
      <c r="M117" s="4">
        <v>52</v>
      </c>
      <c r="N117" s="4">
        <v>16</v>
      </c>
      <c r="O117" s="4">
        <v>27</v>
      </c>
      <c r="P117" t="s">
        <v>33</v>
      </c>
      <c r="Q117" s="4">
        <v>42</v>
      </c>
      <c r="R117" s="4">
        <v>42</v>
      </c>
      <c r="S117" s="4">
        <v>77.8</v>
      </c>
      <c r="T117" s="5">
        <v>2.13</v>
      </c>
      <c r="U117" s="5">
        <v>29.93</v>
      </c>
      <c r="V117" s="43">
        <v>13515.94</v>
      </c>
      <c r="W117" s="5">
        <v>8.18</v>
      </c>
      <c r="X117" s="6" t="s">
        <v>50</v>
      </c>
      <c r="Y117" s="4">
        <v>44</v>
      </c>
      <c r="Z117" s="43">
        <v>22388.59</v>
      </c>
      <c r="AA117" s="8">
        <f t="shared" si="22"/>
        <v>0.84510250569476086</v>
      </c>
      <c r="AB117" s="8">
        <f t="shared" si="23"/>
        <v>7.0080862533692723E-2</v>
      </c>
      <c r="AC117" s="8">
        <f t="shared" si="24"/>
        <v>2.15633423180593E-2</v>
      </c>
      <c r="AD117" s="8">
        <f t="shared" si="25"/>
        <v>0.92991913746630728</v>
      </c>
      <c r="AE117" s="11">
        <f t="shared" si="26"/>
        <v>0.45</v>
      </c>
      <c r="AF117" s="11">
        <f t="shared" si="27"/>
        <v>85.714285714285708</v>
      </c>
      <c r="AG117" s="11">
        <f t="shared" si="28"/>
        <v>8.6566666666666663</v>
      </c>
      <c r="AH117" s="13">
        <f t="shared" si="29"/>
        <v>9.7933333333333348</v>
      </c>
      <c r="AI117">
        <f t="shared" si="30"/>
        <v>10.243333333333334</v>
      </c>
      <c r="AJ117" s="14">
        <f t="shared" si="31"/>
        <v>0.95606898795964868</v>
      </c>
      <c r="AK117">
        <f t="shared" si="32"/>
        <v>85.714285714285708</v>
      </c>
      <c r="AL117" s="8">
        <f t="shared" si="33"/>
        <v>1</v>
      </c>
      <c r="AM117" s="8">
        <f t="shared" si="34"/>
        <v>0.92991913746630728</v>
      </c>
      <c r="AN117" s="16">
        <f t="shared" si="35"/>
        <v>0.88906684864172181</v>
      </c>
      <c r="AO117" s="16">
        <f t="shared" si="36"/>
        <v>0.86255014244729367</v>
      </c>
      <c r="AP117" s="17">
        <f t="shared" si="37"/>
        <v>13515.94</v>
      </c>
      <c r="AQ117" s="17">
        <f t="shared" si="38"/>
        <v>18.215552560646902</v>
      </c>
      <c r="AR117" s="17">
        <f t="shared" si="39"/>
        <v>8872.65</v>
      </c>
      <c r="AS117" s="17">
        <f t="shared" si="40"/>
        <v>11.957749326145551</v>
      </c>
      <c r="AT117" s="18" t="str">
        <f t="shared" si="41"/>
        <v>High</v>
      </c>
      <c r="AU117" s="16" t="str">
        <f t="shared" si="42"/>
        <v>Normal</v>
      </c>
      <c r="AV117" s="17">
        <f t="shared" si="43"/>
        <v>291.44884097035043</v>
      </c>
    </row>
    <row r="118" spans="1:48">
      <c r="A118">
        <v>117</v>
      </c>
      <c r="B118" s="2">
        <v>46053</v>
      </c>
      <c r="C118" t="s">
        <v>26</v>
      </c>
      <c r="D118" t="s">
        <v>108</v>
      </c>
      <c r="E118" t="s">
        <v>130</v>
      </c>
      <c r="F118" t="s">
        <v>29</v>
      </c>
      <c r="G118" t="s">
        <v>30</v>
      </c>
      <c r="H118" t="s">
        <v>219</v>
      </c>
      <c r="I118" t="s">
        <v>72</v>
      </c>
      <c r="J118" s="4">
        <v>974</v>
      </c>
      <c r="K118" s="4">
        <v>876</v>
      </c>
      <c r="L118" s="4">
        <v>833</v>
      </c>
      <c r="M118" s="4">
        <v>43</v>
      </c>
      <c r="N118" s="4">
        <v>13</v>
      </c>
      <c r="O118" s="4">
        <v>36</v>
      </c>
      <c r="P118" t="s">
        <v>73</v>
      </c>
      <c r="Q118" s="4">
        <v>42</v>
      </c>
      <c r="R118" s="4">
        <v>42</v>
      </c>
      <c r="S118" s="4">
        <v>74.3</v>
      </c>
      <c r="T118" s="5">
        <v>1.43</v>
      </c>
      <c r="U118" s="5">
        <v>27.53</v>
      </c>
      <c r="V118" s="43">
        <v>15709.22</v>
      </c>
      <c r="W118" s="5">
        <v>7.88</v>
      </c>
      <c r="X118" s="6" t="s">
        <v>34</v>
      </c>
      <c r="Y118" s="4">
        <v>14</v>
      </c>
      <c r="Z118" s="43">
        <v>26096.36</v>
      </c>
      <c r="AA118" s="8">
        <f t="shared" si="22"/>
        <v>0.89938398357289528</v>
      </c>
      <c r="AB118" s="8">
        <f t="shared" si="23"/>
        <v>4.9086757990867577E-2</v>
      </c>
      <c r="AC118" s="8">
        <f t="shared" si="24"/>
        <v>1.4840182648401826E-2</v>
      </c>
      <c r="AD118" s="8">
        <f t="shared" si="25"/>
        <v>0.95091324200913241</v>
      </c>
      <c r="AE118" s="11">
        <f t="shared" si="26"/>
        <v>0.6</v>
      </c>
      <c r="AF118" s="11">
        <f t="shared" si="27"/>
        <v>85.714285714285708</v>
      </c>
      <c r="AG118" s="11">
        <f t="shared" si="28"/>
        <v>10.220000000000001</v>
      </c>
      <c r="AH118" s="13">
        <f t="shared" si="29"/>
        <v>10.763333333333334</v>
      </c>
      <c r="AI118">
        <f t="shared" si="30"/>
        <v>11.363333333333333</v>
      </c>
      <c r="AJ118" s="14">
        <f t="shared" si="31"/>
        <v>0.94719859196245237</v>
      </c>
      <c r="AK118">
        <f t="shared" si="32"/>
        <v>85.714285714285708</v>
      </c>
      <c r="AL118" s="8">
        <f t="shared" si="33"/>
        <v>1</v>
      </c>
      <c r="AM118" s="8">
        <f t="shared" si="34"/>
        <v>0.95091324200913241</v>
      </c>
      <c r="AN118" s="16">
        <f t="shared" si="35"/>
        <v>0.90070368390950095</v>
      </c>
      <c r="AO118" s="16">
        <f t="shared" si="36"/>
        <v>0.86252014617331807</v>
      </c>
      <c r="AP118" s="17">
        <f t="shared" si="37"/>
        <v>15709.22</v>
      </c>
      <c r="AQ118" s="17">
        <f t="shared" si="38"/>
        <v>17.932899543378994</v>
      </c>
      <c r="AR118" s="17">
        <f t="shared" si="39"/>
        <v>10387.140000000001</v>
      </c>
      <c r="AS118" s="17">
        <f t="shared" si="40"/>
        <v>11.857465753424659</v>
      </c>
      <c r="AT118" s="18" t="str">
        <f t="shared" si="41"/>
        <v>Medium</v>
      </c>
      <c r="AU118" s="16" t="str">
        <f t="shared" si="42"/>
        <v>Normal</v>
      </c>
      <c r="AV118" s="17">
        <f t="shared" si="43"/>
        <v>233.12769406392692</v>
      </c>
    </row>
    <row r="119" spans="1:48">
      <c r="A119">
        <v>118</v>
      </c>
      <c r="B119" s="2">
        <v>46032</v>
      </c>
      <c r="C119" t="s">
        <v>46</v>
      </c>
      <c r="D119" t="s">
        <v>77</v>
      </c>
      <c r="E119" t="s">
        <v>78</v>
      </c>
      <c r="F119" t="s">
        <v>29</v>
      </c>
      <c r="G119" t="s">
        <v>47</v>
      </c>
      <c r="H119" t="s">
        <v>220</v>
      </c>
      <c r="I119" t="s">
        <v>49</v>
      </c>
      <c r="J119" s="4">
        <v>519</v>
      </c>
      <c r="K119" s="4">
        <v>528</v>
      </c>
      <c r="L119" s="4">
        <v>505</v>
      </c>
      <c r="M119" s="4">
        <v>23</v>
      </c>
      <c r="N119" s="4">
        <v>6</v>
      </c>
      <c r="O119" s="4">
        <v>13</v>
      </c>
      <c r="P119" t="s">
        <v>81</v>
      </c>
      <c r="Q119" s="4">
        <v>64</v>
      </c>
      <c r="R119" s="4">
        <v>62</v>
      </c>
      <c r="S119" s="4">
        <v>73</v>
      </c>
      <c r="T119" s="5">
        <v>2.59</v>
      </c>
      <c r="U119" s="5">
        <v>21.71</v>
      </c>
      <c r="V119" s="43">
        <v>16905.25</v>
      </c>
      <c r="W119" s="5">
        <v>8.3699999999999992</v>
      </c>
      <c r="X119" s="6" t="s">
        <v>34</v>
      </c>
      <c r="Y119" s="4">
        <v>15</v>
      </c>
      <c r="Z119" s="43">
        <v>26191.85</v>
      </c>
      <c r="AA119" s="8">
        <f t="shared" si="22"/>
        <v>1.0173410404624277</v>
      </c>
      <c r="AB119" s="8">
        <f t="shared" si="23"/>
        <v>4.3560606060606064E-2</v>
      </c>
      <c r="AC119" s="8">
        <f t="shared" si="24"/>
        <v>1.1363636363636364E-2</v>
      </c>
      <c r="AD119" s="8">
        <f t="shared" si="25"/>
        <v>0.95643939393939392</v>
      </c>
      <c r="AE119" s="11">
        <f t="shared" si="26"/>
        <v>0.21666666666666667</v>
      </c>
      <c r="AF119" s="11">
        <f t="shared" si="27"/>
        <v>58.064516129032256</v>
      </c>
      <c r="AG119" s="11">
        <f t="shared" si="28"/>
        <v>9.0933333333333337</v>
      </c>
      <c r="AH119" s="13">
        <f t="shared" si="29"/>
        <v>9.01</v>
      </c>
      <c r="AI119">
        <f t="shared" si="30"/>
        <v>9.2266666666666666</v>
      </c>
      <c r="AJ119" s="14">
        <f t="shared" si="31"/>
        <v>0.97651734104046239</v>
      </c>
      <c r="AK119">
        <f t="shared" si="32"/>
        <v>56.25</v>
      </c>
      <c r="AL119" s="8">
        <f t="shared" si="33"/>
        <v>1.032258064516129</v>
      </c>
      <c r="AM119" s="8">
        <f t="shared" si="34"/>
        <v>0.95643939393939392</v>
      </c>
      <c r="AN119" s="16">
        <f t="shared" si="35"/>
        <v>0.96410802976624332</v>
      </c>
      <c r="AO119" s="16">
        <f t="shared" si="36"/>
        <v>0.86247690320872439</v>
      </c>
      <c r="AP119" s="17">
        <f t="shared" si="37"/>
        <v>16905.25</v>
      </c>
      <c r="AQ119" s="17">
        <f t="shared" si="38"/>
        <v>32.017518939393938</v>
      </c>
      <c r="AR119" s="17">
        <f t="shared" si="39"/>
        <v>9286.5999999999985</v>
      </c>
      <c r="AS119" s="17">
        <f t="shared" si="40"/>
        <v>17.588257575757574</v>
      </c>
      <c r="AT119" s="18" t="str">
        <f t="shared" si="41"/>
        <v>Low</v>
      </c>
      <c r="AU119" s="16" t="str">
        <f t="shared" si="42"/>
        <v>Normal</v>
      </c>
      <c r="AV119" s="17">
        <f t="shared" si="43"/>
        <v>192.10511363636363</v>
      </c>
    </row>
    <row r="120" spans="1:48">
      <c r="A120">
        <v>119</v>
      </c>
      <c r="B120" s="2">
        <v>46117</v>
      </c>
      <c r="C120" t="s">
        <v>26</v>
      </c>
      <c r="D120" t="s">
        <v>108</v>
      </c>
      <c r="E120" t="s">
        <v>109</v>
      </c>
      <c r="F120" t="s">
        <v>57</v>
      </c>
      <c r="G120" t="s">
        <v>36</v>
      </c>
      <c r="H120" t="s">
        <v>221</v>
      </c>
      <c r="I120" t="s">
        <v>94</v>
      </c>
      <c r="J120" s="4">
        <v>917</v>
      </c>
      <c r="K120" s="4">
        <v>731</v>
      </c>
      <c r="L120" s="4">
        <v>599</v>
      </c>
      <c r="M120" s="4">
        <v>132</v>
      </c>
      <c r="N120" s="4">
        <v>36</v>
      </c>
      <c r="O120" s="4">
        <v>49</v>
      </c>
      <c r="P120" t="s">
        <v>73</v>
      </c>
      <c r="Q120" s="4">
        <v>45</v>
      </c>
      <c r="R120" s="4">
        <v>51</v>
      </c>
      <c r="S120" s="4">
        <v>89.6</v>
      </c>
      <c r="T120" s="5">
        <v>4.3899999999999997</v>
      </c>
      <c r="U120" s="5">
        <v>29.8</v>
      </c>
      <c r="V120" s="43">
        <v>14455.36</v>
      </c>
      <c r="W120" s="5">
        <v>8.33</v>
      </c>
      <c r="X120" s="6" t="s">
        <v>89</v>
      </c>
      <c r="Y120" s="4">
        <v>76</v>
      </c>
      <c r="Z120" s="43">
        <v>21545.119999999999</v>
      </c>
      <c r="AA120" s="8">
        <f t="shared" si="22"/>
        <v>0.79716466739367497</v>
      </c>
      <c r="AB120" s="8">
        <f t="shared" si="23"/>
        <v>0.18057455540355677</v>
      </c>
      <c r="AC120" s="8">
        <f t="shared" si="24"/>
        <v>4.9247606019151846E-2</v>
      </c>
      <c r="AD120" s="8">
        <f t="shared" si="25"/>
        <v>0.81942544459644318</v>
      </c>
      <c r="AE120" s="11">
        <f t="shared" si="26"/>
        <v>0.81666666666666665</v>
      </c>
      <c r="AF120" s="11">
        <f t="shared" si="27"/>
        <v>70.588235294117652</v>
      </c>
      <c r="AG120" s="11">
        <f t="shared" si="28"/>
        <v>10.355833333333333</v>
      </c>
      <c r="AH120" s="13">
        <f t="shared" si="29"/>
        <v>10.645833333333334</v>
      </c>
      <c r="AI120">
        <f t="shared" si="30"/>
        <v>11.4625</v>
      </c>
      <c r="AJ120" s="14">
        <f t="shared" si="31"/>
        <v>0.92875318066157764</v>
      </c>
      <c r="AK120">
        <f t="shared" si="32"/>
        <v>80</v>
      </c>
      <c r="AL120" s="8">
        <f t="shared" si="33"/>
        <v>0.88235294117647067</v>
      </c>
      <c r="AM120" s="8">
        <f t="shared" si="34"/>
        <v>0.81942544459644318</v>
      </c>
      <c r="AN120" s="16">
        <f t="shared" si="35"/>
        <v>0.67150940116233004</v>
      </c>
      <c r="AO120" s="16">
        <f t="shared" si="36"/>
        <v>0.8623616751740788</v>
      </c>
      <c r="AP120" s="17">
        <f t="shared" si="37"/>
        <v>14455.36</v>
      </c>
      <c r="AQ120" s="17">
        <f t="shared" si="38"/>
        <v>19.774774281805747</v>
      </c>
      <c r="AR120" s="17">
        <f t="shared" si="39"/>
        <v>7089.7599999999984</v>
      </c>
      <c r="AS120" s="17">
        <f t="shared" si="40"/>
        <v>9.6987140902872753</v>
      </c>
      <c r="AT120" s="18" t="str">
        <f t="shared" si="41"/>
        <v>High</v>
      </c>
      <c r="AU120" s="16" t="str">
        <f t="shared" si="42"/>
        <v>Critical</v>
      </c>
      <c r="AV120" s="17">
        <f t="shared" si="43"/>
        <v>711.89187414500691</v>
      </c>
    </row>
    <row r="121" spans="1:48">
      <c r="A121">
        <v>120</v>
      </c>
      <c r="B121" s="2">
        <v>46059</v>
      </c>
      <c r="C121" t="s">
        <v>46</v>
      </c>
      <c r="D121" t="s">
        <v>27</v>
      </c>
      <c r="E121" t="s">
        <v>51</v>
      </c>
      <c r="F121" t="s">
        <v>57</v>
      </c>
      <c r="G121" t="s">
        <v>47</v>
      </c>
      <c r="H121" t="s">
        <v>222</v>
      </c>
      <c r="I121" t="s">
        <v>154</v>
      </c>
      <c r="J121" s="4">
        <v>555</v>
      </c>
      <c r="K121" s="4">
        <v>581</v>
      </c>
      <c r="L121" s="4">
        <v>548</v>
      </c>
      <c r="M121" s="4">
        <v>33</v>
      </c>
      <c r="N121" s="4">
        <v>7</v>
      </c>
      <c r="O121" s="4">
        <v>0</v>
      </c>
      <c r="P121" t="s">
        <v>39</v>
      </c>
      <c r="Q121" s="4">
        <v>64</v>
      </c>
      <c r="R121" s="4">
        <v>64</v>
      </c>
      <c r="S121" s="4">
        <v>74.2</v>
      </c>
      <c r="T121" s="5">
        <v>2.17</v>
      </c>
      <c r="U121" s="5">
        <v>20.56</v>
      </c>
      <c r="V121" s="43">
        <v>19014.32</v>
      </c>
      <c r="W121" s="5">
        <v>8.36</v>
      </c>
      <c r="X121" s="6" t="s">
        <v>34</v>
      </c>
      <c r="Y121" s="4">
        <v>26</v>
      </c>
      <c r="Z121" s="43">
        <v>28179.71</v>
      </c>
      <c r="AA121" s="8">
        <f t="shared" si="22"/>
        <v>1.0468468468468468</v>
      </c>
      <c r="AB121" s="8">
        <f t="shared" si="23"/>
        <v>5.6798623063683308E-2</v>
      </c>
      <c r="AC121" s="8">
        <f t="shared" si="24"/>
        <v>1.2048192771084338E-2</v>
      </c>
      <c r="AD121" s="8">
        <f t="shared" si="25"/>
        <v>0.94320137693631667</v>
      </c>
      <c r="AE121" s="11">
        <f t="shared" si="26"/>
        <v>0</v>
      </c>
      <c r="AF121" s="11">
        <f t="shared" si="27"/>
        <v>56.25</v>
      </c>
      <c r="AG121" s="11">
        <f t="shared" si="28"/>
        <v>10.328888888888889</v>
      </c>
      <c r="AH121" s="13">
        <f t="shared" si="29"/>
        <v>9.8666666666666671</v>
      </c>
      <c r="AI121">
        <f t="shared" si="30"/>
        <v>9.8666666666666671</v>
      </c>
      <c r="AJ121" s="14">
        <f t="shared" si="31"/>
        <v>1</v>
      </c>
      <c r="AK121">
        <f t="shared" si="32"/>
        <v>56.25</v>
      </c>
      <c r="AL121" s="8">
        <f t="shared" si="33"/>
        <v>1</v>
      </c>
      <c r="AM121" s="8">
        <f t="shared" si="34"/>
        <v>0.94320137693631667</v>
      </c>
      <c r="AN121" s="16">
        <f t="shared" si="35"/>
        <v>0.94320137693631667</v>
      </c>
      <c r="AO121" s="16">
        <f t="shared" si="36"/>
        <v>0.86257830658612378</v>
      </c>
      <c r="AP121" s="17">
        <f t="shared" si="37"/>
        <v>19014.32</v>
      </c>
      <c r="AQ121" s="17">
        <f t="shared" si="38"/>
        <v>32.726884681583478</v>
      </c>
      <c r="AR121" s="17">
        <f t="shared" si="39"/>
        <v>9165.39</v>
      </c>
      <c r="AS121" s="17">
        <f t="shared" si="40"/>
        <v>15.775197934595523</v>
      </c>
      <c r="AT121" s="18" t="str">
        <f t="shared" si="41"/>
        <v>High</v>
      </c>
      <c r="AU121" s="16" t="str">
        <f t="shared" si="42"/>
        <v>Normal</v>
      </c>
      <c r="AV121" s="17">
        <f t="shared" si="43"/>
        <v>229.08819277108435</v>
      </c>
    </row>
    <row r="122" spans="1:48">
      <c r="A122">
        <v>121</v>
      </c>
      <c r="B122" s="2">
        <v>46123</v>
      </c>
      <c r="C122" t="s">
        <v>46</v>
      </c>
      <c r="D122" t="s">
        <v>108</v>
      </c>
      <c r="E122" t="s">
        <v>130</v>
      </c>
      <c r="F122" t="s">
        <v>29</v>
      </c>
      <c r="G122" t="s">
        <v>30</v>
      </c>
      <c r="H122" t="s">
        <v>223</v>
      </c>
      <c r="I122" t="s">
        <v>117</v>
      </c>
      <c r="J122" s="4">
        <v>789</v>
      </c>
      <c r="K122" s="4">
        <v>746</v>
      </c>
      <c r="L122" s="4">
        <v>708</v>
      </c>
      <c r="M122" s="4">
        <v>38</v>
      </c>
      <c r="N122" s="4">
        <v>9</v>
      </c>
      <c r="O122" s="4">
        <v>17</v>
      </c>
      <c r="P122" t="s">
        <v>33</v>
      </c>
      <c r="Q122" s="4">
        <v>42</v>
      </c>
      <c r="R122" s="4">
        <v>43</v>
      </c>
      <c r="S122" s="4">
        <v>75.400000000000006</v>
      </c>
      <c r="T122" s="5">
        <v>2.37</v>
      </c>
      <c r="U122" s="5">
        <v>22.75</v>
      </c>
      <c r="V122" s="43">
        <v>14109.13</v>
      </c>
      <c r="W122" s="5">
        <v>9.39</v>
      </c>
      <c r="X122" s="6" t="s">
        <v>45</v>
      </c>
      <c r="Y122" s="4">
        <v>17</v>
      </c>
      <c r="Z122" s="43">
        <v>22031.14</v>
      </c>
      <c r="AA122" s="8">
        <f t="shared" si="22"/>
        <v>0.94550063371356152</v>
      </c>
      <c r="AB122" s="8">
        <f t="shared" si="23"/>
        <v>5.0938337801608578E-2</v>
      </c>
      <c r="AC122" s="8">
        <f t="shared" si="24"/>
        <v>1.2064343163538873E-2</v>
      </c>
      <c r="AD122" s="8">
        <f t="shared" si="25"/>
        <v>0.94906166219839139</v>
      </c>
      <c r="AE122" s="11">
        <f t="shared" si="26"/>
        <v>0.28333333333333333</v>
      </c>
      <c r="AF122" s="11">
        <f t="shared" si="27"/>
        <v>83.720930232558146</v>
      </c>
      <c r="AG122" s="11">
        <f t="shared" si="28"/>
        <v>8.9105555555555558</v>
      </c>
      <c r="AH122" s="13">
        <f t="shared" si="29"/>
        <v>8.9216666666666669</v>
      </c>
      <c r="AI122">
        <f t="shared" si="30"/>
        <v>9.2050000000000001</v>
      </c>
      <c r="AJ122" s="14">
        <f t="shared" si="31"/>
        <v>0.96921962701430386</v>
      </c>
      <c r="AK122">
        <f t="shared" si="32"/>
        <v>85.714285714285708</v>
      </c>
      <c r="AL122" s="8">
        <f t="shared" si="33"/>
        <v>0.97674418604651181</v>
      </c>
      <c r="AM122" s="8">
        <f t="shared" si="34"/>
        <v>0.94906166219839139</v>
      </c>
      <c r="AN122" s="16">
        <f t="shared" si="35"/>
        <v>0.89845734861579096</v>
      </c>
      <c r="AO122" s="16">
        <f t="shared" si="36"/>
        <v>0.86248668946072593</v>
      </c>
      <c r="AP122" s="17">
        <f t="shared" si="37"/>
        <v>14109.13</v>
      </c>
      <c r="AQ122" s="17">
        <f t="shared" si="38"/>
        <v>18.913042895442359</v>
      </c>
      <c r="AR122" s="17">
        <f t="shared" si="39"/>
        <v>7922.01</v>
      </c>
      <c r="AS122" s="17">
        <f t="shared" si="40"/>
        <v>10.619316353887399</v>
      </c>
      <c r="AT122" s="18" t="str">
        <f t="shared" si="41"/>
        <v>Medium</v>
      </c>
      <c r="AU122" s="16" t="str">
        <f t="shared" si="42"/>
        <v>Normal</v>
      </c>
      <c r="AV122" s="17">
        <f t="shared" si="43"/>
        <v>170.21738605898122</v>
      </c>
    </row>
    <row r="123" spans="1:48">
      <c r="A123">
        <v>122</v>
      </c>
      <c r="B123" s="2">
        <v>46106</v>
      </c>
      <c r="C123" t="s">
        <v>26</v>
      </c>
      <c r="D123" t="s">
        <v>27</v>
      </c>
      <c r="E123" t="s">
        <v>28</v>
      </c>
      <c r="F123" t="s">
        <v>29</v>
      </c>
      <c r="G123" t="s">
        <v>58</v>
      </c>
      <c r="H123" t="s">
        <v>224</v>
      </c>
      <c r="I123" t="s">
        <v>60</v>
      </c>
      <c r="J123" s="4">
        <v>645</v>
      </c>
      <c r="K123" s="4">
        <v>757</v>
      </c>
      <c r="L123" s="4">
        <v>727</v>
      </c>
      <c r="M123" s="4">
        <v>30</v>
      </c>
      <c r="N123" s="4">
        <v>9</v>
      </c>
      <c r="O123" s="4">
        <v>17</v>
      </c>
      <c r="P123" t="s">
        <v>33</v>
      </c>
      <c r="Q123" s="4">
        <v>49</v>
      </c>
      <c r="R123" s="4">
        <v>50</v>
      </c>
      <c r="S123" s="4">
        <v>64.099999999999994</v>
      </c>
      <c r="T123" s="5">
        <v>2.2799999999999998</v>
      </c>
      <c r="U123" s="5">
        <v>29.8</v>
      </c>
      <c r="V123" s="43">
        <v>15678.66</v>
      </c>
      <c r="W123" s="5">
        <v>11.67</v>
      </c>
      <c r="X123" s="6" t="s">
        <v>50</v>
      </c>
      <c r="Y123" s="4">
        <v>22</v>
      </c>
      <c r="Z123" s="43">
        <v>27013.89</v>
      </c>
      <c r="AA123" s="8">
        <f t="shared" si="22"/>
        <v>1.1736434108527132</v>
      </c>
      <c r="AB123" s="8">
        <f t="shared" si="23"/>
        <v>3.9630118890356669E-2</v>
      </c>
      <c r="AC123" s="8">
        <f t="shared" si="24"/>
        <v>1.1889035667107001E-2</v>
      </c>
      <c r="AD123" s="8">
        <f t="shared" si="25"/>
        <v>0.96036988110964328</v>
      </c>
      <c r="AE123" s="11">
        <f t="shared" si="26"/>
        <v>0.28333333333333333</v>
      </c>
      <c r="AF123" s="11">
        <f t="shared" si="27"/>
        <v>72</v>
      </c>
      <c r="AG123" s="11">
        <f t="shared" si="28"/>
        <v>10.513888888888889</v>
      </c>
      <c r="AH123" s="13">
        <f t="shared" si="29"/>
        <v>8.4958333333333336</v>
      </c>
      <c r="AI123">
        <f t="shared" si="30"/>
        <v>8.7791666666666668</v>
      </c>
      <c r="AJ123" s="14">
        <f t="shared" si="31"/>
        <v>0.96772662553393451</v>
      </c>
      <c r="AK123">
        <f t="shared" si="32"/>
        <v>73.469387755102048</v>
      </c>
      <c r="AL123" s="8">
        <f t="shared" si="33"/>
        <v>0.97999999999999987</v>
      </c>
      <c r="AM123" s="8">
        <f t="shared" si="34"/>
        <v>0.96036988110964328</v>
      </c>
      <c r="AN123" s="16">
        <f t="shared" si="35"/>
        <v>0.91078799422444756</v>
      </c>
      <c r="AO123" s="16">
        <f t="shared" si="36"/>
        <v>0.86244576720912736</v>
      </c>
      <c r="AP123" s="17">
        <f t="shared" si="37"/>
        <v>15678.66</v>
      </c>
      <c r="AQ123" s="17">
        <f t="shared" si="38"/>
        <v>20.711571994715985</v>
      </c>
      <c r="AR123" s="17">
        <f t="shared" si="39"/>
        <v>11335.23</v>
      </c>
      <c r="AS123" s="17">
        <f t="shared" si="40"/>
        <v>14.973883751651254</v>
      </c>
      <c r="AT123" s="18" t="str">
        <f t="shared" si="41"/>
        <v>Low</v>
      </c>
      <c r="AU123" s="16" t="str">
        <f t="shared" si="42"/>
        <v>Normal</v>
      </c>
      <c r="AV123" s="17">
        <f t="shared" si="43"/>
        <v>186.40414795244388</v>
      </c>
    </row>
    <row r="124" spans="1:48">
      <c r="A124">
        <v>123</v>
      </c>
      <c r="B124" s="2">
        <v>46125</v>
      </c>
      <c r="C124" t="s">
        <v>46</v>
      </c>
      <c r="D124" t="s">
        <v>27</v>
      </c>
      <c r="E124" t="s">
        <v>28</v>
      </c>
      <c r="F124" t="s">
        <v>42</v>
      </c>
      <c r="G124" t="s">
        <v>47</v>
      </c>
      <c r="H124" t="s">
        <v>225</v>
      </c>
      <c r="I124" t="s">
        <v>72</v>
      </c>
      <c r="J124" s="4">
        <v>455</v>
      </c>
      <c r="K124" s="4">
        <v>489</v>
      </c>
      <c r="L124" s="4">
        <v>467</v>
      </c>
      <c r="M124" s="4">
        <v>22</v>
      </c>
      <c r="N124" s="4">
        <v>9</v>
      </c>
      <c r="O124" s="4">
        <v>42</v>
      </c>
      <c r="P124" t="s">
        <v>61</v>
      </c>
      <c r="Q124" s="4">
        <v>64</v>
      </c>
      <c r="R124" s="4">
        <v>62</v>
      </c>
      <c r="S124" s="4">
        <v>64.599999999999994</v>
      </c>
      <c r="T124" s="5">
        <v>2.83</v>
      </c>
      <c r="U124" s="5">
        <v>19.13</v>
      </c>
      <c r="V124" s="43">
        <v>15151.95</v>
      </c>
      <c r="W124" s="5">
        <v>9.1</v>
      </c>
      <c r="X124" s="6" t="s">
        <v>45</v>
      </c>
      <c r="Y124" s="4">
        <v>29</v>
      </c>
      <c r="Z124" s="43">
        <v>24071.19</v>
      </c>
      <c r="AA124" s="8">
        <f t="shared" si="22"/>
        <v>1.0747252747252747</v>
      </c>
      <c r="AB124" s="8">
        <f t="shared" si="23"/>
        <v>4.4989775051124746E-2</v>
      </c>
      <c r="AC124" s="8">
        <f t="shared" si="24"/>
        <v>1.8404907975460124E-2</v>
      </c>
      <c r="AD124" s="8">
        <f t="shared" si="25"/>
        <v>0.95501022494887522</v>
      </c>
      <c r="AE124" s="11">
        <f t="shared" si="26"/>
        <v>0.7</v>
      </c>
      <c r="AF124" s="11">
        <f t="shared" si="27"/>
        <v>58.064516129032256</v>
      </c>
      <c r="AG124" s="11">
        <f t="shared" si="28"/>
        <v>8.4216666666666669</v>
      </c>
      <c r="AH124" s="13">
        <f t="shared" si="29"/>
        <v>7.3888888888888884</v>
      </c>
      <c r="AI124">
        <f t="shared" si="30"/>
        <v>8.0888888888888886</v>
      </c>
      <c r="AJ124" s="14">
        <f t="shared" si="31"/>
        <v>0.91346153846153844</v>
      </c>
      <c r="AK124">
        <f t="shared" si="32"/>
        <v>56.25</v>
      </c>
      <c r="AL124" s="8">
        <f t="shared" si="33"/>
        <v>1.032258064516129</v>
      </c>
      <c r="AM124" s="8">
        <f t="shared" si="34"/>
        <v>0.95501022494887522</v>
      </c>
      <c r="AN124" s="16">
        <f t="shared" si="35"/>
        <v>0.9005059193066316</v>
      </c>
      <c r="AO124" s="16">
        <f t="shared" si="36"/>
        <v>0.86239070772505522</v>
      </c>
      <c r="AP124" s="17">
        <f t="shared" si="37"/>
        <v>15151.95</v>
      </c>
      <c r="AQ124" s="17">
        <f t="shared" si="38"/>
        <v>30.985582822085892</v>
      </c>
      <c r="AR124" s="17">
        <f t="shared" si="39"/>
        <v>8919.239999999998</v>
      </c>
      <c r="AS124" s="17">
        <f t="shared" si="40"/>
        <v>18.239754601226991</v>
      </c>
      <c r="AT124" s="18" t="str">
        <f t="shared" si="41"/>
        <v>High</v>
      </c>
      <c r="AU124" s="16" t="str">
        <f t="shared" si="42"/>
        <v>Normal</v>
      </c>
      <c r="AV124" s="17">
        <f t="shared" si="43"/>
        <v>278.87024539877302</v>
      </c>
    </row>
    <row r="125" spans="1:48">
      <c r="A125">
        <v>124</v>
      </c>
      <c r="B125" s="2">
        <v>46070</v>
      </c>
      <c r="C125" t="s">
        <v>46</v>
      </c>
      <c r="D125" t="s">
        <v>108</v>
      </c>
      <c r="E125" t="s">
        <v>130</v>
      </c>
      <c r="F125" t="s">
        <v>57</v>
      </c>
      <c r="G125" t="s">
        <v>30</v>
      </c>
      <c r="H125" t="s">
        <v>226</v>
      </c>
      <c r="I125" t="s">
        <v>94</v>
      </c>
      <c r="J125" s="4">
        <v>871</v>
      </c>
      <c r="K125" s="4">
        <v>660</v>
      </c>
      <c r="L125" s="4">
        <v>615</v>
      </c>
      <c r="M125" s="4">
        <v>45</v>
      </c>
      <c r="N125" s="4">
        <v>11</v>
      </c>
      <c r="O125" s="4">
        <v>44</v>
      </c>
      <c r="P125" t="s">
        <v>33</v>
      </c>
      <c r="Q125" s="4">
        <v>42</v>
      </c>
      <c r="R125" s="4">
        <v>44</v>
      </c>
      <c r="S125" s="4">
        <v>65.7</v>
      </c>
      <c r="T125" s="5">
        <v>2.39</v>
      </c>
      <c r="U125" s="5">
        <v>29.51</v>
      </c>
      <c r="V125" s="43">
        <v>11506.02</v>
      </c>
      <c r="W125" s="5">
        <v>6.41</v>
      </c>
      <c r="X125" s="6" t="s">
        <v>50</v>
      </c>
      <c r="Y125" s="4">
        <v>43</v>
      </c>
      <c r="Z125" s="43">
        <v>19656.009999999998</v>
      </c>
      <c r="AA125" s="8">
        <f t="shared" si="22"/>
        <v>0.75774971297359361</v>
      </c>
      <c r="AB125" s="8">
        <f t="shared" si="23"/>
        <v>6.8181818181818177E-2</v>
      </c>
      <c r="AC125" s="8">
        <f t="shared" si="24"/>
        <v>1.6666666666666666E-2</v>
      </c>
      <c r="AD125" s="8">
        <f t="shared" si="25"/>
        <v>0.93181818181818177</v>
      </c>
      <c r="AE125" s="11">
        <f t="shared" si="26"/>
        <v>0.73333333333333328</v>
      </c>
      <c r="AF125" s="11">
        <f t="shared" si="27"/>
        <v>81.818181818181813</v>
      </c>
      <c r="AG125" s="11">
        <f t="shared" si="28"/>
        <v>8.0666666666666664</v>
      </c>
      <c r="AH125" s="13">
        <f t="shared" si="29"/>
        <v>9.4283333333333346</v>
      </c>
      <c r="AI125">
        <f t="shared" si="30"/>
        <v>10.161666666666667</v>
      </c>
      <c r="AJ125" s="14">
        <f t="shared" si="31"/>
        <v>0.92783336066918165</v>
      </c>
      <c r="AK125">
        <f t="shared" si="32"/>
        <v>85.714285714285708</v>
      </c>
      <c r="AL125" s="8">
        <f t="shared" si="33"/>
        <v>0.95454545454545459</v>
      </c>
      <c r="AM125" s="8">
        <f t="shared" si="34"/>
        <v>0.93181818181818177</v>
      </c>
      <c r="AN125" s="16">
        <f t="shared" si="35"/>
        <v>0.82527326811587343</v>
      </c>
      <c r="AO125" s="16">
        <f t="shared" si="36"/>
        <v>0.86234724682245367</v>
      </c>
      <c r="AP125" s="17">
        <f t="shared" si="37"/>
        <v>11506.02</v>
      </c>
      <c r="AQ125" s="17">
        <f t="shared" si="38"/>
        <v>17.433363636363637</v>
      </c>
      <c r="AR125" s="17">
        <f t="shared" si="39"/>
        <v>8149.989999999998</v>
      </c>
      <c r="AS125" s="17">
        <f t="shared" si="40"/>
        <v>12.348469696969694</v>
      </c>
      <c r="AT125" s="18" t="str">
        <f t="shared" si="41"/>
        <v>High</v>
      </c>
      <c r="AU125" s="16" t="str">
        <f t="shared" si="42"/>
        <v>Warning</v>
      </c>
      <c r="AV125" s="17">
        <f t="shared" si="43"/>
        <v>191.767</v>
      </c>
    </row>
    <row r="126" spans="1:48">
      <c r="A126">
        <v>125</v>
      </c>
      <c r="B126" s="2">
        <v>46147</v>
      </c>
      <c r="C126" t="s">
        <v>46</v>
      </c>
      <c r="D126" t="s">
        <v>55</v>
      </c>
      <c r="E126" t="s">
        <v>92</v>
      </c>
      <c r="F126" t="s">
        <v>29</v>
      </c>
      <c r="G126" t="s">
        <v>58</v>
      </c>
      <c r="H126" t="s">
        <v>227</v>
      </c>
      <c r="I126" t="s">
        <v>143</v>
      </c>
      <c r="J126" s="4">
        <v>783</v>
      </c>
      <c r="K126" s="4">
        <v>738</v>
      </c>
      <c r="L126" s="4">
        <v>710</v>
      </c>
      <c r="M126" s="4">
        <v>28</v>
      </c>
      <c r="N126" s="4">
        <v>7</v>
      </c>
      <c r="O126" s="4">
        <v>36</v>
      </c>
      <c r="P126" t="s">
        <v>54</v>
      </c>
      <c r="Q126" s="4">
        <v>49</v>
      </c>
      <c r="R126" s="4">
        <v>53</v>
      </c>
      <c r="S126" s="4">
        <v>72.8</v>
      </c>
      <c r="T126" s="5">
        <v>1.77</v>
      </c>
      <c r="U126" s="5">
        <v>25.01</v>
      </c>
      <c r="V126" s="43">
        <v>16803.419999999998</v>
      </c>
      <c r="W126" s="5">
        <v>9.08</v>
      </c>
      <c r="X126" s="6" t="s">
        <v>50</v>
      </c>
      <c r="Y126" s="4">
        <v>45</v>
      </c>
      <c r="Z126" s="43">
        <v>27704.9</v>
      </c>
      <c r="AA126" s="8">
        <f t="shared" si="22"/>
        <v>0.94252873563218387</v>
      </c>
      <c r="AB126" s="8">
        <f t="shared" si="23"/>
        <v>3.7940379403794036E-2</v>
      </c>
      <c r="AC126" s="8">
        <f t="shared" si="24"/>
        <v>9.485094850948509E-3</v>
      </c>
      <c r="AD126" s="8">
        <f t="shared" si="25"/>
        <v>0.96205962059620598</v>
      </c>
      <c r="AE126" s="11">
        <f t="shared" si="26"/>
        <v>0.6</v>
      </c>
      <c r="AF126" s="11">
        <f t="shared" si="27"/>
        <v>67.924528301886795</v>
      </c>
      <c r="AG126" s="11">
        <f t="shared" si="28"/>
        <v>10.865</v>
      </c>
      <c r="AH126" s="13">
        <f t="shared" si="29"/>
        <v>10.057500000000001</v>
      </c>
      <c r="AI126">
        <f t="shared" si="30"/>
        <v>10.657500000000001</v>
      </c>
      <c r="AJ126" s="14">
        <f t="shared" si="31"/>
        <v>0.94370161857846591</v>
      </c>
      <c r="AK126">
        <f t="shared" si="32"/>
        <v>73.469387755102048</v>
      </c>
      <c r="AL126" s="8">
        <f t="shared" si="33"/>
        <v>0.92452830188679236</v>
      </c>
      <c r="AM126" s="8">
        <f t="shared" si="34"/>
        <v>0.96205962059620598</v>
      </c>
      <c r="AN126" s="16">
        <f t="shared" si="35"/>
        <v>0.8393766761350111</v>
      </c>
      <c r="AO126" s="16">
        <f t="shared" si="36"/>
        <v>0.86238956871595429</v>
      </c>
      <c r="AP126" s="17">
        <f t="shared" si="37"/>
        <v>16803.419999999998</v>
      </c>
      <c r="AQ126" s="17">
        <f t="shared" si="38"/>
        <v>22.768861788617883</v>
      </c>
      <c r="AR126" s="17">
        <f t="shared" si="39"/>
        <v>10901.480000000003</v>
      </c>
      <c r="AS126" s="17">
        <f t="shared" si="40"/>
        <v>14.771653116531169</v>
      </c>
      <c r="AT126" s="18" t="str">
        <f t="shared" si="41"/>
        <v>Medium</v>
      </c>
      <c r="AU126" s="16" t="str">
        <f t="shared" si="42"/>
        <v>Warning</v>
      </c>
      <c r="AV126" s="17">
        <f t="shared" si="43"/>
        <v>159.3820325203252</v>
      </c>
    </row>
    <row r="127" spans="1:48">
      <c r="A127">
        <v>126</v>
      </c>
      <c r="B127" s="2">
        <v>46170</v>
      </c>
      <c r="C127" t="s">
        <v>46</v>
      </c>
      <c r="D127" t="s">
        <v>108</v>
      </c>
      <c r="E127" t="s">
        <v>146</v>
      </c>
      <c r="F127" t="s">
        <v>29</v>
      </c>
      <c r="G127" t="s">
        <v>103</v>
      </c>
      <c r="H127" t="s">
        <v>228</v>
      </c>
      <c r="I127" t="s">
        <v>149</v>
      </c>
      <c r="J127" s="4">
        <v>753</v>
      </c>
      <c r="K127" s="4">
        <v>689</v>
      </c>
      <c r="L127" s="4">
        <v>627</v>
      </c>
      <c r="M127" s="4">
        <v>62</v>
      </c>
      <c r="N127" s="4">
        <v>26</v>
      </c>
      <c r="O127" s="4">
        <v>20</v>
      </c>
      <c r="P127" t="s">
        <v>73</v>
      </c>
      <c r="Q127" s="4">
        <v>57</v>
      </c>
      <c r="R127" s="4">
        <v>56</v>
      </c>
      <c r="S127" s="4">
        <v>81</v>
      </c>
      <c r="T127" s="5">
        <v>1.85</v>
      </c>
      <c r="U127" s="5">
        <v>24.99</v>
      </c>
      <c r="V127" s="43">
        <v>17896.97</v>
      </c>
      <c r="W127" s="5">
        <v>6.76</v>
      </c>
      <c r="X127" s="6" t="s">
        <v>45</v>
      </c>
      <c r="Y127" s="4">
        <v>19</v>
      </c>
      <c r="Z127" s="43">
        <v>28011.23</v>
      </c>
      <c r="AA127" s="8">
        <f t="shared" si="22"/>
        <v>0.91500664010624166</v>
      </c>
      <c r="AB127" s="8">
        <f t="shared" si="23"/>
        <v>8.9985486211901305E-2</v>
      </c>
      <c r="AC127" s="8">
        <f t="shared" si="24"/>
        <v>3.7735849056603772E-2</v>
      </c>
      <c r="AD127" s="8">
        <f t="shared" si="25"/>
        <v>0.91001451378809872</v>
      </c>
      <c r="AE127" s="11">
        <f t="shared" si="26"/>
        <v>0.33333333333333331</v>
      </c>
      <c r="AF127" s="11">
        <f t="shared" si="27"/>
        <v>64.285714285714292</v>
      </c>
      <c r="AG127" s="11">
        <f t="shared" si="28"/>
        <v>10.717777777777778</v>
      </c>
      <c r="AH127" s="13">
        <f t="shared" si="29"/>
        <v>11.589166666666666</v>
      </c>
      <c r="AI127">
        <f t="shared" si="30"/>
        <v>11.922499999999999</v>
      </c>
      <c r="AJ127" s="14">
        <f t="shared" si="31"/>
        <v>0.97204165792968467</v>
      </c>
      <c r="AK127">
        <f t="shared" si="32"/>
        <v>63.157894736842103</v>
      </c>
      <c r="AL127" s="8">
        <f t="shared" si="33"/>
        <v>1.017857142857143</v>
      </c>
      <c r="AM127" s="8">
        <f t="shared" si="34"/>
        <v>0.91001451378809872</v>
      </c>
      <c r="AN127" s="16">
        <f t="shared" si="35"/>
        <v>0.90036794559270694</v>
      </c>
      <c r="AO127" s="16">
        <f t="shared" si="36"/>
        <v>0.8624158691646181</v>
      </c>
      <c r="AP127" s="17">
        <f t="shared" si="37"/>
        <v>17896.97</v>
      </c>
      <c r="AQ127" s="17">
        <f t="shared" si="38"/>
        <v>25.975283018867927</v>
      </c>
      <c r="AR127" s="17">
        <f t="shared" si="39"/>
        <v>10114.259999999998</v>
      </c>
      <c r="AS127" s="17">
        <f t="shared" si="40"/>
        <v>14.679622641509432</v>
      </c>
      <c r="AT127" s="18" t="str">
        <f t="shared" si="41"/>
        <v>Low</v>
      </c>
      <c r="AU127" s="16" t="str">
        <f t="shared" si="42"/>
        <v>Normal</v>
      </c>
      <c r="AV127" s="17">
        <f t="shared" si="43"/>
        <v>675.35735849056607</v>
      </c>
    </row>
    <row r="128" spans="1:48">
      <c r="A128">
        <v>127</v>
      </c>
      <c r="B128" s="2">
        <v>46145</v>
      </c>
      <c r="C128" t="s">
        <v>26</v>
      </c>
      <c r="D128" t="s">
        <v>108</v>
      </c>
      <c r="E128" t="s">
        <v>109</v>
      </c>
      <c r="F128" t="s">
        <v>29</v>
      </c>
      <c r="G128" t="s">
        <v>30</v>
      </c>
      <c r="H128" t="s">
        <v>229</v>
      </c>
      <c r="I128" t="s">
        <v>113</v>
      </c>
      <c r="J128" s="4">
        <v>885</v>
      </c>
      <c r="K128" s="4">
        <v>738</v>
      </c>
      <c r="L128" s="4">
        <v>651</v>
      </c>
      <c r="M128" s="4">
        <v>87</v>
      </c>
      <c r="N128" s="4">
        <v>19</v>
      </c>
      <c r="O128" s="4">
        <v>57</v>
      </c>
      <c r="P128" t="s">
        <v>61</v>
      </c>
      <c r="Q128" s="4">
        <v>42</v>
      </c>
      <c r="R128" s="4">
        <v>47</v>
      </c>
      <c r="S128" s="4">
        <v>74.3</v>
      </c>
      <c r="T128" s="5">
        <v>3.37</v>
      </c>
      <c r="U128" s="5">
        <v>33.57</v>
      </c>
      <c r="V128" s="43">
        <v>14407.73</v>
      </c>
      <c r="W128" s="5">
        <v>7.79</v>
      </c>
      <c r="X128" s="6" t="s">
        <v>45</v>
      </c>
      <c r="Y128" s="4">
        <v>44</v>
      </c>
      <c r="Z128" s="43">
        <v>21417.89</v>
      </c>
      <c r="AA128" s="8">
        <f t="shared" si="22"/>
        <v>0.83389830508474572</v>
      </c>
      <c r="AB128" s="8">
        <f t="shared" si="23"/>
        <v>0.11788617886178862</v>
      </c>
      <c r="AC128" s="8">
        <f t="shared" si="24"/>
        <v>2.5745257452574527E-2</v>
      </c>
      <c r="AD128" s="8">
        <f t="shared" si="25"/>
        <v>0.88211382113821135</v>
      </c>
      <c r="AE128" s="11">
        <f t="shared" si="26"/>
        <v>0.95</v>
      </c>
      <c r="AF128" s="11">
        <f t="shared" si="27"/>
        <v>76.59574468085107</v>
      </c>
      <c r="AG128" s="11">
        <f t="shared" si="28"/>
        <v>9.6349999999999998</v>
      </c>
      <c r="AH128" s="13">
        <f t="shared" si="29"/>
        <v>9.375</v>
      </c>
      <c r="AI128">
        <f t="shared" si="30"/>
        <v>10.324999999999999</v>
      </c>
      <c r="AJ128" s="14">
        <f t="shared" si="31"/>
        <v>0.90799031476997583</v>
      </c>
      <c r="AK128">
        <f t="shared" si="32"/>
        <v>85.714285714285708</v>
      </c>
      <c r="AL128" s="8">
        <f t="shared" si="33"/>
        <v>0.89361702127659592</v>
      </c>
      <c r="AM128" s="8">
        <f t="shared" si="34"/>
        <v>0.88211382113821135</v>
      </c>
      <c r="AN128" s="16">
        <f t="shared" si="35"/>
        <v>0.71574327355246159</v>
      </c>
      <c r="AO128" s="16">
        <f t="shared" si="36"/>
        <v>0.86237244573621086</v>
      </c>
      <c r="AP128" s="17">
        <f t="shared" si="37"/>
        <v>14407.73</v>
      </c>
      <c r="AQ128" s="17">
        <f t="shared" si="38"/>
        <v>19.522669376693766</v>
      </c>
      <c r="AR128" s="17">
        <f t="shared" si="39"/>
        <v>7010.16</v>
      </c>
      <c r="AS128" s="17">
        <f t="shared" si="40"/>
        <v>9.4988617886178854</v>
      </c>
      <c r="AT128" s="18" t="str">
        <f t="shared" si="41"/>
        <v>High</v>
      </c>
      <c r="AU128" s="16" t="str">
        <f t="shared" si="42"/>
        <v>Warning</v>
      </c>
      <c r="AV128" s="17">
        <f t="shared" si="43"/>
        <v>370.93071815718156</v>
      </c>
    </row>
    <row r="129" spans="1:48">
      <c r="A129">
        <v>128</v>
      </c>
      <c r="B129" s="2">
        <v>46200</v>
      </c>
      <c r="C129" t="s">
        <v>46</v>
      </c>
      <c r="D129" t="s">
        <v>77</v>
      </c>
      <c r="E129" t="s">
        <v>105</v>
      </c>
      <c r="F129" t="s">
        <v>42</v>
      </c>
      <c r="G129" t="s">
        <v>30</v>
      </c>
      <c r="H129" t="s">
        <v>230</v>
      </c>
      <c r="I129" t="s">
        <v>100</v>
      </c>
      <c r="J129" s="4">
        <v>870</v>
      </c>
      <c r="K129" s="4">
        <v>692</v>
      </c>
      <c r="L129" s="4">
        <v>639</v>
      </c>
      <c r="M129" s="4">
        <v>53</v>
      </c>
      <c r="N129" s="4">
        <v>21</v>
      </c>
      <c r="O129" s="4">
        <v>18</v>
      </c>
      <c r="P129" t="s">
        <v>54</v>
      </c>
      <c r="Q129" s="4">
        <v>42</v>
      </c>
      <c r="R129" s="4">
        <v>46</v>
      </c>
      <c r="S129" s="4">
        <v>73.3</v>
      </c>
      <c r="T129" s="5">
        <v>2.08</v>
      </c>
      <c r="U129" s="5">
        <v>28.87</v>
      </c>
      <c r="V129" s="43">
        <v>12902.7</v>
      </c>
      <c r="W129" s="5">
        <v>8.19</v>
      </c>
      <c r="X129" s="6" t="s">
        <v>34</v>
      </c>
      <c r="Y129" s="4">
        <v>19</v>
      </c>
      <c r="Z129" s="43">
        <v>20749.009999999998</v>
      </c>
      <c r="AA129" s="8">
        <f t="shared" si="22"/>
        <v>0.79540229885057467</v>
      </c>
      <c r="AB129" s="8">
        <f t="shared" si="23"/>
        <v>7.6589595375722547E-2</v>
      </c>
      <c r="AC129" s="8">
        <f t="shared" si="24"/>
        <v>3.0346820809248554E-2</v>
      </c>
      <c r="AD129" s="8">
        <f t="shared" si="25"/>
        <v>0.92341040462427748</v>
      </c>
      <c r="AE129" s="11">
        <f t="shared" si="26"/>
        <v>0.3</v>
      </c>
      <c r="AF129" s="11">
        <f t="shared" si="27"/>
        <v>78.260869565217391</v>
      </c>
      <c r="AG129" s="11">
        <f t="shared" si="28"/>
        <v>8.8422222222222224</v>
      </c>
      <c r="AH129" s="13">
        <f t="shared" si="29"/>
        <v>9.85</v>
      </c>
      <c r="AI129">
        <f t="shared" si="30"/>
        <v>10.15</v>
      </c>
      <c r="AJ129" s="14">
        <f t="shared" si="31"/>
        <v>0.97044334975369451</v>
      </c>
      <c r="AK129">
        <f t="shared" si="32"/>
        <v>85.714285714285708</v>
      </c>
      <c r="AL129" s="8">
        <f t="shared" si="33"/>
        <v>0.91304347826086962</v>
      </c>
      <c r="AM129" s="8">
        <f t="shared" si="34"/>
        <v>0.92341040462427748</v>
      </c>
      <c r="AN129" s="16">
        <f t="shared" si="35"/>
        <v>0.81819422658612895</v>
      </c>
      <c r="AO129" s="16">
        <f t="shared" si="36"/>
        <v>0.86254040584180502</v>
      </c>
      <c r="AP129" s="17">
        <f t="shared" si="37"/>
        <v>12902.7</v>
      </c>
      <c r="AQ129" s="17">
        <f t="shared" si="38"/>
        <v>18.645520231213872</v>
      </c>
      <c r="AR129" s="17">
        <f t="shared" si="39"/>
        <v>7846.3099999999977</v>
      </c>
      <c r="AS129" s="17">
        <f t="shared" si="40"/>
        <v>11.33859826589595</v>
      </c>
      <c r="AT129" s="18" t="str">
        <f t="shared" si="41"/>
        <v>Medium</v>
      </c>
      <c r="AU129" s="16" t="str">
        <f t="shared" si="42"/>
        <v>Warning</v>
      </c>
      <c r="AV129" s="17">
        <f t="shared" si="43"/>
        <v>391.5559248554913</v>
      </c>
    </row>
    <row r="130" spans="1:48">
      <c r="A130">
        <v>129</v>
      </c>
      <c r="B130" s="2">
        <v>46083</v>
      </c>
      <c r="C130" t="s">
        <v>46</v>
      </c>
      <c r="D130" t="s">
        <v>108</v>
      </c>
      <c r="E130" t="s">
        <v>146</v>
      </c>
      <c r="F130" t="s">
        <v>42</v>
      </c>
      <c r="G130" t="s">
        <v>47</v>
      </c>
      <c r="H130" t="s">
        <v>231</v>
      </c>
      <c r="I130" t="s">
        <v>205</v>
      </c>
      <c r="J130" s="4">
        <v>564</v>
      </c>
      <c r="K130" s="4">
        <v>437</v>
      </c>
      <c r="L130" s="4">
        <v>399</v>
      </c>
      <c r="M130" s="4">
        <v>38</v>
      </c>
      <c r="N130" s="4">
        <v>11</v>
      </c>
      <c r="O130" s="4">
        <v>48</v>
      </c>
      <c r="P130" t="s">
        <v>54</v>
      </c>
      <c r="Q130" s="4">
        <v>64</v>
      </c>
      <c r="R130" s="4">
        <v>68</v>
      </c>
      <c r="S130" s="4">
        <v>70.5</v>
      </c>
      <c r="T130" s="5">
        <v>1.69</v>
      </c>
      <c r="U130" s="5">
        <v>19.600000000000001</v>
      </c>
      <c r="V130" s="43">
        <v>13344.36</v>
      </c>
      <c r="W130" s="5">
        <v>7.7</v>
      </c>
      <c r="X130" s="6" t="s">
        <v>89</v>
      </c>
      <c r="Y130" s="4">
        <v>28</v>
      </c>
      <c r="Z130" s="43">
        <v>20845.169999999998</v>
      </c>
      <c r="AA130" s="8">
        <f t="shared" ref="AA130:AA193" si="44">IFERROR(K130/J130,0)</f>
        <v>0.77482269503546097</v>
      </c>
      <c r="AB130" s="8">
        <f t="shared" ref="AB130:AB193" si="45">IFERROR(M130/K130,0)</f>
        <v>8.6956521739130432E-2</v>
      </c>
      <c r="AC130" s="8">
        <f t="shared" ref="AC130:AC193" si="46">IFERROR(N130/K130,0)</f>
        <v>2.5171624713958809E-2</v>
      </c>
      <c r="AD130" s="8">
        <f t="shared" ref="AD130:AD193" si="47">IFERROR(L130/K130,0)</f>
        <v>0.91304347826086951</v>
      </c>
      <c r="AE130" s="11">
        <f t="shared" ref="AE130:AE193" si="48">IFERROR(O130/60,0)</f>
        <v>0.8</v>
      </c>
      <c r="AF130" s="11">
        <f t="shared" ref="AF130:AF193" si="49">IFERROR(3600/R130,0)</f>
        <v>52.941176470588232</v>
      </c>
      <c r="AG130" s="11">
        <f t="shared" ref="AG130:AG193" si="50">(K130*R130)/3600</f>
        <v>8.2544444444444451</v>
      </c>
      <c r="AH130" s="13">
        <f t="shared" ref="AH130:AH193" si="51">MAX(0,AI130-AE130)</f>
        <v>9.2266666666666666</v>
      </c>
      <c r="AI130">
        <f t="shared" ref="AI130:AI193" si="52">(J130*Q130)/3600</f>
        <v>10.026666666666667</v>
      </c>
      <c r="AJ130" s="14">
        <f t="shared" ref="AJ130:AJ193" si="53">IFERROR(AH130/AI130,0)</f>
        <v>0.92021276595744672</v>
      </c>
      <c r="AK130">
        <f t="shared" ref="AK130:AK193" si="54">IFERROR(3600/Q130,0)</f>
        <v>56.25</v>
      </c>
      <c r="AL130" s="8">
        <f t="shared" ref="AL130:AL193" si="55">IFERROR(AF130/AK130,0)</f>
        <v>0.94117647058823528</v>
      </c>
      <c r="AM130" s="8">
        <f t="shared" ref="AM130:AM193" si="56">IFERROR(L130/K130,0)</f>
        <v>0.91304347826086951</v>
      </c>
      <c r="AN130" s="16">
        <f t="shared" ref="AN130:AN193" si="57">AJ130*AL130*AM130</f>
        <v>0.79077107253632239</v>
      </c>
      <c r="AO130" s="16">
        <f t="shared" ref="AO130:AO193" si="58">AVERAGE(AN130:AN1129)</f>
        <v>0.86259126155196064</v>
      </c>
      <c r="AP130" s="17">
        <f t="shared" ref="AP130:AP193" si="59">V130</f>
        <v>13344.36</v>
      </c>
      <c r="AQ130" s="17">
        <f t="shared" ref="AQ130:AQ193" si="60">IFERROR(AP130/K130,0)</f>
        <v>30.536292906178492</v>
      </c>
      <c r="AR130" s="17">
        <f t="shared" ref="AR130:AR193" si="61">Z130-AP130</f>
        <v>7500.8099999999977</v>
      </c>
      <c r="AS130" s="17">
        <f t="shared" ref="AS130:AS193" si="62">IFERROR(AR130/K130,0)</f>
        <v>17.164324942791758</v>
      </c>
      <c r="AT130" s="18" t="str">
        <f t="shared" ref="AT130:AT193" si="63">IF((Y130&gt;25)+(O130&gt;25)+(S130&gt;73)+(T130&gt;2)&gt;=3,"High",IF((Y130&gt;25)+(O130&gt;25)+(S130&gt;73)+(T130&gt;2)=2,"Medium","Low"))</f>
        <v>Medium</v>
      </c>
      <c r="AU130" s="16" t="str">
        <f t="shared" ref="AU130:AU193" si="64">IF(AN130&lt;70%,"Critical",IF(AN130&lt;85%,"Warning","Normal"))</f>
        <v>Warning</v>
      </c>
      <c r="AV130" s="17">
        <f t="shared" ref="AV130:AV193" si="65">IFERROR(N130*AQ130,0)</f>
        <v>335.8992219679634</v>
      </c>
    </row>
    <row r="131" spans="1:48">
      <c r="A131">
        <v>130</v>
      </c>
      <c r="B131" s="2">
        <v>46198</v>
      </c>
      <c r="C131" t="s">
        <v>26</v>
      </c>
      <c r="D131" t="s">
        <v>77</v>
      </c>
      <c r="E131" t="s">
        <v>78</v>
      </c>
      <c r="F131" t="s">
        <v>29</v>
      </c>
      <c r="G131" t="s">
        <v>36</v>
      </c>
      <c r="H131" t="s">
        <v>232</v>
      </c>
      <c r="I131" t="s">
        <v>122</v>
      </c>
      <c r="J131" s="4">
        <v>690</v>
      </c>
      <c r="K131" s="4">
        <v>636</v>
      </c>
      <c r="L131" s="4">
        <v>603</v>
      </c>
      <c r="M131" s="4">
        <v>33</v>
      </c>
      <c r="N131" s="4">
        <v>7</v>
      </c>
      <c r="O131" s="4">
        <v>26</v>
      </c>
      <c r="P131" t="s">
        <v>33</v>
      </c>
      <c r="Q131" s="4">
        <v>45</v>
      </c>
      <c r="R131" s="4">
        <v>46</v>
      </c>
      <c r="S131" s="4">
        <v>71.3</v>
      </c>
      <c r="T131" s="5">
        <v>1.49</v>
      </c>
      <c r="U131" s="5">
        <v>24.27</v>
      </c>
      <c r="V131" s="43">
        <v>13010.99</v>
      </c>
      <c r="W131" s="5">
        <v>6.73</v>
      </c>
      <c r="X131" s="6" t="s">
        <v>50</v>
      </c>
      <c r="Y131" s="4">
        <v>28</v>
      </c>
      <c r="Z131" s="43">
        <v>20680.79</v>
      </c>
      <c r="AA131" s="8">
        <f t="shared" si="44"/>
        <v>0.92173913043478262</v>
      </c>
      <c r="AB131" s="8">
        <f t="shared" si="45"/>
        <v>5.1886792452830191E-2</v>
      </c>
      <c r="AC131" s="8">
        <f t="shared" si="46"/>
        <v>1.10062893081761E-2</v>
      </c>
      <c r="AD131" s="8">
        <f t="shared" si="47"/>
        <v>0.94811320754716977</v>
      </c>
      <c r="AE131" s="11">
        <f t="shared" si="48"/>
        <v>0.43333333333333335</v>
      </c>
      <c r="AF131" s="11">
        <f t="shared" si="49"/>
        <v>78.260869565217391</v>
      </c>
      <c r="AG131" s="11">
        <f t="shared" si="50"/>
        <v>8.1266666666666669</v>
      </c>
      <c r="AH131" s="13">
        <f t="shared" si="51"/>
        <v>8.1916666666666664</v>
      </c>
      <c r="AI131">
        <f t="shared" si="52"/>
        <v>8.625</v>
      </c>
      <c r="AJ131" s="14">
        <f t="shared" si="53"/>
        <v>0.94975845410628013</v>
      </c>
      <c r="AK131">
        <f t="shared" si="54"/>
        <v>80</v>
      </c>
      <c r="AL131" s="8">
        <f t="shared" si="55"/>
        <v>0.97826086956521741</v>
      </c>
      <c r="AM131" s="8">
        <f t="shared" si="56"/>
        <v>0.94811320754716977</v>
      </c>
      <c r="AN131" s="16">
        <f t="shared" si="57"/>
        <v>0.88090291400649134</v>
      </c>
      <c r="AO131" s="16">
        <f t="shared" si="58"/>
        <v>0.86267371871500975</v>
      </c>
      <c r="AP131" s="17">
        <f t="shared" si="59"/>
        <v>13010.99</v>
      </c>
      <c r="AQ131" s="17">
        <f t="shared" si="60"/>
        <v>20.45753144654088</v>
      </c>
      <c r="AR131" s="17">
        <f t="shared" si="61"/>
        <v>7669.8000000000011</v>
      </c>
      <c r="AS131" s="17">
        <f t="shared" si="62"/>
        <v>12.059433962264153</v>
      </c>
      <c r="AT131" s="18" t="str">
        <f t="shared" si="63"/>
        <v>Medium</v>
      </c>
      <c r="AU131" s="16" t="str">
        <f t="shared" si="64"/>
        <v>Normal</v>
      </c>
      <c r="AV131" s="17">
        <f t="shared" si="65"/>
        <v>143.20272012578616</v>
      </c>
    </row>
    <row r="132" spans="1:48">
      <c r="A132">
        <v>131</v>
      </c>
      <c r="B132" s="2">
        <v>46134</v>
      </c>
      <c r="C132" t="s">
        <v>26</v>
      </c>
      <c r="D132" t="s">
        <v>27</v>
      </c>
      <c r="E132" t="s">
        <v>51</v>
      </c>
      <c r="F132" t="s">
        <v>29</v>
      </c>
      <c r="G132" t="s">
        <v>47</v>
      </c>
      <c r="H132" t="s">
        <v>233</v>
      </c>
      <c r="I132" t="s">
        <v>86</v>
      </c>
      <c r="J132" s="4">
        <v>628</v>
      </c>
      <c r="K132" s="4">
        <v>666</v>
      </c>
      <c r="L132" s="4">
        <v>643</v>
      </c>
      <c r="M132" s="4">
        <v>23</v>
      </c>
      <c r="N132" s="4">
        <v>4</v>
      </c>
      <c r="O132" s="4">
        <v>15</v>
      </c>
      <c r="P132" t="s">
        <v>81</v>
      </c>
      <c r="Q132" s="4">
        <v>64</v>
      </c>
      <c r="R132" s="4">
        <v>64</v>
      </c>
      <c r="S132" s="4">
        <v>74.8</v>
      </c>
      <c r="T132" s="5">
        <v>1.54</v>
      </c>
      <c r="U132" s="5">
        <v>20.43</v>
      </c>
      <c r="V132" s="43">
        <v>20955.919999999998</v>
      </c>
      <c r="W132" s="5">
        <v>9.32</v>
      </c>
      <c r="X132" s="6" t="s">
        <v>34</v>
      </c>
      <c r="Y132" s="4">
        <v>37</v>
      </c>
      <c r="Z132" s="43">
        <v>32848.1</v>
      </c>
      <c r="AA132" s="8">
        <f t="shared" si="44"/>
        <v>1.0605095541401275</v>
      </c>
      <c r="AB132" s="8">
        <f t="shared" si="45"/>
        <v>3.4534534534534533E-2</v>
      </c>
      <c r="AC132" s="8">
        <f t="shared" si="46"/>
        <v>6.006006006006006E-3</v>
      </c>
      <c r="AD132" s="8">
        <f t="shared" si="47"/>
        <v>0.96546546546546541</v>
      </c>
      <c r="AE132" s="11">
        <f t="shared" si="48"/>
        <v>0.25</v>
      </c>
      <c r="AF132" s="11">
        <f t="shared" si="49"/>
        <v>56.25</v>
      </c>
      <c r="AG132" s="11">
        <f t="shared" si="50"/>
        <v>11.84</v>
      </c>
      <c r="AH132" s="13">
        <f t="shared" si="51"/>
        <v>10.914444444444445</v>
      </c>
      <c r="AI132">
        <f t="shared" si="52"/>
        <v>11.164444444444445</v>
      </c>
      <c r="AJ132" s="14">
        <f t="shared" si="53"/>
        <v>0.97760748407643316</v>
      </c>
      <c r="AK132">
        <f t="shared" si="54"/>
        <v>56.25</v>
      </c>
      <c r="AL132" s="8">
        <f t="shared" si="55"/>
        <v>1</v>
      </c>
      <c r="AM132" s="8">
        <f t="shared" si="56"/>
        <v>0.96546546546546541</v>
      </c>
      <c r="AN132" s="16">
        <f t="shared" si="57"/>
        <v>0.94384626465637611</v>
      </c>
      <c r="AO132" s="16">
        <f t="shared" si="58"/>
        <v>0.86265276561697357</v>
      </c>
      <c r="AP132" s="17">
        <f t="shared" si="59"/>
        <v>20955.919999999998</v>
      </c>
      <c r="AQ132" s="17">
        <f t="shared" si="60"/>
        <v>31.465345345345344</v>
      </c>
      <c r="AR132" s="17">
        <f t="shared" si="61"/>
        <v>11892.18</v>
      </c>
      <c r="AS132" s="17">
        <f t="shared" si="62"/>
        <v>17.856126126126128</v>
      </c>
      <c r="AT132" s="18" t="str">
        <f t="shared" si="63"/>
        <v>Medium</v>
      </c>
      <c r="AU132" s="16" t="str">
        <f t="shared" si="64"/>
        <v>Normal</v>
      </c>
      <c r="AV132" s="17">
        <f t="shared" si="65"/>
        <v>125.86138138138138</v>
      </c>
    </row>
    <row r="133" spans="1:48">
      <c r="A133">
        <v>132</v>
      </c>
      <c r="B133" s="2">
        <v>46186</v>
      </c>
      <c r="C133" t="s">
        <v>46</v>
      </c>
      <c r="D133" t="s">
        <v>27</v>
      </c>
      <c r="E133" t="s">
        <v>35</v>
      </c>
      <c r="F133" t="s">
        <v>57</v>
      </c>
      <c r="G133" t="s">
        <v>58</v>
      </c>
      <c r="H133" t="s">
        <v>234</v>
      </c>
      <c r="I133" t="s">
        <v>170</v>
      </c>
      <c r="J133" s="4">
        <v>861</v>
      </c>
      <c r="K133" s="4">
        <v>755</v>
      </c>
      <c r="L133" s="4">
        <v>709</v>
      </c>
      <c r="M133" s="4">
        <v>46</v>
      </c>
      <c r="N133" s="4">
        <v>11</v>
      </c>
      <c r="O133" s="4">
        <v>18</v>
      </c>
      <c r="P133" t="s">
        <v>73</v>
      </c>
      <c r="Q133" s="4">
        <v>49</v>
      </c>
      <c r="R133" s="4">
        <v>50</v>
      </c>
      <c r="S133" s="4">
        <v>75.599999999999994</v>
      </c>
      <c r="T133" s="5">
        <v>1.79</v>
      </c>
      <c r="U133" s="5">
        <v>26.5</v>
      </c>
      <c r="V133" s="43">
        <v>16148.7</v>
      </c>
      <c r="W133" s="5">
        <v>6.49</v>
      </c>
      <c r="X133" s="6" t="s">
        <v>45</v>
      </c>
      <c r="Y133" s="4">
        <v>19</v>
      </c>
      <c r="Z133" s="43">
        <v>27212.720000000001</v>
      </c>
      <c r="AA133" s="8">
        <f t="shared" si="44"/>
        <v>0.87688734030197446</v>
      </c>
      <c r="AB133" s="8">
        <f t="shared" si="45"/>
        <v>6.0927152317880796E-2</v>
      </c>
      <c r="AC133" s="8">
        <f t="shared" si="46"/>
        <v>1.456953642384106E-2</v>
      </c>
      <c r="AD133" s="8">
        <f t="shared" si="47"/>
        <v>0.93907284768211918</v>
      </c>
      <c r="AE133" s="11">
        <f t="shared" si="48"/>
        <v>0.3</v>
      </c>
      <c r="AF133" s="11">
        <f t="shared" si="49"/>
        <v>72</v>
      </c>
      <c r="AG133" s="11">
        <f t="shared" si="50"/>
        <v>10.486111111111111</v>
      </c>
      <c r="AH133" s="13">
        <f t="shared" si="51"/>
        <v>11.419166666666666</v>
      </c>
      <c r="AI133">
        <f t="shared" si="52"/>
        <v>11.719166666666666</v>
      </c>
      <c r="AJ133" s="14">
        <f t="shared" si="53"/>
        <v>0.97440091018985986</v>
      </c>
      <c r="AK133">
        <f t="shared" si="54"/>
        <v>73.469387755102048</v>
      </c>
      <c r="AL133" s="8">
        <f t="shared" si="55"/>
        <v>0.97999999999999987</v>
      </c>
      <c r="AM133" s="8">
        <f t="shared" si="56"/>
        <v>0.93907284768211918</v>
      </c>
      <c r="AN133" s="16">
        <f t="shared" si="57"/>
        <v>0.89673276876571961</v>
      </c>
      <c r="AO133" s="16">
        <f t="shared" si="58"/>
        <v>0.86255933236146209</v>
      </c>
      <c r="AP133" s="17">
        <f t="shared" si="59"/>
        <v>16148.7</v>
      </c>
      <c r="AQ133" s="17">
        <f t="shared" si="60"/>
        <v>21.389006622516558</v>
      </c>
      <c r="AR133" s="17">
        <f t="shared" si="61"/>
        <v>11064.02</v>
      </c>
      <c r="AS133" s="17">
        <f t="shared" si="62"/>
        <v>14.654331125827815</v>
      </c>
      <c r="AT133" s="18" t="str">
        <f t="shared" si="63"/>
        <v>Low</v>
      </c>
      <c r="AU133" s="16" t="str">
        <f t="shared" si="64"/>
        <v>Normal</v>
      </c>
      <c r="AV133" s="17">
        <f t="shared" si="65"/>
        <v>235.27907284768213</v>
      </c>
    </row>
    <row r="134" spans="1:48">
      <c r="A134">
        <v>133</v>
      </c>
      <c r="B134" s="2">
        <v>46044</v>
      </c>
      <c r="C134" t="s">
        <v>46</v>
      </c>
      <c r="D134" t="s">
        <v>55</v>
      </c>
      <c r="E134" t="s">
        <v>98</v>
      </c>
      <c r="F134" t="s">
        <v>57</v>
      </c>
      <c r="G134" t="s">
        <v>103</v>
      </c>
      <c r="H134" t="s">
        <v>235</v>
      </c>
      <c r="I134" t="s">
        <v>129</v>
      </c>
      <c r="J134" s="4">
        <v>735</v>
      </c>
      <c r="K134" s="4">
        <v>630</v>
      </c>
      <c r="L134" s="4">
        <v>571</v>
      </c>
      <c r="M134" s="4">
        <v>59</v>
      </c>
      <c r="N134" s="4">
        <v>19</v>
      </c>
      <c r="O134" s="4">
        <v>19</v>
      </c>
      <c r="P134" t="s">
        <v>76</v>
      </c>
      <c r="Q134" s="4">
        <v>57</v>
      </c>
      <c r="R134" s="4">
        <v>63</v>
      </c>
      <c r="S134" s="4">
        <v>76.2</v>
      </c>
      <c r="T134" s="5">
        <v>1.45</v>
      </c>
      <c r="U134" s="5">
        <v>22.97</v>
      </c>
      <c r="V134" s="43">
        <v>18328.650000000001</v>
      </c>
      <c r="W134" s="5">
        <v>6.59</v>
      </c>
      <c r="X134" s="6" t="s">
        <v>89</v>
      </c>
      <c r="Y134" s="4">
        <v>1</v>
      </c>
      <c r="Z134" s="43">
        <v>26185.69</v>
      </c>
      <c r="AA134" s="8">
        <f t="shared" si="44"/>
        <v>0.8571428571428571</v>
      </c>
      <c r="AB134" s="8">
        <f t="shared" si="45"/>
        <v>9.3650793650793651E-2</v>
      </c>
      <c r="AC134" s="8">
        <f t="shared" si="46"/>
        <v>3.0158730158730159E-2</v>
      </c>
      <c r="AD134" s="8">
        <f t="shared" si="47"/>
        <v>0.90634920634920635</v>
      </c>
      <c r="AE134" s="11">
        <f t="shared" si="48"/>
        <v>0.31666666666666665</v>
      </c>
      <c r="AF134" s="11">
        <f t="shared" si="49"/>
        <v>57.142857142857146</v>
      </c>
      <c r="AG134" s="11">
        <f t="shared" si="50"/>
        <v>11.025</v>
      </c>
      <c r="AH134" s="13">
        <f t="shared" si="51"/>
        <v>11.320833333333333</v>
      </c>
      <c r="AI134">
        <f t="shared" si="52"/>
        <v>11.637499999999999</v>
      </c>
      <c r="AJ134" s="14">
        <f t="shared" si="53"/>
        <v>0.97278911564625847</v>
      </c>
      <c r="AK134">
        <f t="shared" si="54"/>
        <v>63.157894736842103</v>
      </c>
      <c r="AL134" s="8">
        <f t="shared" si="55"/>
        <v>0.90476190476190488</v>
      </c>
      <c r="AM134" s="8">
        <f t="shared" si="56"/>
        <v>0.90634920634920635</v>
      </c>
      <c r="AN134" s="16">
        <f t="shared" si="57"/>
        <v>0.79771648644340587</v>
      </c>
      <c r="AO134" s="16">
        <f t="shared" si="58"/>
        <v>0.86251996204302395</v>
      </c>
      <c r="AP134" s="17">
        <f t="shared" si="59"/>
        <v>18328.650000000001</v>
      </c>
      <c r="AQ134" s="17">
        <f t="shared" si="60"/>
        <v>29.093095238095241</v>
      </c>
      <c r="AR134" s="17">
        <f t="shared" si="61"/>
        <v>7857.0399999999972</v>
      </c>
      <c r="AS134" s="17">
        <f t="shared" si="62"/>
        <v>12.471492063492059</v>
      </c>
      <c r="AT134" s="18" t="str">
        <f t="shared" si="63"/>
        <v>Low</v>
      </c>
      <c r="AU134" s="16" t="str">
        <f t="shared" si="64"/>
        <v>Warning</v>
      </c>
      <c r="AV134" s="17">
        <f t="shared" si="65"/>
        <v>552.76880952380964</v>
      </c>
    </row>
    <row r="135" spans="1:48">
      <c r="A135">
        <v>134</v>
      </c>
      <c r="B135" s="2">
        <v>46065</v>
      </c>
      <c r="C135" t="s">
        <v>26</v>
      </c>
      <c r="D135" t="s">
        <v>77</v>
      </c>
      <c r="E135" t="s">
        <v>84</v>
      </c>
      <c r="F135" t="s">
        <v>29</v>
      </c>
      <c r="G135" t="s">
        <v>30</v>
      </c>
      <c r="H135" t="s">
        <v>236</v>
      </c>
      <c r="I135" t="s">
        <v>53</v>
      </c>
      <c r="J135" s="4">
        <v>823</v>
      </c>
      <c r="K135" s="4">
        <v>839</v>
      </c>
      <c r="L135" s="4">
        <v>787</v>
      </c>
      <c r="M135" s="4">
        <v>52</v>
      </c>
      <c r="N135" s="4">
        <v>14</v>
      </c>
      <c r="O135" s="4">
        <v>7</v>
      </c>
      <c r="P135" t="s">
        <v>54</v>
      </c>
      <c r="Q135" s="4">
        <v>42</v>
      </c>
      <c r="R135" s="4">
        <v>46</v>
      </c>
      <c r="S135" s="4">
        <v>73.599999999999994</v>
      </c>
      <c r="T135" s="5">
        <v>2</v>
      </c>
      <c r="U135" s="5">
        <v>27.37</v>
      </c>
      <c r="V135" s="43">
        <v>15443.56</v>
      </c>
      <c r="W135" s="5">
        <v>10.28</v>
      </c>
      <c r="X135" s="6" t="s">
        <v>89</v>
      </c>
      <c r="Y135" s="4">
        <v>38</v>
      </c>
      <c r="Z135" s="43">
        <v>25369.95</v>
      </c>
      <c r="AA135" s="8">
        <f t="shared" si="44"/>
        <v>1.0194410692588092</v>
      </c>
      <c r="AB135" s="8">
        <f t="shared" si="45"/>
        <v>6.197854588796186E-2</v>
      </c>
      <c r="AC135" s="8">
        <f t="shared" si="46"/>
        <v>1.6686531585220502E-2</v>
      </c>
      <c r="AD135" s="8">
        <f t="shared" si="47"/>
        <v>0.93802145411203819</v>
      </c>
      <c r="AE135" s="11">
        <f t="shared" si="48"/>
        <v>0.11666666666666667</v>
      </c>
      <c r="AF135" s="11">
        <f t="shared" si="49"/>
        <v>78.260869565217391</v>
      </c>
      <c r="AG135" s="11">
        <f t="shared" si="50"/>
        <v>10.720555555555556</v>
      </c>
      <c r="AH135" s="13">
        <f t="shared" si="51"/>
        <v>9.4849999999999994</v>
      </c>
      <c r="AI135">
        <f t="shared" si="52"/>
        <v>9.6016666666666666</v>
      </c>
      <c r="AJ135" s="14">
        <f t="shared" si="53"/>
        <v>0.98784933171324418</v>
      </c>
      <c r="AK135">
        <f t="shared" si="54"/>
        <v>85.714285714285708</v>
      </c>
      <c r="AL135" s="8">
        <f t="shared" si="55"/>
        <v>0.91304347826086962</v>
      </c>
      <c r="AM135" s="8">
        <f t="shared" si="56"/>
        <v>0.93802145411203819</v>
      </c>
      <c r="AN135" s="16">
        <f t="shared" si="57"/>
        <v>0.84604787817923977</v>
      </c>
      <c r="AO135" s="16">
        <f t="shared" si="58"/>
        <v>0.86259470653621861</v>
      </c>
      <c r="AP135" s="17">
        <f t="shared" si="59"/>
        <v>15443.56</v>
      </c>
      <c r="AQ135" s="17">
        <f t="shared" si="60"/>
        <v>18.407103694874852</v>
      </c>
      <c r="AR135" s="17">
        <f t="shared" si="61"/>
        <v>9926.3900000000012</v>
      </c>
      <c r="AS135" s="17">
        <f t="shared" si="62"/>
        <v>11.831215733015496</v>
      </c>
      <c r="AT135" s="18" t="str">
        <f t="shared" si="63"/>
        <v>Medium</v>
      </c>
      <c r="AU135" s="16" t="str">
        <f t="shared" si="64"/>
        <v>Warning</v>
      </c>
      <c r="AV135" s="17">
        <f t="shared" si="65"/>
        <v>257.69945172824794</v>
      </c>
    </row>
    <row r="136" spans="1:48">
      <c r="A136">
        <v>135</v>
      </c>
      <c r="B136" s="2">
        <v>46156</v>
      </c>
      <c r="C136" t="s">
        <v>46</v>
      </c>
      <c r="D136" t="s">
        <v>27</v>
      </c>
      <c r="E136" t="s">
        <v>35</v>
      </c>
      <c r="F136" t="s">
        <v>29</v>
      </c>
      <c r="G136" t="s">
        <v>103</v>
      </c>
      <c r="H136" t="s">
        <v>237</v>
      </c>
      <c r="I136" t="s">
        <v>32</v>
      </c>
      <c r="J136" s="4">
        <v>756</v>
      </c>
      <c r="K136" s="4">
        <v>779</v>
      </c>
      <c r="L136" s="4">
        <v>735</v>
      </c>
      <c r="M136" s="4">
        <v>44</v>
      </c>
      <c r="N136" s="4">
        <v>13</v>
      </c>
      <c r="O136" s="4">
        <v>0</v>
      </c>
      <c r="P136" t="s">
        <v>39</v>
      </c>
      <c r="Q136" s="4">
        <v>57</v>
      </c>
      <c r="R136" s="4">
        <v>62</v>
      </c>
      <c r="S136" s="4">
        <v>65</v>
      </c>
      <c r="T136" s="5">
        <v>2.0099999999999998</v>
      </c>
      <c r="U136" s="5">
        <v>23.56</v>
      </c>
      <c r="V136" s="43">
        <v>21726.47</v>
      </c>
      <c r="W136" s="5">
        <v>9.73</v>
      </c>
      <c r="X136" s="6" t="s">
        <v>45</v>
      </c>
      <c r="Y136" s="4">
        <v>27</v>
      </c>
      <c r="Z136" s="43">
        <v>33598.61</v>
      </c>
      <c r="AA136" s="8">
        <f t="shared" si="44"/>
        <v>1.0304232804232805</v>
      </c>
      <c r="AB136" s="8">
        <f t="shared" si="45"/>
        <v>5.6482670089858793E-2</v>
      </c>
      <c r="AC136" s="8">
        <f t="shared" si="46"/>
        <v>1.668806161745828E-2</v>
      </c>
      <c r="AD136" s="8">
        <f t="shared" si="47"/>
        <v>0.94351732991014126</v>
      </c>
      <c r="AE136" s="11">
        <f t="shared" si="48"/>
        <v>0</v>
      </c>
      <c r="AF136" s="11">
        <f t="shared" si="49"/>
        <v>58.064516129032256</v>
      </c>
      <c r="AG136" s="11">
        <f t="shared" si="50"/>
        <v>13.41611111111111</v>
      </c>
      <c r="AH136" s="13">
        <f t="shared" si="51"/>
        <v>11.97</v>
      </c>
      <c r="AI136">
        <f t="shared" si="52"/>
        <v>11.97</v>
      </c>
      <c r="AJ136" s="14">
        <f t="shared" si="53"/>
        <v>1</v>
      </c>
      <c r="AK136">
        <f t="shared" si="54"/>
        <v>63.157894736842103</v>
      </c>
      <c r="AL136" s="8">
        <f t="shared" si="55"/>
        <v>0.91935483870967738</v>
      </c>
      <c r="AM136" s="8">
        <f t="shared" si="56"/>
        <v>0.94351732991014126</v>
      </c>
      <c r="AN136" s="16">
        <f t="shared" si="57"/>
        <v>0.86742722265932337</v>
      </c>
      <c r="AO136" s="16">
        <f t="shared" si="58"/>
        <v>0.8626138137283168</v>
      </c>
      <c r="AP136" s="17">
        <f t="shared" si="59"/>
        <v>21726.47</v>
      </c>
      <c r="AQ136" s="17">
        <f t="shared" si="60"/>
        <v>27.890205391527601</v>
      </c>
      <c r="AR136" s="17">
        <f t="shared" si="61"/>
        <v>11872.14</v>
      </c>
      <c r="AS136" s="17">
        <f t="shared" si="62"/>
        <v>15.240231065468549</v>
      </c>
      <c r="AT136" s="18" t="str">
        <f t="shared" si="63"/>
        <v>Medium</v>
      </c>
      <c r="AU136" s="16" t="str">
        <f t="shared" si="64"/>
        <v>Normal</v>
      </c>
      <c r="AV136" s="17">
        <f t="shared" si="65"/>
        <v>362.57267008985883</v>
      </c>
    </row>
    <row r="137" spans="1:48">
      <c r="A137">
        <v>136</v>
      </c>
      <c r="B137" s="2">
        <v>46107</v>
      </c>
      <c r="C137" t="s">
        <v>26</v>
      </c>
      <c r="D137" t="s">
        <v>27</v>
      </c>
      <c r="E137" t="s">
        <v>28</v>
      </c>
      <c r="F137" t="s">
        <v>42</v>
      </c>
      <c r="G137" t="s">
        <v>58</v>
      </c>
      <c r="H137" t="s">
        <v>238</v>
      </c>
      <c r="I137" t="s">
        <v>134</v>
      </c>
      <c r="J137" s="4">
        <v>630</v>
      </c>
      <c r="K137" s="4">
        <v>557</v>
      </c>
      <c r="L137" s="4">
        <v>535</v>
      </c>
      <c r="M137" s="4">
        <v>22</v>
      </c>
      <c r="N137" s="4">
        <v>6</v>
      </c>
      <c r="O137" s="4">
        <v>32</v>
      </c>
      <c r="P137" t="s">
        <v>61</v>
      </c>
      <c r="Q137" s="4">
        <v>49</v>
      </c>
      <c r="R137" s="4">
        <v>53</v>
      </c>
      <c r="S137" s="4">
        <v>66.7</v>
      </c>
      <c r="T137" s="5">
        <v>0.95</v>
      </c>
      <c r="U137" s="5">
        <v>23.09</v>
      </c>
      <c r="V137" s="43">
        <v>11990.59</v>
      </c>
      <c r="W137" s="5">
        <v>8.49</v>
      </c>
      <c r="X137" s="6" t="s">
        <v>50</v>
      </c>
      <c r="Y137" s="4">
        <v>41</v>
      </c>
      <c r="Z137" s="43">
        <v>19829.009999999998</v>
      </c>
      <c r="AA137" s="8">
        <f t="shared" si="44"/>
        <v>0.88412698412698409</v>
      </c>
      <c r="AB137" s="8">
        <f t="shared" si="45"/>
        <v>3.949730700179533E-2</v>
      </c>
      <c r="AC137" s="8">
        <f t="shared" si="46"/>
        <v>1.0771992818671455E-2</v>
      </c>
      <c r="AD137" s="8">
        <f t="shared" si="47"/>
        <v>0.96050269299820468</v>
      </c>
      <c r="AE137" s="11">
        <f t="shared" si="48"/>
        <v>0.53333333333333333</v>
      </c>
      <c r="AF137" s="11">
        <f t="shared" si="49"/>
        <v>67.924528301886795</v>
      </c>
      <c r="AG137" s="11">
        <f t="shared" si="50"/>
        <v>8.200277777777778</v>
      </c>
      <c r="AH137" s="13">
        <f t="shared" si="51"/>
        <v>8.0416666666666661</v>
      </c>
      <c r="AI137">
        <f t="shared" si="52"/>
        <v>8.5749999999999993</v>
      </c>
      <c r="AJ137" s="14">
        <f t="shared" si="53"/>
        <v>0.93780369290573373</v>
      </c>
      <c r="AK137">
        <f t="shared" si="54"/>
        <v>73.469387755102048</v>
      </c>
      <c r="AL137" s="8">
        <f t="shared" si="55"/>
        <v>0.92452830188679236</v>
      </c>
      <c r="AM137" s="8">
        <f t="shared" si="56"/>
        <v>0.96050269299820468</v>
      </c>
      <c r="AN137" s="16">
        <f t="shared" si="57"/>
        <v>0.83278086140455287</v>
      </c>
      <c r="AO137" s="16">
        <f t="shared" si="58"/>
        <v>0.86260824909371447</v>
      </c>
      <c r="AP137" s="17">
        <f t="shared" si="59"/>
        <v>11990.59</v>
      </c>
      <c r="AQ137" s="17">
        <f t="shared" si="60"/>
        <v>21.52709156193896</v>
      </c>
      <c r="AR137" s="17">
        <f t="shared" si="61"/>
        <v>7838.4199999999983</v>
      </c>
      <c r="AS137" s="17">
        <f t="shared" si="62"/>
        <v>14.072567324955113</v>
      </c>
      <c r="AT137" s="18" t="str">
        <f t="shared" si="63"/>
        <v>Medium</v>
      </c>
      <c r="AU137" s="16" t="str">
        <f t="shared" si="64"/>
        <v>Warning</v>
      </c>
      <c r="AV137" s="17">
        <f t="shared" si="65"/>
        <v>129.16254937163376</v>
      </c>
    </row>
    <row r="138" spans="1:48">
      <c r="A138">
        <v>137</v>
      </c>
      <c r="B138" s="2">
        <v>46136</v>
      </c>
      <c r="C138" t="s">
        <v>26</v>
      </c>
      <c r="D138" t="s">
        <v>40</v>
      </c>
      <c r="E138" t="s">
        <v>74</v>
      </c>
      <c r="F138" t="s">
        <v>42</v>
      </c>
      <c r="G138" t="s">
        <v>103</v>
      </c>
      <c r="H138" t="s">
        <v>239</v>
      </c>
      <c r="I138" t="s">
        <v>134</v>
      </c>
      <c r="J138" s="4">
        <v>730</v>
      </c>
      <c r="K138" s="4">
        <v>686</v>
      </c>
      <c r="L138" s="4">
        <v>644</v>
      </c>
      <c r="M138" s="4">
        <v>42</v>
      </c>
      <c r="N138" s="4">
        <v>10</v>
      </c>
      <c r="O138" s="4">
        <v>16</v>
      </c>
      <c r="P138" t="s">
        <v>70</v>
      </c>
      <c r="Q138" s="4">
        <v>57</v>
      </c>
      <c r="R138" s="4">
        <v>58</v>
      </c>
      <c r="S138" s="4">
        <v>66</v>
      </c>
      <c r="T138" s="5">
        <v>1.82</v>
      </c>
      <c r="U138" s="5">
        <v>20.3</v>
      </c>
      <c r="V138" s="43">
        <v>17847.560000000001</v>
      </c>
      <c r="W138" s="5">
        <v>7.88</v>
      </c>
      <c r="X138" s="6" t="s">
        <v>34</v>
      </c>
      <c r="Y138" s="4">
        <v>25</v>
      </c>
      <c r="Z138" s="43">
        <v>29390</v>
      </c>
      <c r="AA138" s="8">
        <f t="shared" si="44"/>
        <v>0.9397260273972603</v>
      </c>
      <c r="AB138" s="8">
        <f t="shared" si="45"/>
        <v>6.1224489795918366E-2</v>
      </c>
      <c r="AC138" s="8">
        <f t="shared" si="46"/>
        <v>1.4577259475218658E-2</v>
      </c>
      <c r="AD138" s="8">
        <f t="shared" si="47"/>
        <v>0.93877551020408168</v>
      </c>
      <c r="AE138" s="11">
        <f t="shared" si="48"/>
        <v>0.26666666666666666</v>
      </c>
      <c r="AF138" s="11">
        <f t="shared" si="49"/>
        <v>62.068965517241381</v>
      </c>
      <c r="AG138" s="11">
        <f t="shared" si="50"/>
        <v>11.052222222222222</v>
      </c>
      <c r="AH138" s="13">
        <f t="shared" si="51"/>
        <v>11.291666666666666</v>
      </c>
      <c r="AI138">
        <f t="shared" si="52"/>
        <v>11.558333333333334</v>
      </c>
      <c r="AJ138" s="14">
        <f t="shared" si="53"/>
        <v>0.97692862292718086</v>
      </c>
      <c r="AK138">
        <f t="shared" si="54"/>
        <v>63.157894736842103</v>
      </c>
      <c r="AL138" s="8">
        <f t="shared" si="55"/>
        <v>0.98275862068965525</v>
      </c>
      <c r="AM138" s="8">
        <f t="shared" si="56"/>
        <v>0.93877551020408168</v>
      </c>
      <c r="AN138" s="16">
        <f t="shared" si="57"/>
        <v>0.90130431010382428</v>
      </c>
      <c r="AO138" s="16">
        <f t="shared" si="58"/>
        <v>0.86264277153316948</v>
      </c>
      <c r="AP138" s="17">
        <f t="shared" si="59"/>
        <v>17847.560000000001</v>
      </c>
      <c r="AQ138" s="17">
        <f t="shared" si="60"/>
        <v>26.016851311953356</v>
      </c>
      <c r="AR138" s="17">
        <f t="shared" si="61"/>
        <v>11542.439999999999</v>
      </c>
      <c r="AS138" s="17">
        <f t="shared" si="62"/>
        <v>16.825714285714284</v>
      </c>
      <c r="AT138" s="18" t="str">
        <f t="shared" si="63"/>
        <v>Low</v>
      </c>
      <c r="AU138" s="16" t="str">
        <f t="shared" si="64"/>
        <v>Normal</v>
      </c>
      <c r="AV138" s="17">
        <f t="shared" si="65"/>
        <v>260.16851311953354</v>
      </c>
    </row>
    <row r="139" spans="1:48">
      <c r="A139">
        <v>138</v>
      </c>
      <c r="B139" s="2">
        <v>46141</v>
      </c>
      <c r="C139" t="s">
        <v>46</v>
      </c>
      <c r="D139" t="s">
        <v>27</v>
      </c>
      <c r="E139" t="s">
        <v>28</v>
      </c>
      <c r="F139" t="s">
        <v>29</v>
      </c>
      <c r="G139" t="s">
        <v>58</v>
      </c>
      <c r="H139" t="s">
        <v>240</v>
      </c>
      <c r="I139" t="s">
        <v>197</v>
      </c>
      <c r="J139" s="4">
        <v>710</v>
      </c>
      <c r="K139" s="4">
        <v>798</v>
      </c>
      <c r="L139" s="4">
        <v>757</v>
      </c>
      <c r="M139" s="4">
        <v>41</v>
      </c>
      <c r="N139" s="4">
        <v>8</v>
      </c>
      <c r="O139" s="4">
        <v>0</v>
      </c>
      <c r="P139" t="s">
        <v>39</v>
      </c>
      <c r="Q139" s="4">
        <v>49</v>
      </c>
      <c r="R139" s="4">
        <v>49</v>
      </c>
      <c r="S139" s="4">
        <v>74</v>
      </c>
      <c r="T139" s="5">
        <v>1.76</v>
      </c>
      <c r="U139" s="5">
        <v>22.63</v>
      </c>
      <c r="V139" s="43">
        <v>18301.400000000001</v>
      </c>
      <c r="W139" s="5">
        <v>10.98</v>
      </c>
      <c r="X139" s="6" t="s">
        <v>34</v>
      </c>
      <c r="Y139" s="4">
        <v>20</v>
      </c>
      <c r="Z139" s="43">
        <v>28285.06</v>
      </c>
      <c r="AA139" s="8">
        <f t="shared" si="44"/>
        <v>1.123943661971831</v>
      </c>
      <c r="AB139" s="8">
        <f t="shared" si="45"/>
        <v>5.1378446115288218E-2</v>
      </c>
      <c r="AC139" s="8">
        <f t="shared" si="46"/>
        <v>1.0025062656641603E-2</v>
      </c>
      <c r="AD139" s="8">
        <f t="shared" si="47"/>
        <v>0.94862155388471181</v>
      </c>
      <c r="AE139" s="11">
        <f t="shared" si="48"/>
        <v>0</v>
      </c>
      <c r="AF139" s="11">
        <f t="shared" si="49"/>
        <v>73.469387755102048</v>
      </c>
      <c r="AG139" s="11">
        <f t="shared" si="50"/>
        <v>10.861666666666666</v>
      </c>
      <c r="AH139" s="13">
        <f t="shared" si="51"/>
        <v>9.6638888888888896</v>
      </c>
      <c r="AI139">
        <f t="shared" si="52"/>
        <v>9.6638888888888896</v>
      </c>
      <c r="AJ139" s="14">
        <f t="shared" si="53"/>
        <v>1</v>
      </c>
      <c r="AK139">
        <f t="shared" si="54"/>
        <v>73.469387755102048</v>
      </c>
      <c r="AL139" s="8">
        <f t="shared" si="55"/>
        <v>1</v>
      </c>
      <c r="AM139" s="8">
        <f t="shared" si="56"/>
        <v>0.94862155388471181</v>
      </c>
      <c r="AN139" s="16">
        <f t="shared" si="57"/>
        <v>0.94862155388471181</v>
      </c>
      <c r="AO139" s="16">
        <f t="shared" si="58"/>
        <v>0.8625979725313494</v>
      </c>
      <c r="AP139" s="17">
        <f t="shared" si="59"/>
        <v>18301.400000000001</v>
      </c>
      <c r="AQ139" s="17">
        <f t="shared" si="60"/>
        <v>22.934085213032585</v>
      </c>
      <c r="AR139" s="17">
        <f t="shared" si="61"/>
        <v>9983.66</v>
      </c>
      <c r="AS139" s="17">
        <f t="shared" si="62"/>
        <v>12.510852130325814</v>
      </c>
      <c r="AT139" s="18" t="str">
        <f t="shared" si="63"/>
        <v>Low</v>
      </c>
      <c r="AU139" s="16" t="str">
        <f t="shared" si="64"/>
        <v>Normal</v>
      </c>
      <c r="AV139" s="17">
        <f t="shared" si="65"/>
        <v>183.47268170426068</v>
      </c>
    </row>
    <row r="140" spans="1:48">
      <c r="A140">
        <v>139</v>
      </c>
      <c r="B140" s="2">
        <v>46080</v>
      </c>
      <c r="C140" t="s">
        <v>26</v>
      </c>
      <c r="D140" t="s">
        <v>108</v>
      </c>
      <c r="E140" t="s">
        <v>109</v>
      </c>
      <c r="F140" t="s">
        <v>29</v>
      </c>
      <c r="G140" t="s">
        <v>30</v>
      </c>
      <c r="H140" t="s">
        <v>241</v>
      </c>
      <c r="I140" t="s">
        <v>111</v>
      </c>
      <c r="J140" s="4">
        <v>962</v>
      </c>
      <c r="K140" s="4">
        <v>965</v>
      </c>
      <c r="L140" s="4">
        <v>857</v>
      </c>
      <c r="M140" s="4">
        <v>108</v>
      </c>
      <c r="N140" s="4">
        <v>27</v>
      </c>
      <c r="O140" s="4">
        <v>10</v>
      </c>
      <c r="P140" t="s">
        <v>81</v>
      </c>
      <c r="Q140" s="4">
        <v>42</v>
      </c>
      <c r="R140" s="4">
        <v>48</v>
      </c>
      <c r="S140" s="4">
        <v>71.599999999999994</v>
      </c>
      <c r="T140" s="5">
        <v>2.94</v>
      </c>
      <c r="U140" s="5">
        <v>34.15</v>
      </c>
      <c r="V140" s="43">
        <v>18033.5</v>
      </c>
      <c r="W140" s="5">
        <v>7.25</v>
      </c>
      <c r="X140" s="6" t="s">
        <v>50</v>
      </c>
      <c r="Y140" s="4">
        <v>19</v>
      </c>
      <c r="Z140" s="43">
        <v>28191.57</v>
      </c>
      <c r="AA140" s="8">
        <f t="shared" si="44"/>
        <v>1.003118503118503</v>
      </c>
      <c r="AB140" s="8">
        <f t="shared" si="45"/>
        <v>0.11191709844559586</v>
      </c>
      <c r="AC140" s="8">
        <f t="shared" si="46"/>
        <v>2.7979274611398965E-2</v>
      </c>
      <c r="AD140" s="8">
        <f t="shared" si="47"/>
        <v>0.88808290155440417</v>
      </c>
      <c r="AE140" s="11">
        <f t="shared" si="48"/>
        <v>0.16666666666666666</v>
      </c>
      <c r="AF140" s="11">
        <f t="shared" si="49"/>
        <v>75</v>
      </c>
      <c r="AG140" s="11">
        <f t="shared" si="50"/>
        <v>12.866666666666667</v>
      </c>
      <c r="AH140" s="13">
        <f t="shared" si="51"/>
        <v>11.056666666666667</v>
      </c>
      <c r="AI140">
        <f t="shared" si="52"/>
        <v>11.223333333333333</v>
      </c>
      <c r="AJ140" s="14">
        <f t="shared" si="53"/>
        <v>0.9851499851499852</v>
      </c>
      <c r="AK140">
        <f t="shared" si="54"/>
        <v>85.714285714285708</v>
      </c>
      <c r="AL140" s="8">
        <f t="shared" si="55"/>
        <v>0.87500000000000011</v>
      </c>
      <c r="AM140" s="8">
        <f t="shared" si="56"/>
        <v>0.88808290155440417</v>
      </c>
      <c r="AN140" s="16">
        <f t="shared" si="57"/>
        <v>0.76553300011849246</v>
      </c>
      <c r="AO140" s="16">
        <f t="shared" si="58"/>
        <v>0.86249817719335253</v>
      </c>
      <c r="AP140" s="17">
        <f t="shared" si="59"/>
        <v>18033.5</v>
      </c>
      <c r="AQ140" s="17">
        <f t="shared" si="60"/>
        <v>18.68756476683938</v>
      </c>
      <c r="AR140" s="17">
        <f t="shared" si="61"/>
        <v>10158.07</v>
      </c>
      <c r="AS140" s="17">
        <f t="shared" si="62"/>
        <v>10.526497409326424</v>
      </c>
      <c r="AT140" s="18" t="str">
        <f t="shared" si="63"/>
        <v>Low</v>
      </c>
      <c r="AU140" s="16" t="str">
        <f t="shared" si="64"/>
        <v>Warning</v>
      </c>
      <c r="AV140" s="17">
        <f t="shared" si="65"/>
        <v>504.56424870466327</v>
      </c>
    </row>
    <row r="141" spans="1:48">
      <c r="A141">
        <v>140</v>
      </c>
      <c r="B141" s="2">
        <v>46118</v>
      </c>
      <c r="C141" t="s">
        <v>46</v>
      </c>
      <c r="D141" t="s">
        <v>108</v>
      </c>
      <c r="E141" t="s">
        <v>109</v>
      </c>
      <c r="F141" t="s">
        <v>29</v>
      </c>
      <c r="G141" t="s">
        <v>30</v>
      </c>
      <c r="H141" t="s">
        <v>242</v>
      </c>
      <c r="I141" t="s">
        <v>88</v>
      </c>
      <c r="J141" s="4">
        <v>886</v>
      </c>
      <c r="K141" s="4">
        <v>809</v>
      </c>
      <c r="L141" s="4">
        <v>684</v>
      </c>
      <c r="M141" s="4">
        <v>125</v>
      </c>
      <c r="N141" s="4">
        <v>23</v>
      </c>
      <c r="O141" s="4">
        <v>27</v>
      </c>
      <c r="P141" t="s">
        <v>33</v>
      </c>
      <c r="Q141" s="4">
        <v>42</v>
      </c>
      <c r="R141" s="4">
        <v>45</v>
      </c>
      <c r="S141" s="4">
        <v>83.4</v>
      </c>
      <c r="T141" s="5">
        <v>4.07</v>
      </c>
      <c r="U141" s="5">
        <v>29.15</v>
      </c>
      <c r="V141" s="43">
        <v>15697.31</v>
      </c>
      <c r="W141" s="5">
        <v>7.79</v>
      </c>
      <c r="X141" s="6" t="s">
        <v>50</v>
      </c>
      <c r="Y141" s="4">
        <v>62</v>
      </c>
      <c r="Z141" s="43">
        <v>21997.03</v>
      </c>
      <c r="AA141" s="8">
        <f t="shared" si="44"/>
        <v>0.91309255079006768</v>
      </c>
      <c r="AB141" s="8">
        <f t="shared" si="45"/>
        <v>0.15451174289245984</v>
      </c>
      <c r="AC141" s="8">
        <f t="shared" si="46"/>
        <v>2.843016069221261E-2</v>
      </c>
      <c r="AD141" s="8">
        <f t="shared" si="47"/>
        <v>0.84548825710754016</v>
      </c>
      <c r="AE141" s="11">
        <f t="shared" si="48"/>
        <v>0.45</v>
      </c>
      <c r="AF141" s="11">
        <f t="shared" si="49"/>
        <v>80</v>
      </c>
      <c r="AG141" s="11">
        <f t="shared" si="50"/>
        <v>10.112500000000001</v>
      </c>
      <c r="AH141" s="13">
        <f t="shared" si="51"/>
        <v>9.8866666666666667</v>
      </c>
      <c r="AI141">
        <f t="shared" si="52"/>
        <v>10.336666666666666</v>
      </c>
      <c r="AJ141" s="14">
        <f t="shared" si="53"/>
        <v>0.95646565623992263</v>
      </c>
      <c r="AK141">
        <f t="shared" si="54"/>
        <v>85.714285714285708</v>
      </c>
      <c r="AL141" s="8">
        <f t="shared" si="55"/>
        <v>0.93333333333333335</v>
      </c>
      <c r="AM141" s="8">
        <f t="shared" si="56"/>
        <v>0.84548825710754016</v>
      </c>
      <c r="AN141" s="16">
        <f t="shared" si="57"/>
        <v>0.75476844863234438</v>
      </c>
      <c r="AO141" s="16">
        <f t="shared" si="58"/>
        <v>0.86261079644663341</v>
      </c>
      <c r="AP141" s="17">
        <f t="shared" si="59"/>
        <v>15697.31</v>
      </c>
      <c r="AQ141" s="17">
        <f t="shared" si="60"/>
        <v>19.403349814585908</v>
      </c>
      <c r="AR141" s="17">
        <f t="shared" si="61"/>
        <v>6299.7199999999993</v>
      </c>
      <c r="AS141" s="17">
        <f t="shared" si="62"/>
        <v>7.7870457354758953</v>
      </c>
      <c r="AT141" s="18" t="str">
        <f t="shared" si="63"/>
        <v>High</v>
      </c>
      <c r="AU141" s="16" t="str">
        <f t="shared" si="64"/>
        <v>Warning</v>
      </c>
      <c r="AV141" s="17">
        <f t="shared" si="65"/>
        <v>446.27704573547589</v>
      </c>
    </row>
    <row r="142" spans="1:48">
      <c r="A142">
        <v>141</v>
      </c>
      <c r="B142" s="2">
        <v>46169</v>
      </c>
      <c r="C142" t="s">
        <v>26</v>
      </c>
      <c r="D142" t="s">
        <v>108</v>
      </c>
      <c r="E142" t="s">
        <v>109</v>
      </c>
      <c r="F142" t="s">
        <v>42</v>
      </c>
      <c r="G142" t="s">
        <v>36</v>
      </c>
      <c r="H142" t="s">
        <v>243</v>
      </c>
      <c r="I142" t="s">
        <v>63</v>
      </c>
      <c r="J142" s="4">
        <v>863</v>
      </c>
      <c r="K142" s="4">
        <v>771</v>
      </c>
      <c r="L142" s="4">
        <v>632</v>
      </c>
      <c r="M142" s="4">
        <v>139</v>
      </c>
      <c r="N142" s="4">
        <v>35</v>
      </c>
      <c r="O142" s="4">
        <v>21</v>
      </c>
      <c r="P142" t="s">
        <v>33</v>
      </c>
      <c r="Q142" s="4">
        <v>45</v>
      </c>
      <c r="R142" s="4">
        <v>46</v>
      </c>
      <c r="S142" s="4">
        <v>89.9</v>
      </c>
      <c r="T142" s="5">
        <v>3.59</v>
      </c>
      <c r="U142" s="5">
        <v>30.5</v>
      </c>
      <c r="V142" s="43">
        <v>15351.36</v>
      </c>
      <c r="W142" s="5">
        <v>7.3</v>
      </c>
      <c r="X142" s="6" t="s">
        <v>50</v>
      </c>
      <c r="Y142" s="4">
        <v>58</v>
      </c>
      <c r="Z142" s="43">
        <v>22080.9</v>
      </c>
      <c r="AA142" s="8">
        <f t="shared" si="44"/>
        <v>0.89339513325608344</v>
      </c>
      <c r="AB142" s="8">
        <f t="shared" si="45"/>
        <v>0.18028534370946822</v>
      </c>
      <c r="AC142" s="8">
        <f t="shared" si="46"/>
        <v>4.5395590142671853E-2</v>
      </c>
      <c r="AD142" s="8">
        <f t="shared" si="47"/>
        <v>0.81971465629053175</v>
      </c>
      <c r="AE142" s="11">
        <f t="shared" si="48"/>
        <v>0.35</v>
      </c>
      <c r="AF142" s="11">
        <f t="shared" si="49"/>
        <v>78.260869565217391</v>
      </c>
      <c r="AG142" s="11">
        <f t="shared" si="50"/>
        <v>9.8516666666666666</v>
      </c>
      <c r="AH142" s="13">
        <f t="shared" si="51"/>
        <v>10.4375</v>
      </c>
      <c r="AI142">
        <f t="shared" si="52"/>
        <v>10.7875</v>
      </c>
      <c r="AJ142" s="14">
        <f t="shared" si="53"/>
        <v>0.96755504055619934</v>
      </c>
      <c r="AK142">
        <f t="shared" si="54"/>
        <v>80</v>
      </c>
      <c r="AL142" s="8">
        <f t="shared" si="55"/>
        <v>0.97826086956521741</v>
      </c>
      <c r="AM142" s="8">
        <f t="shared" si="56"/>
        <v>0.81971465629053175</v>
      </c>
      <c r="AN142" s="16">
        <f t="shared" si="57"/>
        <v>0.77587732908752916</v>
      </c>
      <c r="AO142" s="16">
        <f t="shared" si="58"/>
        <v>0.86273619452548711</v>
      </c>
      <c r="AP142" s="17">
        <f t="shared" si="59"/>
        <v>15351.36</v>
      </c>
      <c r="AQ142" s="17">
        <f t="shared" si="60"/>
        <v>19.910972762645915</v>
      </c>
      <c r="AR142" s="17">
        <f t="shared" si="61"/>
        <v>6729.5400000000009</v>
      </c>
      <c r="AS142" s="17">
        <f t="shared" si="62"/>
        <v>8.7283268482490275</v>
      </c>
      <c r="AT142" s="18" t="str">
        <f t="shared" si="63"/>
        <v>High</v>
      </c>
      <c r="AU142" s="16" t="str">
        <f t="shared" si="64"/>
        <v>Warning</v>
      </c>
      <c r="AV142" s="17">
        <f t="shared" si="65"/>
        <v>696.88404669260706</v>
      </c>
    </row>
    <row r="143" spans="1:48">
      <c r="A143">
        <v>142</v>
      </c>
      <c r="B143" s="2">
        <v>46185</v>
      </c>
      <c r="C143" t="s">
        <v>26</v>
      </c>
      <c r="D143" t="s">
        <v>40</v>
      </c>
      <c r="E143" t="s">
        <v>67</v>
      </c>
      <c r="F143" t="s">
        <v>42</v>
      </c>
      <c r="G143" t="s">
        <v>47</v>
      </c>
      <c r="H143" t="s">
        <v>244</v>
      </c>
      <c r="I143" t="s">
        <v>69</v>
      </c>
      <c r="J143" s="4">
        <v>585</v>
      </c>
      <c r="K143" s="4">
        <v>554</v>
      </c>
      <c r="L143" s="4">
        <v>526</v>
      </c>
      <c r="M143" s="4">
        <v>28</v>
      </c>
      <c r="N143" s="4">
        <v>8</v>
      </c>
      <c r="O143" s="4">
        <v>49</v>
      </c>
      <c r="P143" t="s">
        <v>33</v>
      </c>
      <c r="Q143" s="4">
        <v>64</v>
      </c>
      <c r="R143" s="4">
        <v>63</v>
      </c>
      <c r="S143" s="4">
        <v>66.5</v>
      </c>
      <c r="T143" s="5">
        <v>2.35</v>
      </c>
      <c r="U143" s="5">
        <v>20.91</v>
      </c>
      <c r="V143" s="43">
        <v>17748.86</v>
      </c>
      <c r="W143" s="5">
        <v>8.34</v>
      </c>
      <c r="X143" s="6" t="s">
        <v>45</v>
      </c>
      <c r="Y143" s="4">
        <v>16</v>
      </c>
      <c r="Z143" s="43">
        <v>26821.63</v>
      </c>
      <c r="AA143" s="8">
        <f t="shared" si="44"/>
        <v>0.94700854700854697</v>
      </c>
      <c r="AB143" s="8">
        <f t="shared" si="45"/>
        <v>5.0541516245487361E-2</v>
      </c>
      <c r="AC143" s="8">
        <f t="shared" si="46"/>
        <v>1.444043321299639E-2</v>
      </c>
      <c r="AD143" s="8">
        <f t="shared" si="47"/>
        <v>0.94945848375451258</v>
      </c>
      <c r="AE143" s="11">
        <f t="shared" si="48"/>
        <v>0.81666666666666665</v>
      </c>
      <c r="AF143" s="11">
        <f t="shared" si="49"/>
        <v>57.142857142857146</v>
      </c>
      <c r="AG143" s="11">
        <f t="shared" si="50"/>
        <v>9.6950000000000003</v>
      </c>
      <c r="AH143" s="13">
        <f t="shared" si="51"/>
        <v>9.5833333333333339</v>
      </c>
      <c r="AI143">
        <f t="shared" si="52"/>
        <v>10.4</v>
      </c>
      <c r="AJ143" s="14">
        <f t="shared" si="53"/>
        <v>0.92147435897435903</v>
      </c>
      <c r="AK143">
        <f t="shared" si="54"/>
        <v>56.25</v>
      </c>
      <c r="AL143" s="8">
        <f t="shared" si="55"/>
        <v>1.0158730158730158</v>
      </c>
      <c r="AM143" s="8">
        <f t="shared" si="56"/>
        <v>0.94945848375451258</v>
      </c>
      <c r="AN143" s="16">
        <f t="shared" si="57"/>
        <v>0.88878897543157465</v>
      </c>
      <c r="AO143" s="16">
        <f t="shared" si="58"/>
        <v>0.86283731078327286</v>
      </c>
      <c r="AP143" s="17">
        <f t="shared" si="59"/>
        <v>17748.86</v>
      </c>
      <c r="AQ143" s="17">
        <f t="shared" si="60"/>
        <v>32.037653429602891</v>
      </c>
      <c r="AR143" s="17">
        <f t="shared" si="61"/>
        <v>9072.77</v>
      </c>
      <c r="AS143" s="17">
        <f t="shared" si="62"/>
        <v>16.376841155234658</v>
      </c>
      <c r="AT143" s="18" t="str">
        <f t="shared" si="63"/>
        <v>Medium</v>
      </c>
      <c r="AU143" s="16" t="str">
        <f t="shared" si="64"/>
        <v>Normal</v>
      </c>
      <c r="AV143" s="17">
        <f t="shared" si="65"/>
        <v>256.30122743682313</v>
      </c>
    </row>
    <row r="144" spans="1:48">
      <c r="A144">
        <v>143</v>
      </c>
      <c r="B144" s="2">
        <v>46185</v>
      </c>
      <c r="C144" t="s">
        <v>26</v>
      </c>
      <c r="D144" t="s">
        <v>27</v>
      </c>
      <c r="E144" t="s">
        <v>35</v>
      </c>
      <c r="F144" t="s">
        <v>29</v>
      </c>
      <c r="G144" t="s">
        <v>36</v>
      </c>
      <c r="H144" t="s">
        <v>245</v>
      </c>
      <c r="I144" t="s">
        <v>44</v>
      </c>
      <c r="J144" s="4">
        <v>761</v>
      </c>
      <c r="K144" s="4">
        <v>713</v>
      </c>
      <c r="L144" s="4">
        <v>678</v>
      </c>
      <c r="M144" s="4">
        <v>35</v>
      </c>
      <c r="N144" s="4">
        <v>9</v>
      </c>
      <c r="O144" s="4">
        <v>14</v>
      </c>
      <c r="P144" t="s">
        <v>81</v>
      </c>
      <c r="Q144" s="4">
        <v>45</v>
      </c>
      <c r="R144" s="4">
        <v>47</v>
      </c>
      <c r="S144" s="4">
        <v>79.400000000000006</v>
      </c>
      <c r="T144" s="5">
        <v>1.98</v>
      </c>
      <c r="U144" s="5">
        <v>20.76</v>
      </c>
      <c r="V144" s="43">
        <v>15200.98</v>
      </c>
      <c r="W144" s="5">
        <v>7.34</v>
      </c>
      <c r="X144" s="6" t="s">
        <v>89</v>
      </c>
      <c r="Y144" s="4">
        <v>24</v>
      </c>
      <c r="Z144" s="43">
        <v>23910.38</v>
      </c>
      <c r="AA144" s="8">
        <f t="shared" si="44"/>
        <v>0.93692509855453354</v>
      </c>
      <c r="AB144" s="8">
        <f t="shared" si="45"/>
        <v>4.9088359046283309E-2</v>
      </c>
      <c r="AC144" s="8">
        <f t="shared" si="46"/>
        <v>1.2622720897615708E-2</v>
      </c>
      <c r="AD144" s="8">
        <f t="shared" si="47"/>
        <v>0.95091164095371672</v>
      </c>
      <c r="AE144" s="11">
        <f t="shared" si="48"/>
        <v>0.23333333333333334</v>
      </c>
      <c r="AF144" s="11">
        <f t="shared" si="49"/>
        <v>76.59574468085107</v>
      </c>
      <c r="AG144" s="11">
        <f t="shared" si="50"/>
        <v>9.3086111111111105</v>
      </c>
      <c r="AH144" s="13">
        <f t="shared" si="51"/>
        <v>9.2791666666666668</v>
      </c>
      <c r="AI144">
        <f t="shared" si="52"/>
        <v>9.5124999999999993</v>
      </c>
      <c r="AJ144" s="14">
        <f t="shared" si="53"/>
        <v>0.97547087166009649</v>
      </c>
      <c r="AK144">
        <f t="shared" si="54"/>
        <v>80</v>
      </c>
      <c r="AL144" s="8">
        <f t="shared" si="55"/>
        <v>0.95744680851063835</v>
      </c>
      <c r="AM144" s="8">
        <f t="shared" si="56"/>
        <v>0.95091164095371672</v>
      </c>
      <c r="AN144" s="16">
        <f t="shared" si="57"/>
        <v>0.88811483675060565</v>
      </c>
      <c r="AO144" s="16">
        <f t="shared" si="58"/>
        <v>0.86280706408787866</v>
      </c>
      <c r="AP144" s="17">
        <f t="shared" si="59"/>
        <v>15200.98</v>
      </c>
      <c r="AQ144" s="17">
        <f t="shared" si="60"/>
        <v>21.319747545582047</v>
      </c>
      <c r="AR144" s="17">
        <f t="shared" si="61"/>
        <v>8709.4000000000015</v>
      </c>
      <c r="AS144" s="17">
        <f t="shared" si="62"/>
        <v>12.215147265077141</v>
      </c>
      <c r="AT144" s="18" t="str">
        <f t="shared" si="63"/>
        <v>Low</v>
      </c>
      <c r="AU144" s="16" t="str">
        <f t="shared" si="64"/>
        <v>Normal</v>
      </c>
      <c r="AV144" s="17">
        <f t="shared" si="65"/>
        <v>191.87772791023843</v>
      </c>
    </row>
    <row r="145" spans="1:48">
      <c r="A145">
        <v>144</v>
      </c>
      <c r="B145" s="2">
        <v>46086</v>
      </c>
      <c r="C145" t="s">
        <v>26</v>
      </c>
      <c r="D145" t="s">
        <v>108</v>
      </c>
      <c r="E145" t="s">
        <v>130</v>
      </c>
      <c r="F145" t="s">
        <v>29</v>
      </c>
      <c r="G145" t="s">
        <v>58</v>
      </c>
      <c r="H145" t="s">
        <v>246</v>
      </c>
      <c r="I145" t="s">
        <v>100</v>
      </c>
      <c r="J145" s="4">
        <v>705</v>
      </c>
      <c r="K145" s="4">
        <v>584</v>
      </c>
      <c r="L145" s="4">
        <v>550</v>
      </c>
      <c r="M145" s="4">
        <v>34</v>
      </c>
      <c r="N145" s="4">
        <v>7</v>
      </c>
      <c r="O145" s="4">
        <v>59</v>
      </c>
      <c r="P145" t="s">
        <v>83</v>
      </c>
      <c r="Q145" s="4">
        <v>49</v>
      </c>
      <c r="R145" s="4">
        <v>51</v>
      </c>
      <c r="S145" s="4">
        <v>66.7</v>
      </c>
      <c r="T145" s="5">
        <v>2</v>
      </c>
      <c r="U145" s="5">
        <v>27.14</v>
      </c>
      <c r="V145" s="43">
        <v>13233.62</v>
      </c>
      <c r="W145" s="5">
        <v>6.41</v>
      </c>
      <c r="X145" s="6" t="s">
        <v>50</v>
      </c>
      <c r="Y145" s="4">
        <v>26</v>
      </c>
      <c r="Z145" s="43">
        <v>21291.26</v>
      </c>
      <c r="AA145" s="8">
        <f t="shared" si="44"/>
        <v>0.82836879432624111</v>
      </c>
      <c r="AB145" s="8">
        <f t="shared" si="45"/>
        <v>5.8219178082191778E-2</v>
      </c>
      <c r="AC145" s="8">
        <f t="shared" si="46"/>
        <v>1.1986301369863013E-2</v>
      </c>
      <c r="AD145" s="8">
        <f t="shared" si="47"/>
        <v>0.94178082191780821</v>
      </c>
      <c r="AE145" s="11">
        <f t="shared" si="48"/>
        <v>0.98333333333333328</v>
      </c>
      <c r="AF145" s="11">
        <f t="shared" si="49"/>
        <v>70.588235294117652</v>
      </c>
      <c r="AG145" s="11">
        <f t="shared" si="50"/>
        <v>8.2733333333333334</v>
      </c>
      <c r="AH145" s="13">
        <f t="shared" si="51"/>
        <v>8.6125000000000007</v>
      </c>
      <c r="AI145">
        <f t="shared" si="52"/>
        <v>9.5958333333333332</v>
      </c>
      <c r="AJ145" s="14">
        <f t="shared" si="53"/>
        <v>0.89752496743378207</v>
      </c>
      <c r="AK145">
        <f t="shared" si="54"/>
        <v>73.469387755102048</v>
      </c>
      <c r="AL145" s="8">
        <f t="shared" si="55"/>
        <v>0.96078431372549022</v>
      </c>
      <c r="AM145" s="8">
        <f t="shared" si="56"/>
        <v>0.94178082191780821</v>
      </c>
      <c r="AN145" s="16">
        <f t="shared" si="57"/>
        <v>0.81212388773638289</v>
      </c>
      <c r="AO145" s="16">
        <f t="shared" si="58"/>
        <v>0.86277753343132935</v>
      </c>
      <c r="AP145" s="17">
        <f t="shared" si="59"/>
        <v>13233.62</v>
      </c>
      <c r="AQ145" s="17">
        <f t="shared" si="60"/>
        <v>22.660308219178084</v>
      </c>
      <c r="AR145" s="17">
        <f t="shared" si="61"/>
        <v>8057.6399999999976</v>
      </c>
      <c r="AS145" s="17">
        <f t="shared" si="62"/>
        <v>13.797328767123284</v>
      </c>
      <c r="AT145" s="18" t="str">
        <f t="shared" si="63"/>
        <v>Medium</v>
      </c>
      <c r="AU145" s="16" t="str">
        <f t="shared" si="64"/>
        <v>Warning</v>
      </c>
      <c r="AV145" s="17">
        <f t="shared" si="65"/>
        <v>158.62215753424658</v>
      </c>
    </row>
    <row r="146" spans="1:48">
      <c r="A146">
        <v>145</v>
      </c>
      <c r="B146" s="2">
        <v>46027</v>
      </c>
      <c r="C146" t="s">
        <v>26</v>
      </c>
      <c r="D146" t="s">
        <v>77</v>
      </c>
      <c r="E146" t="s">
        <v>105</v>
      </c>
      <c r="F146" t="s">
        <v>57</v>
      </c>
      <c r="G146" t="s">
        <v>30</v>
      </c>
      <c r="H146" t="s">
        <v>247</v>
      </c>
      <c r="I146" t="s">
        <v>143</v>
      </c>
      <c r="J146" s="4">
        <v>978</v>
      </c>
      <c r="K146" s="4">
        <v>626</v>
      </c>
      <c r="L146" s="4">
        <v>580</v>
      </c>
      <c r="M146" s="4">
        <v>46</v>
      </c>
      <c r="N146" s="4">
        <v>16</v>
      </c>
      <c r="O146" s="4">
        <v>171</v>
      </c>
      <c r="P146" t="s">
        <v>54</v>
      </c>
      <c r="Q146" s="4">
        <v>42</v>
      </c>
      <c r="R146" s="4">
        <v>45</v>
      </c>
      <c r="S146" s="4">
        <v>76.900000000000006</v>
      </c>
      <c r="T146" s="5">
        <v>1.76</v>
      </c>
      <c r="U146" s="5">
        <v>29.51</v>
      </c>
      <c r="V146" s="43">
        <v>11646.71</v>
      </c>
      <c r="W146" s="5">
        <v>5.61</v>
      </c>
      <c r="X146" s="6" t="s">
        <v>34</v>
      </c>
      <c r="Y146" s="4">
        <v>12</v>
      </c>
      <c r="Z146" s="43">
        <v>18777.37</v>
      </c>
      <c r="AA146" s="8">
        <f t="shared" si="44"/>
        <v>0.64008179959100209</v>
      </c>
      <c r="AB146" s="8">
        <f t="shared" si="45"/>
        <v>7.3482428115015971E-2</v>
      </c>
      <c r="AC146" s="8">
        <f t="shared" si="46"/>
        <v>2.5559105431309903E-2</v>
      </c>
      <c r="AD146" s="8">
        <f t="shared" si="47"/>
        <v>0.92651757188498407</v>
      </c>
      <c r="AE146" s="11">
        <f t="shared" si="48"/>
        <v>2.85</v>
      </c>
      <c r="AF146" s="11">
        <f t="shared" si="49"/>
        <v>80</v>
      </c>
      <c r="AG146" s="11">
        <f t="shared" si="50"/>
        <v>7.8250000000000002</v>
      </c>
      <c r="AH146" s="13">
        <f t="shared" si="51"/>
        <v>8.56</v>
      </c>
      <c r="AI146">
        <f t="shared" si="52"/>
        <v>11.41</v>
      </c>
      <c r="AJ146" s="14">
        <f t="shared" si="53"/>
        <v>0.75021910604732689</v>
      </c>
      <c r="AK146">
        <f t="shared" si="54"/>
        <v>85.714285714285708</v>
      </c>
      <c r="AL146" s="8">
        <f t="shared" si="55"/>
        <v>0.93333333333333335</v>
      </c>
      <c r="AM146" s="8">
        <f t="shared" si="56"/>
        <v>0.92651757188498407</v>
      </c>
      <c r="AN146" s="16">
        <f t="shared" si="57"/>
        <v>0.64875177221557989</v>
      </c>
      <c r="AO146" s="16">
        <f t="shared" si="58"/>
        <v>0.86283670825106651</v>
      </c>
      <c r="AP146" s="17">
        <f t="shared" si="59"/>
        <v>11646.71</v>
      </c>
      <c r="AQ146" s="17">
        <f t="shared" si="60"/>
        <v>18.60496805111821</v>
      </c>
      <c r="AR146" s="17">
        <f t="shared" si="61"/>
        <v>7130.66</v>
      </c>
      <c r="AS146" s="17">
        <f t="shared" si="62"/>
        <v>11.390830670926517</v>
      </c>
      <c r="AT146" s="18" t="str">
        <f t="shared" si="63"/>
        <v>Medium</v>
      </c>
      <c r="AU146" s="16" t="str">
        <f t="shared" si="64"/>
        <v>Critical</v>
      </c>
      <c r="AV146" s="17">
        <f t="shared" si="65"/>
        <v>297.67948881789135</v>
      </c>
    </row>
    <row r="147" spans="1:48">
      <c r="A147">
        <v>146</v>
      </c>
      <c r="B147" s="2">
        <v>46184</v>
      </c>
      <c r="C147" t="s">
        <v>26</v>
      </c>
      <c r="D147" t="s">
        <v>108</v>
      </c>
      <c r="E147" t="s">
        <v>130</v>
      </c>
      <c r="F147" t="s">
        <v>42</v>
      </c>
      <c r="G147" t="s">
        <v>36</v>
      </c>
      <c r="H147" t="s">
        <v>248</v>
      </c>
      <c r="I147" t="s">
        <v>88</v>
      </c>
      <c r="J147" s="4">
        <v>750</v>
      </c>
      <c r="K147" s="4">
        <v>622</v>
      </c>
      <c r="L147" s="4">
        <v>587</v>
      </c>
      <c r="M147" s="4">
        <v>35</v>
      </c>
      <c r="N147" s="4">
        <v>13</v>
      </c>
      <c r="O147" s="4">
        <v>37</v>
      </c>
      <c r="P147" t="s">
        <v>81</v>
      </c>
      <c r="Q147" s="4">
        <v>45</v>
      </c>
      <c r="R147" s="4">
        <v>45</v>
      </c>
      <c r="S147" s="4">
        <v>73.3</v>
      </c>
      <c r="T147" s="5">
        <v>1.56</v>
      </c>
      <c r="U147" s="5">
        <v>26.87</v>
      </c>
      <c r="V147" s="43">
        <v>12533.6</v>
      </c>
      <c r="W147" s="5">
        <v>7.09</v>
      </c>
      <c r="X147" s="6" t="s">
        <v>34</v>
      </c>
      <c r="Y147" s="4">
        <v>9</v>
      </c>
      <c r="Z147" s="43">
        <v>20604.34</v>
      </c>
      <c r="AA147" s="8">
        <f t="shared" si="44"/>
        <v>0.82933333333333337</v>
      </c>
      <c r="AB147" s="8">
        <f t="shared" si="45"/>
        <v>5.6270096463022508E-2</v>
      </c>
      <c r="AC147" s="8">
        <f t="shared" si="46"/>
        <v>2.0900321543408359E-2</v>
      </c>
      <c r="AD147" s="8">
        <f t="shared" si="47"/>
        <v>0.9437299035369775</v>
      </c>
      <c r="AE147" s="11">
        <f t="shared" si="48"/>
        <v>0.6166666666666667</v>
      </c>
      <c r="AF147" s="11">
        <f t="shared" si="49"/>
        <v>80</v>
      </c>
      <c r="AG147" s="11">
        <f t="shared" si="50"/>
        <v>7.7750000000000004</v>
      </c>
      <c r="AH147" s="13">
        <f t="shared" si="51"/>
        <v>8.7583333333333329</v>
      </c>
      <c r="AI147">
        <f t="shared" si="52"/>
        <v>9.375</v>
      </c>
      <c r="AJ147" s="14">
        <f t="shared" si="53"/>
        <v>0.93422222222222218</v>
      </c>
      <c r="AK147">
        <f t="shared" si="54"/>
        <v>80</v>
      </c>
      <c r="AL147" s="8">
        <f t="shared" si="55"/>
        <v>1</v>
      </c>
      <c r="AM147" s="8">
        <f t="shared" si="56"/>
        <v>0.9437299035369775</v>
      </c>
      <c r="AN147" s="16">
        <f t="shared" si="57"/>
        <v>0.88165344765987852</v>
      </c>
      <c r="AO147" s="16">
        <f t="shared" si="58"/>
        <v>0.86308709998911959</v>
      </c>
      <c r="AP147" s="17">
        <f t="shared" si="59"/>
        <v>12533.6</v>
      </c>
      <c r="AQ147" s="17">
        <f t="shared" si="60"/>
        <v>20.150482315112541</v>
      </c>
      <c r="AR147" s="17">
        <f t="shared" si="61"/>
        <v>8070.74</v>
      </c>
      <c r="AS147" s="17">
        <f t="shared" si="62"/>
        <v>12.975466237942122</v>
      </c>
      <c r="AT147" s="18" t="str">
        <f t="shared" si="63"/>
        <v>Medium</v>
      </c>
      <c r="AU147" s="16" t="str">
        <f t="shared" si="64"/>
        <v>Normal</v>
      </c>
      <c r="AV147" s="17">
        <f t="shared" si="65"/>
        <v>261.95627009646302</v>
      </c>
    </row>
    <row r="148" spans="1:48">
      <c r="A148">
        <v>147</v>
      </c>
      <c r="B148" s="2">
        <v>46076</v>
      </c>
      <c r="C148" t="s">
        <v>46</v>
      </c>
      <c r="D148" t="s">
        <v>108</v>
      </c>
      <c r="E148" t="s">
        <v>146</v>
      </c>
      <c r="F148" t="s">
        <v>29</v>
      </c>
      <c r="G148" t="s">
        <v>36</v>
      </c>
      <c r="H148" t="s">
        <v>249</v>
      </c>
      <c r="I148" t="s">
        <v>176</v>
      </c>
      <c r="J148" s="4">
        <v>932</v>
      </c>
      <c r="K148" s="4">
        <v>789</v>
      </c>
      <c r="L148" s="4">
        <v>723</v>
      </c>
      <c r="M148" s="4">
        <v>66</v>
      </c>
      <c r="N148" s="4">
        <v>13</v>
      </c>
      <c r="O148" s="4">
        <v>39</v>
      </c>
      <c r="P148" t="s">
        <v>70</v>
      </c>
      <c r="Q148" s="4">
        <v>45</v>
      </c>
      <c r="R148" s="4">
        <v>44</v>
      </c>
      <c r="S148" s="4">
        <v>75.599999999999994</v>
      </c>
      <c r="T148" s="5">
        <v>2.5</v>
      </c>
      <c r="U148" s="5">
        <v>25.31</v>
      </c>
      <c r="V148" s="43">
        <v>15768</v>
      </c>
      <c r="W148" s="5">
        <v>8.33</v>
      </c>
      <c r="X148" s="6" t="s">
        <v>34</v>
      </c>
      <c r="Y148" s="4">
        <v>36</v>
      </c>
      <c r="Z148" s="43">
        <v>25667.18</v>
      </c>
      <c r="AA148" s="8">
        <f t="shared" si="44"/>
        <v>0.84656652360515017</v>
      </c>
      <c r="AB148" s="8">
        <f t="shared" si="45"/>
        <v>8.3650190114068435E-2</v>
      </c>
      <c r="AC148" s="8">
        <f t="shared" si="46"/>
        <v>1.6476552598225603E-2</v>
      </c>
      <c r="AD148" s="8">
        <f t="shared" si="47"/>
        <v>0.91634980988593151</v>
      </c>
      <c r="AE148" s="11">
        <f t="shared" si="48"/>
        <v>0.65</v>
      </c>
      <c r="AF148" s="11">
        <f t="shared" si="49"/>
        <v>81.818181818181813</v>
      </c>
      <c r="AG148" s="11">
        <f t="shared" si="50"/>
        <v>9.6433333333333326</v>
      </c>
      <c r="AH148" s="13">
        <f t="shared" si="51"/>
        <v>11</v>
      </c>
      <c r="AI148">
        <f t="shared" si="52"/>
        <v>11.65</v>
      </c>
      <c r="AJ148" s="14">
        <f t="shared" si="53"/>
        <v>0.94420600858369097</v>
      </c>
      <c r="AK148">
        <f t="shared" si="54"/>
        <v>80</v>
      </c>
      <c r="AL148" s="8">
        <f t="shared" si="55"/>
        <v>1.0227272727272727</v>
      </c>
      <c r="AM148" s="8">
        <f t="shared" si="56"/>
        <v>0.91634980988593151</v>
      </c>
      <c r="AN148" s="16">
        <f t="shared" si="57"/>
        <v>0.88488715546924712</v>
      </c>
      <c r="AO148" s="16">
        <f t="shared" si="58"/>
        <v>0.86306535953517249</v>
      </c>
      <c r="AP148" s="17">
        <f t="shared" si="59"/>
        <v>15768</v>
      </c>
      <c r="AQ148" s="17">
        <f t="shared" si="60"/>
        <v>19.984790874524716</v>
      </c>
      <c r="AR148" s="17">
        <f t="shared" si="61"/>
        <v>9899.18</v>
      </c>
      <c r="AS148" s="17">
        <f t="shared" si="62"/>
        <v>12.546489226869456</v>
      </c>
      <c r="AT148" s="18" t="str">
        <f t="shared" si="63"/>
        <v>High</v>
      </c>
      <c r="AU148" s="16" t="str">
        <f t="shared" si="64"/>
        <v>Normal</v>
      </c>
      <c r="AV148" s="17">
        <f t="shared" si="65"/>
        <v>259.8022813688213</v>
      </c>
    </row>
    <row r="149" spans="1:48">
      <c r="A149">
        <v>148</v>
      </c>
      <c r="B149" s="2">
        <v>46047</v>
      </c>
      <c r="C149" t="s">
        <v>26</v>
      </c>
      <c r="D149" t="s">
        <v>27</v>
      </c>
      <c r="E149" t="s">
        <v>51</v>
      </c>
      <c r="F149" t="s">
        <v>42</v>
      </c>
      <c r="G149" t="s">
        <v>30</v>
      </c>
      <c r="H149" t="s">
        <v>250</v>
      </c>
      <c r="I149" t="s">
        <v>149</v>
      </c>
      <c r="J149" s="4">
        <v>944</v>
      </c>
      <c r="K149" s="4">
        <v>1033</v>
      </c>
      <c r="L149" s="4">
        <v>998</v>
      </c>
      <c r="M149" s="4">
        <v>35</v>
      </c>
      <c r="N149" s="4">
        <v>13</v>
      </c>
      <c r="O149" s="4">
        <v>16</v>
      </c>
      <c r="P149" t="s">
        <v>54</v>
      </c>
      <c r="Q149" s="4">
        <v>42</v>
      </c>
      <c r="R149" s="4">
        <v>42</v>
      </c>
      <c r="S149" s="4">
        <v>75.8</v>
      </c>
      <c r="T149" s="5">
        <v>2.33</v>
      </c>
      <c r="U149" s="5">
        <v>39.049999999999997</v>
      </c>
      <c r="V149" s="43">
        <v>18931.03</v>
      </c>
      <c r="W149" s="5">
        <v>11.08</v>
      </c>
      <c r="X149" s="6" t="s">
        <v>34</v>
      </c>
      <c r="Y149" s="4">
        <v>23</v>
      </c>
      <c r="Z149" s="43">
        <v>31231.83</v>
      </c>
      <c r="AA149" s="8">
        <f t="shared" si="44"/>
        <v>1.0942796610169492</v>
      </c>
      <c r="AB149" s="8">
        <f t="shared" si="45"/>
        <v>3.3881897386253627E-2</v>
      </c>
      <c r="AC149" s="8">
        <f t="shared" si="46"/>
        <v>1.2584704743465635E-2</v>
      </c>
      <c r="AD149" s="8">
        <f t="shared" si="47"/>
        <v>0.96611810261374642</v>
      </c>
      <c r="AE149" s="11">
        <f t="shared" si="48"/>
        <v>0.26666666666666666</v>
      </c>
      <c r="AF149" s="11">
        <f t="shared" si="49"/>
        <v>85.714285714285708</v>
      </c>
      <c r="AG149" s="11">
        <f t="shared" si="50"/>
        <v>12.051666666666666</v>
      </c>
      <c r="AH149" s="13">
        <f t="shared" si="51"/>
        <v>10.746666666666666</v>
      </c>
      <c r="AI149">
        <f t="shared" si="52"/>
        <v>11.013333333333334</v>
      </c>
      <c r="AJ149" s="14">
        <f t="shared" si="53"/>
        <v>0.97578692493946728</v>
      </c>
      <c r="AK149">
        <f t="shared" si="54"/>
        <v>85.714285714285708</v>
      </c>
      <c r="AL149" s="8">
        <f t="shared" si="55"/>
        <v>1</v>
      </c>
      <c r="AM149" s="8">
        <f t="shared" si="56"/>
        <v>0.96611810261374642</v>
      </c>
      <c r="AN149" s="16">
        <f t="shared" si="57"/>
        <v>0.94272541247782038</v>
      </c>
      <c r="AO149" s="16">
        <f t="shared" si="58"/>
        <v>0.86303977712493318</v>
      </c>
      <c r="AP149" s="17">
        <f t="shared" si="59"/>
        <v>18931.03</v>
      </c>
      <c r="AQ149" s="17">
        <f t="shared" si="60"/>
        <v>18.3262633107454</v>
      </c>
      <c r="AR149" s="17">
        <f t="shared" si="61"/>
        <v>12300.800000000003</v>
      </c>
      <c r="AS149" s="17">
        <f t="shared" si="62"/>
        <v>11.907841239109393</v>
      </c>
      <c r="AT149" s="18" t="str">
        <f t="shared" si="63"/>
        <v>Medium</v>
      </c>
      <c r="AU149" s="16" t="str">
        <f t="shared" si="64"/>
        <v>Normal</v>
      </c>
      <c r="AV149" s="17">
        <f t="shared" si="65"/>
        <v>238.2414230396902</v>
      </c>
    </row>
    <row r="150" spans="1:48">
      <c r="A150">
        <v>149</v>
      </c>
      <c r="B150" s="2">
        <v>46038</v>
      </c>
      <c r="C150" t="s">
        <v>26</v>
      </c>
      <c r="D150" t="s">
        <v>27</v>
      </c>
      <c r="E150" t="s">
        <v>35</v>
      </c>
      <c r="F150" t="s">
        <v>57</v>
      </c>
      <c r="G150" t="s">
        <v>103</v>
      </c>
      <c r="H150" t="s">
        <v>251</v>
      </c>
      <c r="I150" t="s">
        <v>197</v>
      </c>
      <c r="J150" s="4">
        <v>566</v>
      </c>
      <c r="K150" s="4">
        <v>563</v>
      </c>
      <c r="L150" s="4">
        <v>528</v>
      </c>
      <c r="M150" s="4">
        <v>35</v>
      </c>
      <c r="N150" s="4">
        <v>14</v>
      </c>
      <c r="O150" s="4">
        <v>0</v>
      </c>
      <c r="P150" t="s">
        <v>39</v>
      </c>
      <c r="Q150" s="4">
        <v>57</v>
      </c>
      <c r="R150" s="4">
        <v>63</v>
      </c>
      <c r="S150" s="4">
        <v>66.5</v>
      </c>
      <c r="T150" s="5">
        <v>2.4700000000000002</v>
      </c>
      <c r="U150" s="5">
        <v>18.989999999999998</v>
      </c>
      <c r="V150" s="43">
        <v>15770.43</v>
      </c>
      <c r="W150" s="5">
        <v>7.2</v>
      </c>
      <c r="X150" s="6" t="s">
        <v>50</v>
      </c>
      <c r="Y150" s="4">
        <v>27</v>
      </c>
      <c r="Z150" s="43">
        <v>24324.17</v>
      </c>
      <c r="AA150" s="8">
        <f t="shared" si="44"/>
        <v>0.9946996466431095</v>
      </c>
      <c r="AB150" s="8">
        <f t="shared" si="45"/>
        <v>6.216696269982238E-2</v>
      </c>
      <c r="AC150" s="8">
        <f t="shared" si="46"/>
        <v>2.4866785079928951E-2</v>
      </c>
      <c r="AD150" s="8">
        <f t="shared" si="47"/>
        <v>0.93783303730017764</v>
      </c>
      <c r="AE150" s="11">
        <f t="shared" si="48"/>
        <v>0</v>
      </c>
      <c r="AF150" s="11">
        <f t="shared" si="49"/>
        <v>57.142857142857146</v>
      </c>
      <c r="AG150" s="11">
        <f t="shared" si="50"/>
        <v>9.8524999999999991</v>
      </c>
      <c r="AH150" s="13">
        <f t="shared" si="51"/>
        <v>8.961666666666666</v>
      </c>
      <c r="AI150">
        <f t="shared" si="52"/>
        <v>8.961666666666666</v>
      </c>
      <c r="AJ150" s="14">
        <f t="shared" si="53"/>
        <v>1</v>
      </c>
      <c r="AK150">
        <f t="shared" si="54"/>
        <v>63.157894736842103</v>
      </c>
      <c r="AL150" s="8">
        <f t="shared" si="55"/>
        <v>0.90476190476190488</v>
      </c>
      <c r="AM150" s="8">
        <f t="shared" si="56"/>
        <v>0.93783303730017764</v>
      </c>
      <c r="AN150" s="16">
        <f t="shared" si="57"/>
        <v>0.84851560517635127</v>
      </c>
      <c r="AO150" s="16">
        <f t="shared" si="58"/>
        <v>0.86294624938390874</v>
      </c>
      <c r="AP150" s="17">
        <f t="shared" si="59"/>
        <v>15770.43</v>
      </c>
      <c r="AQ150" s="17">
        <f t="shared" si="60"/>
        <v>28.011420959147426</v>
      </c>
      <c r="AR150" s="17">
        <f t="shared" si="61"/>
        <v>8553.739999999998</v>
      </c>
      <c r="AS150" s="17">
        <f t="shared" si="62"/>
        <v>15.193143872113673</v>
      </c>
      <c r="AT150" s="18" t="str">
        <f t="shared" si="63"/>
        <v>Medium</v>
      </c>
      <c r="AU150" s="16" t="str">
        <f t="shared" si="64"/>
        <v>Warning</v>
      </c>
      <c r="AV150" s="17">
        <f t="shared" si="65"/>
        <v>392.15989342806398</v>
      </c>
    </row>
    <row r="151" spans="1:48">
      <c r="A151">
        <v>150</v>
      </c>
      <c r="B151" s="2">
        <v>46170</v>
      </c>
      <c r="C151" t="s">
        <v>26</v>
      </c>
      <c r="D151" t="s">
        <v>108</v>
      </c>
      <c r="E151" t="s">
        <v>109</v>
      </c>
      <c r="F151" t="s">
        <v>42</v>
      </c>
      <c r="G151" t="s">
        <v>36</v>
      </c>
      <c r="H151" t="s">
        <v>252</v>
      </c>
      <c r="I151" t="s">
        <v>32</v>
      </c>
      <c r="J151" s="4">
        <v>901</v>
      </c>
      <c r="K151" s="4">
        <v>864</v>
      </c>
      <c r="L151" s="4">
        <v>755</v>
      </c>
      <c r="M151" s="4">
        <v>109</v>
      </c>
      <c r="N151" s="4">
        <v>33</v>
      </c>
      <c r="O151" s="4">
        <v>0</v>
      </c>
      <c r="P151" t="s">
        <v>39</v>
      </c>
      <c r="Q151" s="4">
        <v>45</v>
      </c>
      <c r="R151" s="4">
        <v>46</v>
      </c>
      <c r="S151" s="4">
        <v>82.9</v>
      </c>
      <c r="T151" s="5">
        <v>1.85</v>
      </c>
      <c r="U151" s="5">
        <v>29.46</v>
      </c>
      <c r="V151" s="43">
        <v>17000.84</v>
      </c>
      <c r="W151" s="5">
        <v>9.2799999999999994</v>
      </c>
      <c r="X151" s="6" t="s">
        <v>34</v>
      </c>
      <c r="Y151" s="4">
        <v>27</v>
      </c>
      <c r="Z151" s="43">
        <v>26156.880000000001</v>
      </c>
      <c r="AA151" s="8">
        <f t="shared" si="44"/>
        <v>0.95893451720310763</v>
      </c>
      <c r="AB151" s="8">
        <f t="shared" si="45"/>
        <v>0.12615740740740741</v>
      </c>
      <c r="AC151" s="8">
        <f t="shared" si="46"/>
        <v>3.8194444444444448E-2</v>
      </c>
      <c r="AD151" s="8">
        <f t="shared" si="47"/>
        <v>0.87384259259259256</v>
      </c>
      <c r="AE151" s="11">
        <f t="shared" si="48"/>
        <v>0</v>
      </c>
      <c r="AF151" s="11">
        <f t="shared" si="49"/>
        <v>78.260869565217391</v>
      </c>
      <c r="AG151" s="11">
        <f t="shared" si="50"/>
        <v>11.04</v>
      </c>
      <c r="AH151" s="13">
        <f t="shared" si="51"/>
        <v>11.262499999999999</v>
      </c>
      <c r="AI151">
        <f t="shared" si="52"/>
        <v>11.262499999999999</v>
      </c>
      <c r="AJ151" s="14">
        <f t="shared" si="53"/>
        <v>1</v>
      </c>
      <c r="AK151">
        <f t="shared" si="54"/>
        <v>80</v>
      </c>
      <c r="AL151" s="8">
        <f t="shared" si="55"/>
        <v>0.97826086956521741</v>
      </c>
      <c r="AM151" s="8">
        <f t="shared" si="56"/>
        <v>0.87384259259259256</v>
      </c>
      <c r="AN151" s="16">
        <f t="shared" si="57"/>
        <v>0.85484601449275366</v>
      </c>
      <c r="AO151" s="16">
        <f t="shared" si="58"/>
        <v>0.86296320666264847</v>
      </c>
      <c r="AP151" s="17">
        <f t="shared" si="59"/>
        <v>17000.84</v>
      </c>
      <c r="AQ151" s="17">
        <f t="shared" si="60"/>
        <v>19.676898148148148</v>
      </c>
      <c r="AR151" s="17">
        <f t="shared" si="61"/>
        <v>9156.0400000000009</v>
      </c>
      <c r="AS151" s="17">
        <f t="shared" si="62"/>
        <v>10.59726851851852</v>
      </c>
      <c r="AT151" s="18" t="str">
        <f t="shared" si="63"/>
        <v>Medium</v>
      </c>
      <c r="AU151" s="16" t="str">
        <f t="shared" si="64"/>
        <v>Normal</v>
      </c>
      <c r="AV151" s="17">
        <f t="shared" si="65"/>
        <v>649.33763888888882</v>
      </c>
    </row>
    <row r="152" spans="1:48">
      <c r="A152">
        <v>151</v>
      </c>
      <c r="B152" s="2">
        <v>46094</v>
      </c>
      <c r="C152" t="s">
        <v>26</v>
      </c>
      <c r="D152" t="s">
        <v>55</v>
      </c>
      <c r="E152" t="s">
        <v>56</v>
      </c>
      <c r="F152" t="s">
        <v>42</v>
      </c>
      <c r="G152" t="s">
        <v>58</v>
      </c>
      <c r="H152" t="s">
        <v>253</v>
      </c>
      <c r="I152" t="s">
        <v>94</v>
      </c>
      <c r="J152" s="4">
        <v>660</v>
      </c>
      <c r="K152" s="4">
        <v>660</v>
      </c>
      <c r="L152" s="4">
        <v>619</v>
      </c>
      <c r="M152" s="4">
        <v>41</v>
      </c>
      <c r="N152" s="4">
        <v>13</v>
      </c>
      <c r="O152" s="4">
        <v>6</v>
      </c>
      <c r="P152" t="s">
        <v>61</v>
      </c>
      <c r="Q152" s="4">
        <v>49</v>
      </c>
      <c r="R152" s="4">
        <v>50</v>
      </c>
      <c r="S152" s="4">
        <v>76</v>
      </c>
      <c r="T152" s="5">
        <v>1.97</v>
      </c>
      <c r="U152" s="5">
        <v>18.71</v>
      </c>
      <c r="V152" s="43">
        <v>14701.56</v>
      </c>
      <c r="W152" s="5">
        <v>9.24</v>
      </c>
      <c r="X152" s="6" t="s">
        <v>34</v>
      </c>
      <c r="Y152" s="4">
        <v>28</v>
      </c>
      <c r="Z152" s="43">
        <v>23533.77</v>
      </c>
      <c r="AA152" s="8">
        <f t="shared" si="44"/>
        <v>1</v>
      </c>
      <c r="AB152" s="8">
        <f t="shared" si="45"/>
        <v>6.2121212121212119E-2</v>
      </c>
      <c r="AC152" s="8">
        <f t="shared" si="46"/>
        <v>1.9696969696969695E-2</v>
      </c>
      <c r="AD152" s="8">
        <f t="shared" si="47"/>
        <v>0.93787878787878787</v>
      </c>
      <c r="AE152" s="11">
        <f t="shared" si="48"/>
        <v>0.1</v>
      </c>
      <c r="AF152" s="11">
        <f t="shared" si="49"/>
        <v>72</v>
      </c>
      <c r="AG152" s="11">
        <f t="shared" si="50"/>
        <v>9.1666666666666661</v>
      </c>
      <c r="AH152" s="13">
        <f t="shared" si="51"/>
        <v>8.8833333333333329</v>
      </c>
      <c r="AI152">
        <f t="shared" si="52"/>
        <v>8.9833333333333325</v>
      </c>
      <c r="AJ152" s="14">
        <f t="shared" si="53"/>
        <v>0.98886827458256032</v>
      </c>
      <c r="AK152">
        <f t="shared" si="54"/>
        <v>73.469387755102048</v>
      </c>
      <c r="AL152" s="8">
        <f t="shared" si="55"/>
        <v>0.97999999999999987</v>
      </c>
      <c r="AM152" s="8">
        <f t="shared" si="56"/>
        <v>0.93787878787878787</v>
      </c>
      <c r="AN152" s="16">
        <f t="shared" si="57"/>
        <v>0.90888980716253431</v>
      </c>
      <c r="AO152" s="16">
        <f t="shared" si="58"/>
        <v>0.86297275630049541</v>
      </c>
      <c r="AP152" s="17">
        <f t="shared" si="59"/>
        <v>14701.56</v>
      </c>
      <c r="AQ152" s="17">
        <f t="shared" si="60"/>
        <v>22.27509090909091</v>
      </c>
      <c r="AR152" s="17">
        <f t="shared" si="61"/>
        <v>8832.2100000000009</v>
      </c>
      <c r="AS152" s="17">
        <f t="shared" si="62"/>
        <v>13.382136363636365</v>
      </c>
      <c r="AT152" s="18" t="str">
        <f t="shared" si="63"/>
        <v>Medium</v>
      </c>
      <c r="AU152" s="16" t="str">
        <f t="shared" si="64"/>
        <v>Normal</v>
      </c>
      <c r="AV152" s="17">
        <f t="shared" si="65"/>
        <v>289.57618181818185</v>
      </c>
    </row>
    <row r="153" spans="1:48">
      <c r="A153">
        <v>152</v>
      </c>
      <c r="B153" s="2">
        <v>46075</v>
      </c>
      <c r="C153" t="s">
        <v>46</v>
      </c>
      <c r="D153" t="s">
        <v>108</v>
      </c>
      <c r="E153" t="s">
        <v>130</v>
      </c>
      <c r="F153" t="s">
        <v>57</v>
      </c>
      <c r="G153" t="s">
        <v>36</v>
      </c>
      <c r="H153" t="s">
        <v>254</v>
      </c>
      <c r="I153" t="s">
        <v>96</v>
      </c>
      <c r="J153" s="4">
        <v>849</v>
      </c>
      <c r="K153" s="4">
        <v>700</v>
      </c>
      <c r="L153" s="4">
        <v>660</v>
      </c>
      <c r="M153" s="4">
        <v>40</v>
      </c>
      <c r="N153" s="4">
        <v>10</v>
      </c>
      <c r="O153" s="4">
        <v>8</v>
      </c>
      <c r="P153" t="s">
        <v>81</v>
      </c>
      <c r="Q153" s="4">
        <v>45</v>
      </c>
      <c r="R153" s="4">
        <v>49</v>
      </c>
      <c r="S153" s="4">
        <v>78.400000000000006</v>
      </c>
      <c r="T153" s="5">
        <v>2.57</v>
      </c>
      <c r="U153" s="5">
        <v>27.74</v>
      </c>
      <c r="V153" s="43">
        <v>13991.8</v>
      </c>
      <c r="W153" s="5">
        <v>7.36</v>
      </c>
      <c r="X153" s="6" t="s">
        <v>45</v>
      </c>
      <c r="Y153" s="4">
        <v>19</v>
      </c>
      <c r="Z153" s="43">
        <v>22470.45</v>
      </c>
      <c r="AA153" s="8">
        <f t="shared" si="44"/>
        <v>0.82449941107184921</v>
      </c>
      <c r="AB153" s="8">
        <f t="shared" si="45"/>
        <v>5.7142857142857141E-2</v>
      </c>
      <c r="AC153" s="8">
        <f t="shared" si="46"/>
        <v>1.4285714285714285E-2</v>
      </c>
      <c r="AD153" s="8">
        <f t="shared" si="47"/>
        <v>0.94285714285714284</v>
      </c>
      <c r="AE153" s="11">
        <f t="shared" si="48"/>
        <v>0.13333333333333333</v>
      </c>
      <c r="AF153" s="11">
        <f t="shared" si="49"/>
        <v>73.469387755102048</v>
      </c>
      <c r="AG153" s="11">
        <f t="shared" si="50"/>
        <v>9.5277777777777786</v>
      </c>
      <c r="AH153" s="13">
        <f t="shared" si="51"/>
        <v>10.479166666666668</v>
      </c>
      <c r="AI153">
        <f t="shared" si="52"/>
        <v>10.612500000000001</v>
      </c>
      <c r="AJ153" s="14">
        <f t="shared" si="53"/>
        <v>0.98743619945033378</v>
      </c>
      <c r="AK153">
        <f t="shared" si="54"/>
        <v>80</v>
      </c>
      <c r="AL153" s="8">
        <f t="shared" si="55"/>
        <v>0.91836734693877564</v>
      </c>
      <c r="AM153" s="8">
        <f t="shared" si="56"/>
        <v>0.94285714285714284</v>
      </c>
      <c r="AN153" s="16">
        <f t="shared" si="57"/>
        <v>0.85501035345991006</v>
      </c>
      <c r="AO153" s="16">
        <f t="shared" si="58"/>
        <v>0.86291867261278976</v>
      </c>
      <c r="AP153" s="17">
        <f t="shared" si="59"/>
        <v>13991.8</v>
      </c>
      <c r="AQ153" s="17">
        <f t="shared" si="60"/>
        <v>19.988285714285713</v>
      </c>
      <c r="AR153" s="17">
        <f t="shared" si="61"/>
        <v>8478.6500000000015</v>
      </c>
      <c r="AS153" s="17">
        <f t="shared" si="62"/>
        <v>12.112357142857144</v>
      </c>
      <c r="AT153" s="18" t="str">
        <f t="shared" si="63"/>
        <v>Medium</v>
      </c>
      <c r="AU153" s="16" t="str">
        <f t="shared" si="64"/>
        <v>Normal</v>
      </c>
      <c r="AV153" s="17">
        <f t="shared" si="65"/>
        <v>199.88285714285712</v>
      </c>
    </row>
    <row r="154" spans="1:48">
      <c r="A154">
        <v>153</v>
      </c>
      <c r="B154" s="2">
        <v>46065</v>
      </c>
      <c r="C154" t="s">
        <v>46</v>
      </c>
      <c r="D154" t="s">
        <v>77</v>
      </c>
      <c r="E154" t="s">
        <v>105</v>
      </c>
      <c r="F154" t="s">
        <v>42</v>
      </c>
      <c r="G154" t="s">
        <v>58</v>
      </c>
      <c r="H154" t="s">
        <v>255</v>
      </c>
      <c r="I154" t="s">
        <v>38</v>
      </c>
      <c r="J154" s="4">
        <v>720</v>
      </c>
      <c r="K154" s="4">
        <v>656</v>
      </c>
      <c r="L154" s="4">
        <v>605</v>
      </c>
      <c r="M154" s="4">
        <v>51</v>
      </c>
      <c r="N154" s="4">
        <v>19</v>
      </c>
      <c r="O154" s="4">
        <v>19</v>
      </c>
      <c r="P154" t="s">
        <v>61</v>
      </c>
      <c r="Q154" s="4">
        <v>49</v>
      </c>
      <c r="R154" s="4">
        <v>52</v>
      </c>
      <c r="S154" s="4">
        <v>75.2</v>
      </c>
      <c r="T154" s="5">
        <v>2.88</v>
      </c>
      <c r="U154" s="5">
        <v>23.38</v>
      </c>
      <c r="V154" s="43">
        <v>15222.05</v>
      </c>
      <c r="W154" s="5">
        <v>6.96</v>
      </c>
      <c r="X154" s="6" t="s">
        <v>45</v>
      </c>
      <c r="Y154" s="4">
        <v>34</v>
      </c>
      <c r="Z154" s="43">
        <v>23031.88</v>
      </c>
      <c r="AA154" s="8">
        <f t="shared" si="44"/>
        <v>0.91111111111111109</v>
      </c>
      <c r="AB154" s="8">
        <f t="shared" si="45"/>
        <v>7.774390243902439E-2</v>
      </c>
      <c r="AC154" s="8">
        <f t="shared" si="46"/>
        <v>2.8963414634146343E-2</v>
      </c>
      <c r="AD154" s="8">
        <f t="shared" si="47"/>
        <v>0.9222560975609756</v>
      </c>
      <c r="AE154" s="11">
        <f t="shared" si="48"/>
        <v>0.31666666666666665</v>
      </c>
      <c r="AF154" s="11">
        <f t="shared" si="49"/>
        <v>69.230769230769226</v>
      </c>
      <c r="AG154" s="11">
        <f t="shared" si="50"/>
        <v>9.4755555555555553</v>
      </c>
      <c r="AH154" s="13">
        <f t="shared" si="51"/>
        <v>9.4833333333333343</v>
      </c>
      <c r="AI154">
        <f t="shared" si="52"/>
        <v>9.8000000000000007</v>
      </c>
      <c r="AJ154" s="14">
        <f t="shared" si="53"/>
        <v>0.96768707482993199</v>
      </c>
      <c r="AK154">
        <f t="shared" si="54"/>
        <v>73.469387755102048</v>
      </c>
      <c r="AL154" s="8">
        <f t="shared" si="55"/>
        <v>0.94230769230769218</v>
      </c>
      <c r="AM154" s="8">
        <f t="shared" si="56"/>
        <v>0.9222560975609756</v>
      </c>
      <c r="AN154" s="16">
        <f t="shared" si="57"/>
        <v>0.84096749921826131</v>
      </c>
      <c r="AO154" s="16">
        <f t="shared" si="58"/>
        <v>0.86292799846084745</v>
      </c>
      <c r="AP154" s="17">
        <f t="shared" si="59"/>
        <v>15222.05</v>
      </c>
      <c r="AQ154" s="17">
        <f t="shared" si="60"/>
        <v>23.204344512195121</v>
      </c>
      <c r="AR154" s="17">
        <f t="shared" si="61"/>
        <v>7809.8300000000017</v>
      </c>
      <c r="AS154" s="17">
        <f t="shared" si="62"/>
        <v>11.905228658536588</v>
      </c>
      <c r="AT154" s="18" t="str">
        <f t="shared" si="63"/>
        <v>High</v>
      </c>
      <c r="AU154" s="16" t="str">
        <f t="shared" si="64"/>
        <v>Warning</v>
      </c>
      <c r="AV154" s="17">
        <f t="shared" si="65"/>
        <v>440.8825457317073</v>
      </c>
    </row>
    <row r="155" spans="1:48">
      <c r="A155">
        <v>154</v>
      </c>
      <c r="B155" s="2">
        <v>46035</v>
      </c>
      <c r="C155" t="s">
        <v>46</v>
      </c>
      <c r="D155" t="s">
        <v>55</v>
      </c>
      <c r="E155" t="s">
        <v>98</v>
      </c>
      <c r="F155" t="s">
        <v>57</v>
      </c>
      <c r="G155" t="s">
        <v>36</v>
      </c>
      <c r="H155" t="s">
        <v>256</v>
      </c>
      <c r="I155" t="s">
        <v>113</v>
      </c>
      <c r="J155" s="4">
        <v>768</v>
      </c>
      <c r="K155" s="4">
        <v>692</v>
      </c>
      <c r="L155" s="4">
        <v>613</v>
      </c>
      <c r="M155" s="4">
        <v>79</v>
      </c>
      <c r="N155" s="4">
        <v>29</v>
      </c>
      <c r="O155" s="4">
        <v>36</v>
      </c>
      <c r="P155" t="s">
        <v>76</v>
      </c>
      <c r="Q155" s="4">
        <v>45</v>
      </c>
      <c r="R155" s="4">
        <v>50</v>
      </c>
      <c r="S155" s="4">
        <v>61.6</v>
      </c>
      <c r="T155" s="5">
        <v>2.98</v>
      </c>
      <c r="U155" s="5">
        <v>24.48</v>
      </c>
      <c r="V155" s="43">
        <v>14986.93</v>
      </c>
      <c r="W155" s="5">
        <v>7.83</v>
      </c>
      <c r="X155" s="6" t="s">
        <v>34</v>
      </c>
      <c r="Y155" s="4">
        <v>13</v>
      </c>
      <c r="Z155" s="43">
        <v>21342.68</v>
      </c>
      <c r="AA155" s="8">
        <f t="shared" si="44"/>
        <v>0.90104166666666663</v>
      </c>
      <c r="AB155" s="8">
        <f t="shared" si="45"/>
        <v>0.11416184971098266</v>
      </c>
      <c r="AC155" s="8">
        <f t="shared" si="46"/>
        <v>4.1907514450867052E-2</v>
      </c>
      <c r="AD155" s="8">
        <f t="shared" si="47"/>
        <v>0.88583815028901736</v>
      </c>
      <c r="AE155" s="11">
        <f t="shared" si="48"/>
        <v>0.6</v>
      </c>
      <c r="AF155" s="11">
        <f t="shared" si="49"/>
        <v>72</v>
      </c>
      <c r="AG155" s="11">
        <f t="shared" si="50"/>
        <v>9.6111111111111107</v>
      </c>
      <c r="AH155" s="13">
        <f t="shared" si="51"/>
        <v>9</v>
      </c>
      <c r="AI155">
        <f t="shared" si="52"/>
        <v>9.6</v>
      </c>
      <c r="AJ155" s="14">
        <f t="shared" si="53"/>
        <v>0.9375</v>
      </c>
      <c r="AK155">
        <f t="shared" si="54"/>
        <v>80</v>
      </c>
      <c r="AL155" s="8">
        <f t="shared" si="55"/>
        <v>0.9</v>
      </c>
      <c r="AM155" s="8">
        <f t="shared" si="56"/>
        <v>0.88583815028901736</v>
      </c>
      <c r="AN155" s="16">
        <f t="shared" si="57"/>
        <v>0.74742593930635837</v>
      </c>
      <c r="AO155" s="16">
        <f t="shared" si="58"/>
        <v>0.86295392585074437</v>
      </c>
      <c r="AP155" s="17">
        <f t="shared" si="59"/>
        <v>14986.93</v>
      </c>
      <c r="AQ155" s="17">
        <f t="shared" si="60"/>
        <v>21.657413294797689</v>
      </c>
      <c r="AR155" s="17">
        <f t="shared" si="61"/>
        <v>6355.75</v>
      </c>
      <c r="AS155" s="17">
        <f t="shared" si="62"/>
        <v>9.184609826589595</v>
      </c>
      <c r="AT155" s="18" t="str">
        <f t="shared" si="63"/>
        <v>Medium</v>
      </c>
      <c r="AU155" s="16" t="str">
        <f t="shared" si="64"/>
        <v>Warning</v>
      </c>
      <c r="AV155" s="17">
        <f t="shared" si="65"/>
        <v>628.06498554913298</v>
      </c>
    </row>
    <row r="156" spans="1:48">
      <c r="A156">
        <v>155</v>
      </c>
      <c r="B156" s="2">
        <v>46202</v>
      </c>
      <c r="C156" t="s">
        <v>46</v>
      </c>
      <c r="D156" t="s">
        <v>55</v>
      </c>
      <c r="E156" t="s">
        <v>98</v>
      </c>
      <c r="F156" t="s">
        <v>42</v>
      </c>
      <c r="G156" t="s">
        <v>47</v>
      </c>
      <c r="H156" t="s">
        <v>257</v>
      </c>
      <c r="I156" t="s">
        <v>140</v>
      </c>
      <c r="J156" s="4">
        <v>501</v>
      </c>
      <c r="K156" s="4">
        <v>449</v>
      </c>
      <c r="L156" s="4">
        <v>402</v>
      </c>
      <c r="M156" s="4">
        <v>47</v>
      </c>
      <c r="N156" s="4">
        <v>16</v>
      </c>
      <c r="O156" s="4">
        <v>0</v>
      </c>
      <c r="P156" t="s">
        <v>39</v>
      </c>
      <c r="Q156" s="4">
        <v>64</v>
      </c>
      <c r="R156" s="4">
        <v>65</v>
      </c>
      <c r="S156" s="4">
        <v>60</v>
      </c>
      <c r="T156" s="5">
        <v>2.39</v>
      </c>
      <c r="U156" s="5">
        <v>17.010000000000002</v>
      </c>
      <c r="V156" s="43">
        <v>14057.31</v>
      </c>
      <c r="W156" s="5">
        <v>9.24</v>
      </c>
      <c r="X156" s="6" t="s">
        <v>45</v>
      </c>
      <c r="Y156" s="4">
        <v>19</v>
      </c>
      <c r="Z156" s="43">
        <v>21122.54</v>
      </c>
      <c r="AA156" s="8">
        <f t="shared" si="44"/>
        <v>0.89620758483033935</v>
      </c>
      <c r="AB156" s="8">
        <f t="shared" si="45"/>
        <v>0.10467706013363029</v>
      </c>
      <c r="AC156" s="8">
        <f t="shared" si="46"/>
        <v>3.5634743875278395E-2</v>
      </c>
      <c r="AD156" s="8">
        <f t="shared" si="47"/>
        <v>0.89532293986636968</v>
      </c>
      <c r="AE156" s="11">
        <f t="shared" si="48"/>
        <v>0</v>
      </c>
      <c r="AF156" s="11">
        <f t="shared" si="49"/>
        <v>55.384615384615387</v>
      </c>
      <c r="AG156" s="11">
        <f t="shared" si="50"/>
        <v>8.1069444444444443</v>
      </c>
      <c r="AH156" s="13">
        <f t="shared" si="51"/>
        <v>8.9066666666666663</v>
      </c>
      <c r="AI156">
        <f t="shared" si="52"/>
        <v>8.9066666666666663</v>
      </c>
      <c r="AJ156" s="14">
        <f t="shared" si="53"/>
        <v>1</v>
      </c>
      <c r="AK156">
        <f t="shared" si="54"/>
        <v>56.25</v>
      </c>
      <c r="AL156" s="8">
        <f t="shared" si="55"/>
        <v>0.98461538461538467</v>
      </c>
      <c r="AM156" s="8">
        <f t="shared" si="56"/>
        <v>0.89532293986636968</v>
      </c>
      <c r="AN156" s="16">
        <f t="shared" si="57"/>
        <v>0.88154874079150247</v>
      </c>
      <c r="AO156" s="16">
        <f t="shared" si="58"/>
        <v>0.86309048375446107</v>
      </c>
      <c r="AP156" s="17">
        <f t="shared" si="59"/>
        <v>14057.31</v>
      </c>
      <c r="AQ156" s="17">
        <f t="shared" si="60"/>
        <v>31.308040089086859</v>
      </c>
      <c r="AR156" s="17">
        <f t="shared" si="61"/>
        <v>7065.2300000000014</v>
      </c>
      <c r="AS156" s="17">
        <f t="shared" si="62"/>
        <v>15.735478841870828</v>
      </c>
      <c r="AT156" s="18" t="str">
        <f t="shared" si="63"/>
        <v>Low</v>
      </c>
      <c r="AU156" s="16" t="str">
        <f t="shared" si="64"/>
        <v>Normal</v>
      </c>
      <c r="AV156" s="17">
        <f t="shared" si="65"/>
        <v>500.92864142538974</v>
      </c>
    </row>
    <row r="157" spans="1:48">
      <c r="A157">
        <v>156</v>
      </c>
      <c r="B157" s="2">
        <v>46159</v>
      </c>
      <c r="C157" t="s">
        <v>46</v>
      </c>
      <c r="D157" t="s">
        <v>40</v>
      </c>
      <c r="E157" t="s">
        <v>67</v>
      </c>
      <c r="F157" t="s">
        <v>42</v>
      </c>
      <c r="G157" t="s">
        <v>30</v>
      </c>
      <c r="H157" t="s">
        <v>258</v>
      </c>
      <c r="I157" t="s">
        <v>80</v>
      </c>
      <c r="J157" s="4">
        <v>747</v>
      </c>
      <c r="K157" s="4">
        <v>794</v>
      </c>
      <c r="L157" s="4">
        <v>762</v>
      </c>
      <c r="M157" s="4">
        <v>32</v>
      </c>
      <c r="N157" s="4">
        <v>8</v>
      </c>
      <c r="O157" s="4">
        <v>33</v>
      </c>
      <c r="P157" t="s">
        <v>33</v>
      </c>
      <c r="Q157" s="4">
        <v>42</v>
      </c>
      <c r="R157" s="4">
        <v>42</v>
      </c>
      <c r="S157" s="4">
        <v>72</v>
      </c>
      <c r="T157" s="5">
        <v>2.9</v>
      </c>
      <c r="U157" s="5">
        <v>31.21</v>
      </c>
      <c r="V157" s="43">
        <v>15242.53</v>
      </c>
      <c r="W157" s="5">
        <v>8.01</v>
      </c>
      <c r="X157" s="6" t="s">
        <v>50</v>
      </c>
      <c r="Y157" s="4">
        <v>37</v>
      </c>
      <c r="Z157" s="43">
        <v>24734.39</v>
      </c>
      <c r="AA157" s="8">
        <f t="shared" si="44"/>
        <v>1.0629183400267737</v>
      </c>
      <c r="AB157" s="8">
        <f t="shared" si="45"/>
        <v>4.0302267002518891E-2</v>
      </c>
      <c r="AC157" s="8">
        <f t="shared" si="46"/>
        <v>1.0075566750629723E-2</v>
      </c>
      <c r="AD157" s="8">
        <f t="shared" si="47"/>
        <v>0.95969773299748107</v>
      </c>
      <c r="AE157" s="11">
        <f t="shared" si="48"/>
        <v>0.55000000000000004</v>
      </c>
      <c r="AF157" s="11">
        <f t="shared" si="49"/>
        <v>85.714285714285708</v>
      </c>
      <c r="AG157" s="11">
        <f t="shared" si="50"/>
        <v>9.2633333333333336</v>
      </c>
      <c r="AH157" s="13">
        <f t="shared" si="51"/>
        <v>8.1649999999999991</v>
      </c>
      <c r="AI157">
        <f t="shared" si="52"/>
        <v>8.7149999999999999</v>
      </c>
      <c r="AJ157" s="14">
        <f t="shared" si="53"/>
        <v>0.93689041881812962</v>
      </c>
      <c r="AK157">
        <f t="shared" si="54"/>
        <v>85.714285714285708</v>
      </c>
      <c r="AL157" s="8">
        <f t="shared" si="55"/>
        <v>1</v>
      </c>
      <c r="AM157" s="8">
        <f t="shared" si="56"/>
        <v>0.95969773299748107</v>
      </c>
      <c r="AN157" s="16">
        <f t="shared" si="57"/>
        <v>0.8991316110068196</v>
      </c>
      <c r="AO157" s="16">
        <f t="shared" si="58"/>
        <v>0.86306863966329295</v>
      </c>
      <c r="AP157" s="17">
        <f t="shared" si="59"/>
        <v>15242.53</v>
      </c>
      <c r="AQ157" s="17">
        <f t="shared" si="60"/>
        <v>19.197141057934509</v>
      </c>
      <c r="AR157" s="17">
        <f t="shared" si="61"/>
        <v>9491.8599999999988</v>
      </c>
      <c r="AS157" s="17">
        <f t="shared" si="62"/>
        <v>11.954483627204029</v>
      </c>
      <c r="AT157" s="18" t="str">
        <f t="shared" si="63"/>
        <v>High</v>
      </c>
      <c r="AU157" s="16" t="str">
        <f t="shared" si="64"/>
        <v>Normal</v>
      </c>
      <c r="AV157" s="17">
        <f t="shared" si="65"/>
        <v>153.57712846347607</v>
      </c>
    </row>
    <row r="158" spans="1:48">
      <c r="A158">
        <v>157</v>
      </c>
      <c r="B158" s="2">
        <v>46080</v>
      </c>
      <c r="C158" t="s">
        <v>46</v>
      </c>
      <c r="D158" t="s">
        <v>77</v>
      </c>
      <c r="E158" t="s">
        <v>105</v>
      </c>
      <c r="F158" t="s">
        <v>57</v>
      </c>
      <c r="G158" t="s">
        <v>36</v>
      </c>
      <c r="H158" t="s">
        <v>259</v>
      </c>
      <c r="I158" t="s">
        <v>122</v>
      </c>
      <c r="J158" s="4">
        <v>704</v>
      </c>
      <c r="K158" s="4">
        <v>628</v>
      </c>
      <c r="L158" s="4">
        <v>572</v>
      </c>
      <c r="M158" s="4">
        <v>56</v>
      </c>
      <c r="N158" s="4">
        <v>21</v>
      </c>
      <c r="O158" s="4">
        <v>49</v>
      </c>
      <c r="P158" t="s">
        <v>54</v>
      </c>
      <c r="Q158" s="4">
        <v>45</v>
      </c>
      <c r="R158" s="4">
        <v>48</v>
      </c>
      <c r="S158" s="4">
        <v>72.3</v>
      </c>
      <c r="T158" s="5">
        <v>1.54</v>
      </c>
      <c r="U158" s="5">
        <v>28.12</v>
      </c>
      <c r="V158" s="43">
        <v>13102.07</v>
      </c>
      <c r="W158" s="5">
        <v>8.65</v>
      </c>
      <c r="X158" s="6" t="s">
        <v>34</v>
      </c>
      <c r="Y158" s="4">
        <v>1</v>
      </c>
      <c r="Z158" s="43">
        <v>20144.189999999999</v>
      </c>
      <c r="AA158" s="8">
        <f t="shared" si="44"/>
        <v>0.89204545454545459</v>
      </c>
      <c r="AB158" s="8">
        <f t="shared" si="45"/>
        <v>8.9171974522292988E-2</v>
      </c>
      <c r="AC158" s="8">
        <f t="shared" si="46"/>
        <v>3.3439490445859872E-2</v>
      </c>
      <c r="AD158" s="8">
        <f t="shared" si="47"/>
        <v>0.91082802547770703</v>
      </c>
      <c r="AE158" s="11">
        <f t="shared" si="48"/>
        <v>0.81666666666666665</v>
      </c>
      <c r="AF158" s="11">
        <f t="shared" si="49"/>
        <v>75</v>
      </c>
      <c r="AG158" s="11">
        <f t="shared" si="50"/>
        <v>8.3733333333333331</v>
      </c>
      <c r="AH158" s="13">
        <f t="shared" si="51"/>
        <v>7.9833333333333343</v>
      </c>
      <c r="AI158">
        <f t="shared" si="52"/>
        <v>8.8000000000000007</v>
      </c>
      <c r="AJ158" s="14">
        <f t="shared" si="53"/>
        <v>0.90719696969696972</v>
      </c>
      <c r="AK158">
        <f t="shared" si="54"/>
        <v>80</v>
      </c>
      <c r="AL158" s="8">
        <f t="shared" si="55"/>
        <v>0.9375</v>
      </c>
      <c r="AM158" s="8">
        <f t="shared" si="56"/>
        <v>0.91082802547770703</v>
      </c>
      <c r="AN158" s="16">
        <f t="shared" si="57"/>
        <v>0.77465664808917212</v>
      </c>
      <c r="AO158" s="16">
        <f t="shared" si="58"/>
        <v>0.86302591102426029</v>
      </c>
      <c r="AP158" s="17">
        <f t="shared" si="59"/>
        <v>13102.07</v>
      </c>
      <c r="AQ158" s="17">
        <f t="shared" si="60"/>
        <v>20.863168789808917</v>
      </c>
      <c r="AR158" s="17">
        <f t="shared" si="61"/>
        <v>7042.119999999999</v>
      </c>
      <c r="AS158" s="17">
        <f t="shared" si="62"/>
        <v>11.21356687898089</v>
      </c>
      <c r="AT158" s="18" t="str">
        <f t="shared" si="63"/>
        <v>Low</v>
      </c>
      <c r="AU158" s="16" t="str">
        <f t="shared" si="64"/>
        <v>Warning</v>
      </c>
      <c r="AV158" s="17">
        <f t="shared" si="65"/>
        <v>438.12654458598723</v>
      </c>
    </row>
    <row r="159" spans="1:48">
      <c r="A159">
        <v>158</v>
      </c>
      <c r="B159" s="2">
        <v>46072</v>
      </c>
      <c r="C159" t="s">
        <v>46</v>
      </c>
      <c r="D159" t="s">
        <v>40</v>
      </c>
      <c r="E159" t="s">
        <v>67</v>
      </c>
      <c r="F159" t="s">
        <v>57</v>
      </c>
      <c r="G159" t="s">
        <v>30</v>
      </c>
      <c r="H159" t="s">
        <v>260</v>
      </c>
      <c r="I159" t="s">
        <v>113</v>
      </c>
      <c r="J159" s="4">
        <v>781</v>
      </c>
      <c r="K159" s="4">
        <v>741</v>
      </c>
      <c r="L159" s="4">
        <v>712</v>
      </c>
      <c r="M159" s="4">
        <v>29</v>
      </c>
      <c r="N159" s="4">
        <v>10</v>
      </c>
      <c r="O159" s="4">
        <v>0</v>
      </c>
      <c r="P159" t="s">
        <v>39</v>
      </c>
      <c r="Q159" s="4">
        <v>42</v>
      </c>
      <c r="R159" s="4">
        <v>42</v>
      </c>
      <c r="S159" s="4">
        <v>68.7</v>
      </c>
      <c r="T159" s="5">
        <v>1.86</v>
      </c>
      <c r="U159" s="5">
        <v>22.24</v>
      </c>
      <c r="V159" s="43">
        <v>13416.72</v>
      </c>
      <c r="W159" s="5">
        <v>6.99</v>
      </c>
      <c r="X159" s="6" t="s">
        <v>89</v>
      </c>
      <c r="Y159" s="4">
        <v>9</v>
      </c>
      <c r="Z159" s="43">
        <v>22942.04</v>
      </c>
      <c r="AA159" s="8">
        <f t="shared" si="44"/>
        <v>0.94878361075544171</v>
      </c>
      <c r="AB159" s="8">
        <f t="shared" si="45"/>
        <v>3.9136302294197033E-2</v>
      </c>
      <c r="AC159" s="8">
        <f t="shared" si="46"/>
        <v>1.3495276653171391E-2</v>
      </c>
      <c r="AD159" s="8">
        <f t="shared" si="47"/>
        <v>0.96086369770580293</v>
      </c>
      <c r="AE159" s="11">
        <f t="shared" si="48"/>
        <v>0</v>
      </c>
      <c r="AF159" s="11">
        <f t="shared" si="49"/>
        <v>85.714285714285708</v>
      </c>
      <c r="AG159" s="11">
        <f t="shared" si="50"/>
        <v>8.6449999999999996</v>
      </c>
      <c r="AH159" s="13">
        <f t="shared" si="51"/>
        <v>9.1116666666666664</v>
      </c>
      <c r="AI159">
        <f t="shared" si="52"/>
        <v>9.1116666666666664</v>
      </c>
      <c r="AJ159" s="14">
        <f t="shared" si="53"/>
        <v>1</v>
      </c>
      <c r="AK159">
        <f t="shared" si="54"/>
        <v>85.714285714285708</v>
      </c>
      <c r="AL159" s="8">
        <f t="shared" si="55"/>
        <v>1</v>
      </c>
      <c r="AM159" s="8">
        <f t="shared" si="56"/>
        <v>0.96086369770580293</v>
      </c>
      <c r="AN159" s="16">
        <f t="shared" si="57"/>
        <v>0.96086369770580293</v>
      </c>
      <c r="AO159" s="16">
        <f t="shared" si="58"/>
        <v>0.86313073814517971</v>
      </c>
      <c r="AP159" s="17">
        <f t="shared" si="59"/>
        <v>13416.72</v>
      </c>
      <c r="AQ159" s="17">
        <f t="shared" si="60"/>
        <v>18.106234817813764</v>
      </c>
      <c r="AR159" s="17">
        <f t="shared" si="61"/>
        <v>9525.3200000000015</v>
      </c>
      <c r="AS159" s="17">
        <f t="shared" si="62"/>
        <v>12.854682860998652</v>
      </c>
      <c r="AT159" s="18" t="str">
        <f t="shared" si="63"/>
        <v>Low</v>
      </c>
      <c r="AU159" s="16" t="str">
        <f t="shared" si="64"/>
        <v>Normal</v>
      </c>
      <c r="AV159" s="17">
        <f t="shared" si="65"/>
        <v>181.06234817813765</v>
      </c>
    </row>
    <row r="160" spans="1:48">
      <c r="A160">
        <v>159</v>
      </c>
      <c r="B160" s="2">
        <v>46192</v>
      </c>
      <c r="C160" t="s">
        <v>46</v>
      </c>
      <c r="D160" t="s">
        <v>40</v>
      </c>
      <c r="E160" t="s">
        <v>74</v>
      </c>
      <c r="F160" t="s">
        <v>42</v>
      </c>
      <c r="G160" t="s">
        <v>30</v>
      </c>
      <c r="H160" t="s">
        <v>261</v>
      </c>
      <c r="I160" t="s">
        <v>49</v>
      </c>
      <c r="J160" s="4">
        <v>832</v>
      </c>
      <c r="K160" s="4">
        <v>873</v>
      </c>
      <c r="L160" s="4">
        <v>828</v>
      </c>
      <c r="M160" s="4">
        <v>45</v>
      </c>
      <c r="N160" s="4">
        <v>11</v>
      </c>
      <c r="O160" s="4">
        <v>18</v>
      </c>
      <c r="P160" t="s">
        <v>33</v>
      </c>
      <c r="Q160" s="4">
        <v>42</v>
      </c>
      <c r="R160" s="4">
        <v>44</v>
      </c>
      <c r="S160" s="4">
        <v>74.599999999999994</v>
      </c>
      <c r="T160" s="5">
        <v>2.57</v>
      </c>
      <c r="U160" s="5">
        <v>36.299999999999997</v>
      </c>
      <c r="V160" s="43">
        <v>16101.77</v>
      </c>
      <c r="W160" s="5">
        <v>9.5</v>
      </c>
      <c r="X160" s="6" t="s">
        <v>45</v>
      </c>
      <c r="Y160" s="4">
        <v>3</v>
      </c>
      <c r="Z160" s="43">
        <v>26733.35</v>
      </c>
      <c r="AA160" s="8">
        <f t="shared" si="44"/>
        <v>1.0492788461538463</v>
      </c>
      <c r="AB160" s="8">
        <f t="shared" si="45"/>
        <v>5.1546391752577317E-2</v>
      </c>
      <c r="AC160" s="8">
        <f t="shared" si="46"/>
        <v>1.2600229095074456E-2</v>
      </c>
      <c r="AD160" s="8">
        <f t="shared" si="47"/>
        <v>0.94845360824742264</v>
      </c>
      <c r="AE160" s="11">
        <f t="shared" si="48"/>
        <v>0.3</v>
      </c>
      <c r="AF160" s="11">
        <f t="shared" si="49"/>
        <v>81.818181818181813</v>
      </c>
      <c r="AG160" s="11">
        <f t="shared" si="50"/>
        <v>10.67</v>
      </c>
      <c r="AH160" s="13">
        <f t="shared" si="51"/>
        <v>9.4066666666666663</v>
      </c>
      <c r="AI160">
        <f t="shared" si="52"/>
        <v>9.706666666666667</v>
      </c>
      <c r="AJ160" s="14">
        <f t="shared" si="53"/>
        <v>0.96909340659340648</v>
      </c>
      <c r="AK160">
        <f t="shared" si="54"/>
        <v>85.714285714285708</v>
      </c>
      <c r="AL160" s="8">
        <f t="shared" si="55"/>
        <v>0.95454545454545459</v>
      </c>
      <c r="AM160" s="8">
        <f t="shared" si="56"/>
        <v>0.94845360824742264</v>
      </c>
      <c r="AN160" s="16">
        <f t="shared" si="57"/>
        <v>0.87736104102083479</v>
      </c>
      <c r="AO160" s="16">
        <f t="shared" si="58"/>
        <v>0.86301466574665164</v>
      </c>
      <c r="AP160" s="17">
        <f t="shared" si="59"/>
        <v>16101.77</v>
      </c>
      <c r="AQ160" s="17">
        <f t="shared" si="60"/>
        <v>18.444180985108822</v>
      </c>
      <c r="AR160" s="17">
        <f t="shared" si="61"/>
        <v>10631.579999999998</v>
      </c>
      <c r="AS160" s="17">
        <f t="shared" si="62"/>
        <v>12.178213058419242</v>
      </c>
      <c r="AT160" s="18" t="str">
        <f t="shared" si="63"/>
        <v>Medium</v>
      </c>
      <c r="AU160" s="16" t="str">
        <f t="shared" si="64"/>
        <v>Normal</v>
      </c>
      <c r="AV160" s="17">
        <f t="shared" si="65"/>
        <v>202.88599083619704</v>
      </c>
    </row>
    <row r="161" spans="1:48">
      <c r="A161">
        <v>160</v>
      </c>
      <c r="B161" s="2">
        <v>46052</v>
      </c>
      <c r="C161" t="s">
        <v>46</v>
      </c>
      <c r="D161" t="s">
        <v>40</v>
      </c>
      <c r="E161" t="s">
        <v>67</v>
      </c>
      <c r="F161" t="s">
        <v>57</v>
      </c>
      <c r="G161" t="s">
        <v>103</v>
      </c>
      <c r="H161" t="s">
        <v>262</v>
      </c>
      <c r="I161" t="s">
        <v>94</v>
      </c>
      <c r="J161" s="4">
        <v>530</v>
      </c>
      <c r="K161" s="4">
        <v>573</v>
      </c>
      <c r="L161" s="4">
        <v>551</v>
      </c>
      <c r="M161" s="4">
        <v>22</v>
      </c>
      <c r="N161" s="4">
        <v>9</v>
      </c>
      <c r="O161" s="4">
        <v>0</v>
      </c>
      <c r="P161" t="s">
        <v>39</v>
      </c>
      <c r="Q161" s="4">
        <v>57</v>
      </c>
      <c r="R161" s="4">
        <v>64</v>
      </c>
      <c r="S161" s="4">
        <v>67.3</v>
      </c>
      <c r="T161" s="5">
        <v>2.4</v>
      </c>
      <c r="U161" s="5">
        <v>22.17</v>
      </c>
      <c r="V161" s="43">
        <v>16330.1</v>
      </c>
      <c r="W161" s="5">
        <v>9.3699999999999992</v>
      </c>
      <c r="X161" s="6" t="s">
        <v>34</v>
      </c>
      <c r="Y161" s="4">
        <v>12</v>
      </c>
      <c r="Z161" s="43">
        <v>25951.69</v>
      </c>
      <c r="AA161" s="8">
        <f t="shared" si="44"/>
        <v>1.0811320754716982</v>
      </c>
      <c r="AB161" s="8">
        <f t="shared" si="45"/>
        <v>3.8394415357766144E-2</v>
      </c>
      <c r="AC161" s="8">
        <f t="shared" si="46"/>
        <v>1.5706806282722512E-2</v>
      </c>
      <c r="AD161" s="8">
        <f t="shared" si="47"/>
        <v>0.96160558464223389</v>
      </c>
      <c r="AE161" s="11">
        <f t="shared" si="48"/>
        <v>0</v>
      </c>
      <c r="AF161" s="11">
        <f t="shared" si="49"/>
        <v>56.25</v>
      </c>
      <c r="AG161" s="11">
        <f t="shared" si="50"/>
        <v>10.186666666666667</v>
      </c>
      <c r="AH161" s="13">
        <f t="shared" si="51"/>
        <v>8.3916666666666675</v>
      </c>
      <c r="AI161">
        <f t="shared" si="52"/>
        <v>8.3916666666666675</v>
      </c>
      <c r="AJ161" s="14">
        <f t="shared" si="53"/>
        <v>1</v>
      </c>
      <c r="AK161">
        <f t="shared" si="54"/>
        <v>63.157894736842103</v>
      </c>
      <c r="AL161" s="8">
        <f t="shared" si="55"/>
        <v>0.890625</v>
      </c>
      <c r="AM161" s="8">
        <f t="shared" si="56"/>
        <v>0.96160558464223389</v>
      </c>
      <c r="AN161" s="16">
        <f t="shared" si="57"/>
        <v>0.8564299738219896</v>
      </c>
      <c r="AO161" s="16">
        <f t="shared" si="58"/>
        <v>0.86299760703645634</v>
      </c>
      <c r="AP161" s="17">
        <f t="shared" si="59"/>
        <v>16330.1</v>
      </c>
      <c r="AQ161" s="17">
        <f t="shared" si="60"/>
        <v>28.499301919720768</v>
      </c>
      <c r="AR161" s="17">
        <f t="shared" si="61"/>
        <v>9621.5899999999983</v>
      </c>
      <c r="AS161" s="17">
        <f t="shared" si="62"/>
        <v>16.79160558464223</v>
      </c>
      <c r="AT161" s="18" t="str">
        <f t="shared" si="63"/>
        <v>Low</v>
      </c>
      <c r="AU161" s="16" t="str">
        <f t="shared" si="64"/>
        <v>Normal</v>
      </c>
      <c r="AV161" s="17">
        <f t="shared" si="65"/>
        <v>256.49371727748689</v>
      </c>
    </row>
    <row r="162" spans="1:48">
      <c r="A162">
        <v>161</v>
      </c>
      <c r="B162" s="2">
        <v>46072</v>
      </c>
      <c r="C162" t="s">
        <v>46</v>
      </c>
      <c r="D162" t="s">
        <v>55</v>
      </c>
      <c r="E162" t="s">
        <v>56</v>
      </c>
      <c r="F162" t="s">
        <v>57</v>
      </c>
      <c r="G162" t="s">
        <v>30</v>
      </c>
      <c r="H162" t="s">
        <v>263</v>
      </c>
      <c r="I162" t="s">
        <v>107</v>
      </c>
      <c r="J162" s="4">
        <v>723</v>
      </c>
      <c r="K162" s="4">
        <v>622</v>
      </c>
      <c r="L162" s="4">
        <v>574</v>
      </c>
      <c r="M162" s="4">
        <v>48</v>
      </c>
      <c r="N162" s="4">
        <v>14</v>
      </c>
      <c r="O162" s="4">
        <v>44</v>
      </c>
      <c r="P162" t="s">
        <v>33</v>
      </c>
      <c r="Q162" s="4">
        <v>42</v>
      </c>
      <c r="R162" s="4">
        <v>46</v>
      </c>
      <c r="S162" s="4">
        <v>69.099999999999994</v>
      </c>
      <c r="T162" s="5">
        <v>2.5299999999999998</v>
      </c>
      <c r="U162" s="5">
        <v>25.69</v>
      </c>
      <c r="V162" s="43">
        <v>11763.9</v>
      </c>
      <c r="W162" s="5">
        <v>6.26</v>
      </c>
      <c r="X162" s="6" t="s">
        <v>89</v>
      </c>
      <c r="Y162" s="4">
        <v>28</v>
      </c>
      <c r="Z162" s="43">
        <v>17858.71</v>
      </c>
      <c r="AA162" s="8">
        <f t="shared" si="44"/>
        <v>0.86030428769017986</v>
      </c>
      <c r="AB162" s="8">
        <f t="shared" si="45"/>
        <v>7.7170418006430874E-2</v>
      </c>
      <c r="AC162" s="8">
        <f t="shared" si="46"/>
        <v>2.2508038585209004E-2</v>
      </c>
      <c r="AD162" s="8">
        <f t="shared" si="47"/>
        <v>0.92282958199356913</v>
      </c>
      <c r="AE162" s="11">
        <f t="shared" si="48"/>
        <v>0.73333333333333328</v>
      </c>
      <c r="AF162" s="11">
        <f t="shared" si="49"/>
        <v>78.260869565217391</v>
      </c>
      <c r="AG162" s="11">
        <f t="shared" si="50"/>
        <v>7.9477777777777776</v>
      </c>
      <c r="AH162" s="13">
        <f t="shared" si="51"/>
        <v>7.7016666666666671</v>
      </c>
      <c r="AI162">
        <f t="shared" si="52"/>
        <v>8.4350000000000005</v>
      </c>
      <c r="AJ162" s="14">
        <f t="shared" si="53"/>
        <v>0.91306065994862673</v>
      </c>
      <c r="AK162">
        <f t="shared" si="54"/>
        <v>85.714285714285708</v>
      </c>
      <c r="AL162" s="8">
        <f t="shared" si="55"/>
        <v>0.91304347826086962</v>
      </c>
      <c r="AM162" s="8">
        <f t="shared" si="56"/>
        <v>0.92282958199356913</v>
      </c>
      <c r="AN162" s="16">
        <f t="shared" si="57"/>
        <v>0.76932987522862761</v>
      </c>
      <c r="AO162" s="16">
        <f t="shared" si="58"/>
        <v>0.86300542564742599</v>
      </c>
      <c r="AP162" s="17">
        <f t="shared" si="59"/>
        <v>11763.9</v>
      </c>
      <c r="AQ162" s="17">
        <f t="shared" si="60"/>
        <v>18.913022508038583</v>
      </c>
      <c r="AR162" s="17">
        <f t="shared" si="61"/>
        <v>6094.8099999999995</v>
      </c>
      <c r="AS162" s="17">
        <f t="shared" si="62"/>
        <v>9.7987299035369766</v>
      </c>
      <c r="AT162" s="18" t="str">
        <f t="shared" si="63"/>
        <v>High</v>
      </c>
      <c r="AU162" s="16" t="str">
        <f t="shared" si="64"/>
        <v>Warning</v>
      </c>
      <c r="AV162" s="17">
        <f t="shared" si="65"/>
        <v>264.78231511254018</v>
      </c>
    </row>
    <row r="163" spans="1:48">
      <c r="A163">
        <v>162</v>
      </c>
      <c r="B163" s="2">
        <v>46041</v>
      </c>
      <c r="C163" t="s">
        <v>26</v>
      </c>
      <c r="D163" t="s">
        <v>77</v>
      </c>
      <c r="E163" t="s">
        <v>78</v>
      </c>
      <c r="F163" t="s">
        <v>42</v>
      </c>
      <c r="G163" t="s">
        <v>103</v>
      </c>
      <c r="H163" t="s">
        <v>264</v>
      </c>
      <c r="I163" t="s">
        <v>265</v>
      </c>
      <c r="J163" s="4">
        <v>753</v>
      </c>
      <c r="K163" s="4">
        <v>721</v>
      </c>
      <c r="L163" s="4">
        <v>688</v>
      </c>
      <c r="M163" s="4">
        <v>33</v>
      </c>
      <c r="N163" s="4">
        <v>11</v>
      </c>
      <c r="O163" s="4">
        <v>0</v>
      </c>
      <c r="P163" t="s">
        <v>39</v>
      </c>
      <c r="Q163" s="4">
        <v>57</v>
      </c>
      <c r="R163" s="4">
        <v>58</v>
      </c>
      <c r="S163" s="4">
        <v>79.400000000000006</v>
      </c>
      <c r="T163" s="5">
        <v>2.13</v>
      </c>
      <c r="U163" s="5">
        <v>25.98</v>
      </c>
      <c r="V163" s="43">
        <v>20031.189999999999</v>
      </c>
      <c r="W163" s="5">
        <v>9.11</v>
      </c>
      <c r="X163" s="6" t="s">
        <v>34</v>
      </c>
      <c r="Y163" s="4">
        <v>2</v>
      </c>
      <c r="Z163" s="43">
        <v>32460.81</v>
      </c>
      <c r="AA163" s="8">
        <f t="shared" si="44"/>
        <v>0.95750332005312089</v>
      </c>
      <c r="AB163" s="8">
        <f t="shared" si="45"/>
        <v>4.5769764216366159E-2</v>
      </c>
      <c r="AC163" s="8">
        <f t="shared" si="46"/>
        <v>1.5256588072122053E-2</v>
      </c>
      <c r="AD163" s="8">
        <f t="shared" si="47"/>
        <v>0.95423023578363386</v>
      </c>
      <c r="AE163" s="11">
        <f t="shared" si="48"/>
        <v>0</v>
      </c>
      <c r="AF163" s="11">
        <f t="shared" si="49"/>
        <v>62.068965517241381</v>
      </c>
      <c r="AG163" s="11">
        <f t="shared" si="50"/>
        <v>11.616111111111111</v>
      </c>
      <c r="AH163" s="13">
        <f t="shared" si="51"/>
        <v>11.922499999999999</v>
      </c>
      <c r="AI163">
        <f t="shared" si="52"/>
        <v>11.922499999999999</v>
      </c>
      <c r="AJ163" s="14">
        <f t="shared" si="53"/>
        <v>1</v>
      </c>
      <c r="AK163">
        <f t="shared" si="54"/>
        <v>63.157894736842103</v>
      </c>
      <c r="AL163" s="8">
        <f t="shared" si="55"/>
        <v>0.98275862068965525</v>
      </c>
      <c r="AM163" s="8">
        <f t="shared" si="56"/>
        <v>0.95423023578363386</v>
      </c>
      <c r="AN163" s="16">
        <f t="shared" si="57"/>
        <v>0.93777799033908849</v>
      </c>
      <c r="AO163" s="16">
        <f t="shared" si="58"/>
        <v>0.86311707707819929</v>
      </c>
      <c r="AP163" s="17">
        <f t="shared" si="59"/>
        <v>20031.189999999999</v>
      </c>
      <c r="AQ163" s="17">
        <f t="shared" si="60"/>
        <v>27.782510402219138</v>
      </c>
      <c r="AR163" s="17">
        <f t="shared" si="61"/>
        <v>12429.620000000003</v>
      </c>
      <c r="AS163" s="17">
        <f t="shared" si="62"/>
        <v>17.23941747572816</v>
      </c>
      <c r="AT163" s="18" t="str">
        <f t="shared" si="63"/>
        <v>Medium</v>
      </c>
      <c r="AU163" s="16" t="str">
        <f t="shared" si="64"/>
        <v>Normal</v>
      </c>
      <c r="AV163" s="17">
        <f t="shared" si="65"/>
        <v>305.60761442441054</v>
      </c>
    </row>
    <row r="164" spans="1:48">
      <c r="A164">
        <v>163</v>
      </c>
      <c r="B164" s="2">
        <v>46050</v>
      </c>
      <c r="C164" t="s">
        <v>46</v>
      </c>
      <c r="D164" t="s">
        <v>108</v>
      </c>
      <c r="E164" t="s">
        <v>109</v>
      </c>
      <c r="F164" t="s">
        <v>29</v>
      </c>
      <c r="G164" t="s">
        <v>36</v>
      </c>
      <c r="H164" t="s">
        <v>266</v>
      </c>
      <c r="I164" t="s">
        <v>197</v>
      </c>
      <c r="J164" s="4">
        <v>875</v>
      </c>
      <c r="K164" s="4">
        <v>821</v>
      </c>
      <c r="L164" s="4">
        <v>714</v>
      </c>
      <c r="M164" s="4">
        <v>107</v>
      </c>
      <c r="N164" s="4">
        <v>36</v>
      </c>
      <c r="O164" s="4">
        <v>17</v>
      </c>
      <c r="P164" t="s">
        <v>70</v>
      </c>
      <c r="Q164" s="4">
        <v>45</v>
      </c>
      <c r="R164" s="4">
        <v>50</v>
      </c>
      <c r="S164" s="4">
        <v>76</v>
      </c>
      <c r="T164" s="5">
        <v>3.3</v>
      </c>
      <c r="U164" s="5">
        <v>33.81</v>
      </c>
      <c r="V164" s="43">
        <v>17587.400000000001</v>
      </c>
      <c r="W164" s="5">
        <v>7.19</v>
      </c>
      <c r="X164" s="6" t="s">
        <v>34</v>
      </c>
      <c r="Y164" s="4">
        <v>38</v>
      </c>
      <c r="Z164" s="43">
        <v>25099.03</v>
      </c>
      <c r="AA164" s="8">
        <f t="shared" si="44"/>
        <v>0.93828571428571428</v>
      </c>
      <c r="AB164" s="8">
        <f t="shared" si="45"/>
        <v>0.13032886723507917</v>
      </c>
      <c r="AC164" s="8">
        <f t="shared" si="46"/>
        <v>4.38489646772229E-2</v>
      </c>
      <c r="AD164" s="8">
        <f t="shared" si="47"/>
        <v>0.86967113276492081</v>
      </c>
      <c r="AE164" s="11">
        <f t="shared" si="48"/>
        <v>0.28333333333333333</v>
      </c>
      <c r="AF164" s="11">
        <f t="shared" si="49"/>
        <v>72</v>
      </c>
      <c r="AG164" s="11">
        <f t="shared" si="50"/>
        <v>11.402777777777779</v>
      </c>
      <c r="AH164" s="13">
        <f t="shared" si="51"/>
        <v>10.654166666666667</v>
      </c>
      <c r="AI164">
        <f t="shared" si="52"/>
        <v>10.9375</v>
      </c>
      <c r="AJ164" s="14">
        <f t="shared" si="53"/>
        <v>0.97409523809523813</v>
      </c>
      <c r="AK164">
        <f t="shared" si="54"/>
        <v>80</v>
      </c>
      <c r="AL164" s="8">
        <f t="shared" si="55"/>
        <v>0.9</v>
      </c>
      <c r="AM164" s="8">
        <f t="shared" si="56"/>
        <v>0.86967113276492081</v>
      </c>
      <c r="AN164" s="16">
        <f t="shared" si="57"/>
        <v>0.76242825822168081</v>
      </c>
      <c r="AO164" s="16">
        <f t="shared" si="58"/>
        <v>0.86302798290963023</v>
      </c>
      <c r="AP164" s="17">
        <f t="shared" si="59"/>
        <v>17587.400000000001</v>
      </c>
      <c r="AQ164" s="17">
        <f t="shared" si="60"/>
        <v>21.421924482338614</v>
      </c>
      <c r="AR164" s="17">
        <f t="shared" si="61"/>
        <v>7511.6299999999974</v>
      </c>
      <c r="AS164" s="17">
        <f t="shared" si="62"/>
        <v>9.1493666260657704</v>
      </c>
      <c r="AT164" s="18" t="str">
        <f t="shared" si="63"/>
        <v>High</v>
      </c>
      <c r="AU164" s="16" t="str">
        <f t="shared" si="64"/>
        <v>Warning</v>
      </c>
      <c r="AV164" s="17">
        <f t="shared" si="65"/>
        <v>771.18928136419015</v>
      </c>
    </row>
    <row r="165" spans="1:48">
      <c r="A165">
        <v>164</v>
      </c>
      <c r="B165" s="2">
        <v>46123</v>
      </c>
      <c r="C165" t="s">
        <v>26</v>
      </c>
      <c r="D165" t="s">
        <v>108</v>
      </c>
      <c r="E165" t="s">
        <v>146</v>
      </c>
      <c r="F165" t="s">
        <v>42</v>
      </c>
      <c r="G165" t="s">
        <v>47</v>
      </c>
      <c r="H165" t="s">
        <v>267</v>
      </c>
      <c r="I165" t="s">
        <v>149</v>
      </c>
      <c r="J165" s="4">
        <v>504</v>
      </c>
      <c r="K165" s="4">
        <v>425</v>
      </c>
      <c r="L165" s="4">
        <v>388</v>
      </c>
      <c r="M165" s="4">
        <v>37</v>
      </c>
      <c r="N165" s="4">
        <v>14</v>
      </c>
      <c r="O165" s="4">
        <v>12</v>
      </c>
      <c r="P165" t="s">
        <v>33</v>
      </c>
      <c r="Q165" s="4">
        <v>64</v>
      </c>
      <c r="R165" s="4">
        <v>63</v>
      </c>
      <c r="S165" s="4">
        <v>73.7</v>
      </c>
      <c r="T165" s="5">
        <v>1.87</v>
      </c>
      <c r="U165" s="5">
        <v>17.440000000000001</v>
      </c>
      <c r="V165" s="43">
        <v>13858.58</v>
      </c>
      <c r="W165" s="5">
        <v>8.84</v>
      </c>
      <c r="X165" s="6" t="s">
        <v>34</v>
      </c>
      <c r="Y165" s="4">
        <v>16</v>
      </c>
      <c r="Z165" s="43">
        <v>20236.12</v>
      </c>
      <c r="AA165" s="8">
        <f t="shared" si="44"/>
        <v>0.84325396825396826</v>
      </c>
      <c r="AB165" s="8">
        <f t="shared" si="45"/>
        <v>8.7058823529411758E-2</v>
      </c>
      <c r="AC165" s="8">
        <f t="shared" si="46"/>
        <v>3.2941176470588238E-2</v>
      </c>
      <c r="AD165" s="8">
        <f t="shared" si="47"/>
        <v>0.91294117647058826</v>
      </c>
      <c r="AE165" s="11">
        <f t="shared" si="48"/>
        <v>0.2</v>
      </c>
      <c r="AF165" s="11">
        <f t="shared" si="49"/>
        <v>57.142857142857146</v>
      </c>
      <c r="AG165" s="11">
        <f t="shared" si="50"/>
        <v>7.4375</v>
      </c>
      <c r="AH165" s="13">
        <f t="shared" si="51"/>
        <v>8.7600000000000016</v>
      </c>
      <c r="AI165">
        <f t="shared" si="52"/>
        <v>8.9600000000000009</v>
      </c>
      <c r="AJ165" s="14">
        <f t="shared" si="53"/>
        <v>0.97767857142857151</v>
      </c>
      <c r="AK165">
        <f t="shared" si="54"/>
        <v>56.25</v>
      </c>
      <c r="AL165" s="8">
        <f t="shared" si="55"/>
        <v>1.0158730158730158</v>
      </c>
      <c r="AM165" s="8">
        <f t="shared" si="56"/>
        <v>0.91294117647058826</v>
      </c>
      <c r="AN165" s="16">
        <f t="shared" si="57"/>
        <v>0.90673069227691083</v>
      </c>
      <c r="AO165" s="16">
        <f t="shared" si="58"/>
        <v>0.86314817373960384</v>
      </c>
      <c r="AP165" s="17">
        <f t="shared" si="59"/>
        <v>13858.58</v>
      </c>
      <c r="AQ165" s="17">
        <f t="shared" si="60"/>
        <v>32.608423529411766</v>
      </c>
      <c r="AR165" s="17">
        <f t="shared" si="61"/>
        <v>6377.5399999999991</v>
      </c>
      <c r="AS165" s="17">
        <f t="shared" si="62"/>
        <v>15.005976470588234</v>
      </c>
      <c r="AT165" s="18" t="str">
        <f t="shared" si="63"/>
        <v>Low</v>
      </c>
      <c r="AU165" s="16" t="str">
        <f t="shared" si="64"/>
        <v>Normal</v>
      </c>
      <c r="AV165" s="17">
        <f t="shared" si="65"/>
        <v>456.51792941176473</v>
      </c>
    </row>
    <row r="166" spans="1:48">
      <c r="A166">
        <v>165</v>
      </c>
      <c r="B166" s="2">
        <v>46097</v>
      </c>
      <c r="C166" t="s">
        <v>26</v>
      </c>
      <c r="D166" t="s">
        <v>108</v>
      </c>
      <c r="E166" t="s">
        <v>146</v>
      </c>
      <c r="F166" t="s">
        <v>29</v>
      </c>
      <c r="G166" t="s">
        <v>103</v>
      </c>
      <c r="H166" t="s">
        <v>268</v>
      </c>
      <c r="I166" t="s">
        <v>205</v>
      </c>
      <c r="J166" s="4">
        <v>611</v>
      </c>
      <c r="K166" s="4">
        <v>525</v>
      </c>
      <c r="L166" s="4">
        <v>480</v>
      </c>
      <c r="M166" s="4">
        <v>45</v>
      </c>
      <c r="N166" s="4">
        <v>14</v>
      </c>
      <c r="O166" s="4">
        <v>18</v>
      </c>
      <c r="P166" t="s">
        <v>81</v>
      </c>
      <c r="Q166" s="4">
        <v>57</v>
      </c>
      <c r="R166" s="4">
        <v>62</v>
      </c>
      <c r="S166" s="4">
        <v>77</v>
      </c>
      <c r="T166" s="5">
        <v>1.84</v>
      </c>
      <c r="U166" s="5">
        <v>18.05</v>
      </c>
      <c r="V166" s="43">
        <v>14313.29</v>
      </c>
      <c r="W166" s="5">
        <v>6.2</v>
      </c>
      <c r="X166" s="6" t="s">
        <v>34</v>
      </c>
      <c r="Y166" s="4">
        <v>20</v>
      </c>
      <c r="Z166" s="43">
        <v>21711.08</v>
      </c>
      <c r="AA166" s="8">
        <f t="shared" si="44"/>
        <v>0.85924713584288048</v>
      </c>
      <c r="AB166" s="8">
        <f t="shared" si="45"/>
        <v>8.5714285714285715E-2</v>
      </c>
      <c r="AC166" s="8">
        <f t="shared" si="46"/>
        <v>2.6666666666666668E-2</v>
      </c>
      <c r="AD166" s="8">
        <f t="shared" si="47"/>
        <v>0.91428571428571426</v>
      </c>
      <c r="AE166" s="11">
        <f t="shared" si="48"/>
        <v>0.3</v>
      </c>
      <c r="AF166" s="11">
        <f t="shared" si="49"/>
        <v>58.064516129032256</v>
      </c>
      <c r="AG166" s="11">
        <f t="shared" si="50"/>
        <v>9.0416666666666661</v>
      </c>
      <c r="AH166" s="13">
        <f t="shared" si="51"/>
        <v>9.3741666666666656</v>
      </c>
      <c r="AI166">
        <f t="shared" si="52"/>
        <v>9.6741666666666664</v>
      </c>
      <c r="AJ166" s="14">
        <f t="shared" si="53"/>
        <v>0.96898957705228694</v>
      </c>
      <c r="AK166">
        <f t="shared" si="54"/>
        <v>63.157894736842103</v>
      </c>
      <c r="AL166" s="8">
        <f t="shared" si="55"/>
        <v>0.91935483870967738</v>
      </c>
      <c r="AM166" s="8">
        <f t="shared" si="56"/>
        <v>0.91428571428571426</v>
      </c>
      <c r="AN166" s="16">
        <f t="shared" si="57"/>
        <v>0.81448709149464116</v>
      </c>
      <c r="AO166" s="16">
        <f t="shared" si="58"/>
        <v>0.86309604154039654</v>
      </c>
      <c r="AP166" s="17">
        <f t="shared" si="59"/>
        <v>14313.29</v>
      </c>
      <c r="AQ166" s="17">
        <f t="shared" si="60"/>
        <v>27.263409523809525</v>
      </c>
      <c r="AR166" s="17">
        <f t="shared" si="61"/>
        <v>7397.7900000000009</v>
      </c>
      <c r="AS166" s="17">
        <f t="shared" si="62"/>
        <v>14.091028571428573</v>
      </c>
      <c r="AT166" s="18" t="str">
        <f t="shared" si="63"/>
        <v>Low</v>
      </c>
      <c r="AU166" s="16" t="str">
        <f t="shared" si="64"/>
        <v>Warning</v>
      </c>
      <c r="AV166" s="17">
        <f t="shared" si="65"/>
        <v>381.68773333333337</v>
      </c>
    </row>
    <row r="167" spans="1:48">
      <c r="A167">
        <v>166</v>
      </c>
      <c r="B167" s="2">
        <v>46187</v>
      </c>
      <c r="C167" t="s">
        <v>46</v>
      </c>
      <c r="D167" t="s">
        <v>108</v>
      </c>
      <c r="E167" t="s">
        <v>130</v>
      </c>
      <c r="F167" t="s">
        <v>29</v>
      </c>
      <c r="G167" t="s">
        <v>36</v>
      </c>
      <c r="H167" t="s">
        <v>269</v>
      </c>
      <c r="I167" t="s">
        <v>63</v>
      </c>
      <c r="J167" s="4">
        <v>916</v>
      </c>
      <c r="K167" s="4">
        <v>810</v>
      </c>
      <c r="L167" s="4">
        <v>761</v>
      </c>
      <c r="M167" s="4">
        <v>49</v>
      </c>
      <c r="N167" s="4">
        <v>19</v>
      </c>
      <c r="O167" s="4">
        <v>24</v>
      </c>
      <c r="P167" t="s">
        <v>33</v>
      </c>
      <c r="Q167" s="4">
        <v>45</v>
      </c>
      <c r="R167" s="4">
        <v>47</v>
      </c>
      <c r="S167" s="4">
        <v>75.5</v>
      </c>
      <c r="T167" s="5">
        <v>2.25</v>
      </c>
      <c r="U167" s="5">
        <v>26.29</v>
      </c>
      <c r="V167" s="43">
        <v>16857.3</v>
      </c>
      <c r="W167" s="5">
        <v>8.49</v>
      </c>
      <c r="X167" s="6" t="s">
        <v>89</v>
      </c>
      <c r="Y167" s="4">
        <v>17</v>
      </c>
      <c r="Z167" s="43">
        <v>27193.68</v>
      </c>
      <c r="AA167" s="8">
        <f t="shared" si="44"/>
        <v>0.88427947598253276</v>
      </c>
      <c r="AB167" s="8">
        <f t="shared" si="45"/>
        <v>6.0493827160493827E-2</v>
      </c>
      <c r="AC167" s="8">
        <f t="shared" si="46"/>
        <v>2.3456790123456792E-2</v>
      </c>
      <c r="AD167" s="8">
        <f t="shared" si="47"/>
        <v>0.93950617283950622</v>
      </c>
      <c r="AE167" s="11">
        <f t="shared" si="48"/>
        <v>0.4</v>
      </c>
      <c r="AF167" s="11">
        <f t="shared" si="49"/>
        <v>76.59574468085107</v>
      </c>
      <c r="AG167" s="11">
        <f t="shared" si="50"/>
        <v>10.574999999999999</v>
      </c>
      <c r="AH167" s="13">
        <f t="shared" si="51"/>
        <v>11.049999999999999</v>
      </c>
      <c r="AI167">
        <f t="shared" si="52"/>
        <v>11.45</v>
      </c>
      <c r="AJ167" s="14">
        <f t="shared" si="53"/>
        <v>0.96506550218340603</v>
      </c>
      <c r="AK167">
        <f t="shared" si="54"/>
        <v>80</v>
      </c>
      <c r="AL167" s="8">
        <f t="shared" si="55"/>
        <v>0.95744680851063835</v>
      </c>
      <c r="AM167" s="8">
        <f t="shared" si="56"/>
        <v>0.93950617283950622</v>
      </c>
      <c r="AN167" s="16">
        <f t="shared" si="57"/>
        <v>0.86810265621935234</v>
      </c>
      <c r="AO167" s="16">
        <f t="shared" si="58"/>
        <v>0.86315425585182848</v>
      </c>
      <c r="AP167" s="17">
        <f t="shared" si="59"/>
        <v>16857.3</v>
      </c>
      <c r="AQ167" s="17">
        <f t="shared" si="60"/>
        <v>20.811481481481479</v>
      </c>
      <c r="AR167" s="17">
        <f t="shared" si="61"/>
        <v>10336.380000000001</v>
      </c>
      <c r="AS167" s="17">
        <f t="shared" si="62"/>
        <v>12.760962962962964</v>
      </c>
      <c r="AT167" s="18" t="str">
        <f t="shared" si="63"/>
        <v>Medium</v>
      </c>
      <c r="AU167" s="16" t="str">
        <f t="shared" si="64"/>
        <v>Normal</v>
      </c>
      <c r="AV167" s="17">
        <f t="shared" si="65"/>
        <v>395.41814814814813</v>
      </c>
    </row>
    <row r="168" spans="1:48">
      <c r="A168">
        <v>167</v>
      </c>
      <c r="B168" s="2">
        <v>46184</v>
      </c>
      <c r="C168" t="s">
        <v>26</v>
      </c>
      <c r="D168" t="s">
        <v>55</v>
      </c>
      <c r="E168" t="s">
        <v>92</v>
      </c>
      <c r="F168" t="s">
        <v>29</v>
      </c>
      <c r="G168" t="s">
        <v>103</v>
      </c>
      <c r="H168" t="s">
        <v>270</v>
      </c>
      <c r="I168" t="s">
        <v>65</v>
      </c>
      <c r="J168" s="4">
        <v>661</v>
      </c>
      <c r="K168" s="4">
        <v>589</v>
      </c>
      <c r="L168" s="4">
        <v>567</v>
      </c>
      <c r="M168" s="4">
        <v>22</v>
      </c>
      <c r="N168" s="4">
        <v>7</v>
      </c>
      <c r="O168" s="4">
        <v>12</v>
      </c>
      <c r="P168" t="s">
        <v>81</v>
      </c>
      <c r="Q168" s="4">
        <v>57</v>
      </c>
      <c r="R168" s="4">
        <v>56</v>
      </c>
      <c r="S168" s="4">
        <v>78.599999999999994</v>
      </c>
      <c r="T168" s="5">
        <v>1.3</v>
      </c>
      <c r="U168" s="5">
        <v>17.78</v>
      </c>
      <c r="V168" s="43">
        <v>15246.24</v>
      </c>
      <c r="W168" s="5">
        <v>7.12</v>
      </c>
      <c r="X168" s="6" t="s">
        <v>50</v>
      </c>
      <c r="Y168" s="4">
        <v>35</v>
      </c>
      <c r="Z168" s="43">
        <v>26836.06</v>
      </c>
      <c r="AA168" s="8">
        <f t="shared" si="44"/>
        <v>0.8910741301059002</v>
      </c>
      <c r="AB168" s="8">
        <f t="shared" si="45"/>
        <v>3.7351443123938878E-2</v>
      </c>
      <c r="AC168" s="8">
        <f t="shared" si="46"/>
        <v>1.1884550084889643E-2</v>
      </c>
      <c r="AD168" s="8">
        <f t="shared" si="47"/>
        <v>0.9626485568760611</v>
      </c>
      <c r="AE168" s="11">
        <f t="shared" si="48"/>
        <v>0.2</v>
      </c>
      <c r="AF168" s="11">
        <f t="shared" si="49"/>
        <v>64.285714285714292</v>
      </c>
      <c r="AG168" s="11">
        <f t="shared" si="50"/>
        <v>9.1622222222222227</v>
      </c>
      <c r="AH168" s="13">
        <f t="shared" si="51"/>
        <v>10.265833333333335</v>
      </c>
      <c r="AI168">
        <f t="shared" si="52"/>
        <v>10.465833333333334</v>
      </c>
      <c r="AJ168" s="14">
        <f t="shared" si="53"/>
        <v>0.9808901982641931</v>
      </c>
      <c r="AK168">
        <f t="shared" si="54"/>
        <v>63.157894736842103</v>
      </c>
      <c r="AL168" s="8">
        <f t="shared" si="55"/>
        <v>1.017857142857143</v>
      </c>
      <c r="AM168" s="8">
        <f t="shared" si="56"/>
        <v>0.9626485568760611</v>
      </c>
      <c r="AN168" s="16">
        <f t="shared" si="57"/>
        <v>0.96111418620241507</v>
      </c>
      <c r="AO168" s="16">
        <f t="shared" si="58"/>
        <v>0.86314832251805451</v>
      </c>
      <c r="AP168" s="17">
        <f t="shared" si="59"/>
        <v>15246.24</v>
      </c>
      <c r="AQ168" s="17">
        <f t="shared" si="60"/>
        <v>25.884957555178268</v>
      </c>
      <c r="AR168" s="17">
        <f t="shared" si="61"/>
        <v>11589.820000000002</v>
      </c>
      <c r="AS168" s="17">
        <f t="shared" si="62"/>
        <v>19.677113752122242</v>
      </c>
      <c r="AT168" s="18" t="str">
        <f t="shared" si="63"/>
        <v>Medium</v>
      </c>
      <c r="AU168" s="16" t="str">
        <f t="shared" si="64"/>
        <v>Normal</v>
      </c>
      <c r="AV168" s="17">
        <f t="shared" si="65"/>
        <v>181.19470288624788</v>
      </c>
    </row>
    <row r="169" spans="1:48">
      <c r="A169">
        <v>168</v>
      </c>
      <c r="B169" s="2">
        <v>46198</v>
      </c>
      <c r="C169" t="s">
        <v>26</v>
      </c>
      <c r="D169" t="s">
        <v>55</v>
      </c>
      <c r="E169" t="s">
        <v>56</v>
      </c>
      <c r="F169" t="s">
        <v>42</v>
      </c>
      <c r="G169" t="s">
        <v>30</v>
      </c>
      <c r="H169" t="s">
        <v>271</v>
      </c>
      <c r="I169" t="s">
        <v>80</v>
      </c>
      <c r="J169" s="4">
        <v>967</v>
      </c>
      <c r="K169" s="4">
        <v>949</v>
      </c>
      <c r="L169" s="4">
        <v>887</v>
      </c>
      <c r="M169" s="4">
        <v>62</v>
      </c>
      <c r="N169" s="4">
        <v>23</v>
      </c>
      <c r="O169" s="4">
        <v>48</v>
      </c>
      <c r="P169" t="s">
        <v>33</v>
      </c>
      <c r="Q169" s="4">
        <v>42</v>
      </c>
      <c r="R169" s="4">
        <v>42</v>
      </c>
      <c r="S169" s="4">
        <v>72.7</v>
      </c>
      <c r="T169" s="5">
        <v>2.76</v>
      </c>
      <c r="U169" s="5">
        <v>34.799999999999997</v>
      </c>
      <c r="V169" s="43">
        <v>18360.349999999999</v>
      </c>
      <c r="W169" s="5">
        <v>7.2</v>
      </c>
      <c r="X169" s="6" t="s">
        <v>45</v>
      </c>
      <c r="Y169" s="4">
        <v>11</v>
      </c>
      <c r="Z169" s="43">
        <v>27708.28</v>
      </c>
      <c r="AA169" s="8">
        <f t="shared" si="44"/>
        <v>0.98138572905894517</v>
      </c>
      <c r="AB169" s="8">
        <f t="shared" si="45"/>
        <v>6.5331928345626969E-2</v>
      </c>
      <c r="AC169" s="8">
        <f t="shared" si="46"/>
        <v>2.4236037934668071E-2</v>
      </c>
      <c r="AD169" s="8">
        <f t="shared" si="47"/>
        <v>0.93466807165437304</v>
      </c>
      <c r="AE169" s="11">
        <f t="shared" si="48"/>
        <v>0.8</v>
      </c>
      <c r="AF169" s="11">
        <f t="shared" si="49"/>
        <v>85.714285714285708</v>
      </c>
      <c r="AG169" s="11">
        <f t="shared" si="50"/>
        <v>11.071666666666667</v>
      </c>
      <c r="AH169" s="13">
        <f t="shared" si="51"/>
        <v>10.481666666666666</v>
      </c>
      <c r="AI169">
        <f t="shared" si="52"/>
        <v>11.281666666666666</v>
      </c>
      <c r="AJ169" s="14">
        <f t="shared" si="53"/>
        <v>0.92908849165312446</v>
      </c>
      <c r="AK169">
        <f t="shared" si="54"/>
        <v>85.714285714285708</v>
      </c>
      <c r="AL169" s="8">
        <f t="shared" si="55"/>
        <v>1</v>
      </c>
      <c r="AM169" s="8">
        <f t="shared" si="56"/>
        <v>0.93466807165437304</v>
      </c>
      <c r="AN169" s="16">
        <f t="shared" si="57"/>
        <v>0.86838934888969588</v>
      </c>
      <c r="AO169" s="16">
        <f t="shared" si="58"/>
        <v>0.86303071643920171</v>
      </c>
      <c r="AP169" s="17">
        <f t="shared" si="59"/>
        <v>18360.349999999999</v>
      </c>
      <c r="AQ169" s="17">
        <f t="shared" si="60"/>
        <v>19.347049525816647</v>
      </c>
      <c r="AR169" s="17">
        <f t="shared" si="61"/>
        <v>9347.93</v>
      </c>
      <c r="AS169" s="17">
        <f t="shared" si="62"/>
        <v>9.8502950474183351</v>
      </c>
      <c r="AT169" s="18" t="str">
        <f t="shared" si="63"/>
        <v>Medium</v>
      </c>
      <c r="AU169" s="16" t="str">
        <f t="shared" si="64"/>
        <v>Normal</v>
      </c>
      <c r="AV169" s="17">
        <f t="shared" si="65"/>
        <v>444.98213909378291</v>
      </c>
    </row>
    <row r="170" spans="1:48">
      <c r="A170">
        <v>169</v>
      </c>
      <c r="B170" s="2">
        <v>46156</v>
      </c>
      <c r="C170" t="s">
        <v>46</v>
      </c>
      <c r="D170" t="s">
        <v>108</v>
      </c>
      <c r="E170" t="s">
        <v>109</v>
      </c>
      <c r="F170" t="s">
        <v>42</v>
      </c>
      <c r="G170" t="s">
        <v>30</v>
      </c>
      <c r="H170" t="s">
        <v>272</v>
      </c>
      <c r="I170" t="s">
        <v>69</v>
      </c>
      <c r="J170" s="4">
        <v>907</v>
      </c>
      <c r="K170" s="4">
        <v>776</v>
      </c>
      <c r="L170" s="4">
        <v>680</v>
      </c>
      <c r="M170" s="4">
        <v>96</v>
      </c>
      <c r="N170" s="4">
        <v>21</v>
      </c>
      <c r="O170" s="4">
        <v>30</v>
      </c>
      <c r="P170" t="s">
        <v>76</v>
      </c>
      <c r="Q170" s="4">
        <v>42</v>
      </c>
      <c r="R170" s="4">
        <v>45</v>
      </c>
      <c r="S170" s="4">
        <v>86</v>
      </c>
      <c r="T170" s="5">
        <v>2.62</v>
      </c>
      <c r="U170" s="5">
        <v>24.33</v>
      </c>
      <c r="V170" s="43">
        <v>13859.02</v>
      </c>
      <c r="W170" s="5">
        <v>6.69</v>
      </c>
      <c r="X170" s="6" t="s">
        <v>45</v>
      </c>
      <c r="Y170" s="4">
        <v>40</v>
      </c>
      <c r="Z170" s="43">
        <v>22043.71</v>
      </c>
      <c r="AA170" s="8">
        <f t="shared" si="44"/>
        <v>0.85556780595369353</v>
      </c>
      <c r="AB170" s="8">
        <f t="shared" si="45"/>
        <v>0.12371134020618557</v>
      </c>
      <c r="AC170" s="8">
        <f t="shared" si="46"/>
        <v>2.7061855670103094E-2</v>
      </c>
      <c r="AD170" s="8">
        <f t="shared" si="47"/>
        <v>0.87628865979381443</v>
      </c>
      <c r="AE170" s="11">
        <f t="shared" si="48"/>
        <v>0.5</v>
      </c>
      <c r="AF170" s="11">
        <f t="shared" si="49"/>
        <v>80</v>
      </c>
      <c r="AG170" s="11">
        <f t="shared" si="50"/>
        <v>9.6999999999999993</v>
      </c>
      <c r="AH170" s="13">
        <f t="shared" si="51"/>
        <v>10.081666666666667</v>
      </c>
      <c r="AI170">
        <f t="shared" si="52"/>
        <v>10.581666666666667</v>
      </c>
      <c r="AJ170" s="14">
        <f t="shared" si="53"/>
        <v>0.95274846432509053</v>
      </c>
      <c r="AK170">
        <f t="shared" si="54"/>
        <v>85.714285714285708</v>
      </c>
      <c r="AL170" s="8">
        <f t="shared" si="55"/>
        <v>0.93333333333333335</v>
      </c>
      <c r="AM170" s="8">
        <f t="shared" si="56"/>
        <v>0.87628865979381443</v>
      </c>
      <c r="AN170" s="16">
        <f t="shared" si="57"/>
        <v>0.77922382992911177</v>
      </c>
      <c r="AO170" s="16">
        <f t="shared" si="58"/>
        <v>0.8630242757751988</v>
      </c>
      <c r="AP170" s="17">
        <f t="shared" si="59"/>
        <v>13859.02</v>
      </c>
      <c r="AQ170" s="17">
        <f t="shared" si="60"/>
        <v>17.859561855670105</v>
      </c>
      <c r="AR170" s="17">
        <f t="shared" si="61"/>
        <v>8184.6899999999987</v>
      </c>
      <c r="AS170" s="17">
        <f t="shared" si="62"/>
        <v>10.54728092783505</v>
      </c>
      <c r="AT170" s="18" t="str">
        <f t="shared" si="63"/>
        <v>High</v>
      </c>
      <c r="AU170" s="16" t="str">
        <f t="shared" si="64"/>
        <v>Warning</v>
      </c>
      <c r="AV170" s="17">
        <f t="shared" si="65"/>
        <v>375.05079896907222</v>
      </c>
    </row>
    <row r="171" spans="1:48">
      <c r="A171">
        <v>170</v>
      </c>
      <c r="B171" s="2">
        <v>46053</v>
      </c>
      <c r="C171" t="s">
        <v>26</v>
      </c>
      <c r="D171" t="s">
        <v>40</v>
      </c>
      <c r="E171" t="s">
        <v>41</v>
      </c>
      <c r="F171" t="s">
        <v>42</v>
      </c>
      <c r="G171" t="s">
        <v>103</v>
      </c>
      <c r="H171" t="s">
        <v>273</v>
      </c>
      <c r="I171" t="s">
        <v>63</v>
      </c>
      <c r="J171" s="4">
        <v>642</v>
      </c>
      <c r="K171" s="4">
        <v>637</v>
      </c>
      <c r="L171" s="4">
        <v>607</v>
      </c>
      <c r="M171" s="4">
        <v>30</v>
      </c>
      <c r="N171" s="4">
        <v>6</v>
      </c>
      <c r="O171" s="4">
        <v>36</v>
      </c>
      <c r="P171" t="s">
        <v>33</v>
      </c>
      <c r="Q171" s="4">
        <v>57</v>
      </c>
      <c r="R171" s="4">
        <v>55</v>
      </c>
      <c r="S171" s="4">
        <v>69.3</v>
      </c>
      <c r="T171" s="5">
        <v>1.94</v>
      </c>
      <c r="U171" s="5">
        <v>23.92</v>
      </c>
      <c r="V171" s="43">
        <v>17009.34</v>
      </c>
      <c r="W171" s="5">
        <v>7.73</v>
      </c>
      <c r="X171" s="6" t="s">
        <v>50</v>
      </c>
      <c r="Y171" s="4">
        <v>25</v>
      </c>
      <c r="Z171" s="43">
        <v>28088.46</v>
      </c>
      <c r="AA171" s="8">
        <f t="shared" si="44"/>
        <v>0.99221183800623058</v>
      </c>
      <c r="AB171" s="8">
        <f t="shared" si="45"/>
        <v>4.709576138147567E-2</v>
      </c>
      <c r="AC171" s="8">
        <f t="shared" si="46"/>
        <v>9.4191522762951327E-3</v>
      </c>
      <c r="AD171" s="8">
        <f t="shared" si="47"/>
        <v>0.95290423861852436</v>
      </c>
      <c r="AE171" s="11">
        <f t="shared" si="48"/>
        <v>0.6</v>
      </c>
      <c r="AF171" s="11">
        <f t="shared" si="49"/>
        <v>65.454545454545453</v>
      </c>
      <c r="AG171" s="11">
        <f t="shared" si="50"/>
        <v>9.7319444444444443</v>
      </c>
      <c r="AH171" s="13">
        <f t="shared" si="51"/>
        <v>9.5649999999999995</v>
      </c>
      <c r="AI171">
        <f t="shared" si="52"/>
        <v>10.164999999999999</v>
      </c>
      <c r="AJ171" s="14">
        <f t="shared" si="53"/>
        <v>0.94097393015248409</v>
      </c>
      <c r="AK171">
        <f t="shared" si="54"/>
        <v>63.157894736842103</v>
      </c>
      <c r="AL171" s="8">
        <f t="shared" si="55"/>
        <v>1.0363636363636364</v>
      </c>
      <c r="AM171" s="8">
        <f t="shared" si="56"/>
        <v>0.95290423861852436</v>
      </c>
      <c r="AN171" s="16">
        <f t="shared" si="57"/>
        <v>0.92926379361626366</v>
      </c>
      <c r="AO171" s="16">
        <f t="shared" si="58"/>
        <v>0.86312511867032038</v>
      </c>
      <c r="AP171" s="17">
        <f t="shared" si="59"/>
        <v>17009.34</v>
      </c>
      <c r="AQ171" s="17">
        <f t="shared" si="60"/>
        <v>26.70226059654631</v>
      </c>
      <c r="AR171" s="17">
        <f t="shared" si="61"/>
        <v>11079.119999999999</v>
      </c>
      <c r="AS171" s="17">
        <f t="shared" si="62"/>
        <v>17.39265306122449</v>
      </c>
      <c r="AT171" s="18" t="str">
        <f t="shared" si="63"/>
        <v>Low</v>
      </c>
      <c r="AU171" s="16" t="str">
        <f t="shared" si="64"/>
        <v>Normal</v>
      </c>
      <c r="AV171" s="17">
        <f t="shared" si="65"/>
        <v>160.21356357927786</v>
      </c>
    </row>
    <row r="172" spans="1:48">
      <c r="A172">
        <v>171</v>
      </c>
      <c r="B172" s="2">
        <v>46167</v>
      </c>
      <c r="C172" t="s">
        <v>26</v>
      </c>
      <c r="D172" t="s">
        <v>108</v>
      </c>
      <c r="E172" t="s">
        <v>146</v>
      </c>
      <c r="F172" t="s">
        <v>29</v>
      </c>
      <c r="G172" t="s">
        <v>103</v>
      </c>
      <c r="H172" t="s">
        <v>274</v>
      </c>
      <c r="I172" t="s">
        <v>63</v>
      </c>
      <c r="J172" s="4">
        <v>742</v>
      </c>
      <c r="K172" s="4">
        <v>670</v>
      </c>
      <c r="L172" s="4">
        <v>611</v>
      </c>
      <c r="M172" s="4">
        <v>59</v>
      </c>
      <c r="N172" s="4">
        <v>24</v>
      </c>
      <c r="O172" s="4">
        <v>40</v>
      </c>
      <c r="P172" t="s">
        <v>33</v>
      </c>
      <c r="Q172" s="4">
        <v>57</v>
      </c>
      <c r="R172" s="4">
        <v>59</v>
      </c>
      <c r="S172" s="4">
        <v>65.099999999999994</v>
      </c>
      <c r="T172" s="5">
        <v>1.85</v>
      </c>
      <c r="U172" s="5">
        <v>25.47</v>
      </c>
      <c r="V172" s="43">
        <v>18155.73</v>
      </c>
      <c r="W172" s="5">
        <v>6.9</v>
      </c>
      <c r="X172" s="6" t="s">
        <v>34</v>
      </c>
      <c r="Y172" s="4">
        <v>26</v>
      </c>
      <c r="Z172" s="43">
        <v>28144.3</v>
      </c>
      <c r="AA172" s="8">
        <f t="shared" si="44"/>
        <v>0.90296495956873313</v>
      </c>
      <c r="AB172" s="8">
        <f t="shared" si="45"/>
        <v>8.8059701492537307E-2</v>
      </c>
      <c r="AC172" s="8">
        <f t="shared" si="46"/>
        <v>3.5820895522388062E-2</v>
      </c>
      <c r="AD172" s="8">
        <f t="shared" si="47"/>
        <v>0.91194029850746272</v>
      </c>
      <c r="AE172" s="11">
        <f t="shared" si="48"/>
        <v>0.66666666666666663</v>
      </c>
      <c r="AF172" s="11">
        <f t="shared" si="49"/>
        <v>61.016949152542374</v>
      </c>
      <c r="AG172" s="11">
        <f t="shared" si="50"/>
        <v>10.980555555555556</v>
      </c>
      <c r="AH172" s="13">
        <f t="shared" si="51"/>
        <v>11.081666666666667</v>
      </c>
      <c r="AI172">
        <f t="shared" si="52"/>
        <v>11.748333333333333</v>
      </c>
      <c r="AJ172" s="14">
        <f t="shared" si="53"/>
        <v>0.94325436232089666</v>
      </c>
      <c r="AK172">
        <f t="shared" si="54"/>
        <v>63.157894736842103</v>
      </c>
      <c r="AL172" s="8">
        <f t="shared" si="55"/>
        <v>0.96610169491525433</v>
      </c>
      <c r="AM172" s="8">
        <f t="shared" si="56"/>
        <v>0.91194029850746272</v>
      </c>
      <c r="AN172" s="16">
        <f t="shared" si="57"/>
        <v>0.83103262526055843</v>
      </c>
      <c r="AO172" s="16">
        <f t="shared" si="58"/>
        <v>0.86304543351978324</v>
      </c>
      <c r="AP172" s="17">
        <f t="shared" si="59"/>
        <v>18155.73</v>
      </c>
      <c r="AQ172" s="17">
        <f t="shared" si="60"/>
        <v>27.09810447761194</v>
      </c>
      <c r="AR172" s="17">
        <f t="shared" si="61"/>
        <v>9988.57</v>
      </c>
      <c r="AS172" s="17">
        <f t="shared" si="62"/>
        <v>14.90831343283582</v>
      </c>
      <c r="AT172" s="18" t="str">
        <f t="shared" si="63"/>
        <v>Medium</v>
      </c>
      <c r="AU172" s="16" t="str">
        <f t="shared" si="64"/>
        <v>Warning</v>
      </c>
      <c r="AV172" s="17">
        <f t="shared" si="65"/>
        <v>650.35450746268657</v>
      </c>
    </row>
    <row r="173" spans="1:48">
      <c r="A173">
        <v>172</v>
      </c>
      <c r="B173" s="2">
        <v>46152</v>
      </c>
      <c r="C173" t="s">
        <v>46</v>
      </c>
      <c r="D173" t="s">
        <v>77</v>
      </c>
      <c r="E173" t="s">
        <v>105</v>
      </c>
      <c r="F173" t="s">
        <v>29</v>
      </c>
      <c r="G173" t="s">
        <v>103</v>
      </c>
      <c r="H173" t="s">
        <v>275</v>
      </c>
      <c r="I173" t="s">
        <v>65</v>
      </c>
      <c r="J173" s="4">
        <v>744</v>
      </c>
      <c r="K173" s="4">
        <v>758</v>
      </c>
      <c r="L173" s="4">
        <v>698</v>
      </c>
      <c r="M173" s="4">
        <v>60</v>
      </c>
      <c r="N173" s="4">
        <v>20</v>
      </c>
      <c r="O173" s="4">
        <v>15</v>
      </c>
      <c r="P173" t="s">
        <v>33</v>
      </c>
      <c r="Q173" s="4">
        <v>57</v>
      </c>
      <c r="R173" s="4">
        <v>60</v>
      </c>
      <c r="S173" s="4">
        <v>77</v>
      </c>
      <c r="T173" s="5">
        <v>1.26</v>
      </c>
      <c r="U173" s="5">
        <v>27.12</v>
      </c>
      <c r="V173" s="43">
        <v>19702.96</v>
      </c>
      <c r="W173" s="5">
        <v>9.1199999999999992</v>
      </c>
      <c r="X173" s="6" t="s">
        <v>34</v>
      </c>
      <c r="Y173" s="4">
        <v>23</v>
      </c>
      <c r="Z173" s="43">
        <v>32690.38</v>
      </c>
      <c r="AA173" s="8">
        <f t="shared" si="44"/>
        <v>1.0188172043010753</v>
      </c>
      <c r="AB173" s="8">
        <f t="shared" si="45"/>
        <v>7.9155672823219003E-2</v>
      </c>
      <c r="AC173" s="8">
        <f t="shared" si="46"/>
        <v>2.6385224274406333E-2</v>
      </c>
      <c r="AD173" s="8">
        <f t="shared" si="47"/>
        <v>0.920844327176781</v>
      </c>
      <c r="AE173" s="11">
        <f t="shared" si="48"/>
        <v>0.25</v>
      </c>
      <c r="AF173" s="11">
        <f t="shared" si="49"/>
        <v>60</v>
      </c>
      <c r="AG173" s="11">
        <f t="shared" si="50"/>
        <v>12.633333333333333</v>
      </c>
      <c r="AH173" s="13">
        <f t="shared" si="51"/>
        <v>11.53</v>
      </c>
      <c r="AI173">
        <f t="shared" si="52"/>
        <v>11.78</v>
      </c>
      <c r="AJ173" s="14">
        <f t="shared" si="53"/>
        <v>0.9787775891341256</v>
      </c>
      <c r="AK173">
        <f t="shared" si="54"/>
        <v>63.157894736842103</v>
      </c>
      <c r="AL173" s="8">
        <f t="shared" si="55"/>
        <v>0.95000000000000007</v>
      </c>
      <c r="AM173" s="8">
        <f t="shared" si="56"/>
        <v>0.920844327176781</v>
      </c>
      <c r="AN173" s="16">
        <f t="shared" si="57"/>
        <v>0.85623670099582949</v>
      </c>
      <c r="AO173" s="16">
        <f t="shared" si="58"/>
        <v>0.86308404969379926</v>
      </c>
      <c r="AP173" s="17">
        <f t="shared" si="59"/>
        <v>19702.96</v>
      </c>
      <c r="AQ173" s="17">
        <f t="shared" si="60"/>
        <v>25.993350923482847</v>
      </c>
      <c r="AR173" s="17">
        <f t="shared" si="61"/>
        <v>12987.420000000002</v>
      </c>
      <c r="AS173" s="17">
        <f t="shared" si="62"/>
        <v>17.133799472295518</v>
      </c>
      <c r="AT173" s="18" t="str">
        <f t="shared" si="63"/>
        <v>Low</v>
      </c>
      <c r="AU173" s="16" t="str">
        <f t="shared" si="64"/>
        <v>Normal</v>
      </c>
      <c r="AV173" s="17">
        <f t="shared" si="65"/>
        <v>519.86701846965695</v>
      </c>
    </row>
    <row r="174" spans="1:48">
      <c r="A174">
        <v>173</v>
      </c>
      <c r="B174" s="2">
        <v>46120</v>
      </c>
      <c r="C174" t="s">
        <v>46</v>
      </c>
      <c r="D174" t="s">
        <v>55</v>
      </c>
      <c r="E174" t="s">
        <v>92</v>
      </c>
      <c r="F174" t="s">
        <v>57</v>
      </c>
      <c r="G174" t="s">
        <v>36</v>
      </c>
      <c r="H174" t="s">
        <v>276</v>
      </c>
      <c r="I174" t="s">
        <v>32</v>
      </c>
      <c r="J174" s="4">
        <v>897</v>
      </c>
      <c r="K174" s="4">
        <v>749</v>
      </c>
      <c r="L174" s="4">
        <v>706</v>
      </c>
      <c r="M174" s="4">
        <v>43</v>
      </c>
      <c r="N174" s="4">
        <v>14</v>
      </c>
      <c r="O174" s="4">
        <v>22</v>
      </c>
      <c r="P174" t="s">
        <v>61</v>
      </c>
      <c r="Q174" s="4">
        <v>45</v>
      </c>
      <c r="R174" s="4">
        <v>46</v>
      </c>
      <c r="S174" s="4">
        <v>68.400000000000006</v>
      </c>
      <c r="T174" s="5">
        <v>2.3199999999999998</v>
      </c>
      <c r="U174" s="5">
        <v>22.9</v>
      </c>
      <c r="V174" s="43">
        <v>15639.26</v>
      </c>
      <c r="W174" s="5">
        <v>7.91</v>
      </c>
      <c r="X174" s="6" t="s">
        <v>34</v>
      </c>
      <c r="Y174" s="4">
        <v>15</v>
      </c>
      <c r="Z174" s="43">
        <v>24505.8</v>
      </c>
      <c r="AA174" s="8">
        <f t="shared" si="44"/>
        <v>0.83500557413600895</v>
      </c>
      <c r="AB174" s="8">
        <f t="shared" si="45"/>
        <v>5.7409879839786383E-2</v>
      </c>
      <c r="AC174" s="8">
        <f t="shared" si="46"/>
        <v>1.8691588785046728E-2</v>
      </c>
      <c r="AD174" s="8">
        <f t="shared" si="47"/>
        <v>0.9425901201602136</v>
      </c>
      <c r="AE174" s="11">
        <f t="shared" si="48"/>
        <v>0.36666666666666664</v>
      </c>
      <c r="AF174" s="11">
        <f t="shared" si="49"/>
        <v>78.260869565217391</v>
      </c>
      <c r="AG174" s="11">
        <f t="shared" si="50"/>
        <v>9.5705555555555559</v>
      </c>
      <c r="AH174" s="13">
        <f t="shared" si="51"/>
        <v>10.845833333333333</v>
      </c>
      <c r="AI174">
        <f t="shared" si="52"/>
        <v>11.2125</v>
      </c>
      <c r="AJ174" s="14">
        <f t="shared" si="53"/>
        <v>0.9672984020810107</v>
      </c>
      <c r="AK174">
        <f t="shared" si="54"/>
        <v>80</v>
      </c>
      <c r="AL174" s="8">
        <f t="shared" si="55"/>
        <v>0.97826086956521741</v>
      </c>
      <c r="AM174" s="8">
        <f t="shared" si="56"/>
        <v>0.9425901201602136</v>
      </c>
      <c r="AN174" s="16">
        <f t="shared" si="57"/>
        <v>0.89194491885161975</v>
      </c>
      <c r="AO174" s="16">
        <f t="shared" si="58"/>
        <v>0.86309231943860354</v>
      </c>
      <c r="AP174" s="17">
        <f t="shared" si="59"/>
        <v>15639.26</v>
      </c>
      <c r="AQ174" s="17">
        <f t="shared" si="60"/>
        <v>20.880186915887851</v>
      </c>
      <c r="AR174" s="17">
        <f t="shared" si="61"/>
        <v>8866.5399999999991</v>
      </c>
      <c r="AS174" s="17">
        <f t="shared" si="62"/>
        <v>11.837837116154873</v>
      </c>
      <c r="AT174" s="18" t="str">
        <f t="shared" si="63"/>
        <v>Low</v>
      </c>
      <c r="AU174" s="16" t="str">
        <f t="shared" si="64"/>
        <v>Normal</v>
      </c>
      <c r="AV174" s="17">
        <f t="shared" si="65"/>
        <v>292.32261682242989</v>
      </c>
    </row>
    <row r="175" spans="1:48">
      <c r="A175">
        <v>174</v>
      </c>
      <c r="B175" s="2">
        <v>46062</v>
      </c>
      <c r="C175" t="s">
        <v>46</v>
      </c>
      <c r="D175" t="s">
        <v>55</v>
      </c>
      <c r="E175" t="s">
        <v>98</v>
      </c>
      <c r="F175" t="s">
        <v>29</v>
      </c>
      <c r="G175" t="s">
        <v>103</v>
      </c>
      <c r="H175" t="s">
        <v>277</v>
      </c>
      <c r="I175" t="s">
        <v>134</v>
      </c>
      <c r="J175" s="4">
        <v>676</v>
      </c>
      <c r="K175" s="4">
        <v>598</v>
      </c>
      <c r="L175" s="4">
        <v>544</v>
      </c>
      <c r="M175" s="4">
        <v>54</v>
      </c>
      <c r="N175" s="4">
        <v>14</v>
      </c>
      <c r="O175" s="4">
        <v>21</v>
      </c>
      <c r="P175" t="s">
        <v>61</v>
      </c>
      <c r="Q175" s="4">
        <v>57</v>
      </c>
      <c r="R175" s="4">
        <v>61</v>
      </c>
      <c r="S175" s="4">
        <v>67.599999999999994</v>
      </c>
      <c r="T175" s="5">
        <v>2.56</v>
      </c>
      <c r="U175" s="5">
        <v>20.75</v>
      </c>
      <c r="V175" s="43">
        <v>16910.29</v>
      </c>
      <c r="W175" s="5">
        <v>8.8699999999999992</v>
      </c>
      <c r="X175" s="6" t="s">
        <v>50</v>
      </c>
      <c r="Y175" s="4">
        <v>41</v>
      </c>
      <c r="Z175" s="43">
        <v>25396.080000000002</v>
      </c>
      <c r="AA175" s="8">
        <f t="shared" si="44"/>
        <v>0.88461538461538458</v>
      </c>
      <c r="AB175" s="8">
        <f t="shared" si="45"/>
        <v>9.0301003344481601E-2</v>
      </c>
      <c r="AC175" s="8">
        <f t="shared" si="46"/>
        <v>2.3411371237458192E-2</v>
      </c>
      <c r="AD175" s="8">
        <f t="shared" si="47"/>
        <v>0.90969899665551834</v>
      </c>
      <c r="AE175" s="11">
        <f t="shared" si="48"/>
        <v>0.35</v>
      </c>
      <c r="AF175" s="11">
        <f t="shared" si="49"/>
        <v>59.016393442622949</v>
      </c>
      <c r="AG175" s="11">
        <f t="shared" si="50"/>
        <v>10.132777777777777</v>
      </c>
      <c r="AH175" s="13">
        <f t="shared" si="51"/>
        <v>10.353333333333333</v>
      </c>
      <c r="AI175">
        <f t="shared" si="52"/>
        <v>10.703333333333333</v>
      </c>
      <c r="AJ175" s="14">
        <f t="shared" si="53"/>
        <v>0.96729990657116172</v>
      </c>
      <c r="AK175">
        <f t="shared" si="54"/>
        <v>63.157894736842103</v>
      </c>
      <c r="AL175" s="8">
        <f t="shared" si="55"/>
        <v>0.93442622950819676</v>
      </c>
      <c r="AM175" s="8">
        <f t="shared" si="56"/>
        <v>0.90969899665551834</v>
      </c>
      <c r="AN175" s="16">
        <f t="shared" si="57"/>
        <v>0.82225000008110594</v>
      </c>
      <c r="AO175" s="16">
        <f t="shared" si="58"/>
        <v>0.86305743116845501</v>
      </c>
      <c r="AP175" s="17">
        <f t="shared" si="59"/>
        <v>16910.29</v>
      </c>
      <c r="AQ175" s="17">
        <f t="shared" si="60"/>
        <v>28.278076923076924</v>
      </c>
      <c r="AR175" s="17">
        <f t="shared" si="61"/>
        <v>8485.7900000000009</v>
      </c>
      <c r="AS175" s="17">
        <f t="shared" si="62"/>
        <v>14.190284280936456</v>
      </c>
      <c r="AT175" s="18" t="str">
        <f t="shared" si="63"/>
        <v>Medium</v>
      </c>
      <c r="AU175" s="16" t="str">
        <f t="shared" si="64"/>
        <v>Warning</v>
      </c>
      <c r="AV175" s="17">
        <f t="shared" si="65"/>
        <v>395.89307692307693</v>
      </c>
    </row>
    <row r="176" spans="1:48">
      <c r="A176">
        <v>175</v>
      </c>
      <c r="B176" s="2">
        <v>46137</v>
      </c>
      <c r="C176" t="s">
        <v>26</v>
      </c>
      <c r="D176" t="s">
        <v>27</v>
      </c>
      <c r="E176" t="s">
        <v>51</v>
      </c>
      <c r="F176" t="s">
        <v>42</v>
      </c>
      <c r="G176" t="s">
        <v>36</v>
      </c>
      <c r="H176" t="s">
        <v>278</v>
      </c>
      <c r="I176" t="s">
        <v>129</v>
      </c>
      <c r="J176" s="4">
        <v>762</v>
      </c>
      <c r="K176" s="4">
        <v>711</v>
      </c>
      <c r="L176" s="4">
        <v>688</v>
      </c>
      <c r="M176" s="4">
        <v>23</v>
      </c>
      <c r="N176" s="4">
        <v>8</v>
      </c>
      <c r="O176" s="4">
        <v>0</v>
      </c>
      <c r="P176" t="s">
        <v>39</v>
      </c>
      <c r="Q176" s="4">
        <v>45</v>
      </c>
      <c r="R176" s="4">
        <v>48</v>
      </c>
      <c r="S176" s="4">
        <v>73.2</v>
      </c>
      <c r="T176" s="5">
        <v>2.34</v>
      </c>
      <c r="U176" s="5">
        <v>26.6</v>
      </c>
      <c r="V176" s="43">
        <v>14401.72</v>
      </c>
      <c r="W176" s="5">
        <v>8.74</v>
      </c>
      <c r="X176" s="6" t="s">
        <v>34</v>
      </c>
      <c r="Y176" s="4">
        <v>9</v>
      </c>
      <c r="Z176" s="43">
        <v>24749.71</v>
      </c>
      <c r="AA176" s="8">
        <f t="shared" si="44"/>
        <v>0.93307086614173229</v>
      </c>
      <c r="AB176" s="8">
        <f t="shared" si="45"/>
        <v>3.2348804500703238E-2</v>
      </c>
      <c r="AC176" s="8">
        <f t="shared" si="46"/>
        <v>1.1251758087201125E-2</v>
      </c>
      <c r="AD176" s="8">
        <f t="shared" si="47"/>
        <v>0.96765119549929679</v>
      </c>
      <c r="AE176" s="11">
        <f t="shared" si="48"/>
        <v>0</v>
      </c>
      <c r="AF176" s="11">
        <f t="shared" si="49"/>
        <v>75</v>
      </c>
      <c r="AG176" s="11">
        <f t="shared" si="50"/>
        <v>9.48</v>
      </c>
      <c r="AH176" s="13">
        <f t="shared" si="51"/>
        <v>9.5250000000000004</v>
      </c>
      <c r="AI176">
        <f t="shared" si="52"/>
        <v>9.5250000000000004</v>
      </c>
      <c r="AJ176" s="14">
        <f t="shared" si="53"/>
        <v>1</v>
      </c>
      <c r="AK176">
        <f t="shared" si="54"/>
        <v>80</v>
      </c>
      <c r="AL176" s="8">
        <f t="shared" si="55"/>
        <v>0.9375</v>
      </c>
      <c r="AM176" s="8">
        <f t="shared" si="56"/>
        <v>0.96765119549929679</v>
      </c>
      <c r="AN176" s="16">
        <f t="shared" si="57"/>
        <v>0.90717299578059074</v>
      </c>
      <c r="AO176" s="16">
        <f t="shared" si="58"/>
        <v>0.86310683483805217</v>
      </c>
      <c r="AP176" s="17">
        <f t="shared" si="59"/>
        <v>14401.72</v>
      </c>
      <c r="AQ176" s="17">
        <f t="shared" si="60"/>
        <v>20.255583684950771</v>
      </c>
      <c r="AR176" s="17">
        <f t="shared" si="61"/>
        <v>10347.99</v>
      </c>
      <c r="AS176" s="17">
        <f t="shared" si="62"/>
        <v>14.554135021097046</v>
      </c>
      <c r="AT176" s="18" t="str">
        <f t="shared" si="63"/>
        <v>Medium</v>
      </c>
      <c r="AU176" s="16" t="str">
        <f t="shared" si="64"/>
        <v>Normal</v>
      </c>
      <c r="AV176" s="17">
        <f t="shared" si="65"/>
        <v>162.04466947960617</v>
      </c>
    </row>
    <row r="177" spans="1:48">
      <c r="A177">
        <v>176</v>
      </c>
      <c r="B177" s="2">
        <v>46037</v>
      </c>
      <c r="C177" t="s">
        <v>26</v>
      </c>
      <c r="D177" t="s">
        <v>40</v>
      </c>
      <c r="E177" t="s">
        <v>41</v>
      </c>
      <c r="F177" t="s">
        <v>29</v>
      </c>
      <c r="G177" t="s">
        <v>47</v>
      </c>
      <c r="H177" t="s">
        <v>279</v>
      </c>
      <c r="I177" t="s">
        <v>154</v>
      </c>
      <c r="J177" s="4">
        <v>523</v>
      </c>
      <c r="K177" s="4">
        <v>479</v>
      </c>
      <c r="L177" s="4">
        <v>452</v>
      </c>
      <c r="M177" s="4">
        <v>27</v>
      </c>
      <c r="N177" s="4">
        <v>11</v>
      </c>
      <c r="O177" s="4">
        <v>24</v>
      </c>
      <c r="P177" t="s">
        <v>70</v>
      </c>
      <c r="Q177" s="4">
        <v>64</v>
      </c>
      <c r="R177" s="4">
        <v>67</v>
      </c>
      <c r="S177" s="4">
        <v>69.8</v>
      </c>
      <c r="T177" s="5">
        <v>1.68</v>
      </c>
      <c r="U177" s="5">
        <v>15.06</v>
      </c>
      <c r="V177" s="43">
        <v>14669.8</v>
      </c>
      <c r="W177" s="5">
        <v>8.6199999999999992</v>
      </c>
      <c r="X177" s="6" t="s">
        <v>45</v>
      </c>
      <c r="Y177" s="4">
        <v>28</v>
      </c>
      <c r="Z177" s="43">
        <v>23081.37</v>
      </c>
      <c r="AA177" s="8">
        <f t="shared" si="44"/>
        <v>0.91586998087954108</v>
      </c>
      <c r="AB177" s="8">
        <f t="shared" si="45"/>
        <v>5.6367432150313153E-2</v>
      </c>
      <c r="AC177" s="8">
        <f t="shared" si="46"/>
        <v>2.2964509394572025E-2</v>
      </c>
      <c r="AD177" s="8">
        <f t="shared" si="47"/>
        <v>0.94363256784968685</v>
      </c>
      <c r="AE177" s="11">
        <f t="shared" si="48"/>
        <v>0.4</v>
      </c>
      <c r="AF177" s="11">
        <f t="shared" si="49"/>
        <v>53.731343283582092</v>
      </c>
      <c r="AG177" s="11">
        <f t="shared" si="50"/>
        <v>8.9147222222222222</v>
      </c>
      <c r="AH177" s="13">
        <f t="shared" si="51"/>
        <v>8.8977777777777778</v>
      </c>
      <c r="AI177">
        <f t="shared" si="52"/>
        <v>9.2977777777777781</v>
      </c>
      <c r="AJ177" s="14">
        <f t="shared" si="53"/>
        <v>0.95697896749521982</v>
      </c>
      <c r="AK177">
        <f t="shared" si="54"/>
        <v>56.25</v>
      </c>
      <c r="AL177" s="8">
        <f t="shared" si="55"/>
        <v>0.95522388059701502</v>
      </c>
      <c r="AM177" s="8">
        <f t="shared" si="56"/>
        <v>0.94363256784968685</v>
      </c>
      <c r="AN177" s="16">
        <f t="shared" si="57"/>
        <v>0.86260204940958229</v>
      </c>
      <c r="AO177" s="16">
        <f t="shared" si="58"/>
        <v>0.86305342130963691</v>
      </c>
      <c r="AP177" s="17">
        <f t="shared" si="59"/>
        <v>14669.8</v>
      </c>
      <c r="AQ177" s="17">
        <f t="shared" si="60"/>
        <v>30.625887265135699</v>
      </c>
      <c r="AR177" s="17">
        <f t="shared" si="61"/>
        <v>8411.57</v>
      </c>
      <c r="AS177" s="17">
        <f t="shared" si="62"/>
        <v>17.560688935281835</v>
      </c>
      <c r="AT177" s="18" t="str">
        <f t="shared" si="63"/>
        <v>Low</v>
      </c>
      <c r="AU177" s="16" t="str">
        <f t="shared" si="64"/>
        <v>Normal</v>
      </c>
      <c r="AV177" s="17">
        <f t="shared" si="65"/>
        <v>336.88475991649267</v>
      </c>
    </row>
    <row r="178" spans="1:48">
      <c r="A178">
        <v>177</v>
      </c>
      <c r="B178" s="2">
        <v>46026</v>
      </c>
      <c r="C178" t="s">
        <v>26</v>
      </c>
      <c r="D178" t="s">
        <v>27</v>
      </c>
      <c r="E178" t="s">
        <v>28</v>
      </c>
      <c r="F178" t="s">
        <v>29</v>
      </c>
      <c r="G178" t="s">
        <v>36</v>
      </c>
      <c r="H178" t="s">
        <v>280</v>
      </c>
      <c r="I178" t="s">
        <v>149</v>
      </c>
      <c r="J178" s="4">
        <v>857</v>
      </c>
      <c r="K178" s="4">
        <v>878</v>
      </c>
      <c r="L178" s="4">
        <v>846</v>
      </c>
      <c r="M178" s="4">
        <v>32</v>
      </c>
      <c r="N178" s="4">
        <v>8</v>
      </c>
      <c r="O178" s="4">
        <v>42</v>
      </c>
      <c r="P178" t="s">
        <v>33</v>
      </c>
      <c r="Q178" s="4">
        <v>45</v>
      </c>
      <c r="R178" s="4">
        <v>49</v>
      </c>
      <c r="S178" s="4">
        <v>70.2</v>
      </c>
      <c r="T178" s="5">
        <v>1.88</v>
      </c>
      <c r="U178" s="5">
        <v>38.21</v>
      </c>
      <c r="V178" s="43">
        <v>18985.439999999999</v>
      </c>
      <c r="W178" s="5">
        <v>10.34</v>
      </c>
      <c r="X178" s="6" t="s">
        <v>89</v>
      </c>
      <c r="Y178" s="4">
        <v>21</v>
      </c>
      <c r="Z178" s="43">
        <v>29743.06</v>
      </c>
      <c r="AA178" s="8">
        <f t="shared" si="44"/>
        <v>1.0245040840140023</v>
      </c>
      <c r="AB178" s="8">
        <f t="shared" si="45"/>
        <v>3.644646924829157E-2</v>
      </c>
      <c r="AC178" s="8">
        <f t="shared" si="46"/>
        <v>9.1116173120728925E-3</v>
      </c>
      <c r="AD178" s="8">
        <f t="shared" si="47"/>
        <v>0.96355353075170846</v>
      </c>
      <c r="AE178" s="11">
        <f t="shared" si="48"/>
        <v>0.7</v>
      </c>
      <c r="AF178" s="11">
        <f t="shared" si="49"/>
        <v>73.469387755102048</v>
      </c>
      <c r="AG178" s="11">
        <f t="shared" si="50"/>
        <v>11.950555555555555</v>
      </c>
      <c r="AH178" s="13">
        <f t="shared" si="51"/>
        <v>10.012500000000001</v>
      </c>
      <c r="AI178">
        <f t="shared" si="52"/>
        <v>10.7125</v>
      </c>
      <c r="AJ178" s="14">
        <f t="shared" si="53"/>
        <v>0.93465577596266047</v>
      </c>
      <c r="AK178">
        <f t="shared" si="54"/>
        <v>80</v>
      </c>
      <c r="AL178" s="8">
        <f t="shared" si="55"/>
        <v>0.91836734693877564</v>
      </c>
      <c r="AM178" s="8">
        <f t="shared" si="56"/>
        <v>0.96355353075170846</v>
      </c>
      <c r="AN178" s="16">
        <f t="shared" si="57"/>
        <v>0.82707325068333626</v>
      </c>
      <c r="AO178" s="16">
        <f t="shared" si="58"/>
        <v>0.86305396909106902</v>
      </c>
      <c r="AP178" s="17">
        <f t="shared" si="59"/>
        <v>18985.439999999999</v>
      </c>
      <c r="AQ178" s="17">
        <f t="shared" si="60"/>
        <v>21.623507972665145</v>
      </c>
      <c r="AR178" s="17">
        <f t="shared" si="61"/>
        <v>10757.620000000003</v>
      </c>
      <c r="AS178" s="17">
        <f t="shared" si="62"/>
        <v>12.252414578587702</v>
      </c>
      <c r="AT178" s="18" t="str">
        <f t="shared" si="63"/>
        <v>Low</v>
      </c>
      <c r="AU178" s="16" t="str">
        <f t="shared" si="64"/>
        <v>Warning</v>
      </c>
      <c r="AV178" s="17">
        <f t="shared" si="65"/>
        <v>172.98806378132116</v>
      </c>
    </row>
    <row r="179" spans="1:48">
      <c r="A179">
        <v>178</v>
      </c>
      <c r="B179" s="2">
        <v>46200</v>
      </c>
      <c r="C179" t="s">
        <v>46</v>
      </c>
      <c r="D179" t="s">
        <v>40</v>
      </c>
      <c r="E179" t="s">
        <v>74</v>
      </c>
      <c r="F179" t="s">
        <v>42</v>
      </c>
      <c r="G179" t="s">
        <v>30</v>
      </c>
      <c r="H179" t="s">
        <v>281</v>
      </c>
      <c r="I179" t="s">
        <v>205</v>
      </c>
      <c r="J179" s="4">
        <v>954</v>
      </c>
      <c r="K179" s="4">
        <v>903</v>
      </c>
      <c r="L179" s="4">
        <v>859</v>
      </c>
      <c r="M179" s="4">
        <v>44</v>
      </c>
      <c r="N179" s="4">
        <v>15</v>
      </c>
      <c r="O179" s="4">
        <v>47</v>
      </c>
      <c r="P179" t="s">
        <v>73</v>
      </c>
      <c r="Q179" s="4">
        <v>42</v>
      </c>
      <c r="R179" s="4">
        <v>42</v>
      </c>
      <c r="S179" s="4">
        <v>65.5</v>
      </c>
      <c r="T179" s="5">
        <v>2.61</v>
      </c>
      <c r="U179" s="5">
        <v>37.1</v>
      </c>
      <c r="V179" s="43">
        <v>16411.009999999998</v>
      </c>
      <c r="W179" s="5">
        <v>8.49</v>
      </c>
      <c r="X179" s="6" t="s">
        <v>89</v>
      </c>
      <c r="Y179" s="4">
        <v>27</v>
      </c>
      <c r="Z179" s="43">
        <v>27097.7</v>
      </c>
      <c r="AA179" s="8">
        <f t="shared" si="44"/>
        <v>0.94654088050314467</v>
      </c>
      <c r="AB179" s="8">
        <f t="shared" si="45"/>
        <v>4.8726467331118496E-2</v>
      </c>
      <c r="AC179" s="8">
        <f t="shared" si="46"/>
        <v>1.6611295681063124E-2</v>
      </c>
      <c r="AD179" s="8">
        <f t="shared" si="47"/>
        <v>0.95127353266888148</v>
      </c>
      <c r="AE179" s="11">
        <f t="shared" si="48"/>
        <v>0.78333333333333333</v>
      </c>
      <c r="AF179" s="11">
        <f t="shared" si="49"/>
        <v>85.714285714285708</v>
      </c>
      <c r="AG179" s="11">
        <f t="shared" si="50"/>
        <v>10.535</v>
      </c>
      <c r="AH179" s="13">
        <f t="shared" si="51"/>
        <v>10.346666666666668</v>
      </c>
      <c r="AI179">
        <f t="shared" si="52"/>
        <v>11.13</v>
      </c>
      <c r="AJ179" s="14">
        <f t="shared" si="53"/>
        <v>0.92961964660077867</v>
      </c>
      <c r="AK179">
        <f t="shared" si="54"/>
        <v>85.714285714285708</v>
      </c>
      <c r="AL179" s="8">
        <f t="shared" si="55"/>
        <v>1</v>
      </c>
      <c r="AM179" s="8">
        <f t="shared" si="56"/>
        <v>0.95127353266888148</v>
      </c>
      <c r="AN179" s="16">
        <f t="shared" si="57"/>
        <v>0.88432256526031994</v>
      </c>
      <c r="AO179" s="16">
        <f t="shared" si="58"/>
        <v>0.86309768806847831</v>
      </c>
      <c r="AP179" s="17">
        <f t="shared" si="59"/>
        <v>16411.009999999998</v>
      </c>
      <c r="AQ179" s="17">
        <f t="shared" si="60"/>
        <v>18.173875968992245</v>
      </c>
      <c r="AR179" s="17">
        <f t="shared" si="61"/>
        <v>10686.690000000002</v>
      </c>
      <c r="AS179" s="17">
        <f t="shared" si="62"/>
        <v>11.834651162790701</v>
      </c>
      <c r="AT179" s="18" t="str">
        <f t="shared" si="63"/>
        <v>High</v>
      </c>
      <c r="AU179" s="16" t="str">
        <f t="shared" si="64"/>
        <v>Normal</v>
      </c>
      <c r="AV179" s="17">
        <f t="shared" si="65"/>
        <v>272.60813953488366</v>
      </c>
    </row>
    <row r="180" spans="1:48">
      <c r="A180">
        <v>179</v>
      </c>
      <c r="B180" s="2">
        <v>46096</v>
      </c>
      <c r="C180" t="s">
        <v>26</v>
      </c>
      <c r="D180" t="s">
        <v>40</v>
      </c>
      <c r="E180" t="s">
        <v>74</v>
      </c>
      <c r="F180" t="s">
        <v>42</v>
      </c>
      <c r="G180" t="s">
        <v>58</v>
      </c>
      <c r="H180" t="s">
        <v>282</v>
      </c>
      <c r="I180" t="s">
        <v>113</v>
      </c>
      <c r="J180" s="4">
        <v>863</v>
      </c>
      <c r="K180" s="4">
        <v>818</v>
      </c>
      <c r="L180" s="4">
        <v>777</v>
      </c>
      <c r="M180" s="4">
        <v>41</v>
      </c>
      <c r="N180" s="4">
        <v>10</v>
      </c>
      <c r="O180" s="4">
        <v>42</v>
      </c>
      <c r="P180" t="s">
        <v>33</v>
      </c>
      <c r="Q180" s="4">
        <v>49</v>
      </c>
      <c r="R180" s="4">
        <v>52</v>
      </c>
      <c r="S180" s="4">
        <v>70.599999999999994</v>
      </c>
      <c r="T180" s="5">
        <v>2.0499999999999998</v>
      </c>
      <c r="U180" s="5">
        <v>28.21</v>
      </c>
      <c r="V180" s="43">
        <v>18722.32</v>
      </c>
      <c r="W180" s="5">
        <v>7.94</v>
      </c>
      <c r="X180" s="6" t="s">
        <v>89</v>
      </c>
      <c r="Y180" s="4">
        <v>27</v>
      </c>
      <c r="Z180" s="43">
        <v>28852.59</v>
      </c>
      <c r="AA180" s="8">
        <f t="shared" si="44"/>
        <v>0.947856315179606</v>
      </c>
      <c r="AB180" s="8">
        <f t="shared" si="45"/>
        <v>5.0122249388753058E-2</v>
      </c>
      <c r="AC180" s="8">
        <f t="shared" si="46"/>
        <v>1.2224938875305624E-2</v>
      </c>
      <c r="AD180" s="8">
        <f t="shared" si="47"/>
        <v>0.94987775061124691</v>
      </c>
      <c r="AE180" s="11">
        <f t="shared" si="48"/>
        <v>0.7</v>
      </c>
      <c r="AF180" s="11">
        <f t="shared" si="49"/>
        <v>69.230769230769226</v>
      </c>
      <c r="AG180" s="11">
        <f t="shared" si="50"/>
        <v>11.815555555555555</v>
      </c>
      <c r="AH180" s="13">
        <f t="shared" si="51"/>
        <v>11.04638888888889</v>
      </c>
      <c r="AI180">
        <f t="shared" si="52"/>
        <v>11.746388888888889</v>
      </c>
      <c r="AJ180" s="14">
        <f t="shared" si="53"/>
        <v>0.94040721734812127</v>
      </c>
      <c r="AK180">
        <f t="shared" si="54"/>
        <v>73.469387755102048</v>
      </c>
      <c r="AL180" s="8">
        <f t="shared" si="55"/>
        <v>0.94230769230769218</v>
      </c>
      <c r="AM180" s="8">
        <f t="shared" si="56"/>
        <v>0.94987775061124691</v>
      </c>
      <c r="AN180" s="16">
        <f t="shared" si="57"/>
        <v>0.8417369754112991</v>
      </c>
      <c r="AO180" s="16">
        <f t="shared" si="58"/>
        <v>0.86307186704999672</v>
      </c>
      <c r="AP180" s="17">
        <f t="shared" si="59"/>
        <v>18722.32</v>
      </c>
      <c r="AQ180" s="17">
        <f t="shared" si="60"/>
        <v>22.887921760391198</v>
      </c>
      <c r="AR180" s="17">
        <f t="shared" si="61"/>
        <v>10130.27</v>
      </c>
      <c r="AS180" s="17">
        <f t="shared" si="62"/>
        <v>12.38419315403423</v>
      </c>
      <c r="AT180" s="18" t="str">
        <f t="shared" si="63"/>
        <v>High</v>
      </c>
      <c r="AU180" s="16" t="str">
        <f t="shared" si="64"/>
        <v>Warning</v>
      </c>
      <c r="AV180" s="17">
        <f t="shared" si="65"/>
        <v>228.87921760391197</v>
      </c>
    </row>
    <row r="181" spans="1:48">
      <c r="A181">
        <v>180</v>
      </c>
      <c r="B181" s="2">
        <v>46043</v>
      </c>
      <c r="C181" t="s">
        <v>46</v>
      </c>
      <c r="D181" t="s">
        <v>55</v>
      </c>
      <c r="E181" t="s">
        <v>56</v>
      </c>
      <c r="F181" t="s">
        <v>42</v>
      </c>
      <c r="G181" t="s">
        <v>103</v>
      </c>
      <c r="H181" t="s">
        <v>283</v>
      </c>
      <c r="I181" t="s">
        <v>65</v>
      </c>
      <c r="J181" s="4">
        <v>737</v>
      </c>
      <c r="K181" s="4">
        <v>687</v>
      </c>
      <c r="L181" s="4">
        <v>636</v>
      </c>
      <c r="M181" s="4">
        <v>51</v>
      </c>
      <c r="N181" s="4">
        <v>20</v>
      </c>
      <c r="O181" s="4">
        <v>9</v>
      </c>
      <c r="P181" t="s">
        <v>76</v>
      </c>
      <c r="Q181" s="4">
        <v>57</v>
      </c>
      <c r="R181" s="4">
        <v>62</v>
      </c>
      <c r="S181" s="4">
        <v>75.900000000000006</v>
      </c>
      <c r="T181" s="5">
        <v>1.71</v>
      </c>
      <c r="U181" s="5">
        <v>22.13</v>
      </c>
      <c r="V181" s="43">
        <v>19066.310000000001</v>
      </c>
      <c r="W181" s="5">
        <v>6.88</v>
      </c>
      <c r="X181" s="6" t="s">
        <v>45</v>
      </c>
      <c r="Y181" s="4">
        <v>15</v>
      </c>
      <c r="Z181" s="43">
        <v>29217.94</v>
      </c>
      <c r="AA181" s="8">
        <f t="shared" si="44"/>
        <v>0.93215739484396198</v>
      </c>
      <c r="AB181" s="8">
        <f t="shared" si="45"/>
        <v>7.4235807860262015E-2</v>
      </c>
      <c r="AC181" s="8">
        <f t="shared" si="46"/>
        <v>2.9112081513828238E-2</v>
      </c>
      <c r="AD181" s="8">
        <f t="shared" si="47"/>
        <v>0.92576419213973804</v>
      </c>
      <c r="AE181" s="11">
        <f t="shared" si="48"/>
        <v>0.15</v>
      </c>
      <c r="AF181" s="11">
        <f t="shared" si="49"/>
        <v>58.064516129032256</v>
      </c>
      <c r="AG181" s="11">
        <f t="shared" si="50"/>
        <v>11.831666666666667</v>
      </c>
      <c r="AH181" s="13">
        <f t="shared" si="51"/>
        <v>11.519166666666667</v>
      </c>
      <c r="AI181">
        <f t="shared" si="52"/>
        <v>11.669166666666667</v>
      </c>
      <c r="AJ181" s="14">
        <f t="shared" si="53"/>
        <v>0.98714561165464543</v>
      </c>
      <c r="AK181">
        <f t="shared" si="54"/>
        <v>63.157894736842103</v>
      </c>
      <c r="AL181" s="8">
        <f t="shared" si="55"/>
        <v>0.91935483870967738</v>
      </c>
      <c r="AM181" s="8">
        <f t="shared" si="56"/>
        <v>0.92576419213973804</v>
      </c>
      <c r="AN181" s="16">
        <f t="shared" si="57"/>
        <v>0.84016534520599628</v>
      </c>
      <c r="AO181" s="16">
        <f t="shared" si="58"/>
        <v>0.86309785351971502</v>
      </c>
      <c r="AP181" s="17">
        <f t="shared" si="59"/>
        <v>19066.310000000001</v>
      </c>
      <c r="AQ181" s="17">
        <f t="shared" si="60"/>
        <v>27.752998544395926</v>
      </c>
      <c r="AR181" s="17">
        <f t="shared" si="61"/>
        <v>10151.629999999997</v>
      </c>
      <c r="AS181" s="17">
        <f t="shared" si="62"/>
        <v>14.776754002911204</v>
      </c>
      <c r="AT181" s="18" t="str">
        <f t="shared" si="63"/>
        <v>Low</v>
      </c>
      <c r="AU181" s="16" t="str">
        <f t="shared" si="64"/>
        <v>Warning</v>
      </c>
      <c r="AV181" s="17">
        <f t="shared" si="65"/>
        <v>555.05997088791855</v>
      </c>
    </row>
    <row r="182" spans="1:48">
      <c r="A182">
        <v>181</v>
      </c>
      <c r="B182" s="2">
        <v>46161</v>
      </c>
      <c r="C182" t="s">
        <v>26</v>
      </c>
      <c r="D182" t="s">
        <v>55</v>
      </c>
      <c r="E182" t="s">
        <v>98</v>
      </c>
      <c r="F182" t="s">
        <v>29</v>
      </c>
      <c r="G182" t="s">
        <v>36</v>
      </c>
      <c r="H182" t="s">
        <v>284</v>
      </c>
      <c r="I182" t="s">
        <v>113</v>
      </c>
      <c r="J182" s="4">
        <v>914</v>
      </c>
      <c r="K182" s="4">
        <v>969</v>
      </c>
      <c r="L182" s="4">
        <v>877</v>
      </c>
      <c r="M182" s="4">
        <v>92</v>
      </c>
      <c r="N182" s="4">
        <v>22</v>
      </c>
      <c r="O182" s="4">
        <v>8</v>
      </c>
      <c r="P182" t="s">
        <v>33</v>
      </c>
      <c r="Q182" s="4">
        <v>45</v>
      </c>
      <c r="R182" s="4">
        <v>46</v>
      </c>
      <c r="S182" s="4">
        <v>69.8</v>
      </c>
      <c r="T182" s="5">
        <v>1.88</v>
      </c>
      <c r="U182" s="5">
        <v>33.549999999999997</v>
      </c>
      <c r="V182" s="43">
        <v>19544.900000000001</v>
      </c>
      <c r="W182" s="5">
        <v>9.3800000000000008</v>
      </c>
      <c r="X182" s="6" t="s">
        <v>34</v>
      </c>
      <c r="Y182" s="4">
        <v>19</v>
      </c>
      <c r="Z182" s="43">
        <v>31064.65</v>
      </c>
      <c r="AA182" s="8">
        <f t="shared" si="44"/>
        <v>1.0601750547045952</v>
      </c>
      <c r="AB182" s="8">
        <f t="shared" si="45"/>
        <v>9.4943240454076372E-2</v>
      </c>
      <c r="AC182" s="8">
        <f t="shared" si="46"/>
        <v>2.2703818369453045E-2</v>
      </c>
      <c r="AD182" s="8">
        <f t="shared" si="47"/>
        <v>0.90505675954592368</v>
      </c>
      <c r="AE182" s="11">
        <f t="shared" si="48"/>
        <v>0.13333333333333333</v>
      </c>
      <c r="AF182" s="11">
        <f t="shared" si="49"/>
        <v>78.260869565217391</v>
      </c>
      <c r="AG182" s="11">
        <f t="shared" si="50"/>
        <v>12.381666666666666</v>
      </c>
      <c r="AH182" s="13">
        <f t="shared" si="51"/>
        <v>11.291666666666668</v>
      </c>
      <c r="AI182">
        <f t="shared" si="52"/>
        <v>11.425000000000001</v>
      </c>
      <c r="AJ182" s="14">
        <f t="shared" si="53"/>
        <v>0.98832968636032092</v>
      </c>
      <c r="AK182">
        <f t="shared" si="54"/>
        <v>80</v>
      </c>
      <c r="AL182" s="8">
        <f t="shared" si="55"/>
        <v>0.97826086956521741</v>
      </c>
      <c r="AM182" s="8">
        <f t="shared" si="56"/>
        <v>0.90505675954592368</v>
      </c>
      <c r="AN182" s="16">
        <f t="shared" si="57"/>
        <v>0.87504893148943486</v>
      </c>
      <c r="AO182" s="16">
        <f t="shared" si="58"/>
        <v>0.86312581999326843</v>
      </c>
      <c r="AP182" s="17">
        <f t="shared" si="59"/>
        <v>19544.900000000001</v>
      </c>
      <c r="AQ182" s="17">
        <f t="shared" si="60"/>
        <v>20.170175438596491</v>
      </c>
      <c r="AR182" s="17">
        <f t="shared" si="61"/>
        <v>11519.75</v>
      </c>
      <c r="AS182" s="17">
        <f t="shared" si="62"/>
        <v>11.88828689370485</v>
      </c>
      <c r="AT182" s="18" t="str">
        <f t="shared" si="63"/>
        <v>Low</v>
      </c>
      <c r="AU182" s="16" t="str">
        <f t="shared" si="64"/>
        <v>Normal</v>
      </c>
      <c r="AV182" s="17">
        <f t="shared" si="65"/>
        <v>443.74385964912278</v>
      </c>
    </row>
    <row r="183" spans="1:48">
      <c r="A183">
        <v>182</v>
      </c>
      <c r="B183" s="2">
        <v>46118</v>
      </c>
      <c r="C183" t="s">
        <v>46</v>
      </c>
      <c r="D183" t="s">
        <v>40</v>
      </c>
      <c r="E183" t="s">
        <v>41</v>
      </c>
      <c r="F183" t="s">
        <v>42</v>
      </c>
      <c r="G183" t="s">
        <v>103</v>
      </c>
      <c r="H183" t="s">
        <v>285</v>
      </c>
      <c r="I183" t="s">
        <v>265</v>
      </c>
      <c r="J183" s="4">
        <v>728</v>
      </c>
      <c r="K183" s="4">
        <v>699</v>
      </c>
      <c r="L183" s="4">
        <v>671</v>
      </c>
      <c r="M183" s="4">
        <v>28</v>
      </c>
      <c r="N183" s="4">
        <v>10</v>
      </c>
      <c r="O183" s="4">
        <v>19</v>
      </c>
      <c r="P183" t="s">
        <v>83</v>
      </c>
      <c r="Q183" s="4">
        <v>57</v>
      </c>
      <c r="R183" s="4">
        <v>58</v>
      </c>
      <c r="S183" s="4">
        <v>79.7</v>
      </c>
      <c r="T183" s="5">
        <v>2.96</v>
      </c>
      <c r="U183" s="5">
        <v>22.22</v>
      </c>
      <c r="V183" s="43">
        <v>20365.61</v>
      </c>
      <c r="W183" s="5">
        <v>9.6</v>
      </c>
      <c r="X183" s="6" t="s">
        <v>34</v>
      </c>
      <c r="Y183" s="4">
        <v>17</v>
      </c>
      <c r="Z183" s="43">
        <v>31274.47</v>
      </c>
      <c r="AA183" s="8">
        <f t="shared" si="44"/>
        <v>0.9601648351648352</v>
      </c>
      <c r="AB183" s="8">
        <f t="shared" si="45"/>
        <v>4.005722460658083E-2</v>
      </c>
      <c r="AC183" s="8">
        <f t="shared" si="46"/>
        <v>1.4306151645207439E-2</v>
      </c>
      <c r="AD183" s="8">
        <f t="shared" si="47"/>
        <v>0.95994277539341921</v>
      </c>
      <c r="AE183" s="11">
        <f t="shared" si="48"/>
        <v>0.31666666666666665</v>
      </c>
      <c r="AF183" s="11">
        <f t="shared" si="49"/>
        <v>62.068965517241381</v>
      </c>
      <c r="AG183" s="11">
        <f t="shared" si="50"/>
        <v>11.261666666666667</v>
      </c>
      <c r="AH183" s="13">
        <f t="shared" si="51"/>
        <v>11.21</v>
      </c>
      <c r="AI183">
        <f t="shared" si="52"/>
        <v>11.526666666666667</v>
      </c>
      <c r="AJ183" s="14">
        <f t="shared" si="53"/>
        <v>0.97252747252747251</v>
      </c>
      <c r="AK183">
        <f t="shared" si="54"/>
        <v>63.157894736842103</v>
      </c>
      <c r="AL183" s="8">
        <f t="shared" si="55"/>
        <v>0.98275862068965525</v>
      </c>
      <c r="AM183" s="8">
        <f t="shared" si="56"/>
        <v>0.95994277539341921</v>
      </c>
      <c r="AN183" s="16">
        <f t="shared" si="57"/>
        <v>0.91747467420843198</v>
      </c>
      <c r="AO183" s="16">
        <f t="shared" si="58"/>
        <v>0.86311126185957343</v>
      </c>
      <c r="AP183" s="17">
        <f t="shared" si="59"/>
        <v>20365.61</v>
      </c>
      <c r="AQ183" s="17">
        <f t="shared" si="60"/>
        <v>29.135350500715308</v>
      </c>
      <c r="AR183" s="17">
        <f t="shared" si="61"/>
        <v>10908.86</v>
      </c>
      <c r="AS183" s="17">
        <f t="shared" si="62"/>
        <v>15.606380543633763</v>
      </c>
      <c r="AT183" s="18" t="str">
        <f t="shared" si="63"/>
        <v>Medium</v>
      </c>
      <c r="AU183" s="16" t="str">
        <f t="shared" si="64"/>
        <v>Normal</v>
      </c>
      <c r="AV183" s="17">
        <f t="shared" si="65"/>
        <v>291.3535050071531</v>
      </c>
    </row>
    <row r="184" spans="1:48">
      <c r="A184">
        <v>183</v>
      </c>
      <c r="B184" s="2">
        <v>46147</v>
      </c>
      <c r="C184" t="s">
        <v>46</v>
      </c>
      <c r="D184" t="s">
        <v>108</v>
      </c>
      <c r="E184" t="s">
        <v>109</v>
      </c>
      <c r="F184" t="s">
        <v>57</v>
      </c>
      <c r="G184" t="s">
        <v>30</v>
      </c>
      <c r="H184" t="s">
        <v>286</v>
      </c>
      <c r="I184" t="s">
        <v>32</v>
      </c>
      <c r="J184" s="4">
        <v>803</v>
      </c>
      <c r="K184" s="4">
        <v>580</v>
      </c>
      <c r="L184" s="4">
        <v>476</v>
      </c>
      <c r="M184" s="4">
        <v>104</v>
      </c>
      <c r="N184" s="4">
        <v>35</v>
      </c>
      <c r="O184" s="4">
        <v>27</v>
      </c>
      <c r="P184" t="s">
        <v>70</v>
      </c>
      <c r="Q184" s="4">
        <v>42</v>
      </c>
      <c r="R184" s="4">
        <v>45</v>
      </c>
      <c r="S184" s="4">
        <v>87.4</v>
      </c>
      <c r="T184" s="5">
        <v>3.96</v>
      </c>
      <c r="U184" s="5">
        <v>22.3</v>
      </c>
      <c r="V184" s="43">
        <v>10452.66</v>
      </c>
      <c r="W184" s="5">
        <v>5.98</v>
      </c>
      <c r="X184" s="6" t="s">
        <v>50</v>
      </c>
      <c r="Y184" s="4">
        <v>54</v>
      </c>
      <c r="Z184" s="43">
        <v>15483.09</v>
      </c>
      <c r="AA184" s="8">
        <f t="shared" si="44"/>
        <v>0.72229140722291407</v>
      </c>
      <c r="AB184" s="8">
        <f t="shared" si="45"/>
        <v>0.1793103448275862</v>
      </c>
      <c r="AC184" s="8">
        <f t="shared" si="46"/>
        <v>6.0344827586206899E-2</v>
      </c>
      <c r="AD184" s="8">
        <f t="shared" si="47"/>
        <v>0.82068965517241377</v>
      </c>
      <c r="AE184" s="11">
        <f t="shared" si="48"/>
        <v>0.45</v>
      </c>
      <c r="AF184" s="11">
        <f t="shared" si="49"/>
        <v>80</v>
      </c>
      <c r="AG184" s="11">
        <f t="shared" si="50"/>
        <v>7.25</v>
      </c>
      <c r="AH184" s="13">
        <f t="shared" si="51"/>
        <v>8.9183333333333348</v>
      </c>
      <c r="AI184">
        <f t="shared" si="52"/>
        <v>9.3683333333333341</v>
      </c>
      <c r="AJ184" s="14">
        <f t="shared" si="53"/>
        <v>0.95196584237680137</v>
      </c>
      <c r="AK184">
        <f t="shared" si="54"/>
        <v>85.714285714285708</v>
      </c>
      <c r="AL184" s="8">
        <f t="shared" si="55"/>
        <v>0.93333333333333335</v>
      </c>
      <c r="AM184" s="8">
        <f t="shared" si="56"/>
        <v>0.82068965517241377</v>
      </c>
      <c r="AN184" s="16">
        <f t="shared" si="57"/>
        <v>0.72918395098839128</v>
      </c>
      <c r="AO184" s="16">
        <f t="shared" si="58"/>
        <v>0.86304480292027164</v>
      </c>
      <c r="AP184" s="17">
        <f t="shared" si="59"/>
        <v>10452.66</v>
      </c>
      <c r="AQ184" s="17">
        <f t="shared" si="60"/>
        <v>18.021827586206896</v>
      </c>
      <c r="AR184" s="17">
        <f t="shared" si="61"/>
        <v>5030.43</v>
      </c>
      <c r="AS184" s="17">
        <f t="shared" si="62"/>
        <v>8.673155172413793</v>
      </c>
      <c r="AT184" s="18" t="str">
        <f t="shared" si="63"/>
        <v>High</v>
      </c>
      <c r="AU184" s="16" t="str">
        <f t="shared" si="64"/>
        <v>Warning</v>
      </c>
      <c r="AV184" s="17">
        <f t="shared" si="65"/>
        <v>630.76396551724133</v>
      </c>
    </row>
    <row r="185" spans="1:48">
      <c r="A185">
        <v>184</v>
      </c>
      <c r="B185" s="2">
        <v>46137</v>
      </c>
      <c r="C185" t="s">
        <v>26</v>
      </c>
      <c r="D185" t="s">
        <v>40</v>
      </c>
      <c r="E185" t="s">
        <v>74</v>
      </c>
      <c r="F185" t="s">
        <v>29</v>
      </c>
      <c r="G185" t="s">
        <v>103</v>
      </c>
      <c r="H185" t="s">
        <v>287</v>
      </c>
      <c r="I185" t="s">
        <v>80</v>
      </c>
      <c r="J185" s="4">
        <v>742</v>
      </c>
      <c r="K185" s="4">
        <v>697</v>
      </c>
      <c r="L185" s="4">
        <v>663</v>
      </c>
      <c r="M185" s="4">
        <v>34</v>
      </c>
      <c r="N185" s="4">
        <v>8</v>
      </c>
      <c r="O185" s="4">
        <v>26</v>
      </c>
      <c r="P185" t="s">
        <v>81</v>
      </c>
      <c r="Q185" s="4">
        <v>57</v>
      </c>
      <c r="R185" s="4">
        <v>59</v>
      </c>
      <c r="S185" s="4">
        <v>73.099999999999994</v>
      </c>
      <c r="T185" s="5">
        <v>1.93</v>
      </c>
      <c r="U185" s="5">
        <v>23.6</v>
      </c>
      <c r="V185" s="43">
        <v>18632.66</v>
      </c>
      <c r="W185" s="5">
        <v>8.76</v>
      </c>
      <c r="X185" s="6" t="s">
        <v>34</v>
      </c>
      <c r="Y185" s="4">
        <v>13</v>
      </c>
      <c r="Z185" s="43">
        <v>30397.17</v>
      </c>
      <c r="AA185" s="8">
        <f t="shared" si="44"/>
        <v>0.93935309973045822</v>
      </c>
      <c r="AB185" s="8">
        <f t="shared" si="45"/>
        <v>4.878048780487805E-2</v>
      </c>
      <c r="AC185" s="8">
        <f t="shared" si="46"/>
        <v>1.1477761836441894E-2</v>
      </c>
      <c r="AD185" s="8">
        <f t="shared" si="47"/>
        <v>0.95121951219512191</v>
      </c>
      <c r="AE185" s="11">
        <f t="shared" si="48"/>
        <v>0.43333333333333335</v>
      </c>
      <c r="AF185" s="11">
        <f t="shared" si="49"/>
        <v>61.016949152542374</v>
      </c>
      <c r="AG185" s="11">
        <f t="shared" si="50"/>
        <v>11.423055555555555</v>
      </c>
      <c r="AH185" s="13">
        <f t="shared" si="51"/>
        <v>11.315</v>
      </c>
      <c r="AI185">
        <f t="shared" si="52"/>
        <v>11.748333333333333</v>
      </c>
      <c r="AJ185" s="14">
        <f t="shared" si="53"/>
        <v>0.96311533550858275</v>
      </c>
      <c r="AK185">
        <f t="shared" si="54"/>
        <v>63.157894736842103</v>
      </c>
      <c r="AL185" s="8">
        <f t="shared" si="55"/>
        <v>0.96610169491525433</v>
      </c>
      <c r="AM185" s="8">
        <f t="shared" si="56"/>
        <v>0.95121951219512191</v>
      </c>
      <c r="AN185" s="16">
        <f t="shared" si="57"/>
        <v>0.88507870642231479</v>
      </c>
      <c r="AO185" s="16">
        <f t="shared" si="58"/>
        <v>0.86320864729228131</v>
      </c>
      <c r="AP185" s="17">
        <f t="shared" si="59"/>
        <v>18632.66</v>
      </c>
      <c r="AQ185" s="17">
        <f t="shared" si="60"/>
        <v>26.732654232424679</v>
      </c>
      <c r="AR185" s="17">
        <f t="shared" si="61"/>
        <v>11764.509999999998</v>
      </c>
      <c r="AS185" s="17">
        <f t="shared" si="62"/>
        <v>16.878780487804875</v>
      </c>
      <c r="AT185" s="18" t="str">
        <f t="shared" si="63"/>
        <v>Medium</v>
      </c>
      <c r="AU185" s="16" t="str">
        <f t="shared" si="64"/>
        <v>Normal</v>
      </c>
      <c r="AV185" s="17">
        <f t="shared" si="65"/>
        <v>213.86123385939743</v>
      </c>
    </row>
    <row r="186" spans="1:48">
      <c r="A186">
        <v>185</v>
      </c>
      <c r="B186" s="2">
        <v>46115</v>
      </c>
      <c r="C186" t="s">
        <v>46</v>
      </c>
      <c r="D186" t="s">
        <v>40</v>
      </c>
      <c r="E186" t="s">
        <v>67</v>
      </c>
      <c r="F186" t="s">
        <v>29</v>
      </c>
      <c r="G186" t="s">
        <v>30</v>
      </c>
      <c r="H186" t="s">
        <v>288</v>
      </c>
      <c r="I186" t="s">
        <v>94</v>
      </c>
      <c r="J186" s="4">
        <v>848</v>
      </c>
      <c r="K186" s="4">
        <v>1007</v>
      </c>
      <c r="L186" s="4">
        <v>974</v>
      </c>
      <c r="M186" s="4">
        <v>33</v>
      </c>
      <c r="N186" s="4">
        <v>12</v>
      </c>
      <c r="O186" s="4">
        <v>13</v>
      </c>
      <c r="P186" t="s">
        <v>33</v>
      </c>
      <c r="Q186" s="4">
        <v>42</v>
      </c>
      <c r="R186" s="4">
        <v>41</v>
      </c>
      <c r="S186" s="4">
        <v>76</v>
      </c>
      <c r="T186" s="5">
        <v>1.94</v>
      </c>
      <c r="U186" s="5">
        <v>29.88</v>
      </c>
      <c r="V186" s="43">
        <v>17858.849999999999</v>
      </c>
      <c r="W186" s="5">
        <v>11.12</v>
      </c>
      <c r="X186" s="6" t="s">
        <v>50</v>
      </c>
      <c r="Y186" s="4">
        <v>22</v>
      </c>
      <c r="Z186" s="43">
        <v>30811.51</v>
      </c>
      <c r="AA186" s="8">
        <f t="shared" si="44"/>
        <v>1.1875</v>
      </c>
      <c r="AB186" s="8">
        <f t="shared" si="45"/>
        <v>3.2770605759682221E-2</v>
      </c>
      <c r="AC186" s="8">
        <f t="shared" si="46"/>
        <v>1.1916583912611719E-2</v>
      </c>
      <c r="AD186" s="8">
        <f t="shared" si="47"/>
        <v>0.96722939424031773</v>
      </c>
      <c r="AE186" s="11">
        <f t="shared" si="48"/>
        <v>0.21666666666666667</v>
      </c>
      <c r="AF186" s="11">
        <f t="shared" si="49"/>
        <v>87.804878048780495</v>
      </c>
      <c r="AG186" s="11">
        <f t="shared" si="50"/>
        <v>11.468611111111111</v>
      </c>
      <c r="AH186" s="13">
        <f t="shared" si="51"/>
        <v>9.6766666666666659</v>
      </c>
      <c r="AI186">
        <f t="shared" si="52"/>
        <v>9.8933333333333326</v>
      </c>
      <c r="AJ186" s="14">
        <f t="shared" si="53"/>
        <v>0.97809973045822096</v>
      </c>
      <c r="AK186">
        <f t="shared" si="54"/>
        <v>85.714285714285708</v>
      </c>
      <c r="AL186" s="8">
        <f t="shared" si="55"/>
        <v>1.0243902439024393</v>
      </c>
      <c r="AM186" s="8">
        <f t="shared" si="56"/>
        <v>0.96722939424031773</v>
      </c>
      <c r="AN186" s="16">
        <f t="shared" si="57"/>
        <v>0.96912112223181412</v>
      </c>
      <c r="AO186" s="16">
        <f t="shared" si="58"/>
        <v>0.86318184574922974</v>
      </c>
      <c r="AP186" s="17">
        <f t="shared" si="59"/>
        <v>17858.849999999999</v>
      </c>
      <c r="AQ186" s="17">
        <f t="shared" si="60"/>
        <v>17.734707050645479</v>
      </c>
      <c r="AR186" s="17">
        <f t="shared" si="61"/>
        <v>12952.66</v>
      </c>
      <c r="AS186" s="17">
        <f t="shared" si="62"/>
        <v>12.862621648460774</v>
      </c>
      <c r="AT186" s="18" t="str">
        <f t="shared" si="63"/>
        <v>Low</v>
      </c>
      <c r="AU186" s="16" t="str">
        <f t="shared" si="64"/>
        <v>Normal</v>
      </c>
      <c r="AV186" s="17">
        <f t="shared" si="65"/>
        <v>212.81648460774574</v>
      </c>
    </row>
    <row r="187" spans="1:48">
      <c r="A187">
        <v>186</v>
      </c>
      <c r="B187" s="2">
        <v>46086</v>
      </c>
      <c r="C187" t="s">
        <v>46</v>
      </c>
      <c r="D187" t="s">
        <v>40</v>
      </c>
      <c r="E187" t="s">
        <v>74</v>
      </c>
      <c r="F187" t="s">
        <v>29</v>
      </c>
      <c r="G187" t="s">
        <v>103</v>
      </c>
      <c r="H187" t="s">
        <v>289</v>
      </c>
      <c r="I187" t="s">
        <v>44</v>
      </c>
      <c r="J187" s="4">
        <v>527</v>
      </c>
      <c r="K187" s="4">
        <v>571</v>
      </c>
      <c r="L187" s="4">
        <v>535</v>
      </c>
      <c r="M187" s="4">
        <v>36</v>
      </c>
      <c r="N187" s="4">
        <v>11</v>
      </c>
      <c r="O187" s="4">
        <v>0</v>
      </c>
      <c r="P187" t="s">
        <v>39</v>
      </c>
      <c r="Q187" s="4">
        <v>57</v>
      </c>
      <c r="R187" s="4">
        <v>62</v>
      </c>
      <c r="S187" s="4">
        <v>62.1</v>
      </c>
      <c r="T187" s="5">
        <v>2.2599999999999998</v>
      </c>
      <c r="U187" s="5">
        <v>16.989999999999998</v>
      </c>
      <c r="V187" s="43">
        <v>15776.53</v>
      </c>
      <c r="W187" s="5">
        <v>9.91</v>
      </c>
      <c r="X187" s="6" t="s">
        <v>45</v>
      </c>
      <c r="Y187" s="4">
        <v>23</v>
      </c>
      <c r="Z187" s="43">
        <v>24977.54</v>
      </c>
      <c r="AA187" s="8">
        <f t="shared" si="44"/>
        <v>1.0834914611005693</v>
      </c>
      <c r="AB187" s="8">
        <f t="shared" si="45"/>
        <v>6.3047285464098074E-2</v>
      </c>
      <c r="AC187" s="8">
        <f t="shared" si="46"/>
        <v>1.9264448336252189E-2</v>
      </c>
      <c r="AD187" s="8">
        <f t="shared" si="47"/>
        <v>0.9369527145359019</v>
      </c>
      <c r="AE187" s="11">
        <f t="shared" si="48"/>
        <v>0</v>
      </c>
      <c r="AF187" s="11">
        <f t="shared" si="49"/>
        <v>58.064516129032256</v>
      </c>
      <c r="AG187" s="11">
        <f t="shared" si="50"/>
        <v>9.8338888888888896</v>
      </c>
      <c r="AH187" s="13">
        <f t="shared" si="51"/>
        <v>8.3441666666666663</v>
      </c>
      <c r="AI187">
        <f t="shared" si="52"/>
        <v>8.3441666666666663</v>
      </c>
      <c r="AJ187" s="14">
        <f t="shared" si="53"/>
        <v>1</v>
      </c>
      <c r="AK187">
        <f t="shared" si="54"/>
        <v>63.157894736842103</v>
      </c>
      <c r="AL187" s="8">
        <f t="shared" si="55"/>
        <v>0.91935483870967738</v>
      </c>
      <c r="AM187" s="8">
        <f t="shared" si="56"/>
        <v>0.9369527145359019</v>
      </c>
      <c r="AN187" s="16">
        <f t="shared" si="57"/>
        <v>0.86139201175074853</v>
      </c>
      <c r="AO187" s="16">
        <f t="shared" si="58"/>
        <v>0.86305185890691971</v>
      </c>
      <c r="AP187" s="17">
        <f t="shared" si="59"/>
        <v>15776.53</v>
      </c>
      <c r="AQ187" s="17">
        <f t="shared" si="60"/>
        <v>27.62964973730298</v>
      </c>
      <c r="AR187" s="17">
        <f t="shared" si="61"/>
        <v>9201.01</v>
      </c>
      <c r="AS187" s="17">
        <f t="shared" si="62"/>
        <v>16.11385288966725</v>
      </c>
      <c r="AT187" s="18" t="str">
        <f t="shared" si="63"/>
        <v>Low</v>
      </c>
      <c r="AU187" s="16" t="str">
        <f t="shared" si="64"/>
        <v>Normal</v>
      </c>
      <c r="AV187" s="17">
        <f t="shared" si="65"/>
        <v>303.92614711033281</v>
      </c>
    </row>
    <row r="188" spans="1:48">
      <c r="A188">
        <v>187</v>
      </c>
      <c r="B188" s="2">
        <v>46167</v>
      </c>
      <c r="C188" t="s">
        <v>46</v>
      </c>
      <c r="D188" t="s">
        <v>55</v>
      </c>
      <c r="E188" t="s">
        <v>92</v>
      </c>
      <c r="F188" t="s">
        <v>42</v>
      </c>
      <c r="G188" t="s">
        <v>58</v>
      </c>
      <c r="H188" t="s">
        <v>290</v>
      </c>
      <c r="I188" t="s">
        <v>149</v>
      </c>
      <c r="J188" s="4">
        <v>866</v>
      </c>
      <c r="K188" s="4">
        <v>853</v>
      </c>
      <c r="L188" s="4">
        <v>808</v>
      </c>
      <c r="M188" s="4">
        <v>45</v>
      </c>
      <c r="N188" s="4">
        <v>12</v>
      </c>
      <c r="O188" s="4">
        <v>0</v>
      </c>
      <c r="P188" t="s">
        <v>39</v>
      </c>
      <c r="Q188" s="4">
        <v>49</v>
      </c>
      <c r="R188" s="4">
        <v>50</v>
      </c>
      <c r="S188" s="4">
        <v>76.2</v>
      </c>
      <c r="T188" s="5">
        <v>2.88</v>
      </c>
      <c r="U188" s="5">
        <v>29.09</v>
      </c>
      <c r="V188" s="43">
        <v>19716.509999999998</v>
      </c>
      <c r="W188" s="5">
        <v>10.17</v>
      </c>
      <c r="X188" s="6" t="s">
        <v>45</v>
      </c>
      <c r="Y188" s="4">
        <v>28</v>
      </c>
      <c r="Z188" s="43">
        <v>29799.7</v>
      </c>
      <c r="AA188" s="8">
        <f t="shared" si="44"/>
        <v>0.98498845265588919</v>
      </c>
      <c r="AB188" s="8">
        <f t="shared" si="45"/>
        <v>5.2754982415005862E-2</v>
      </c>
      <c r="AC188" s="8">
        <f t="shared" si="46"/>
        <v>1.4067995310668231E-2</v>
      </c>
      <c r="AD188" s="8">
        <f t="shared" si="47"/>
        <v>0.94724501758499413</v>
      </c>
      <c r="AE188" s="11">
        <f t="shared" si="48"/>
        <v>0</v>
      </c>
      <c r="AF188" s="11">
        <f t="shared" si="49"/>
        <v>72</v>
      </c>
      <c r="AG188" s="11">
        <f t="shared" si="50"/>
        <v>11.847222222222221</v>
      </c>
      <c r="AH188" s="13">
        <f t="shared" si="51"/>
        <v>11.787222222222223</v>
      </c>
      <c r="AI188">
        <f t="shared" si="52"/>
        <v>11.787222222222223</v>
      </c>
      <c r="AJ188" s="14">
        <f t="shared" si="53"/>
        <v>1</v>
      </c>
      <c r="AK188">
        <f t="shared" si="54"/>
        <v>73.469387755102048</v>
      </c>
      <c r="AL188" s="8">
        <f t="shared" si="55"/>
        <v>0.97999999999999987</v>
      </c>
      <c r="AM188" s="8">
        <f t="shared" si="56"/>
        <v>0.94724501758499413</v>
      </c>
      <c r="AN188" s="16">
        <f t="shared" si="57"/>
        <v>0.92830011723329409</v>
      </c>
      <c r="AO188" s="16">
        <f t="shared" si="58"/>
        <v>0.86305389803119037</v>
      </c>
      <c r="AP188" s="17">
        <f t="shared" si="59"/>
        <v>19716.509999999998</v>
      </c>
      <c r="AQ188" s="17">
        <f t="shared" si="60"/>
        <v>23.114314185228604</v>
      </c>
      <c r="AR188" s="17">
        <f t="shared" si="61"/>
        <v>10083.190000000002</v>
      </c>
      <c r="AS188" s="17">
        <f t="shared" si="62"/>
        <v>11.820855803048069</v>
      </c>
      <c r="AT188" s="18" t="str">
        <f t="shared" si="63"/>
        <v>High</v>
      </c>
      <c r="AU188" s="16" t="str">
        <f t="shared" si="64"/>
        <v>Normal</v>
      </c>
      <c r="AV188" s="17">
        <f t="shared" si="65"/>
        <v>277.37177022274324</v>
      </c>
    </row>
    <row r="189" spans="1:48">
      <c r="A189">
        <v>188</v>
      </c>
      <c r="B189" s="2">
        <v>46133</v>
      </c>
      <c r="C189" t="s">
        <v>46</v>
      </c>
      <c r="D189" t="s">
        <v>55</v>
      </c>
      <c r="E189" t="s">
        <v>56</v>
      </c>
      <c r="F189" t="s">
        <v>57</v>
      </c>
      <c r="G189" t="s">
        <v>103</v>
      </c>
      <c r="H189" t="s">
        <v>291</v>
      </c>
      <c r="I189" t="s">
        <v>117</v>
      </c>
      <c r="J189" s="4">
        <v>625</v>
      </c>
      <c r="K189" s="4">
        <v>595</v>
      </c>
      <c r="L189" s="4">
        <v>557</v>
      </c>
      <c r="M189" s="4">
        <v>38</v>
      </c>
      <c r="N189" s="4">
        <v>13</v>
      </c>
      <c r="O189" s="4">
        <v>11</v>
      </c>
      <c r="P189" t="s">
        <v>70</v>
      </c>
      <c r="Q189" s="4">
        <v>57</v>
      </c>
      <c r="R189" s="4">
        <v>62</v>
      </c>
      <c r="S189" s="4">
        <v>73.7</v>
      </c>
      <c r="T189" s="5">
        <v>1.81</v>
      </c>
      <c r="U189" s="5">
        <v>21.39</v>
      </c>
      <c r="V189" s="43">
        <v>16584.8</v>
      </c>
      <c r="W189" s="5">
        <v>9.0299999999999994</v>
      </c>
      <c r="X189" s="6" t="s">
        <v>34</v>
      </c>
      <c r="Y189" s="4">
        <v>24</v>
      </c>
      <c r="Z189" s="43">
        <v>25850.23</v>
      </c>
      <c r="AA189" s="8">
        <f t="shared" si="44"/>
        <v>0.95199999999999996</v>
      </c>
      <c r="AB189" s="8">
        <f t="shared" si="45"/>
        <v>6.386554621848739E-2</v>
      </c>
      <c r="AC189" s="8">
        <f t="shared" si="46"/>
        <v>2.1848739495798318E-2</v>
      </c>
      <c r="AD189" s="8">
        <f t="shared" si="47"/>
        <v>0.93613445378151261</v>
      </c>
      <c r="AE189" s="11">
        <f t="shared" si="48"/>
        <v>0.18333333333333332</v>
      </c>
      <c r="AF189" s="11">
        <f t="shared" si="49"/>
        <v>58.064516129032256</v>
      </c>
      <c r="AG189" s="11">
        <f t="shared" si="50"/>
        <v>10.247222222222222</v>
      </c>
      <c r="AH189" s="13">
        <f t="shared" si="51"/>
        <v>9.7125000000000004</v>
      </c>
      <c r="AI189">
        <f t="shared" si="52"/>
        <v>9.8958333333333339</v>
      </c>
      <c r="AJ189" s="14">
        <f t="shared" si="53"/>
        <v>0.98147368421052628</v>
      </c>
      <c r="AK189">
        <f t="shared" si="54"/>
        <v>63.157894736842103</v>
      </c>
      <c r="AL189" s="8">
        <f t="shared" si="55"/>
        <v>0.91935483870967738</v>
      </c>
      <c r="AM189" s="8">
        <f t="shared" si="56"/>
        <v>0.93613445378151261</v>
      </c>
      <c r="AN189" s="16">
        <f t="shared" si="57"/>
        <v>0.84469525616698293</v>
      </c>
      <c r="AO189" s="16">
        <f t="shared" si="58"/>
        <v>0.86297364437903523</v>
      </c>
      <c r="AP189" s="17">
        <f t="shared" si="59"/>
        <v>16584.8</v>
      </c>
      <c r="AQ189" s="17">
        <f t="shared" si="60"/>
        <v>27.873613445378151</v>
      </c>
      <c r="AR189" s="17">
        <f t="shared" si="61"/>
        <v>9265.43</v>
      </c>
      <c r="AS189" s="17">
        <f t="shared" si="62"/>
        <v>15.572151260504203</v>
      </c>
      <c r="AT189" s="18" t="str">
        <f t="shared" si="63"/>
        <v>Low</v>
      </c>
      <c r="AU189" s="16" t="str">
        <f t="shared" si="64"/>
        <v>Warning</v>
      </c>
      <c r="AV189" s="17">
        <f t="shared" si="65"/>
        <v>362.35697478991597</v>
      </c>
    </row>
    <row r="190" spans="1:48">
      <c r="A190">
        <v>189</v>
      </c>
      <c r="B190" s="2">
        <v>46159</v>
      </c>
      <c r="C190" t="s">
        <v>46</v>
      </c>
      <c r="D190" t="s">
        <v>40</v>
      </c>
      <c r="E190" t="s">
        <v>67</v>
      </c>
      <c r="F190" t="s">
        <v>57</v>
      </c>
      <c r="G190" t="s">
        <v>30</v>
      </c>
      <c r="H190" t="s">
        <v>292</v>
      </c>
      <c r="I190" t="s">
        <v>122</v>
      </c>
      <c r="J190" s="4">
        <v>776</v>
      </c>
      <c r="K190" s="4">
        <v>746</v>
      </c>
      <c r="L190" s="4">
        <v>720</v>
      </c>
      <c r="M190" s="4">
        <v>26</v>
      </c>
      <c r="N190" s="4">
        <v>6</v>
      </c>
      <c r="O190" s="4">
        <v>11</v>
      </c>
      <c r="P190" t="s">
        <v>81</v>
      </c>
      <c r="Q190" s="4">
        <v>42</v>
      </c>
      <c r="R190" s="4">
        <v>43</v>
      </c>
      <c r="S190" s="4">
        <v>72.2</v>
      </c>
      <c r="T190" s="5">
        <v>1.75</v>
      </c>
      <c r="U190" s="5">
        <v>28.53</v>
      </c>
      <c r="V190" s="43">
        <v>13358.5</v>
      </c>
      <c r="W190" s="5">
        <v>7.4</v>
      </c>
      <c r="X190" s="6" t="s">
        <v>34</v>
      </c>
      <c r="Y190" s="4">
        <v>16</v>
      </c>
      <c r="Z190" s="43">
        <v>22821.46</v>
      </c>
      <c r="AA190" s="8">
        <f t="shared" si="44"/>
        <v>0.96134020618556704</v>
      </c>
      <c r="AB190" s="8">
        <f t="shared" si="45"/>
        <v>3.4852546916890083E-2</v>
      </c>
      <c r="AC190" s="8">
        <f t="shared" si="46"/>
        <v>8.0428954423592495E-3</v>
      </c>
      <c r="AD190" s="8">
        <f t="shared" si="47"/>
        <v>0.9651474530831099</v>
      </c>
      <c r="AE190" s="11">
        <f t="shared" si="48"/>
        <v>0.18333333333333332</v>
      </c>
      <c r="AF190" s="11">
        <f t="shared" si="49"/>
        <v>83.720930232558146</v>
      </c>
      <c r="AG190" s="11">
        <f t="shared" si="50"/>
        <v>8.9105555555555558</v>
      </c>
      <c r="AH190" s="13">
        <f t="shared" si="51"/>
        <v>8.8699999999999992</v>
      </c>
      <c r="AI190">
        <f t="shared" si="52"/>
        <v>9.0533333333333328</v>
      </c>
      <c r="AJ190" s="14">
        <f t="shared" si="53"/>
        <v>0.97974963181148744</v>
      </c>
      <c r="AK190">
        <f t="shared" si="54"/>
        <v>85.714285714285708</v>
      </c>
      <c r="AL190" s="8">
        <f t="shared" si="55"/>
        <v>0.97674418604651181</v>
      </c>
      <c r="AM190" s="8">
        <f t="shared" si="56"/>
        <v>0.9651474530831099</v>
      </c>
      <c r="AN190" s="16">
        <f t="shared" si="57"/>
        <v>0.92361209757401908</v>
      </c>
      <c r="AO190" s="16">
        <f t="shared" si="58"/>
        <v>0.86299615470934576</v>
      </c>
      <c r="AP190" s="17">
        <f t="shared" si="59"/>
        <v>13358.5</v>
      </c>
      <c r="AQ190" s="17">
        <f t="shared" si="60"/>
        <v>17.906836461126005</v>
      </c>
      <c r="AR190" s="17">
        <f t="shared" si="61"/>
        <v>9462.9599999999991</v>
      </c>
      <c r="AS190" s="17">
        <f t="shared" si="62"/>
        <v>12.684932975871313</v>
      </c>
      <c r="AT190" s="18" t="str">
        <f t="shared" si="63"/>
        <v>Low</v>
      </c>
      <c r="AU190" s="16" t="str">
        <f t="shared" si="64"/>
        <v>Normal</v>
      </c>
      <c r="AV190" s="17">
        <f t="shared" si="65"/>
        <v>107.44101876675603</v>
      </c>
    </row>
    <row r="191" spans="1:48">
      <c r="A191">
        <v>190</v>
      </c>
      <c r="B191" s="2">
        <v>46102</v>
      </c>
      <c r="C191" t="s">
        <v>46</v>
      </c>
      <c r="D191" t="s">
        <v>108</v>
      </c>
      <c r="E191" t="s">
        <v>130</v>
      </c>
      <c r="F191" t="s">
        <v>42</v>
      </c>
      <c r="G191" t="s">
        <v>30</v>
      </c>
      <c r="H191" t="s">
        <v>293</v>
      </c>
      <c r="I191" t="s">
        <v>119</v>
      </c>
      <c r="J191" s="4">
        <v>794</v>
      </c>
      <c r="K191" s="4">
        <v>646</v>
      </c>
      <c r="L191" s="4">
        <v>607</v>
      </c>
      <c r="M191" s="4">
        <v>39</v>
      </c>
      <c r="N191" s="4">
        <v>8</v>
      </c>
      <c r="O191" s="4">
        <v>22</v>
      </c>
      <c r="P191" t="s">
        <v>73</v>
      </c>
      <c r="Q191" s="4">
        <v>42</v>
      </c>
      <c r="R191" s="4">
        <v>41</v>
      </c>
      <c r="S191" s="4">
        <v>77</v>
      </c>
      <c r="T191" s="5">
        <v>1.38</v>
      </c>
      <c r="U191" s="5">
        <v>25.53</v>
      </c>
      <c r="V191" s="43">
        <v>12339.97</v>
      </c>
      <c r="W191" s="5">
        <v>7.05</v>
      </c>
      <c r="X191" s="6" t="s">
        <v>89</v>
      </c>
      <c r="Y191" s="4">
        <v>22</v>
      </c>
      <c r="Z191" s="43">
        <v>18880.330000000002</v>
      </c>
      <c r="AA191" s="8">
        <f t="shared" si="44"/>
        <v>0.81360201511335017</v>
      </c>
      <c r="AB191" s="8">
        <f t="shared" si="45"/>
        <v>6.037151702786378E-2</v>
      </c>
      <c r="AC191" s="8">
        <f t="shared" si="46"/>
        <v>1.238390092879257E-2</v>
      </c>
      <c r="AD191" s="8">
        <f t="shared" si="47"/>
        <v>0.93962848297213619</v>
      </c>
      <c r="AE191" s="11">
        <f t="shared" si="48"/>
        <v>0.36666666666666664</v>
      </c>
      <c r="AF191" s="11">
        <f t="shared" si="49"/>
        <v>87.804878048780495</v>
      </c>
      <c r="AG191" s="11">
        <f t="shared" si="50"/>
        <v>7.3572222222222221</v>
      </c>
      <c r="AH191" s="13">
        <f t="shared" si="51"/>
        <v>8.8966666666666665</v>
      </c>
      <c r="AI191">
        <f t="shared" si="52"/>
        <v>9.2633333333333336</v>
      </c>
      <c r="AJ191" s="14">
        <f t="shared" si="53"/>
        <v>0.96041741633681177</v>
      </c>
      <c r="AK191">
        <f t="shared" si="54"/>
        <v>85.714285714285708</v>
      </c>
      <c r="AL191" s="8">
        <f t="shared" si="55"/>
        <v>1.0243902439024393</v>
      </c>
      <c r="AM191" s="8">
        <f t="shared" si="56"/>
        <v>0.93962848297213619</v>
      </c>
      <c r="AN191" s="16">
        <f t="shared" si="57"/>
        <v>0.92444618334556683</v>
      </c>
      <c r="AO191" s="16">
        <f t="shared" si="58"/>
        <v>0.86292141248633136</v>
      </c>
      <c r="AP191" s="17">
        <f t="shared" si="59"/>
        <v>12339.97</v>
      </c>
      <c r="AQ191" s="17">
        <f t="shared" si="60"/>
        <v>19.102120743034053</v>
      </c>
      <c r="AR191" s="17">
        <f t="shared" si="61"/>
        <v>6540.3600000000024</v>
      </c>
      <c r="AS191" s="17">
        <f t="shared" si="62"/>
        <v>10.124396284829725</v>
      </c>
      <c r="AT191" s="18" t="str">
        <f t="shared" si="63"/>
        <v>Low</v>
      </c>
      <c r="AU191" s="16" t="str">
        <f t="shared" si="64"/>
        <v>Normal</v>
      </c>
      <c r="AV191" s="17">
        <f t="shared" si="65"/>
        <v>152.81696594427243</v>
      </c>
    </row>
    <row r="192" spans="1:48">
      <c r="A192">
        <v>191</v>
      </c>
      <c r="B192" s="2">
        <v>46140</v>
      </c>
      <c r="C192" t="s">
        <v>26</v>
      </c>
      <c r="D192" t="s">
        <v>55</v>
      </c>
      <c r="E192" t="s">
        <v>92</v>
      </c>
      <c r="F192" t="s">
        <v>57</v>
      </c>
      <c r="G192" t="s">
        <v>103</v>
      </c>
      <c r="H192" t="s">
        <v>294</v>
      </c>
      <c r="I192" t="s">
        <v>100</v>
      </c>
      <c r="J192" s="4">
        <v>759</v>
      </c>
      <c r="K192" s="4">
        <v>643</v>
      </c>
      <c r="L192" s="4">
        <v>605</v>
      </c>
      <c r="M192" s="4">
        <v>38</v>
      </c>
      <c r="N192" s="4">
        <v>9</v>
      </c>
      <c r="O192" s="4">
        <v>17</v>
      </c>
      <c r="P192" t="s">
        <v>76</v>
      </c>
      <c r="Q192" s="4">
        <v>57</v>
      </c>
      <c r="R192" s="4">
        <v>61</v>
      </c>
      <c r="S192" s="4">
        <v>79.099999999999994</v>
      </c>
      <c r="T192" s="5">
        <v>2.35</v>
      </c>
      <c r="U192" s="5">
        <v>19.97</v>
      </c>
      <c r="V192" s="43">
        <v>17310.14</v>
      </c>
      <c r="W192" s="5">
        <v>6.57</v>
      </c>
      <c r="X192" s="6" t="s">
        <v>34</v>
      </c>
      <c r="Y192" s="4">
        <v>21</v>
      </c>
      <c r="Z192" s="43">
        <v>27194.89</v>
      </c>
      <c r="AA192" s="8">
        <f t="shared" si="44"/>
        <v>0.84716732542819495</v>
      </c>
      <c r="AB192" s="8">
        <f t="shared" si="45"/>
        <v>5.909797822706065E-2</v>
      </c>
      <c r="AC192" s="8">
        <f t="shared" si="46"/>
        <v>1.3996889580093312E-2</v>
      </c>
      <c r="AD192" s="8">
        <f t="shared" si="47"/>
        <v>0.94090202177293936</v>
      </c>
      <c r="AE192" s="11">
        <f t="shared" si="48"/>
        <v>0.28333333333333333</v>
      </c>
      <c r="AF192" s="11">
        <f t="shared" si="49"/>
        <v>59.016393442622949</v>
      </c>
      <c r="AG192" s="11">
        <f t="shared" si="50"/>
        <v>10.895277777777778</v>
      </c>
      <c r="AH192" s="13">
        <f t="shared" si="51"/>
        <v>11.734166666666667</v>
      </c>
      <c r="AI192">
        <f t="shared" si="52"/>
        <v>12.0175</v>
      </c>
      <c r="AJ192" s="14">
        <f t="shared" si="53"/>
        <v>0.97642327161777964</v>
      </c>
      <c r="AK192">
        <f t="shared" si="54"/>
        <v>63.157894736842103</v>
      </c>
      <c r="AL192" s="8">
        <f t="shared" si="55"/>
        <v>0.93442622950819676</v>
      </c>
      <c r="AM192" s="8">
        <f t="shared" si="56"/>
        <v>0.94090202177293936</v>
      </c>
      <c r="AN192" s="16">
        <f t="shared" si="57"/>
        <v>0.85847478575680414</v>
      </c>
      <c r="AO192" s="16">
        <f t="shared" si="58"/>
        <v>0.86284545597909779</v>
      </c>
      <c r="AP192" s="17">
        <f t="shared" si="59"/>
        <v>17310.14</v>
      </c>
      <c r="AQ192" s="17">
        <f t="shared" si="60"/>
        <v>26.920902021772939</v>
      </c>
      <c r="AR192" s="17">
        <f t="shared" si="61"/>
        <v>9884.75</v>
      </c>
      <c r="AS192" s="17">
        <f t="shared" si="62"/>
        <v>15.372861586314153</v>
      </c>
      <c r="AT192" s="18" t="str">
        <f t="shared" si="63"/>
        <v>Medium</v>
      </c>
      <c r="AU192" s="16" t="str">
        <f t="shared" si="64"/>
        <v>Normal</v>
      </c>
      <c r="AV192" s="17">
        <f t="shared" si="65"/>
        <v>242.28811819595646</v>
      </c>
    </row>
    <row r="193" spans="1:48">
      <c r="A193">
        <v>192</v>
      </c>
      <c r="B193" s="2">
        <v>46085</v>
      </c>
      <c r="C193" t="s">
        <v>26</v>
      </c>
      <c r="D193" t="s">
        <v>27</v>
      </c>
      <c r="E193" t="s">
        <v>28</v>
      </c>
      <c r="F193" t="s">
        <v>57</v>
      </c>
      <c r="G193" t="s">
        <v>103</v>
      </c>
      <c r="H193" t="s">
        <v>295</v>
      </c>
      <c r="I193" t="s">
        <v>80</v>
      </c>
      <c r="J193" s="4">
        <v>615</v>
      </c>
      <c r="K193" s="4">
        <v>590</v>
      </c>
      <c r="L193" s="4">
        <v>551</v>
      </c>
      <c r="M193" s="4">
        <v>39</v>
      </c>
      <c r="N193" s="4">
        <v>12</v>
      </c>
      <c r="O193" s="4">
        <v>32</v>
      </c>
      <c r="P193" t="s">
        <v>81</v>
      </c>
      <c r="Q193" s="4">
        <v>57</v>
      </c>
      <c r="R193" s="4">
        <v>59</v>
      </c>
      <c r="S193" s="4">
        <v>82.6</v>
      </c>
      <c r="T193" s="5">
        <v>2.4900000000000002</v>
      </c>
      <c r="U193" s="5">
        <v>19.09</v>
      </c>
      <c r="V193" s="43">
        <v>15868.19</v>
      </c>
      <c r="W193" s="5">
        <v>8.67</v>
      </c>
      <c r="X193" s="6" t="s">
        <v>50</v>
      </c>
      <c r="Y193" s="4">
        <v>47</v>
      </c>
      <c r="Z193" s="43">
        <v>25113.81</v>
      </c>
      <c r="AA193" s="8">
        <f t="shared" si="44"/>
        <v>0.95934959349593496</v>
      </c>
      <c r="AB193" s="8">
        <f t="shared" si="45"/>
        <v>6.6101694915254236E-2</v>
      </c>
      <c r="AC193" s="8">
        <f t="shared" si="46"/>
        <v>2.0338983050847456E-2</v>
      </c>
      <c r="AD193" s="8">
        <f t="shared" si="47"/>
        <v>0.93389830508474581</v>
      </c>
      <c r="AE193" s="11">
        <f t="shared" si="48"/>
        <v>0.53333333333333333</v>
      </c>
      <c r="AF193" s="11">
        <f t="shared" si="49"/>
        <v>61.016949152542374</v>
      </c>
      <c r="AG193" s="11">
        <f t="shared" si="50"/>
        <v>9.6694444444444443</v>
      </c>
      <c r="AH193" s="13">
        <f t="shared" si="51"/>
        <v>9.2041666666666675</v>
      </c>
      <c r="AI193">
        <f t="shared" si="52"/>
        <v>9.7375000000000007</v>
      </c>
      <c r="AJ193" s="14">
        <f t="shared" si="53"/>
        <v>0.9452289259734703</v>
      </c>
      <c r="AK193">
        <f t="shared" si="54"/>
        <v>63.157894736842103</v>
      </c>
      <c r="AL193" s="8">
        <f t="shared" si="55"/>
        <v>0.96610169491525433</v>
      </c>
      <c r="AM193" s="8">
        <f t="shared" si="56"/>
        <v>0.93389830508474581</v>
      </c>
      <c r="AN193" s="16">
        <f t="shared" si="57"/>
        <v>0.8528240413113698</v>
      </c>
      <c r="AO193" s="16">
        <f t="shared" si="58"/>
        <v>0.86285085853808707</v>
      </c>
      <c r="AP193" s="17">
        <f t="shared" si="59"/>
        <v>15868.19</v>
      </c>
      <c r="AQ193" s="17">
        <f t="shared" si="60"/>
        <v>26.895237288135593</v>
      </c>
      <c r="AR193" s="17">
        <f t="shared" si="61"/>
        <v>9245.6200000000008</v>
      </c>
      <c r="AS193" s="17">
        <f t="shared" si="62"/>
        <v>15.670542372881357</v>
      </c>
      <c r="AT193" s="18" t="str">
        <f t="shared" si="63"/>
        <v>High</v>
      </c>
      <c r="AU193" s="16" t="str">
        <f t="shared" si="64"/>
        <v>Normal</v>
      </c>
      <c r="AV193" s="17">
        <f t="shared" si="65"/>
        <v>322.74284745762714</v>
      </c>
    </row>
    <row r="194" spans="1:48">
      <c r="A194">
        <v>193</v>
      </c>
      <c r="B194" s="2">
        <v>46135</v>
      </c>
      <c r="C194" t="s">
        <v>26</v>
      </c>
      <c r="D194" t="s">
        <v>27</v>
      </c>
      <c r="E194" t="s">
        <v>28</v>
      </c>
      <c r="F194" t="s">
        <v>29</v>
      </c>
      <c r="G194" t="s">
        <v>36</v>
      </c>
      <c r="H194" t="s">
        <v>296</v>
      </c>
      <c r="I194" t="s">
        <v>38</v>
      </c>
      <c r="J194" s="4">
        <v>700</v>
      </c>
      <c r="K194" s="4">
        <v>707</v>
      </c>
      <c r="L194" s="4">
        <v>671</v>
      </c>
      <c r="M194" s="4">
        <v>36</v>
      </c>
      <c r="N194" s="4">
        <v>14</v>
      </c>
      <c r="O194" s="4">
        <v>25</v>
      </c>
      <c r="P194" t="s">
        <v>70</v>
      </c>
      <c r="Q194" s="4">
        <v>45</v>
      </c>
      <c r="R194" s="4">
        <v>44</v>
      </c>
      <c r="S194" s="4">
        <v>76.3</v>
      </c>
      <c r="T194" s="5">
        <v>2.0099999999999998</v>
      </c>
      <c r="U194" s="5">
        <v>25.84</v>
      </c>
      <c r="V194" s="43">
        <v>13893.51</v>
      </c>
      <c r="W194" s="5">
        <v>8.26</v>
      </c>
      <c r="X194" s="6" t="s">
        <v>34</v>
      </c>
      <c r="Y194" s="4">
        <v>14</v>
      </c>
      <c r="Z194" s="43">
        <v>23297.75</v>
      </c>
      <c r="AA194" s="8">
        <f t="shared" ref="AA194:AA257" si="66">IFERROR(K194/J194,0)</f>
        <v>1.01</v>
      </c>
      <c r="AB194" s="8">
        <f t="shared" ref="AB194:AB257" si="67">IFERROR(M194/K194,0)</f>
        <v>5.0919377652050922E-2</v>
      </c>
      <c r="AC194" s="8">
        <f t="shared" ref="AC194:AC257" si="68">IFERROR(N194/K194,0)</f>
        <v>1.9801980198019802E-2</v>
      </c>
      <c r="AD194" s="8">
        <f t="shared" ref="AD194:AD257" si="69">IFERROR(L194/K194,0)</f>
        <v>0.9490806223479491</v>
      </c>
      <c r="AE194" s="11">
        <f t="shared" ref="AE194:AE257" si="70">IFERROR(O194/60,0)</f>
        <v>0.41666666666666669</v>
      </c>
      <c r="AF194" s="11">
        <f t="shared" ref="AF194:AF257" si="71">IFERROR(3600/R194,0)</f>
        <v>81.818181818181813</v>
      </c>
      <c r="AG194" s="11">
        <f t="shared" ref="AG194:AG257" si="72">(K194*R194)/3600</f>
        <v>8.6411111111111119</v>
      </c>
      <c r="AH194" s="13">
        <f t="shared" ref="AH194:AH257" si="73">MAX(0,AI194-AE194)</f>
        <v>8.3333333333333339</v>
      </c>
      <c r="AI194">
        <f t="shared" ref="AI194:AI257" si="74">(J194*Q194)/3600</f>
        <v>8.75</v>
      </c>
      <c r="AJ194" s="14">
        <f t="shared" ref="AJ194:AJ257" si="75">IFERROR(AH194/AI194,0)</f>
        <v>0.95238095238095244</v>
      </c>
      <c r="AK194">
        <f t="shared" ref="AK194:AK257" si="76">IFERROR(3600/Q194,0)</f>
        <v>80</v>
      </c>
      <c r="AL194" s="8">
        <f t="shared" ref="AL194:AL257" si="77">IFERROR(AF194/AK194,0)</f>
        <v>1.0227272727272727</v>
      </c>
      <c r="AM194" s="8">
        <f t="shared" ref="AM194:AM257" si="78">IFERROR(L194/K194,0)</f>
        <v>0.9490806223479491</v>
      </c>
      <c r="AN194" s="16">
        <f t="shared" ref="AN194:AN257" si="79">AJ194*AL194*AM194</f>
        <v>0.92442917761163867</v>
      </c>
      <c r="AO194" s="16">
        <f t="shared" ref="AO194:AO257" si="80">AVERAGE(AN194:AN1193)</f>
        <v>0.86286326796534785</v>
      </c>
      <c r="AP194" s="17">
        <f t="shared" ref="AP194:AP257" si="81">V194</f>
        <v>13893.51</v>
      </c>
      <c r="AQ194" s="17">
        <f t="shared" ref="AQ194:AQ257" si="82">IFERROR(AP194/K194,0)</f>
        <v>19.65135785007072</v>
      </c>
      <c r="AR194" s="17">
        <f t="shared" ref="AR194:AR257" si="83">Z194-AP194</f>
        <v>9404.24</v>
      </c>
      <c r="AS194" s="17">
        <f t="shared" ref="AS194:AS257" si="84">IFERROR(AR194/K194,0)</f>
        <v>13.30161244695898</v>
      </c>
      <c r="AT194" s="18" t="str">
        <f t="shared" ref="AT194:AT257" si="85">IF((Y194&gt;25)+(O194&gt;25)+(S194&gt;73)+(T194&gt;2)&gt;=3,"High",IF((Y194&gt;25)+(O194&gt;25)+(S194&gt;73)+(T194&gt;2)=2,"Medium","Low"))</f>
        <v>Medium</v>
      </c>
      <c r="AU194" s="16" t="str">
        <f t="shared" ref="AU194:AU257" si="86">IF(AN194&lt;70%,"Critical",IF(AN194&lt;85%,"Warning","Normal"))</f>
        <v>Normal</v>
      </c>
      <c r="AV194" s="17">
        <f t="shared" ref="AV194:AV257" si="87">IFERROR(N194*AQ194,0)</f>
        <v>275.11900990099008</v>
      </c>
    </row>
    <row r="195" spans="1:48">
      <c r="A195">
        <v>194</v>
      </c>
      <c r="B195" s="2">
        <v>46023</v>
      </c>
      <c r="C195" t="s">
        <v>46</v>
      </c>
      <c r="D195" t="s">
        <v>77</v>
      </c>
      <c r="E195" t="s">
        <v>84</v>
      </c>
      <c r="F195" t="s">
        <v>42</v>
      </c>
      <c r="G195" t="s">
        <v>58</v>
      </c>
      <c r="H195" t="s">
        <v>297</v>
      </c>
      <c r="I195" t="s">
        <v>94</v>
      </c>
      <c r="J195" s="4">
        <v>784</v>
      </c>
      <c r="K195" s="4">
        <v>736</v>
      </c>
      <c r="L195" s="4">
        <v>687</v>
      </c>
      <c r="M195" s="4">
        <v>49</v>
      </c>
      <c r="N195" s="4">
        <v>13</v>
      </c>
      <c r="O195" s="4">
        <v>11</v>
      </c>
      <c r="P195" t="s">
        <v>54</v>
      </c>
      <c r="Q195" s="4">
        <v>49</v>
      </c>
      <c r="R195" s="4">
        <v>51</v>
      </c>
      <c r="S195" s="4">
        <v>65.7</v>
      </c>
      <c r="T195" s="5">
        <v>2.1</v>
      </c>
      <c r="U195" s="5">
        <v>27.17</v>
      </c>
      <c r="V195" s="43">
        <v>16237.08</v>
      </c>
      <c r="W195" s="5">
        <v>6.97</v>
      </c>
      <c r="X195" s="6" t="s">
        <v>45</v>
      </c>
      <c r="Y195" s="4">
        <v>14</v>
      </c>
      <c r="Z195" s="43">
        <v>25526.09</v>
      </c>
      <c r="AA195" s="8">
        <f t="shared" si="66"/>
        <v>0.93877551020408168</v>
      </c>
      <c r="AB195" s="8">
        <f t="shared" si="67"/>
        <v>6.6576086956521743E-2</v>
      </c>
      <c r="AC195" s="8">
        <f t="shared" si="68"/>
        <v>1.7663043478260868E-2</v>
      </c>
      <c r="AD195" s="8">
        <f t="shared" si="69"/>
        <v>0.93342391304347827</v>
      </c>
      <c r="AE195" s="11">
        <f t="shared" si="70"/>
        <v>0.18333333333333332</v>
      </c>
      <c r="AF195" s="11">
        <f t="shared" si="71"/>
        <v>70.588235294117652</v>
      </c>
      <c r="AG195" s="11">
        <f t="shared" si="72"/>
        <v>10.426666666666666</v>
      </c>
      <c r="AH195" s="13">
        <f t="shared" si="73"/>
        <v>10.487777777777778</v>
      </c>
      <c r="AI195">
        <f t="shared" si="74"/>
        <v>10.671111111111111</v>
      </c>
      <c r="AJ195" s="14">
        <f t="shared" si="75"/>
        <v>0.98281965847563513</v>
      </c>
      <c r="AK195">
        <f t="shared" si="76"/>
        <v>73.469387755102048</v>
      </c>
      <c r="AL195" s="8">
        <f t="shared" si="77"/>
        <v>0.96078431372549022</v>
      </c>
      <c r="AM195" s="8">
        <f t="shared" si="78"/>
        <v>0.93342391304347827</v>
      </c>
      <c r="AN195" s="16">
        <f t="shared" si="79"/>
        <v>0.88141139608017127</v>
      </c>
      <c r="AO195" s="16">
        <f t="shared" si="80"/>
        <v>0.86278697811448501</v>
      </c>
      <c r="AP195" s="17">
        <f t="shared" si="81"/>
        <v>16237.08</v>
      </c>
      <c r="AQ195" s="17">
        <f t="shared" si="82"/>
        <v>22.061250000000001</v>
      </c>
      <c r="AR195" s="17">
        <f t="shared" si="83"/>
        <v>9289.01</v>
      </c>
      <c r="AS195" s="17">
        <f t="shared" si="84"/>
        <v>12.6209375</v>
      </c>
      <c r="AT195" s="18" t="str">
        <f t="shared" si="85"/>
        <v>Low</v>
      </c>
      <c r="AU195" s="16" t="str">
        <f t="shared" si="86"/>
        <v>Normal</v>
      </c>
      <c r="AV195" s="17">
        <f t="shared" si="87"/>
        <v>286.79624999999999</v>
      </c>
    </row>
    <row r="196" spans="1:48">
      <c r="A196">
        <v>195</v>
      </c>
      <c r="B196" s="2">
        <v>46031</v>
      </c>
      <c r="C196" t="s">
        <v>26</v>
      </c>
      <c r="D196" t="s">
        <v>27</v>
      </c>
      <c r="E196" t="s">
        <v>35</v>
      </c>
      <c r="F196" t="s">
        <v>29</v>
      </c>
      <c r="G196" t="s">
        <v>30</v>
      </c>
      <c r="H196" t="s">
        <v>298</v>
      </c>
      <c r="I196" t="s">
        <v>69</v>
      </c>
      <c r="J196" s="4">
        <v>970</v>
      </c>
      <c r="K196" s="4">
        <v>1055</v>
      </c>
      <c r="L196" s="4">
        <v>990</v>
      </c>
      <c r="M196" s="4">
        <v>65</v>
      </c>
      <c r="N196" s="4">
        <v>13</v>
      </c>
      <c r="O196" s="4">
        <v>10</v>
      </c>
      <c r="P196" t="s">
        <v>54</v>
      </c>
      <c r="Q196" s="4">
        <v>42</v>
      </c>
      <c r="R196" s="4">
        <v>44</v>
      </c>
      <c r="S196" s="4">
        <v>77</v>
      </c>
      <c r="T196" s="5">
        <v>2.21</v>
      </c>
      <c r="U196" s="5">
        <v>40.9</v>
      </c>
      <c r="V196" s="43">
        <v>19653.39</v>
      </c>
      <c r="W196" s="5">
        <v>11.2</v>
      </c>
      <c r="X196" s="6" t="s">
        <v>45</v>
      </c>
      <c r="Y196" s="4">
        <v>21</v>
      </c>
      <c r="Z196" s="43">
        <v>31431.13</v>
      </c>
      <c r="AA196" s="8">
        <f t="shared" si="66"/>
        <v>1.0876288659793814</v>
      </c>
      <c r="AB196" s="8">
        <f t="shared" si="67"/>
        <v>6.1611374407582936E-2</v>
      </c>
      <c r="AC196" s="8">
        <f t="shared" si="68"/>
        <v>1.2322274881516588E-2</v>
      </c>
      <c r="AD196" s="8">
        <f t="shared" si="69"/>
        <v>0.93838862559241709</v>
      </c>
      <c r="AE196" s="11">
        <f t="shared" si="70"/>
        <v>0.16666666666666666</v>
      </c>
      <c r="AF196" s="11">
        <f t="shared" si="71"/>
        <v>81.818181818181813</v>
      </c>
      <c r="AG196" s="11">
        <f t="shared" si="72"/>
        <v>12.894444444444444</v>
      </c>
      <c r="AH196" s="13">
        <f t="shared" si="73"/>
        <v>11.15</v>
      </c>
      <c r="AI196">
        <f t="shared" si="74"/>
        <v>11.316666666666666</v>
      </c>
      <c r="AJ196" s="14">
        <f t="shared" si="75"/>
        <v>0.98527245949926368</v>
      </c>
      <c r="AK196">
        <f t="shared" si="76"/>
        <v>85.714285714285708</v>
      </c>
      <c r="AL196" s="8">
        <f t="shared" si="77"/>
        <v>0.95454545454545459</v>
      </c>
      <c r="AM196" s="8">
        <f t="shared" si="78"/>
        <v>0.93838862559241709</v>
      </c>
      <c r="AN196" s="16">
        <f t="shared" si="79"/>
        <v>0.88254262959886665</v>
      </c>
      <c r="AO196" s="16">
        <f t="shared" si="80"/>
        <v>0.86276387089616524</v>
      </c>
      <c r="AP196" s="17">
        <f t="shared" si="81"/>
        <v>19653.39</v>
      </c>
      <c r="AQ196" s="17">
        <f t="shared" si="82"/>
        <v>18.628805687203791</v>
      </c>
      <c r="AR196" s="17">
        <f t="shared" si="83"/>
        <v>11777.740000000002</v>
      </c>
      <c r="AS196" s="17">
        <f t="shared" si="84"/>
        <v>11.163734597156399</v>
      </c>
      <c r="AT196" s="18" t="str">
        <f t="shared" si="85"/>
        <v>Medium</v>
      </c>
      <c r="AU196" s="16" t="str">
        <f t="shared" si="86"/>
        <v>Normal</v>
      </c>
      <c r="AV196" s="17">
        <f t="shared" si="87"/>
        <v>242.17447393364927</v>
      </c>
    </row>
    <row r="197" spans="1:48">
      <c r="A197">
        <v>196</v>
      </c>
      <c r="B197" s="2">
        <v>46037</v>
      </c>
      <c r="C197" t="s">
        <v>46</v>
      </c>
      <c r="D197" t="s">
        <v>55</v>
      </c>
      <c r="E197" t="s">
        <v>56</v>
      </c>
      <c r="F197" t="s">
        <v>42</v>
      </c>
      <c r="G197" t="s">
        <v>36</v>
      </c>
      <c r="H197" t="s">
        <v>299</v>
      </c>
      <c r="I197" t="s">
        <v>72</v>
      </c>
      <c r="J197" s="4">
        <v>790</v>
      </c>
      <c r="K197" s="4">
        <v>794</v>
      </c>
      <c r="L197" s="4">
        <v>741</v>
      </c>
      <c r="M197" s="4">
        <v>53</v>
      </c>
      <c r="N197" s="4">
        <v>12</v>
      </c>
      <c r="O197" s="4">
        <v>48</v>
      </c>
      <c r="P197" t="s">
        <v>73</v>
      </c>
      <c r="Q197" s="4">
        <v>45</v>
      </c>
      <c r="R197" s="4">
        <v>44</v>
      </c>
      <c r="S197" s="4">
        <v>68.3</v>
      </c>
      <c r="T197" s="5">
        <v>2.0299999999999998</v>
      </c>
      <c r="U197" s="5">
        <v>32.44</v>
      </c>
      <c r="V197" s="43">
        <v>15506.47</v>
      </c>
      <c r="W197" s="5">
        <v>9.35</v>
      </c>
      <c r="X197" s="6" t="s">
        <v>45</v>
      </c>
      <c r="Y197" s="4">
        <v>37</v>
      </c>
      <c r="Z197" s="43">
        <v>25870.77</v>
      </c>
      <c r="AA197" s="8">
        <f t="shared" si="66"/>
        <v>1.0050632911392405</v>
      </c>
      <c r="AB197" s="8">
        <f t="shared" si="67"/>
        <v>6.6750629722921909E-2</v>
      </c>
      <c r="AC197" s="8">
        <f t="shared" si="68"/>
        <v>1.5113350125944584E-2</v>
      </c>
      <c r="AD197" s="8">
        <f t="shared" si="69"/>
        <v>0.93324937027707811</v>
      </c>
      <c r="AE197" s="11">
        <f t="shared" si="70"/>
        <v>0.8</v>
      </c>
      <c r="AF197" s="11">
        <f t="shared" si="71"/>
        <v>81.818181818181813</v>
      </c>
      <c r="AG197" s="11">
        <f t="shared" si="72"/>
        <v>9.7044444444444444</v>
      </c>
      <c r="AH197" s="13">
        <f t="shared" si="73"/>
        <v>9.0749999999999993</v>
      </c>
      <c r="AI197">
        <f t="shared" si="74"/>
        <v>9.875</v>
      </c>
      <c r="AJ197" s="14">
        <f t="shared" si="75"/>
        <v>0.9189873417721518</v>
      </c>
      <c r="AK197">
        <f t="shared" si="76"/>
        <v>80</v>
      </c>
      <c r="AL197" s="8">
        <f t="shared" si="77"/>
        <v>1.0227272727272727</v>
      </c>
      <c r="AM197" s="8">
        <f t="shared" si="78"/>
        <v>0.93324937027707811</v>
      </c>
      <c r="AN197" s="16">
        <f t="shared" si="79"/>
        <v>0.87713627522877269</v>
      </c>
      <c r="AO197" s="16">
        <f t="shared" si="80"/>
        <v>0.86273930100957819</v>
      </c>
      <c r="AP197" s="17">
        <f t="shared" si="81"/>
        <v>15506.47</v>
      </c>
      <c r="AQ197" s="17">
        <f t="shared" si="82"/>
        <v>19.529559193954658</v>
      </c>
      <c r="AR197" s="17">
        <f t="shared" si="83"/>
        <v>10364.300000000001</v>
      </c>
      <c r="AS197" s="17">
        <f t="shared" si="84"/>
        <v>13.053274559193955</v>
      </c>
      <c r="AT197" s="18" t="str">
        <f t="shared" si="85"/>
        <v>High</v>
      </c>
      <c r="AU197" s="16" t="str">
        <f t="shared" si="86"/>
        <v>Normal</v>
      </c>
      <c r="AV197" s="17">
        <f t="shared" si="87"/>
        <v>234.3547103274559</v>
      </c>
    </row>
    <row r="198" spans="1:48">
      <c r="A198">
        <v>197</v>
      </c>
      <c r="B198" s="2">
        <v>46193</v>
      </c>
      <c r="C198" t="s">
        <v>46</v>
      </c>
      <c r="D198" t="s">
        <v>27</v>
      </c>
      <c r="E198" t="s">
        <v>51</v>
      </c>
      <c r="F198" t="s">
        <v>57</v>
      </c>
      <c r="G198" t="s">
        <v>103</v>
      </c>
      <c r="H198" t="s">
        <v>300</v>
      </c>
      <c r="I198" t="s">
        <v>60</v>
      </c>
      <c r="J198" s="4">
        <v>606</v>
      </c>
      <c r="K198" s="4">
        <v>466</v>
      </c>
      <c r="L198" s="4">
        <v>445</v>
      </c>
      <c r="M198" s="4">
        <v>21</v>
      </c>
      <c r="N198" s="4">
        <v>8</v>
      </c>
      <c r="O198" s="4">
        <v>15</v>
      </c>
      <c r="P198" t="s">
        <v>76</v>
      </c>
      <c r="Q198" s="4">
        <v>57</v>
      </c>
      <c r="R198" s="4">
        <v>64</v>
      </c>
      <c r="S198" s="4">
        <v>66.7</v>
      </c>
      <c r="T198" s="5">
        <v>2.2999999999999998</v>
      </c>
      <c r="U198" s="5">
        <v>15.68</v>
      </c>
      <c r="V198" s="43">
        <v>12885.16</v>
      </c>
      <c r="W198" s="5">
        <v>6.49</v>
      </c>
      <c r="X198" s="6" t="s">
        <v>45</v>
      </c>
      <c r="Y198" s="4">
        <v>8</v>
      </c>
      <c r="Z198" s="43">
        <v>20770.39</v>
      </c>
      <c r="AA198" s="8">
        <f t="shared" si="66"/>
        <v>0.76897689768976896</v>
      </c>
      <c r="AB198" s="8">
        <f t="shared" si="67"/>
        <v>4.5064377682403435E-2</v>
      </c>
      <c r="AC198" s="8">
        <f t="shared" si="68"/>
        <v>1.7167381974248927E-2</v>
      </c>
      <c r="AD198" s="8">
        <f t="shared" si="69"/>
        <v>0.95493562231759654</v>
      </c>
      <c r="AE198" s="11">
        <f t="shared" si="70"/>
        <v>0.25</v>
      </c>
      <c r="AF198" s="11">
        <f t="shared" si="71"/>
        <v>56.25</v>
      </c>
      <c r="AG198" s="11">
        <f t="shared" si="72"/>
        <v>8.2844444444444445</v>
      </c>
      <c r="AH198" s="13">
        <f t="shared" si="73"/>
        <v>9.3450000000000006</v>
      </c>
      <c r="AI198">
        <f t="shared" si="74"/>
        <v>9.5950000000000006</v>
      </c>
      <c r="AJ198" s="14">
        <f t="shared" si="75"/>
        <v>0.97394476289734233</v>
      </c>
      <c r="AK198">
        <f t="shared" si="76"/>
        <v>63.157894736842103</v>
      </c>
      <c r="AL198" s="8">
        <f t="shared" si="77"/>
        <v>0.890625</v>
      </c>
      <c r="AM198" s="8">
        <f t="shared" si="78"/>
        <v>0.95493562231759654</v>
      </c>
      <c r="AN198" s="16">
        <f t="shared" si="79"/>
        <v>0.82832983204436317</v>
      </c>
      <c r="AO198" s="16">
        <f t="shared" si="80"/>
        <v>0.86272139432522599</v>
      </c>
      <c r="AP198" s="17">
        <f t="shared" si="81"/>
        <v>12885.16</v>
      </c>
      <c r="AQ198" s="17">
        <f t="shared" si="82"/>
        <v>27.650557939914162</v>
      </c>
      <c r="AR198" s="17">
        <f t="shared" si="83"/>
        <v>7885.23</v>
      </c>
      <c r="AS198" s="17">
        <f t="shared" si="84"/>
        <v>16.921094420600859</v>
      </c>
      <c r="AT198" s="18" t="str">
        <f t="shared" si="85"/>
        <v>Low</v>
      </c>
      <c r="AU198" s="16" t="str">
        <f t="shared" si="86"/>
        <v>Warning</v>
      </c>
      <c r="AV198" s="17">
        <f t="shared" si="87"/>
        <v>221.20446351931329</v>
      </c>
    </row>
    <row r="199" spans="1:48">
      <c r="A199">
        <v>198</v>
      </c>
      <c r="B199" s="2">
        <v>46115</v>
      </c>
      <c r="C199" t="s">
        <v>46</v>
      </c>
      <c r="D199" t="s">
        <v>40</v>
      </c>
      <c r="E199" t="s">
        <v>41</v>
      </c>
      <c r="F199" t="s">
        <v>29</v>
      </c>
      <c r="G199" t="s">
        <v>30</v>
      </c>
      <c r="H199" t="s">
        <v>301</v>
      </c>
      <c r="I199" t="s">
        <v>122</v>
      </c>
      <c r="J199" s="4">
        <v>728</v>
      </c>
      <c r="K199" s="4">
        <v>740</v>
      </c>
      <c r="L199" s="4">
        <v>703</v>
      </c>
      <c r="M199" s="4">
        <v>37</v>
      </c>
      <c r="N199" s="4">
        <v>13</v>
      </c>
      <c r="O199" s="4">
        <v>34</v>
      </c>
      <c r="P199" t="s">
        <v>54</v>
      </c>
      <c r="Q199" s="4">
        <v>42</v>
      </c>
      <c r="R199" s="4">
        <v>42</v>
      </c>
      <c r="S199" s="4">
        <v>72.599999999999994</v>
      </c>
      <c r="T199" s="5">
        <v>1.98</v>
      </c>
      <c r="U199" s="5">
        <v>25.32</v>
      </c>
      <c r="V199" s="43">
        <v>13782.53</v>
      </c>
      <c r="W199" s="5">
        <v>10.42</v>
      </c>
      <c r="X199" s="6" t="s">
        <v>34</v>
      </c>
      <c r="Y199" s="4">
        <v>13</v>
      </c>
      <c r="Z199" s="43">
        <v>21872.05</v>
      </c>
      <c r="AA199" s="8">
        <f t="shared" si="66"/>
        <v>1.0164835164835164</v>
      </c>
      <c r="AB199" s="8">
        <f t="shared" si="67"/>
        <v>0.05</v>
      </c>
      <c r="AC199" s="8">
        <f t="shared" si="68"/>
        <v>1.7567567567567569E-2</v>
      </c>
      <c r="AD199" s="8">
        <f t="shared" si="69"/>
        <v>0.95</v>
      </c>
      <c r="AE199" s="11">
        <f t="shared" si="70"/>
        <v>0.56666666666666665</v>
      </c>
      <c r="AF199" s="11">
        <f t="shared" si="71"/>
        <v>85.714285714285708</v>
      </c>
      <c r="AG199" s="11">
        <f t="shared" si="72"/>
        <v>8.6333333333333329</v>
      </c>
      <c r="AH199" s="13">
        <f t="shared" si="73"/>
        <v>7.9266666666666676</v>
      </c>
      <c r="AI199">
        <f t="shared" si="74"/>
        <v>8.4933333333333341</v>
      </c>
      <c r="AJ199" s="14">
        <f t="shared" si="75"/>
        <v>0.9332810047095762</v>
      </c>
      <c r="AK199">
        <f t="shared" si="76"/>
        <v>85.714285714285708</v>
      </c>
      <c r="AL199" s="8">
        <f t="shared" si="77"/>
        <v>1</v>
      </c>
      <c r="AM199" s="8">
        <f t="shared" si="78"/>
        <v>0.95</v>
      </c>
      <c r="AN199" s="16">
        <f t="shared" si="79"/>
        <v>0.88661695447409739</v>
      </c>
      <c r="AO199" s="16">
        <f t="shared" si="80"/>
        <v>0.86276422316990942</v>
      </c>
      <c r="AP199" s="17">
        <f t="shared" si="81"/>
        <v>13782.53</v>
      </c>
      <c r="AQ199" s="17">
        <f t="shared" si="82"/>
        <v>18.625040540540542</v>
      </c>
      <c r="AR199" s="17">
        <f t="shared" si="83"/>
        <v>8089.5199999999986</v>
      </c>
      <c r="AS199" s="17">
        <f t="shared" si="84"/>
        <v>10.931783783783782</v>
      </c>
      <c r="AT199" s="18" t="str">
        <f t="shared" si="85"/>
        <v>Low</v>
      </c>
      <c r="AU199" s="16" t="str">
        <f t="shared" si="86"/>
        <v>Normal</v>
      </c>
      <c r="AV199" s="17">
        <f t="shared" si="87"/>
        <v>242.12552702702706</v>
      </c>
    </row>
    <row r="200" spans="1:48">
      <c r="A200">
        <v>199</v>
      </c>
      <c r="B200" s="2">
        <v>46114</v>
      </c>
      <c r="C200" t="s">
        <v>26</v>
      </c>
      <c r="D200" t="s">
        <v>77</v>
      </c>
      <c r="E200" t="s">
        <v>78</v>
      </c>
      <c r="F200" t="s">
        <v>29</v>
      </c>
      <c r="G200" t="s">
        <v>103</v>
      </c>
      <c r="H200" t="s">
        <v>302</v>
      </c>
      <c r="I200" t="s">
        <v>265</v>
      </c>
      <c r="J200" s="4">
        <v>585</v>
      </c>
      <c r="K200" s="4">
        <v>574</v>
      </c>
      <c r="L200" s="4">
        <v>546</v>
      </c>
      <c r="M200" s="4">
        <v>28</v>
      </c>
      <c r="N200" s="4">
        <v>9</v>
      </c>
      <c r="O200" s="4">
        <v>32</v>
      </c>
      <c r="P200" t="s">
        <v>76</v>
      </c>
      <c r="Q200" s="4">
        <v>57</v>
      </c>
      <c r="R200" s="4">
        <v>61</v>
      </c>
      <c r="S200" s="4">
        <v>63.2</v>
      </c>
      <c r="T200" s="5">
        <v>2.4500000000000002</v>
      </c>
      <c r="U200" s="5">
        <v>24.73</v>
      </c>
      <c r="V200" s="43">
        <v>15406.9</v>
      </c>
      <c r="W200" s="5">
        <v>9.43</v>
      </c>
      <c r="X200" s="6" t="s">
        <v>45</v>
      </c>
      <c r="Y200" s="4">
        <v>34</v>
      </c>
      <c r="Z200" s="43">
        <v>24480.78</v>
      </c>
      <c r="AA200" s="8">
        <f t="shared" si="66"/>
        <v>0.98119658119658115</v>
      </c>
      <c r="AB200" s="8">
        <f t="shared" si="67"/>
        <v>4.878048780487805E-2</v>
      </c>
      <c r="AC200" s="8">
        <f t="shared" si="68"/>
        <v>1.5679442508710801E-2</v>
      </c>
      <c r="AD200" s="8">
        <f t="shared" si="69"/>
        <v>0.95121951219512191</v>
      </c>
      <c r="AE200" s="11">
        <f t="shared" si="70"/>
        <v>0.53333333333333333</v>
      </c>
      <c r="AF200" s="11">
        <f t="shared" si="71"/>
        <v>59.016393442622949</v>
      </c>
      <c r="AG200" s="11">
        <f t="shared" si="72"/>
        <v>9.7261111111111109</v>
      </c>
      <c r="AH200" s="13">
        <f t="shared" si="73"/>
        <v>8.7291666666666661</v>
      </c>
      <c r="AI200">
        <f t="shared" si="74"/>
        <v>9.2624999999999993</v>
      </c>
      <c r="AJ200" s="14">
        <f t="shared" si="75"/>
        <v>0.94242015294646875</v>
      </c>
      <c r="AK200">
        <f t="shared" si="76"/>
        <v>63.157894736842103</v>
      </c>
      <c r="AL200" s="8">
        <f t="shared" si="77"/>
        <v>0.93442622950819676</v>
      </c>
      <c r="AM200" s="8">
        <f t="shared" si="78"/>
        <v>0.95121951219512191</v>
      </c>
      <c r="AN200" s="16">
        <f t="shared" si="79"/>
        <v>0.83766493402638942</v>
      </c>
      <c r="AO200" s="16">
        <f t="shared" si="80"/>
        <v>0.86273448160967969</v>
      </c>
      <c r="AP200" s="17">
        <f t="shared" si="81"/>
        <v>15406.9</v>
      </c>
      <c r="AQ200" s="17">
        <f t="shared" si="82"/>
        <v>26.841289198606272</v>
      </c>
      <c r="AR200" s="17">
        <f t="shared" si="83"/>
        <v>9073.8799999999992</v>
      </c>
      <c r="AS200" s="17">
        <f t="shared" si="84"/>
        <v>15.808153310104528</v>
      </c>
      <c r="AT200" s="18" t="str">
        <f t="shared" si="85"/>
        <v>High</v>
      </c>
      <c r="AU200" s="16" t="str">
        <f t="shared" si="86"/>
        <v>Warning</v>
      </c>
      <c r="AV200" s="17">
        <f t="shared" si="87"/>
        <v>241.57160278745644</v>
      </c>
    </row>
    <row r="201" spans="1:48">
      <c r="A201">
        <v>200</v>
      </c>
      <c r="B201" s="2">
        <v>46037</v>
      </c>
      <c r="C201" t="s">
        <v>46</v>
      </c>
      <c r="D201" t="s">
        <v>108</v>
      </c>
      <c r="E201" t="s">
        <v>130</v>
      </c>
      <c r="F201" t="s">
        <v>29</v>
      </c>
      <c r="G201" t="s">
        <v>47</v>
      </c>
      <c r="H201" t="s">
        <v>303</v>
      </c>
      <c r="I201" t="s">
        <v>265</v>
      </c>
      <c r="J201" s="4">
        <v>641</v>
      </c>
      <c r="K201" s="4">
        <v>603</v>
      </c>
      <c r="L201" s="4">
        <v>565</v>
      </c>
      <c r="M201" s="4">
        <v>38</v>
      </c>
      <c r="N201" s="4">
        <v>8</v>
      </c>
      <c r="O201" s="4">
        <v>28</v>
      </c>
      <c r="P201" t="s">
        <v>61</v>
      </c>
      <c r="Q201" s="4">
        <v>64</v>
      </c>
      <c r="R201" s="4">
        <v>65</v>
      </c>
      <c r="S201" s="4">
        <v>71.5</v>
      </c>
      <c r="T201" s="5">
        <v>2.19</v>
      </c>
      <c r="U201" s="5">
        <v>22.05</v>
      </c>
      <c r="V201" s="43">
        <v>17684.740000000002</v>
      </c>
      <c r="W201" s="5">
        <v>9.0399999999999991</v>
      </c>
      <c r="X201" s="6" t="s">
        <v>89</v>
      </c>
      <c r="Y201" s="4">
        <v>43</v>
      </c>
      <c r="Z201" s="43">
        <v>29284.13</v>
      </c>
      <c r="AA201" s="8">
        <f t="shared" si="66"/>
        <v>0.94071762870514819</v>
      </c>
      <c r="AB201" s="8">
        <f t="shared" si="67"/>
        <v>6.3018242122719739E-2</v>
      </c>
      <c r="AC201" s="8">
        <f t="shared" si="68"/>
        <v>1.3266998341625208E-2</v>
      </c>
      <c r="AD201" s="8">
        <f t="shared" si="69"/>
        <v>0.93698175787728022</v>
      </c>
      <c r="AE201" s="11">
        <f t="shared" si="70"/>
        <v>0.46666666666666667</v>
      </c>
      <c r="AF201" s="11">
        <f t="shared" si="71"/>
        <v>55.384615384615387</v>
      </c>
      <c r="AG201" s="11">
        <f t="shared" si="72"/>
        <v>10.887499999999999</v>
      </c>
      <c r="AH201" s="13">
        <f t="shared" si="73"/>
        <v>10.928888888888888</v>
      </c>
      <c r="AI201">
        <f t="shared" si="74"/>
        <v>11.395555555555555</v>
      </c>
      <c r="AJ201" s="14">
        <f t="shared" si="75"/>
        <v>0.9590483619344774</v>
      </c>
      <c r="AK201">
        <f t="shared" si="76"/>
        <v>56.25</v>
      </c>
      <c r="AL201" s="8">
        <f t="shared" si="77"/>
        <v>0.98461538461538467</v>
      </c>
      <c r="AM201" s="8">
        <f t="shared" si="78"/>
        <v>0.93698175787728022</v>
      </c>
      <c r="AN201" s="16">
        <f t="shared" si="79"/>
        <v>0.88478603820769752</v>
      </c>
      <c r="AO201" s="16">
        <f t="shared" si="80"/>
        <v>0.8627657794218937</v>
      </c>
      <c r="AP201" s="17">
        <f t="shared" si="81"/>
        <v>17684.740000000002</v>
      </c>
      <c r="AQ201" s="17">
        <f t="shared" si="82"/>
        <v>29.327927031509123</v>
      </c>
      <c r="AR201" s="17">
        <f t="shared" si="83"/>
        <v>11599.39</v>
      </c>
      <c r="AS201" s="17">
        <f t="shared" si="84"/>
        <v>19.236135986733</v>
      </c>
      <c r="AT201" s="18" t="str">
        <f t="shared" si="85"/>
        <v>High</v>
      </c>
      <c r="AU201" s="16" t="str">
        <f t="shared" si="86"/>
        <v>Normal</v>
      </c>
      <c r="AV201" s="17">
        <f t="shared" si="87"/>
        <v>234.62341625207299</v>
      </c>
    </row>
    <row r="202" spans="1:48">
      <c r="A202">
        <v>201</v>
      </c>
      <c r="B202" s="2">
        <v>46175</v>
      </c>
      <c r="C202" t="s">
        <v>26</v>
      </c>
      <c r="D202" t="s">
        <v>77</v>
      </c>
      <c r="E202" t="s">
        <v>78</v>
      </c>
      <c r="F202" t="s">
        <v>29</v>
      </c>
      <c r="G202" t="s">
        <v>58</v>
      </c>
      <c r="H202" t="s">
        <v>304</v>
      </c>
      <c r="I202" t="s">
        <v>132</v>
      </c>
      <c r="J202" s="4">
        <v>792</v>
      </c>
      <c r="K202" s="4">
        <v>666</v>
      </c>
      <c r="L202" s="4">
        <v>636</v>
      </c>
      <c r="M202" s="4">
        <v>30</v>
      </c>
      <c r="N202" s="4">
        <v>9</v>
      </c>
      <c r="O202" s="4">
        <v>18</v>
      </c>
      <c r="P202" t="s">
        <v>54</v>
      </c>
      <c r="Q202" s="4">
        <v>49</v>
      </c>
      <c r="R202" s="4">
        <v>48</v>
      </c>
      <c r="S202" s="4">
        <v>71.900000000000006</v>
      </c>
      <c r="T202" s="5">
        <v>2.2200000000000002</v>
      </c>
      <c r="U202" s="5">
        <v>25.07</v>
      </c>
      <c r="V202" s="43">
        <v>14855.95</v>
      </c>
      <c r="W202" s="5">
        <v>8.1</v>
      </c>
      <c r="X202" s="6" t="s">
        <v>34</v>
      </c>
      <c r="Y202" s="4">
        <v>20</v>
      </c>
      <c r="Z202" s="43">
        <v>23546.85</v>
      </c>
      <c r="AA202" s="8">
        <f t="shared" si="66"/>
        <v>0.84090909090909094</v>
      </c>
      <c r="AB202" s="8">
        <f t="shared" si="67"/>
        <v>4.5045045045045043E-2</v>
      </c>
      <c r="AC202" s="8">
        <f t="shared" si="68"/>
        <v>1.3513513513513514E-2</v>
      </c>
      <c r="AD202" s="8">
        <f t="shared" si="69"/>
        <v>0.95495495495495497</v>
      </c>
      <c r="AE202" s="11">
        <f t="shared" si="70"/>
        <v>0.3</v>
      </c>
      <c r="AF202" s="11">
        <f t="shared" si="71"/>
        <v>75</v>
      </c>
      <c r="AG202" s="11">
        <f t="shared" si="72"/>
        <v>8.8800000000000008</v>
      </c>
      <c r="AH202" s="13">
        <f t="shared" si="73"/>
        <v>10.479999999999999</v>
      </c>
      <c r="AI202">
        <f t="shared" si="74"/>
        <v>10.78</v>
      </c>
      <c r="AJ202" s="14">
        <f t="shared" si="75"/>
        <v>0.9721706864564007</v>
      </c>
      <c r="AK202">
        <f t="shared" si="76"/>
        <v>73.469387755102048</v>
      </c>
      <c r="AL202" s="8">
        <f t="shared" si="77"/>
        <v>1.0208333333333333</v>
      </c>
      <c r="AM202" s="8">
        <f t="shared" si="78"/>
        <v>0.95495495495495497</v>
      </c>
      <c r="AN202" s="16">
        <f t="shared" si="79"/>
        <v>0.94772044772044761</v>
      </c>
      <c r="AO202" s="16">
        <f t="shared" si="80"/>
        <v>0.86273825409841143</v>
      </c>
      <c r="AP202" s="17">
        <f t="shared" si="81"/>
        <v>14855.95</v>
      </c>
      <c r="AQ202" s="17">
        <f t="shared" si="82"/>
        <v>22.306231231231234</v>
      </c>
      <c r="AR202" s="17">
        <f t="shared" si="83"/>
        <v>8690.8999999999978</v>
      </c>
      <c r="AS202" s="17">
        <f t="shared" si="84"/>
        <v>13.049399399399396</v>
      </c>
      <c r="AT202" s="18" t="str">
        <f t="shared" si="85"/>
        <v>Low</v>
      </c>
      <c r="AU202" s="16" t="str">
        <f t="shared" si="86"/>
        <v>Normal</v>
      </c>
      <c r="AV202" s="17">
        <f t="shared" si="87"/>
        <v>200.75608108108111</v>
      </c>
    </row>
    <row r="203" spans="1:48">
      <c r="A203">
        <v>202</v>
      </c>
      <c r="B203" s="2">
        <v>46133</v>
      </c>
      <c r="C203" t="s">
        <v>46</v>
      </c>
      <c r="D203" t="s">
        <v>55</v>
      </c>
      <c r="E203" t="s">
        <v>56</v>
      </c>
      <c r="F203" t="s">
        <v>29</v>
      </c>
      <c r="G203" t="s">
        <v>58</v>
      </c>
      <c r="H203" t="s">
        <v>305</v>
      </c>
      <c r="I203" t="s">
        <v>134</v>
      </c>
      <c r="J203" s="4">
        <v>798</v>
      </c>
      <c r="K203" s="4">
        <v>795</v>
      </c>
      <c r="L203" s="4">
        <v>739</v>
      </c>
      <c r="M203" s="4">
        <v>56</v>
      </c>
      <c r="N203" s="4">
        <v>18</v>
      </c>
      <c r="O203" s="4">
        <v>9</v>
      </c>
      <c r="P203" t="s">
        <v>70</v>
      </c>
      <c r="Q203" s="4">
        <v>49</v>
      </c>
      <c r="R203" s="4">
        <v>48</v>
      </c>
      <c r="S203" s="4">
        <v>66.599999999999994</v>
      </c>
      <c r="T203" s="5">
        <v>2.77</v>
      </c>
      <c r="U203" s="5">
        <v>27.46</v>
      </c>
      <c r="V203" s="43">
        <v>16930.650000000001</v>
      </c>
      <c r="W203" s="5">
        <v>9.43</v>
      </c>
      <c r="X203" s="6" t="s">
        <v>34</v>
      </c>
      <c r="Y203" s="4">
        <v>28</v>
      </c>
      <c r="Z203" s="43">
        <v>28466.98</v>
      </c>
      <c r="AA203" s="8">
        <f t="shared" si="66"/>
        <v>0.99624060150375937</v>
      </c>
      <c r="AB203" s="8">
        <f t="shared" si="67"/>
        <v>7.0440251572327042E-2</v>
      </c>
      <c r="AC203" s="8">
        <f t="shared" si="68"/>
        <v>2.2641509433962263E-2</v>
      </c>
      <c r="AD203" s="8">
        <f t="shared" si="69"/>
        <v>0.92955974842767297</v>
      </c>
      <c r="AE203" s="11">
        <f t="shared" si="70"/>
        <v>0.15</v>
      </c>
      <c r="AF203" s="11">
        <f t="shared" si="71"/>
        <v>75</v>
      </c>
      <c r="AG203" s="11">
        <f t="shared" si="72"/>
        <v>10.6</v>
      </c>
      <c r="AH203" s="13">
        <f t="shared" si="73"/>
        <v>10.711666666666666</v>
      </c>
      <c r="AI203">
        <f t="shared" si="74"/>
        <v>10.861666666666666</v>
      </c>
      <c r="AJ203" s="14">
        <f t="shared" si="75"/>
        <v>0.98618996470768761</v>
      </c>
      <c r="AK203">
        <f t="shared" si="76"/>
        <v>73.469387755102048</v>
      </c>
      <c r="AL203" s="8">
        <f t="shared" si="77"/>
        <v>1.0208333333333333</v>
      </c>
      <c r="AM203" s="8">
        <f t="shared" si="78"/>
        <v>0.92955974842767297</v>
      </c>
      <c r="AN203" s="16">
        <f t="shared" si="79"/>
        <v>0.93582088081839809</v>
      </c>
      <c r="AO203" s="16">
        <f t="shared" si="80"/>
        <v>0.86263189340551771</v>
      </c>
      <c r="AP203" s="17">
        <f t="shared" si="81"/>
        <v>16930.650000000001</v>
      </c>
      <c r="AQ203" s="17">
        <f t="shared" si="82"/>
        <v>21.296415094339626</v>
      </c>
      <c r="AR203" s="17">
        <f t="shared" si="83"/>
        <v>11536.329999999998</v>
      </c>
      <c r="AS203" s="17">
        <f t="shared" si="84"/>
        <v>14.51110691823899</v>
      </c>
      <c r="AT203" s="18" t="str">
        <f t="shared" si="85"/>
        <v>Medium</v>
      </c>
      <c r="AU203" s="16" t="str">
        <f t="shared" si="86"/>
        <v>Normal</v>
      </c>
      <c r="AV203" s="17">
        <f t="shared" si="87"/>
        <v>383.33547169811328</v>
      </c>
    </row>
    <row r="204" spans="1:48">
      <c r="A204">
        <v>203</v>
      </c>
      <c r="B204" s="2">
        <v>46044</v>
      </c>
      <c r="C204" t="s">
        <v>26</v>
      </c>
      <c r="D204" t="s">
        <v>27</v>
      </c>
      <c r="E204" t="s">
        <v>51</v>
      </c>
      <c r="F204" t="s">
        <v>57</v>
      </c>
      <c r="G204" t="s">
        <v>47</v>
      </c>
      <c r="H204" t="s">
        <v>306</v>
      </c>
      <c r="I204" t="s">
        <v>122</v>
      </c>
      <c r="J204" s="4">
        <v>453</v>
      </c>
      <c r="K204" s="4">
        <v>400</v>
      </c>
      <c r="L204" s="4">
        <v>379</v>
      </c>
      <c r="M204" s="4">
        <v>21</v>
      </c>
      <c r="N204" s="4">
        <v>7</v>
      </c>
      <c r="O204" s="4">
        <v>7</v>
      </c>
      <c r="P204" t="s">
        <v>73</v>
      </c>
      <c r="Q204" s="4">
        <v>64</v>
      </c>
      <c r="R204" s="4">
        <v>66</v>
      </c>
      <c r="S204" s="4">
        <v>68.599999999999994</v>
      </c>
      <c r="T204" s="5">
        <v>1.32</v>
      </c>
      <c r="U204" s="5">
        <v>16.8</v>
      </c>
      <c r="V204" s="43">
        <v>12650.37</v>
      </c>
      <c r="W204" s="5">
        <v>7.46</v>
      </c>
      <c r="X204" s="6" t="s">
        <v>50</v>
      </c>
      <c r="Y204" s="4">
        <v>27</v>
      </c>
      <c r="Z204" s="43">
        <v>19739.689999999999</v>
      </c>
      <c r="AA204" s="8">
        <f t="shared" si="66"/>
        <v>0.88300220750551872</v>
      </c>
      <c r="AB204" s="8">
        <f t="shared" si="67"/>
        <v>5.2499999999999998E-2</v>
      </c>
      <c r="AC204" s="8">
        <f t="shared" si="68"/>
        <v>1.7500000000000002E-2</v>
      </c>
      <c r="AD204" s="8">
        <f t="shared" si="69"/>
        <v>0.94750000000000001</v>
      </c>
      <c r="AE204" s="11">
        <f t="shared" si="70"/>
        <v>0.11666666666666667</v>
      </c>
      <c r="AF204" s="11">
        <f t="shared" si="71"/>
        <v>54.545454545454547</v>
      </c>
      <c r="AG204" s="11">
        <f t="shared" si="72"/>
        <v>7.333333333333333</v>
      </c>
      <c r="AH204" s="13">
        <f t="shared" si="73"/>
        <v>7.9366666666666665</v>
      </c>
      <c r="AI204">
        <f t="shared" si="74"/>
        <v>8.0533333333333328</v>
      </c>
      <c r="AJ204" s="14">
        <f t="shared" si="75"/>
        <v>0.98551324503311266</v>
      </c>
      <c r="AK204">
        <f t="shared" si="76"/>
        <v>56.25</v>
      </c>
      <c r="AL204" s="8">
        <f t="shared" si="77"/>
        <v>0.96969696969696972</v>
      </c>
      <c r="AM204" s="8">
        <f t="shared" si="78"/>
        <v>0.94750000000000001</v>
      </c>
      <c r="AN204" s="16">
        <f t="shared" si="79"/>
        <v>0.90547762392133269</v>
      </c>
      <c r="AO204" s="16">
        <f t="shared" si="80"/>
        <v>0.86254017788244397</v>
      </c>
      <c r="AP204" s="17">
        <f t="shared" si="81"/>
        <v>12650.37</v>
      </c>
      <c r="AQ204" s="17">
        <f t="shared" si="82"/>
        <v>31.625925000000002</v>
      </c>
      <c r="AR204" s="17">
        <f t="shared" si="83"/>
        <v>7089.3199999999979</v>
      </c>
      <c r="AS204" s="17">
        <f t="shared" si="84"/>
        <v>17.723299999999995</v>
      </c>
      <c r="AT204" s="18" t="str">
        <f t="shared" si="85"/>
        <v>Low</v>
      </c>
      <c r="AU204" s="16" t="str">
        <f t="shared" si="86"/>
        <v>Normal</v>
      </c>
      <c r="AV204" s="17">
        <f t="shared" si="87"/>
        <v>221.38147500000002</v>
      </c>
    </row>
    <row r="205" spans="1:48">
      <c r="A205">
        <v>204</v>
      </c>
      <c r="B205" s="2">
        <v>46088</v>
      </c>
      <c r="C205" t="s">
        <v>26</v>
      </c>
      <c r="D205" t="s">
        <v>27</v>
      </c>
      <c r="E205" t="s">
        <v>35</v>
      </c>
      <c r="F205" t="s">
        <v>29</v>
      </c>
      <c r="G205" t="s">
        <v>36</v>
      </c>
      <c r="H205" t="s">
        <v>307</v>
      </c>
      <c r="I205" t="s">
        <v>88</v>
      </c>
      <c r="J205" s="4">
        <v>707</v>
      </c>
      <c r="K205" s="4">
        <v>696</v>
      </c>
      <c r="L205" s="4">
        <v>663</v>
      </c>
      <c r="M205" s="4">
        <v>33</v>
      </c>
      <c r="N205" s="4">
        <v>8</v>
      </c>
      <c r="O205" s="4">
        <v>27</v>
      </c>
      <c r="P205" t="s">
        <v>81</v>
      </c>
      <c r="Q205" s="4">
        <v>45</v>
      </c>
      <c r="R205" s="4">
        <v>47</v>
      </c>
      <c r="S205" s="4">
        <v>76</v>
      </c>
      <c r="T205" s="5">
        <v>1.85</v>
      </c>
      <c r="U205" s="5">
        <v>28.84</v>
      </c>
      <c r="V205" s="43">
        <v>15089.48</v>
      </c>
      <c r="W205" s="5">
        <v>8.74</v>
      </c>
      <c r="X205" s="6" t="s">
        <v>45</v>
      </c>
      <c r="Y205" s="4">
        <v>18</v>
      </c>
      <c r="Z205" s="43">
        <v>23767.31</v>
      </c>
      <c r="AA205" s="8">
        <f t="shared" si="66"/>
        <v>0.98444130127298446</v>
      </c>
      <c r="AB205" s="8">
        <f t="shared" si="67"/>
        <v>4.7413793103448273E-2</v>
      </c>
      <c r="AC205" s="8">
        <f t="shared" si="68"/>
        <v>1.1494252873563218E-2</v>
      </c>
      <c r="AD205" s="8">
        <f t="shared" si="69"/>
        <v>0.95258620689655171</v>
      </c>
      <c r="AE205" s="11">
        <f t="shared" si="70"/>
        <v>0.45</v>
      </c>
      <c r="AF205" s="11">
        <f t="shared" si="71"/>
        <v>76.59574468085107</v>
      </c>
      <c r="AG205" s="11">
        <f t="shared" si="72"/>
        <v>9.086666666666666</v>
      </c>
      <c r="AH205" s="13">
        <f t="shared" si="73"/>
        <v>8.3875000000000011</v>
      </c>
      <c r="AI205">
        <f t="shared" si="74"/>
        <v>8.8375000000000004</v>
      </c>
      <c r="AJ205" s="14">
        <f t="shared" si="75"/>
        <v>0.94908062234794921</v>
      </c>
      <c r="AK205">
        <f t="shared" si="76"/>
        <v>80</v>
      </c>
      <c r="AL205" s="8">
        <f t="shared" si="77"/>
        <v>0.95744680851063835</v>
      </c>
      <c r="AM205" s="8">
        <f t="shared" si="78"/>
        <v>0.95258620689655171</v>
      </c>
      <c r="AN205" s="16">
        <f t="shared" si="79"/>
        <v>0.86560957348224099</v>
      </c>
      <c r="AO205" s="16">
        <f t="shared" si="80"/>
        <v>0.86248630404801618</v>
      </c>
      <c r="AP205" s="17">
        <f t="shared" si="81"/>
        <v>15089.48</v>
      </c>
      <c r="AQ205" s="17">
        <f t="shared" si="82"/>
        <v>21.680287356321838</v>
      </c>
      <c r="AR205" s="17">
        <f t="shared" si="83"/>
        <v>8677.8300000000017</v>
      </c>
      <c r="AS205" s="17">
        <f t="shared" si="84"/>
        <v>12.468146551724141</v>
      </c>
      <c r="AT205" s="18" t="str">
        <f t="shared" si="85"/>
        <v>Medium</v>
      </c>
      <c r="AU205" s="16" t="str">
        <f t="shared" si="86"/>
        <v>Normal</v>
      </c>
      <c r="AV205" s="17">
        <f t="shared" si="87"/>
        <v>173.4422988505747</v>
      </c>
    </row>
    <row r="206" spans="1:48">
      <c r="A206">
        <v>205</v>
      </c>
      <c r="B206" s="2">
        <v>46147</v>
      </c>
      <c r="C206" t="s">
        <v>26</v>
      </c>
      <c r="D206" t="s">
        <v>77</v>
      </c>
      <c r="E206" t="s">
        <v>84</v>
      </c>
      <c r="F206" t="s">
        <v>42</v>
      </c>
      <c r="G206" t="s">
        <v>58</v>
      </c>
      <c r="H206" t="s">
        <v>308</v>
      </c>
      <c r="I206" t="s">
        <v>143</v>
      </c>
      <c r="J206" s="4">
        <v>640</v>
      </c>
      <c r="K206" s="4">
        <v>553</v>
      </c>
      <c r="L206" s="4">
        <v>512</v>
      </c>
      <c r="M206" s="4">
        <v>41</v>
      </c>
      <c r="N206" s="4">
        <v>12</v>
      </c>
      <c r="O206" s="4">
        <v>20</v>
      </c>
      <c r="P206" t="s">
        <v>54</v>
      </c>
      <c r="Q206" s="4">
        <v>49</v>
      </c>
      <c r="R206" s="4">
        <v>48</v>
      </c>
      <c r="S206" s="4">
        <v>75.8</v>
      </c>
      <c r="T206" s="5">
        <v>1.86</v>
      </c>
      <c r="U206" s="5">
        <v>22.52</v>
      </c>
      <c r="V206" s="43">
        <v>12718.84</v>
      </c>
      <c r="W206" s="5">
        <v>8.76</v>
      </c>
      <c r="X206" s="6" t="s">
        <v>45</v>
      </c>
      <c r="Y206" s="4">
        <v>13</v>
      </c>
      <c r="Z206" s="43">
        <v>18906.72</v>
      </c>
      <c r="AA206" s="8">
        <f t="shared" si="66"/>
        <v>0.86406249999999996</v>
      </c>
      <c r="AB206" s="8">
        <f t="shared" si="67"/>
        <v>7.4141048824593131E-2</v>
      </c>
      <c r="AC206" s="8">
        <f t="shared" si="68"/>
        <v>2.1699819168173599E-2</v>
      </c>
      <c r="AD206" s="8">
        <f t="shared" si="69"/>
        <v>0.92585895117540684</v>
      </c>
      <c r="AE206" s="11">
        <f t="shared" si="70"/>
        <v>0.33333333333333331</v>
      </c>
      <c r="AF206" s="11">
        <f t="shared" si="71"/>
        <v>75</v>
      </c>
      <c r="AG206" s="11">
        <f t="shared" si="72"/>
        <v>7.3733333333333331</v>
      </c>
      <c r="AH206" s="13">
        <f t="shared" si="73"/>
        <v>8.3777777777777764</v>
      </c>
      <c r="AI206">
        <f t="shared" si="74"/>
        <v>8.7111111111111104</v>
      </c>
      <c r="AJ206" s="14">
        <f t="shared" si="75"/>
        <v>0.96173469387755095</v>
      </c>
      <c r="AK206">
        <f t="shared" si="76"/>
        <v>73.469387755102048</v>
      </c>
      <c r="AL206" s="8">
        <f t="shared" si="77"/>
        <v>1.0208333333333333</v>
      </c>
      <c r="AM206" s="8">
        <f t="shared" si="78"/>
        <v>0.92585895117540684</v>
      </c>
      <c r="AN206" s="16">
        <f t="shared" si="79"/>
        <v>0.90898131404460503</v>
      </c>
      <c r="AO206" s="16">
        <f t="shared" si="80"/>
        <v>0.86248238034269675</v>
      </c>
      <c r="AP206" s="17">
        <f t="shared" si="81"/>
        <v>12718.84</v>
      </c>
      <c r="AQ206" s="17">
        <f t="shared" si="82"/>
        <v>22.999710669077757</v>
      </c>
      <c r="AR206" s="17">
        <f t="shared" si="83"/>
        <v>6187.880000000001</v>
      </c>
      <c r="AS206" s="17">
        <f t="shared" si="84"/>
        <v>11.18965641952984</v>
      </c>
      <c r="AT206" s="18" t="str">
        <f t="shared" si="85"/>
        <v>Low</v>
      </c>
      <c r="AU206" s="16" t="str">
        <f t="shared" si="86"/>
        <v>Normal</v>
      </c>
      <c r="AV206" s="17">
        <f t="shared" si="87"/>
        <v>275.99652802893308</v>
      </c>
    </row>
    <row r="207" spans="1:48">
      <c r="A207">
        <v>206</v>
      </c>
      <c r="B207" s="2">
        <v>46165</v>
      </c>
      <c r="C207" t="s">
        <v>46</v>
      </c>
      <c r="D207" t="s">
        <v>77</v>
      </c>
      <c r="E207" t="s">
        <v>84</v>
      </c>
      <c r="F207" t="s">
        <v>29</v>
      </c>
      <c r="G207" t="s">
        <v>58</v>
      </c>
      <c r="H207" t="s">
        <v>309</v>
      </c>
      <c r="I207" t="s">
        <v>132</v>
      </c>
      <c r="J207" s="4">
        <v>664</v>
      </c>
      <c r="K207" s="4">
        <v>682</v>
      </c>
      <c r="L207" s="4">
        <v>637</v>
      </c>
      <c r="M207" s="4">
        <v>45</v>
      </c>
      <c r="N207" s="4">
        <v>13</v>
      </c>
      <c r="O207" s="4">
        <v>0</v>
      </c>
      <c r="P207" t="s">
        <v>39</v>
      </c>
      <c r="Q207" s="4">
        <v>49</v>
      </c>
      <c r="R207" s="4">
        <v>53</v>
      </c>
      <c r="S207" s="4">
        <v>70</v>
      </c>
      <c r="T207" s="5">
        <v>1.66</v>
      </c>
      <c r="U207" s="5">
        <v>21.87</v>
      </c>
      <c r="V207" s="43">
        <v>14912.48</v>
      </c>
      <c r="W207" s="5">
        <v>7.84</v>
      </c>
      <c r="X207" s="6" t="s">
        <v>45</v>
      </c>
      <c r="Y207" s="4">
        <v>17</v>
      </c>
      <c r="Z207" s="43">
        <v>24323.69</v>
      </c>
      <c r="AA207" s="8">
        <f t="shared" si="66"/>
        <v>1.0271084337349397</v>
      </c>
      <c r="AB207" s="8">
        <f t="shared" si="67"/>
        <v>6.5982404692082108E-2</v>
      </c>
      <c r="AC207" s="8">
        <f t="shared" si="68"/>
        <v>1.906158357771261E-2</v>
      </c>
      <c r="AD207" s="8">
        <f t="shared" si="69"/>
        <v>0.93401759530791784</v>
      </c>
      <c r="AE207" s="11">
        <f t="shared" si="70"/>
        <v>0</v>
      </c>
      <c r="AF207" s="11">
        <f t="shared" si="71"/>
        <v>67.924528301886795</v>
      </c>
      <c r="AG207" s="11">
        <f t="shared" si="72"/>
        <v>10.040555555555555</v>
      </c>
      <c r="AH207" s="13">
        <f t="shared" si="73"/>
        <v>9.0377777777777784</v>
      </c>
      <c r="AI207">
        <f t="shared" si="74"/>
        <v>9.0377777777777784</v>
      </c>
      <c r="AJ207" s="14">
        <f t="shared" si="75"/>
        <v>1</v>
      </c>
      <c r="AK207">
        <f t="shared" si="76"/>
        <v>73.469387755102048</v>
      </c>
      <c r="AL207" s="8">
        <f t="shared" si="77"/>
        <v>0.92452830188679236</v>
      </c>
      <c r="AM207" s="8">
        <f t="shared" si="78"/>
        <v>0.93401759530791784</v>
      </c>
      <c r="AN207" s="16">
        <f t="shared" si="79"/>
        <v>0.86352570132241446</v>
      </c>
      <c r="AO207" s="16">
        <f t="shared" si="80"/>
        <v>0.86242389111791451</v>
      </c>
      <c r="AP207" s="17">
        <f t="shared" si="81"/>
        <v>14912.48</v>
      </c>
      <c r="AQ207" s="17">
        <f t="shared" si="82"/>
        <v>21.865806451612901</v>
      </c>
      <c r="AR207" s="17">
        <f t="shared" si="83"/>
        <v>9411.2099999999991</v>
      </c>
      <c r="AS207" s="17">
        <f t="shared" si="84"/>
        <v>13.799428152492668</v>
      </c>
      <c r="AT207" s="18" t="str">
        <f t="shared" si="85"/>
        <v>Low</v>
      </c>
      <c r="AU207" s="16" t="str">
        <f t="shared" si="86"/>
        <v>Normal</v>
      </c>
      <c r="AV207" s="17">
        <f t="shared" si="87"/>
        <v>284.25548387096774</v>
      </c>
    </row>
    <row r="208" spans="1:48">
      <c r="A208">
        <v>207</v>
      </c>
      <c r="B208" s="2">
        <v>46198</v>
      </c>
      <c r="C208" t="s">
        <v>26</v>
      </c>
      <c r="D208" t="s">
        <v>77</v>
      </c>
      <c r="E208" t="s">
        <v>78</v>
      </c>
      <c r="F208" t="s">
        <v>42</v>
      </c>
      <c r="G208" t="s">
        <v>47</v>
      </c>
      <c r="H208" t="s">
        <v>310</v>
      </c>
      <c r="I208" t="s">
        <v>132</v>
      </c>
      <c r="J208" s="4">
        <v>560</v>
      </c>
      <c r="K208" s="4">
        <v>548</v>
      </c>
      <c r="L208" s="4">
        <v>521</v>
      </c>
      <c r="M208" s="4">
        <v>27</v>
      </c>
      <c r="N208" s="4">
        <v>11</v>
      </c>
      <c r="O208" s="4">
        <v>19</v>
      </c>
      <c r="P208" t="s">
        <v>76</v>
      </c>
      <c r="Q208" s="4">
        <v>64</v>
      </c>
      <c r="R208" s="4">
        <v>70</v>
      </c>
      <c r="S208" s="4">
        <v>77.8</v>
      </c>
      <c r="T208" s="5">
        <v>2.27</v>
      </c>
      <c r="U208" s="5">
        <v>21.77</v>
      </c>
      <c r="V208" s="43">
        <v>17762.919999999998</v>
      </c>
      <c r="W208" s="5">
        <v>8.3800000000000008</v>
      </c>
      <c r="X208" s="6" t="s">
        <v>45</v>
      </c>
      <c r="Y208" s="4">
        <v>30</v>
      </c>
      <c r="Z208" s="43">
        <v>26999.35</v>
      </c>
      <c r="AA208" s="8">
        <f t="shared" si="66"/>
        <v>0.97857142857142854</v>
      </c>
      <c r="AB208" s="8">
        <f t="shared" si="67"/>
        <v>4.9270072992700732E-2</v>
      </c>
      <c r="AC208" s="8">
        <f t="shared" si="68"/>
        <v>2.0072992700729927E-2</v>
      </c>
      <c r="AD208" s="8">
        <f t="shared" si="69"/>
        <v>0.9507299270072993</v>
      </c>
      <c r="AE208" s="11">
        <f t="shared" si="70"/>
        <v>0.31666666666666665</v>
      </c>
      <c r="AF208" s="11">
        <f t="shared" si="71"/>
        <v>51.428571428571431</v>
      </c>
      <c r="AG208" s="11">
        <f t="shared" si="72"/>
        <v>10.655555555555555</v>
      </c>
      <c r="AH208" s="13">
        <f t="shared" si="73"/>
        <v>9.6388888888888893</v>
      </c>
      <c r="AI208">
        <f t="shared" si="74"/>
        <v>9.9555555555555557</v>
      </c>
      <c r="AJ208" s="14">
        <f t="shared" si="75"/>
        <v>0.9681919642857143</v>
      </c>
      <c r="AK208">
        <f t="shared" si="76"/>
        <v>56.25</v>
      </c>
      <c r="AL208" s="8">
        <f t="shared" si="77"/>
        <v>0.91428571428571437</v>
      </c>
      <c r="AM208" s="8">
        <f t="shared" si="78"/>
        <v>0.9507299270072993</v>
      </c>
      <c r="AN208" s="16">
        <f t="shared" si="79"/>
        <v>0.84159001191717575</v>
      </c>
      <c r="AO208" s="16">
        <f t="shared" si="80"/>
        <v>0.86242250344763183</v>
      </c>
      <c r="AP208" s="17">
        <f t="shared" si="81"/>
        <v>17762.919999999998</v>
      </c>
      <c r="AQ208" s="17">
        <f t="shared" si="82"/>
        <v>32.414087591240872</v>
      </c>
      <c r="AR208" s="17">
        <f t="shared" si="83"/>
        <v>9236.43</v>
      </c>
      <c r="AS208" s="17">
        <f t="shared" si="84"/>
        <v>16.854799270072995</v>
      </c>
      <c r="AT208" s="18" t="str">
        <f t="shared" si="85"/>
        <v>High</v>
      </c>
      <c r="AU208" s="16" t="str">
        <f t="shared" si="86"/>
        <v>Warning</v>
      </c>
      <c r="AV208" s="17">
        <f t="shared" si="87"/>
        <v>356.55496350364956</v>
      </c>
    </row>
    <row r="209" spans="1:48">
      <c r="A209">
        <v>208</v>
      </c>
      <c r="B209" s="2">
        <v>46186</v>
      </c>
      <c r="C209" t="s">
        <v>46</v>
      </c>
      <c r="D209" t="s">
        <v>77</v>
      </c>
      <c r="E209" t="s">
        <v>84</v>
      </c>
      <c r="F209" t="s">
        <v>29</v>
      </c>
      <c r="G209" t="s">
        <v>30</v>
      </c>
      <c r="H209" t="s">
        <v>311</v>
      </c>
      <c r="I209" t="s">
        <v>88</v>
      </c>
      <c r="J209" s="4">
        <v>838</v>
      </c>
      <c r="K209" s="4">
        <v>824</v>
      </c>
      <c r="L209" s="4">
        <v>771</v>
      </c>
      <c r="M209" s="4">
        <v>53</v>
      </c>
      <c r="N209" s="4">
        <v>18</v>
      </c>
      <c r="O209" s="4">
        <v>23</v>
      </c>
      <c r="P209" t="s">
        <v>33</v>
      </c>
      <c r="Q209" s="4">
        <v>42</v>
      </c>
      <c r="R209" s="4">
        <v>45</v>
      </c>
      <c r="S209" s="4">
        <v>78.400000000000006</v>
      </c>
      <c r="T209" s="5">
        <v>2.74</v>
      </c>
      <c r="U209" s="5">
        <v>26.2</v>
      </c>
      <c r="V209" s="43">
        <v>15196.16</v>
      </c>
      <c r="W209" s="5">
        <v>7.61</v>
      </c>
      <c r="X209" s="6" t="s">
        <v>34</v>
      </c>
      <c r="Y209" s="4">
        <v>22</v>
      </c>
      <c r="Z209" s="43">
        <v>24536.68</v>
      </c>
      <c r="AA209" s="8">
        <f t="shared" si="66"/>
        <v>0.98329355608591884</v>
      </c>
      <c r="AB209" s="8">
        <f t="shared" si="67"/>
        <v>6.4320388349514562E-2</v>
      </c>
      <c r="AC209" s="8">
        <f t="shared" si="68"/>
        <v>2.1844660194174758E-2</v>
      </c>
      <c r="AD209" s="8">
        <f t="shared" si="69"/>
        <v>0.93567961165048541</v>
      </c>
      <c r="AE209" s="11">
        <f t="shared" si="70"/>
        <v>0.38333333333333336</v>
      </c>
      <c r="AF209" s="11">
        <f t="shared" si="71"/>
        <v>80</v>
      </c>
      <c r="AG209" s="11">
        <f t="shared" si="72"/>
        <v>10.3</v>
      </c>
      <c r="AH209" s="13">
        <f t="shared" si="73"/>
        <v>9.3933333333333344</v>
      </c>
      <c r="AI209">
        <f t="shared" si="74"/>
        <v>9.7766666666666673</v>
      </c>
      <c r="AJ209" s="14">
        <f t="shared" si="75"/>
        <v>0.96079099897715659</v>
      </c>
      <c r="AK209">
        <f t="shared" si="76"/>
        <v>85.714285714285708</v>
      </c>
      <c r="AL209" s="8">
        <f t="shared" si="77"/>
        <v>0.93333333333333335</v>
      </c>
      <c r="AM209" s="8">
        <f t="shared" si="78"/>
        <v>0.93567961165048541</v>
      </c>
      <c r="AN209" s="16">
        <f t="shared" si="79"/>
        <v>0.83905971221354603</v>
      </c>
      <c r="AO209" s="16">
        <f t="shared" si="80"/>
        <v>0.86244877392875485</v>
      </c>
      <c r="AP209" s="17">
        <f t="shared" si="81"/>
        <v>15196.16</v>
      </c>
      <c r="AQ209" s="17">
        <f t="shared" si="82"/>
        <v>18.441941747572816</v>
      </c>
      <c r="AR209" s="17">
        <f t="shared" si="83"/>
        <v>9340.52</v>
      </c>
      <c r="AS209" s="17">
        <f t="shared" si="84"/>
        <v>11.335582524271846</v>
      </c>
      <c r="AT209" s="18" t="str">
        <f t="shared" si="85"/>
        <v>Medium</v>
      </c>
      <c r="AU209" s="16" t="str">
        <f t="shared" si="86"/>
        <v>Warning</v>
      </c>
      <c r="AV209" s="17">
        <f t="shared" si="87"/>
        <v>331.95495145631071</v>
      </c>
    </row>
    <row r="210" spans="1:48">
      <c r="A210">
        <v>209</v>
      </c>
      <c r="B210" s="2">
        <v>46026</v>
      </c>
      <c r="C210" t="s">
        <v>46</v>
      </c>
      <c r="D210" t="s">
        <v>40</v>
      </c>
      <c r="E210" t="s">
        <v>67</v>
      </c>
      <c r="F210" t="s">
        <v>42</v>
      </c>
      <c r="G210" t="s">
        <v>47</v>
      </c>
      <c r="H210" t="s">
        <v>312</v>
      </c>
      <c r="I210" t="s">
        <v>140</v>
      </c>
      <c r="J210" s="4">
        <v>466</v>
      </c>
      <c r="K210" s="4">
        <v>480</v>
      </c>
      <c r="L210" s="4">
        <v>459</v>
      </c>
      <c r="M210" s="4">
        <v>21</v>
      </c>
      <c r="N210" s="4">
        <v>8</v>
      </c>
      <c r="O210" s="4">
        <v>19</v>
      </c>
      <c r="P210" t="s">
        <v>81</v>
      </c>
      <c r="Q210" s="4">
        <v>64</v>
      </c>
      <c r="R210" s="4">
        <v>68</v>
      </c>
      <c r="S210" s="4">
        <v>64.2</v>
      </c>
      <c r="T210" s="5">
        <v>1.34</v>
      </c>
      <c r="U210" s="5">
        <v>18.899999999999999</v>
      </c>
      <c r="V210" s="43">
        <v>15664.13</v>
      </c>
      <c r="W210" s="5">
        <v>9.36</v>
      </c>
      <c r="X210" s="6" t="s">
        <v>45</v>
      </c>
      <c r="Y210" s="4">
        <v>36</v>
      </c>
      <c r="Z210" s="43">
        <v>24070.49</v>
      </c>
      <c r="AA210" s="8">
        <f t="shared" si="66"/>
        <v>1.0300429184549356</v>
      </c>
      <c r="AB210" s="8">
        <f t="shared" si="67"/>
        <v>4.3749999999999997E-2</v>
      </c>
      <c r="AC210" s="8">
        <f t="shared" si="68"/>
        <v>1.6666666666666666E-2</v>
      </c>
      <c r="AD210" s="8">
        <f t="shared" si="69"/>
        <v>0.95625000000000004</v>
      </c>
      <c r="AE210" s="11">
        <f t="shared" si="70"/>
        <v>0.31666666666666665</v>
      </c>
      <c r="AF210" s="11">
        <f t="shared" si="71"/>
        <v>52.941176470588232</v>
      </c>
      <c r="AG210" s="11">
        <f t="shared" si="72"/>
        <v>9.0666666666666664</v>
      </c>
      <c r="AH210" s="13">
        <f t="shared" si="73"/>
        <v>7.9677777777777781</v>
      </c>
      <c r="AI210">
        <f t="shared" si="74"/>
        <v>8.2844444444444445</v>
      </c>
      <c r="AJ210" s="14">
        <f t="shared" si="75"/>
        <v>0.96177575107296143</v>
      </c>
      <c r="AK210">
        <f t="shared" si="76"/>
        <v>56.25</v>
      </c>
      <c r="AL210" s="8">
        <f t="shared" si="77"/>
        <v>0.94117647058823528</v>
      </c>
      <c r="AM210" s="8">
        <f t="shared" si="78"/>
        <v>0.95625000000000004</v>
      </c>
      <c r="AN210" s="16">
        <f t="shared" si="79"/>
        <v>0.86559817596566535</v>
      </c>
      <c r="AO210" s="16">
        <f t="shared" si="80"/>
        <v>0.86247830557233451</v>
      </c>
      <c r="AP210" s="17">
        <f t="shared" si="81"/>
        <v>15664.13</v>
      </c>
      <c r="AQ210" s="17">
        <f t="shared" si="82"/>
        <v>32.633604166666665</v>
      </c>
      <c r="AR210" s="17">
        <f t="shared" si="83"/>
        <v>8406.3600000000024</v>
      </c>
      <c r="AS210" s="17">
        <f t="shared" si="84"/>
        <v>17.513250000000006</v>
      </c>
      <c r="AT210" s="18" t="str">
        <f t="shared" si="85"/>
        <v>Low</v>
      </c>
      <c r="AU210" s="16" t="str">
        <f t="shared" si="86"/>
        <v>Normal</v>
      </c>
      <c r="AV210" s="17">
        <f t="shared" si="87"/>
        <v>261.06883333333332</v>
      </c>
    </row>
    <row r="211" spans="1:48">
      <c r="A211">
        <v>210</v>
      </c>
      <c r="B211" s="2">
        <v>46203</v>
      </c>
      <c r="C211" t="s">
        <v>26</v>
      </c>
      <c r="D211" t="s">
        <v>55</v>
      </c>
      <c r="E211" t="s">
        <v>56</v>
      </c>
      <c r="F211" t="s">
        <v>42</v>
      </c>
      <c r="G211" t="s">
        <v>36</v>
      </c>
      <c r="H211" t="s">
        <v>313</v>
      </c>
      <c r="I211" t="s">
        <v>65</v>
      </c>
      <c r="J211" s="4">
        <v>805</v>
      </c>
      <c r="K211" s="4">
        <v>819</v>
      </c>
      <c r="L211" s="4">
        <v>773</v>
      </c>
      <c r="M211" s="4">
        <v>46</v>
      </c>
      <c r="N211" s="4">
        <v>11</v>
      </c>
      <c r="O211" s="4">
        <v>0</v>
      </c>
      <c r="P211" t="s">
        <v>39</v>
      </c>
      <c r="Q211" s="4">
        <v>45</v>
      </c>
      <c r="R211" s="4">
        <v>47</v>
      </c>
      <c r="S211" s="4">
        <v>65</v>
      </c>
      <c r="T211" s="5">
        <v>2.0299999999999998</v>
      </c>
      <c r="U211" s="5">
        <v>27.17</v>
      </c>
      <c r="V211" s="43">
        <v>17449.57</v>
      </c>
      <c r="W211" s="5">
        <v>8.8699999999999992</v>
      </c>
      <c r="X211" s="6" t="s">
        <v>45</v>
      </c>
      <c r="Y211" s="4">
        <v>33</v>
      </c>
      <c r="Z211" s="43">
        <v>27238.65</v>
      </c>
      <c r="AA211" s="8">
        <f t="shared" si="66"/>
        <v>1.017391304347826</v>
      </c>
      <c r="AB211" s="8">
        <f t="shared" si="67"/>
        <v>5.6166056166056168E-2</v>
      </c>
      <c r="AC211" s="8">
        <f t="shared" si="68"/>
        <v>1.3431013431013432E-2</v>
      </c>
      <c r="AD211" s="8">
        <f t="shared" si="69"/>
        <v>0.94383394383394381</v>
      </c>
      <c r="AE211" s="11">
        <f t="shared" si="70"/>
        <v>0</v>
      </c>
      <c r="AF211" s="11">
        <f t="shared" si="71"/>
        <v>76.59574468085107</v>
      </c>
      <c r="AG211" s="11">
        <f t="shared" si="72"/>
        <v>10.692500000000001</v>
      </c>
      <c r="AH211" s="13">
        <f t="shared" si="73"/>
        <v>10.0625</v>
      </c>
      <c r="AI211">
        <f t="shared" si="74"/>
        <v>10.0625</v>
      </c>
      <c r="AJ211" s="14">
        <f t="shared" si="75"/>
        <v>1</v>
      </c>
      <c r="AK211">
        <f t="shared" si="76"/>
        <v>80</v>
      </c>
      <c r="AL211" s="8">
        <f t="shared" si="77"/>
        <v>0.95744680851063835</v>
      </c>
      <c r="AM211" s="8">
        <f t="shared" si="78"/>
        <v>0.94383394383394381</v>
      </c>
      <c r="AN211" s="16">
        <f t="shared" si="79"/>
        <v>0.90367079728781863</v>
      </c>
      <c r="AO211" s="16">
        <f t="shared" si="80"/>
        <v>0.8624743613619763</v>
      </c>
      <c r="AP211" s="17">
        <f t="shared" si="81"/>
        <v>17449.57</v>
      </c>
      <c r="AQ211" s="17">
        <f t="shared" si="82"/>
        <v>21.305946275946276</v>
      </c>
      <c r="AR211" s="17">
        <f t="shared" si="83"/>
        <v>9789.0800000000017</v>
      </c>
      <c r="AS211" s="17">
        <f t="shared" si="84"/>
        <v>11.952478632478634</v>
      </c>
      <c r="AT211" s="18" t="str">
        <f t="shared" si="85"/>
        <v>Medium</v>
      </c>
      <c r="AU211" s="16" t="str">
        <f t="shared" si="86"/>
        <v>Normal</v>
      </c>
      <c r="AV211" s="17">
        <f t="shared" si="87"/>
        <v>234.36540903540904</v>
      </c>
    </row>
    <row r="212" spans="1:48">
      <c r="A212">
        <v>211</v>
      </c>
      <c r="B212" s="2">
        <v>46036</v>
      </c>
      <c r="C212" t="s">
        <v>26</v>
      </c>
      <c r="D212" t="s">
        <v>40</v>
      </c>
      <c r="E212" t="s">
        <v>74</v>
      </c>
      <c r="F212" t="s">
        <v>42</v>
      </c>
      <c r="G212" t="s">
        <v>36</v>
      </c>
      <c r="H212" t="s">
        <v>314</v>
      </c>
      <c r="I212" t="s">
        <v>176</v>
      </c>
      <c r="J212" s="4">
        <v>772</v>
      </c>
      <c r="K212" s="4">
        <v>788</v>
      </c>
      <c r="L212" s="4">
        <v>750</v>
      </c>
      <c r="M212" s="4">
        <v>38</v>
      </c>
      <c r="N212" s="4">
        <v>11</v>
      </c>
      <c r="O212" s="4">
        <v>20</v>
      </c>
      <c r="P212" t="s">
        <v>33</v>
      </c>
      <c r="Q212" s="4">
        <v>45</v>
      </c>
      <c r="R212" s="4">
        <v>46</v>
      </c>
      <c r="S212" s="4">
        <v>73</v>
      </c>
      <c r="T212" s="5">
        <v>1.47</v>
      </c>
      <c r="U212" s="5">
        <v>25.88</v>
      </c>
      <c r="V212" s="43">
        <v>16943.28</v>
      </c>
      <c r="W212" s="5">
        <v>10.029999999999999</v>
      </c>
      <c r="X212" s="6" t="s">
        <v>50</v>
      </c>
      <c r="Y212" s="4">
        <v>41</v>
      </c>
      <c r="Z212" s="43">
        <v>25657.08</v>
      </c>
      <c r="AA212" s="8">
        <f t="shared" si="66"/>
        <v>1.0207253886010363</v>
      </c>
      <c r="AB212" s="8">
        <f t="shared" si="67"/>
        <v>4.8223350253807105E-2</v>
      </c>
      <c r="AC212" s="8">
        <f t="shared" si="68"/>
        <v>1.3959390862944163E-2</v>
      </c>
      <c r="AD212" s="8">
        <f t="shared" si="69"/>
        <v>0.95177664974619292</v>
      </c>
      <c r="AE212" s="11">
        <f t="shared" si="70"/>
        <v>0.33333333333333331</v>
      </c>
      <c r="AF212" s="11">
        <f t="shared" si="71"/>
        <v>78.260869565217391</v>
      </c>
      <c r="AG212" s="11">
        <f t="shared" si="72"/>
        <v>10.068888888888889</v>
      </c>
      <c r="AH212" s="13">
        <f t="shared" si="73"/>
        <v>9.3166666666666664</v>
      </c>
      <c r="AI212">
        <f t="shared" si="74"/>
        <v>9.65</v>
      </c>
      <c r="AJ212" s="14">
        <f t="shared" si="75"/>
        <v>0.9654576856649395</v>
      </c>
      <c r="AK212">
        <f t="shared" si="76"/>
        <v>80</v>
      </c>
      <c r="AL212" s="8">
        <f t="shared" si="77"/>
        <v>0.97826086956521741</v>
      </c>
      <c r="AM212" s="8">
        <f t="shared" si="78"/>
        <v>0.95177664974619292</v>
      </c>
      <c r="AN212" s="16">
        <f t="shared" si="79"/>
        <v>0.89892399280489155</v>
      </c>
      <c r="AO212" s="16">
        <f t="shared" si="80"/>
        <v>0.8624222139747284</v>
      </c>
      <c r="AP212" s="17">
        <f t="shared" si="81"/>
        <v>16943.28</v>
      </c>
      <c r="AQ212" s="17">
        <f t="shared" si="82"/>
        <v>21.501624365482233</v>
      </c>
      <c r="AR212" s="17">
        <f t="shared" si="83"/>
        <v>8713.8000000000029</v>
      </c>
      <c r="AS212" s="17">
        <f t="shared" si="84"/>
        <v>11.058121827411171</v>
      </c>
      <c r="AT212" s="18" t="str">
        <f t="shared" si="85"/>
        <v>Low</v>
      </c>
      <c r="AU212" s="16" t="str">
        <f t="shared" si="86"/>
        <v>Normal</v>
      </c>
      <c r="AV212" s="17">
        <f t="shared" si="87"/>
        <v>236.51786802030455</v>
      </c>
    </row>
    <row r="213" spans="1:48">
      <c r="A213">
        <v>212</v>
      </c>
      <c r="B213" s="2">
        <v>46052</v>
      </c>
      <c r="C213" t="s">
        <v>46</v>
      </c>
      <c r="D213" t="s">
        <v>108</v>
      </c>
      <c r="E213" t="s">
        <v>146</v>
      </c>
      <c r="F213" t="s">
        <v>42</v>
      </c>
      <c r="G213" t="s">
        <v>58</v>
      </c>
      <c r="H213" t="s">
        <v>315</v>
      </c>
      <c r="I213" t="s">
        <v>60</v>
      </c>
      <c r="J213" s="4">
        <v>701</v>
      </c>
      <c r="K213" s="4">
        <v>672</v>
      </c>
      <c r="L213" s="4">
        <v>620</v>
      </c>
      <c r="M213" s="4">
        <v>52</v>
      </c>
      <c r="N213" s="4">
        <v>20</v>
      </c>
      <c r="O213" s="4">
        <v>0</v>
      </c>
      <c r="P213" t="s">
        <v>39</v>
      </c>
      <c r="Q213" s="4">
        <v>49</v>
      </c>
      <c r="R213" s="4">
        <v>53</v>
      </c>
      <c r="S213" s="4">
        <v>65.3</v>
      </c>
      <c r="T213" s="5">
        <v>1.86</v>
      </c>
      <c r="U213" s="5">
        <v>20.38</v>
      </c>
      <c r="V213" s="43">
        <v>14641.33</v>
      </c>
      <c r="W213" s="5">
        <v>7.88</v>
      </c>
      <c r="X213" s="6" t="s">
        <v>45</v>
      </c>
      <c r="Y213" s="4">
        <v>13</v>
      </c>
      <c r="Z213" s="43">
        <v>23484.03</v>
      </c>
      <c r="AA213" s="8">
        <f t="shared" si="66"/>
        <v>0.95863052781740365</v>
      </c>
      <c r="AB213" s="8">
        <f t="shared" si="67"/>
        <v>7.7380952380952384E-2</v>
      </c>
      <c r="AC213" s="8">
        <f t="shared" si="68"/>
        <v>2.976190476190476E-2</v>
      </c>
      <c r="AD213" s="8">
        <f t="shared" si="69"/>
        <v>0.92261904761904767</v>
      </c>
      <c r="AE213" s="11">
        <f t="shared" si="70"/>
        <v>0</v>
      </c>
      <c r="AF213" s="11">
        <f t="shared" si="71"/>
        <v>67.924528301886795</v>
      </c>
      <c r="AG213" s="11">
        <f t="shared" si="72"/>
        <v>9.8933333333333326</v>
      </c>
      <c r="AH213" s="13">
        <f t="shared" si="73"/>
        <v>9.5413888888888891</v>
      </c>
      <c r="AI213">
        <f t="shared" si="74"/>
        <v>9.5413888888888891</v>
      </c>
      <c r="AJ213" s="14">
        <f t="shared" si="75"/>
        <v>1</v>
      </c>
      <c r="AK213">
        <f t="shared" si="76"/>
        <v>73.469387755102048</v>
      </c>
      <c r="AL213" s="8">
        <f t="shared" si="77"/>
        <v>0.92452830188679236</v>
      </c>
      <c r="AM213" s="8">
        <f t="shared" si="78"/>
        <v>0.92261904761904767</v>
      </c>
      <c r="AN213" s="16">
        <f t="shared" si="79"/>
        <v>0.8529874213836478</v>
      </c>
      <c r="AO213" s="16">
        <f t="shared" si="80"/>
        <v>0.86237595063020356</v>
      </c>
      <c r="AP213" s="17">
        <f t="shared" si="81"/>
        <v>14641.33</v>
      </c>
      <c r="AQ213" s="17">
        <f t="shared" si="82"/>
        <v>21.787693452380953</v>
      </c>
      <c r="AR213" s="17">
        <f t="shared" si="83"/>
        <v>8842.6999999999989</v>
      </c>
      <c r="AS213" s="17">
        <f t="shared" si="84"/>
        <v>13.158779761904761</v>
      </c>
      <c r="AT213" s="18" t="str">
        <f t="shared" si="85"/>
        <v>Low</v>
      </c>
      <c r="AU213" s="16" t="str">
        <f t="shared" si="86"/>
        <v>Normal</v>
      </c>
      <c r="AV213" s="17">
        <f t="shared" si="87"/>
        <v>435.75386904761905</v>
      </c>
    </row>
    <row r="214" spans="1:48">
      <c r="A214">
        <v>213</v>
      </c>
      <c r="B214" s="2">
        <v>46183</v>
      </c>
      <c r="C214" t="s">
        <v>26</v>
      </c>
      <c r="D214" t="s">
        <v>27</v>
      </c>
      <c r="E214" t="s">
        <v>51</v>
      </c>
      <c r="F214" t="s">
        <v>57</v>
      </c>
      <c r="G214" t="s">
        <v>30</v>
      </c>
      <c r="H214" t="s">
        <v>316</v>
      </c>
      <c r="I214" t="s">
        <v>38</v>
      </c>
      <c r="J214" s="4">
        <v>726</v>
      </c>
      <c r="K214" s="4">
        <v>659</v>
      </c>
      <c r="L214" s="4">
        <v>636</v>
      </c>
      <c r="M214" s="4">
        <v>23</v>
      </c>
      <c r="N214" s="4">
        <v>7</v>
      </c>
      <c r="O214" s="4">
        <v>6</v>
      </c>
      <c r="P214" t="s">
        <v>33</v>
      </c>
      <c r="Q214" s="4">
        <v>42</v>
      </c>
      <c r="R214" s="4">
        <v>47</v>
      </c>
      <c r="S214" s="4">
        <v>78.599999999999994</v>
      </c>
      <c r="T214" s="5">
        <v>1.58</v>
      </c>
      <c r="U214" s="5">
        <v>20.89</v>
      </c>
      <c r="V214" s="43">
        <v>12366.72</v>
      </c>
      <c r="W214" s="5">
        <v>8.2100000000000009</v>
      </c>
      <c r="X214" s="6" t="s">
        <v>89</v>
      </c>
      <c r="Y214" s="4">
        <v>33</v>
      </c>
      <c r="Z214" s="43">
        <v>19801.18</v>
      </c>
      <c r="AA214" s="8">
        <f t="shared" si="66"/>
        <v>0.90771349862258954</v>
      </c>
      <c r="AB214" s="8">
        <f t="shared" si="67"/>
        <v>3.490136570561457E-2</v>
      </c>
      <c r="AC214" s="8">
        <f t="shared" si="68"/>
        <v>1.0622154779969651E-2</v>
      </c>
      <c r="AD214" s="8">
        <f t="shared" si="69"/>
        <v>0.96509863429438547</v>
      </c>
      <c r="AE214" s="11">
        <f t="shared" si="70"/>
        <v>0.1</v>
      </c>
      <c r="AF214" s="11">
        <f t="shared" si="71"/>
        <v>76.59574468085107</v>
      </c>
      <c r="AG214" s="11">
        <f t="shared" si="72"/>
        <v>8.6036111111111104</v>
      </c>
      <c r="AH214" s="13">
        <f t="shared" si="73"/>
        <v>8.370000000000001</v>
      </c>
      <c r="AI214">
        <f t="shared" si="74"/>
        <v>8.4700000000000006</v>
      </c>
      <c r="AJ214" s="14">
        <f t="shared" si="75"/>
        <v>0.98819362455726101</v>
      </c>
      <c r="AK214">
        <f t="shared" si="76"/>
        <v>85.714285714285708</v>
      </c>
      <c r="AL214" s="8">
        <f t="shared" si="77"/>
        <v>0.89361702127659592</v>
      </c>
      <c r="AM214" s="8">
        <f t="shared" si="78"/>
        <v>0.96509863429438547</v>
      </c>
      <c r="AN214" s="16">
        <f t="shared" si="79"/>
        <v>0.85224641136388346</v>
      </c>
      <c r="AO214" s="16">
        <f t="shared" si="80"/>
        <v>0.86238786500742004</v>
      </c>
      <c r="AP214" s="17">
        <f t="shared" si="81"/>
        <v>12366.72</v>
      </c>
      <c r="AQ214" s="17">
        <f t="shared" si="82"/>
        <v>18.765887708649469</v>
      </c>
      <c r="AR214" s="17">
        <f t="shared" si="83"/>
        <v>7434.4600000000009</v>
      </c>
      <c r="AS214" s="17">
        <f t="shared" si="84"/>
        <v>11.281426403641882</v>
      </c>
      <c r="AT214" s="18" t="str">
        <f t="shared" si="85"/>
        <v>Medium</v>
      </c>
      <c r="AU214" s="16" t="str">
        <f t="shared" si="86"/>
        <v>Normal</v>
      </c>
      <c r="AV214" s="17">
        <f t="shared" si="87"/>
        <v>131.36121396054628</v>
      </c>
    </row>
    <row r="215" spans="1:48">
      <c r="A215">
        <v>214</v>
      </c>
      <c r="B215" s="2">
        <v>46060</v>
      </c>
      <c r="C215" t="s">
        <v>26</v>
      </c>
      <c r="D215" t="s">
        <v>108</v>
      </c>
      <c r="E215" t="s">
        <v>146</v>
      </c>
      <c r="F215" t="s">
        <v>29</v>
      </c>
      <c r="G215" t="s">
        <v>30</v>
      </c>
      <c r="H215" t="s">
        <v>317</v>
      </c>
      <c r="I215" t="s">
        <v>100</v>
      </c>
      <c r="J215" s="4">
        <v>889</v>
      </c>
      <c r="K215" s="4">
        <v>867</v>
      </c>
      <c r="L215" s="4">
        <v>792</v>
      </c>
      <c r="M215" s="4">
        <v>75</v>
      </c>
      <c r="N215" s="4">
        <v>28</v>
      </c>
      <c r="O215" s="4">
        <v>40</v>
      </c>
      <c r="P215" t="s">
        <v>33</v>
      </c>
      <c r="Q215" s="4">
        <v>42</v>
      </c>
      <c r="R215" s="4">
        <v>44</v>
      </c>
      <c r="S215" s="4">
        <v>66.099999999999994</v>
      </c>
      <c r="T215" s="5">
        <v>1.68</v>
      </c>
      <c r="U215" s="5">
        <v>28.4</v>
      </c>
      <c r="V215" s="43">
        <v>16191.49</v>
      </c>
      <c r="W215" s="5">
        <v>10.02</v>
      </c>
      <c r="X215" s="6" t="s">
        <v>34</v>
      </c>
      <c r="Y215" s="4">
        <v>25</v>
      </c>
      <c r="Z215" s="43">
        <v>25038.799999999999</v>
      </c>
      <c r="AA215" s="8">
        <f t="shared" si="66"/>
        <v>0.97525309336332955</v>
      </c>
      <c r="AB215" s="8">
        <f t="shared" si="67"/>
        <v>8.6505190311418678E-2</v>
      </c>
      <c r="AC215" s="8">
        <f t="shared" si="68"/>
        <v>3.2295271049596307E-2</v>
      </c>
      <c r="AD215" s="8">
        <f t="shared" si="69"/>
        <v>0.91349480968858132</v>
      </c>
      <c r="AE215" s="11">
        <f t="shared" si="70"/>
        <v>0.66666666666666663</v>
      </c>
      <c r="AF215" s="11">
        <f t="shared" si="71"/>
        <v>81.818181818181813</v>
      </c>
      <c r="AG215" s="11">
        <f t="shared" si="72"/>
        <v>10.596666666666666</v>
      </c>
      <c r="AH215" s="13">
        <f t="shared" si="73"/>
        <v>9.7050000000000001</v>
      </c>
      <c r="AI215">
        <f t="shared" si="74"/>
        <v>10.371666666666666</v>
      </c>
      <c r="AJ215" s="14">
        <f t="shared" si="75"/>
        <v>0.93572232042423276</v>
      </c>
      <c r="AK215">
        <f t="shared" si="76"/>
        <v>85.714285714285708</v>
      </c>
      <c r="AL215" s="8">
        <f t="shared" si="77"/>
        <v>0.95454545454545459</v>
      </c>
      <c r="AM215" s="8">
        <f t="shared" si="78"/>
        <v>0.91349480968858132</v>
      </c>
      <c r="AN215" s="16">
        <f t="shared" si="79"/>
        <v>0.81592396106196086</v>
      </c>
      <c r="AO215" s="16">
        <f t="shared" si="80"/>
        <v>0.86240075122551862</v>
      </c>
      <c r="AP215" s="17">
        <f t="shared" si="81"/>
        <v>16191.49</v>
      </c>
      <c r="AQ215" s="17">
        <f t="shared" si="82"/>
        <v>18.675305651672435</v>
      </c>
      <c r="AR215" s="17">
        <f t="shared" si="83"/>
        <v>8847.31</v>
      </c>
      <c r="AS215" s="17">
        <f t="shared" si="84"/>
        <v>10.204509803921567</v>
      </c>
      <c r="AT215" s="18" t="str">
        <f t="shared" si="85"/>
        <v>Low</v>
      </c>
      <c r="AU215" s="16" t="str">
        <f t="shared" si="86"/>
        <v>Warning</v>
      </c>
      <c r="AV215" s="17">
        <f t="shared" si="87"/>
        <v>522.90855824682819</v>
      </c>
    </row>
    <row r="216" spans="1:48">
      <c r="A216">
        <v>215</v>
      </c>
      <c r="B216" s="2">
        <v>46117</v>
      </c>
      <c r="C216" t="s">
        <v>46</v>
      </c>
      <c r="D216" t="s">
        <v>27</v>
      </c>
      <c r="E216" t="s">
        <v>35</v>
      </c>
      <c r="F216" t="s">
        <v>57</v>
      </c>
      <c r="G216" t="s">
        <v>30</v>
      </c>
      <c r="H216" t="s">
        <v>318</v>
      </c>
      <c r="I216" t="s">
        <v>63</v>
      </c>
      <c r="J216" s="4">
        <v>788</v>
      </c>
      <c r="K216" s="4">
        <v>670</v>
      </c>
      <c r="L216" s="4">
        <v>628</v>
      </c>
      <c r="M216" s="4">
        <v>42</v>
      </c>
      <c r="N216" s="4">
        <v>8</v>
      </c>
      <c r="O216" s="4">
        <v>10</v>
      </c>
      <c r="P216" t="s">
        <v>83</v>
      </c>
      <c r="Q216" s="4">
        <v>42</v>
      </c>
      <c r="R216" s="4">
        <v>43</v>
      </c>
      <c r="S216" s="4">
        <v>73.7</v>
      </c>
      <c r="T216" s="5">
        <v>0.94</v>
      </c>
      <c r="U216" s="5">
        <v>25.66</v>
      </c>
      <c r="V216" s="43">
        <v>12823.65</v>
      </c>
      <c r="W216" s="5">
        <v>8.11</v>
      </c>
      <c r="X216" s="6" t="s">
        <v>45</v>
      </c>
      <c r="Y216" s="4">
        <v>30</v>
      </c>
      <c r="Z216" s="43">
        <v>20515.36</v>
      </c>
      <c r="AA216" s="8">
        <f t="shared" si="66"/>
        <v>0.85025380710659904</v>
      </c>
      <c r="AB216" s="8">
        <f t="shared" si="67"/>
        <v>6.2686567164179099E-2</v>
      </c>
      <c r="AC216" s="8">
        <f t="shared" si="68"/>
        <v>1.1940298507462687E-2</v>
      </c>
      <c r="AD216" s="8">
        <f t="shared" si="69"/>
        <v>0.93731343283582091</v>
      </c>
      <c r="AE216" s="11">
        <f t="shared" si="70"/>
        <v>0.16666666666666666</v>
      </c>
      <c r="AF216" s="11">
        <f t="shared" si="71"/>
        <v>83.720930232558146</v>
      </c>
      <c r="AG216" s="11">
        <f t="shared" si="72"/>
        <v>8.0027777777777782</v>
      </c>
      <c r="AH216" s="13">
        <f t="shared" si="73"/>
        <v>9.0266666666666673</v>
      </c>
      <c r="AI216">
        <f t="shared" si="74"/>
        <v>9.1933333333333334</v>
      </c>
      <c r="AJ216" s="14">
        <f t="shared" si="75"/>
        <v>0.9818709209572154</v>
      </c>
      <c r="AK216">
        <f t="shared" si="76"/>
        <v>85.714285714285708</v>
      </c>
      <c r="AL216" s="8">
        <f t="shared" si="77"/>
        <v>0.97674418604651181</v>
      </c>
      <c r="AM216" s="8">
        <f t="shared" si="78"/>
        <v>0.93731343283582091</v>
      </c>
      <c r="AN216" s="16">
        <f t="shared" si="79"/>
        <v>0.8989179941397959</v>
      </c>
      <c r="AO216" s="16">
        <f t="shared" si="80"/>
        <v>0.86245988200180801</v>
      </c>
      <c r="AP216" s="17">
        <f t="shared" si="81"/>
        <v>12823.65</v>
      </c>
      <c r="AQ216" s="17">
        <f t="shared" si="82"/>
        <v>19.139776119402985</v>
      </c>
      <c r="AR216" s="17">
        <f t="shared" si="83"/>
        <v>7691.7100000000009</v>
      </c>
      <c r="AS216" s="17">
        <f t="shared" si="84"/>
        <v>11.480164179104479</v>
      </c>
      <c r="AT216" s="18" t="str">
        <f t="shared" si="85"/>
        <v>Medium</v>
      </c>
      <c r="AU216" s="16" t="str">
        <f t="shared" si="86"/>
        <v>Normal</v>
      </c>
      <c r="AV216" s="17">
        <f t="shared" si="87"/>
        <v>153.11820895522388</v>
      </c>
    </row>
    <row r="217" spans="1:48">
      <c r="A217">
        <v>216</v>
      </c>
      <c r="B217" s="2">
        <v>46089</v>
      </c>
      <c r="C217" t="s">
        <v>46</v>
      </c>
      <c r="D217" t="s">
        <v>77</v>
      </c>
      <c r="E217" t="s">
        <v>105</v>
      </c>
      <c r="F217" t="s">
        <v>42</v>
      </c>
      <c r="G217" t="s">
        <v>103</v>
      </c>
      <c r="H217" t="s">
        <v>319</v>
      </c>
      <c r="I217" t="s">
        <v>165</v>
      </c>
      <c r="J217" s="4">
        <v>646</v>
      </c>
      <c r="K217" s="4">
        <v>603</v>
      </c>
      <c r="L217" s="4">
        <v>555</v>
      </c>
      <c r="M217" s="4">
        <v>48</v>
      </c>
      <c r="N217" s="4">
        <v>11</v>
      </c>
      <c r="O217" s="4">
        <v>32</v>
      </c>
      <c r="P217" t="s">
        <v>33</v>
      </c>
      <c r="Q217" s="4">
        <v>57</v>
      </c>
      <c r="R217" s="4">
        <v>56</v>
      </c>
      <c r="S217" s="4">
        <v>63.3</v>
      </c>
      <c r="T217" s="5">
        <v>2.2799999999999998</v>
      </c>
      <c r="U217" s="5">
        <v>23.36</v>
      </c>
      <c r="V217" s="43">
        <v>15678.07</v>
      </c>
      <c r="W217" s="5">
        <v>7.8</v>
      </c>
      <c r="X217" s="6" t="s">
        <v>45</v>
      </c>
      <c r="Y217" s="4">
        <v>9</v>
      </c>
      <c r="Z217" s="43">
        <v>25089.360000000001</v>
      </c>
      <c r="AA217" s="8">
        <f t="shared" si="66"/>
        <v>0.93343653250773995</v>
      </c>
      <c r="AB217" s="8">
        <f t="shared" si="67"/>
        <v>7.9601990049751242E-2</v>
      </c>
      <c r="AC217" s="8">
        <f t="shared" si="68"/>
        <v>1.824212271973466E-2</v>
      </c>
      <c r="AD217" s="8">
        <f t="shared" si="69"/>
        <v>0.92039800995024879</v>
      </c>
      <c r="AE217" s="11">
        <f t="shared" si="70"/>
        <v>0.53333333333333333</v>
      </c>
      <c r="AF217" s="11">
        <f t="shared" si="71"/>
        <v>64.285714285714292</v>
      </c>
      <c r="AG217" s="11">
        <f t="shared" si="72"/>
        <v>9.3800000000000008</v>
      </c>
      <c r="AH217" s="13">
        <f t="shared" si="73"/>
        <v>9.6950000000000003</v>
      </c>
      <c r="AI217">
        <f t="shared" si="74"/>
        <v>10.228333333333333</v>
      </c>
      <c r="AJ217" s="14">
        <f t="shared" si="75"/>
        <v>0.94785725924718922</v>
      </c>
      <c r="AK217">
        <f t="shared" si="76"/>
        <v>63.157894736842103</v>
      </c>
      <c r="AL217" s="8">
        <f t="shared" si="77"/>
        <v>1.017857142857143</v>
      </c>
      <c r="AM217" s="8">
        <f t="shared" si="78"/>
        <v>0.92039800995024879</v>
      </c>
      <c r="AN217" s="16">
        <f t="shared" si="79"/>
        <v>0.88798461254101024</v>
      </c>
      <c r="AO217" s="16">
        <f t="shared" si="80"/>
        <v>0.86241343854685526</v>
      </c>
      <c r="AP217" s="17">
        <f t="shared" si="81"/>
        <v>15678.07</v>
      </c>
      <c r="AQ217" s="17">
        <f t="shared" si="82"/>
        <v>26.00011608623549</v>
      </c>
      <c r="AR217" s="17">
        <f t="shared" si="83"/>
        <v>9411.2900000000009</v>
      </c>
      <c r="AS217" s="17">
        <f t="shared" si="84"/>
        <v>15.607446102819239</v>
      </c>
      <c r="AT217" s="18" t="str">
        <f t="shared" si="85"/>
        <v>Medium</v>
      </c>
      <c r="AU217" s="16" t="str">
        <f t="shared" si="86"/>
        <v>Normal</v>
      </c>
      <c r="AV217" s="17">
        <f t="shared" si="87"/>
        <v>286.00127694859037</v>
      </c>
    </row>
    <row r="218" spans="1:48">
      <c r="A218">
        <v>217</v>
      </c>
      <c r="B218" s="2">
        <v>46186</v>
      </c>
      <c r="C218" t="s">
        <v>26</v>
      </c>
      <c r="D218" t="s">
        <v>108</v>
      </c>
      <c r="E218" t="s">
        <v>130</v>
      </c>
      <c r="F218" t="s">
        <v>57</v>
      </c>
      <c r="G218" t="s">
        <v>58</v>
      </c>
      <c r="H218" t="s">
        <v>320</v>
      </c>
      <c r="I218" t="s">
        <v>60</v>
      </c>
      <c r="J218" s="4">
        <v>785</v>
      </c>
      <c r="K218" s="4">
        <v>710</v>
      </c>
      <c r="L218" s="4">
        <v>660</v>
      </c>
      <c r="M218" s="4">
        <v>50</v>
      </c>
      <c r="N218" s="4">
        <v>15</v>
      </c>
      <c r="O218" s="4">
        <v>32</v>
      </c>
      <c r="P218" t="s">
        <v>54</v>
      </c>
      <c r="Q218" s="4">
        <v>49</v>
      </c>
      <c r="R218" s="4">
        <v>52</v>
      </c>
      <c r="S218" s="4">
        <v>69.7</v>
      </c>
      <c r="T218" s="5">
        <v>2.37</v>
      </c>
      <c r="U218" s="5">
        <v>25.43</v>
      </c>
      <c r="V218" s="43">
        <v>14937.26</v>
      </c>
      <c r="W218" s="5">
        <v>6.98</v>
      </c>
      <c r="X218" s="6" t="s">
        <v>45</v>
      </c>
      <c r="Y218" s="4">
        <v>32</v>
      </c>
      <c r="Z218" s="43">
        <v>25629.59</v>
      </c>
      <c r="AA218" s="8">
        <f t="shared" si="66"/>
        <v>0.90445859872611467</v>
      </c>
      <c r="AB218" s="8">
        <f t="shared" si="67"/>
        <v>7.0422535211267609E-2</v>
      </c>
      <c r="AC218" s="8">
        <f t="shared" si="68"/>
        <v>2.1126760563380281E-2</v>
      </c>
      <c r="AD218" s="8">
        <f t="shared" si="69"/>
        <v>0.92957746478873238</v>
      </c>
      <c r="AE218" s="11">
        <f t="shared" si="70"/>
        <v>0.53333333333333333</v>
      </c>
      <c r="AF218" s="11">
        <f t="shared" si="71"/>
        <v>69.230769230769226</v>
      </c>
      <c r="AG218" s="11">
        <f t="shared" si="72"/>
        <v>10.255555555555556</v>
      </c>
      <c r="AH218" s="13">
        <f t="shared" si="73"/>
        <v>10.151388888888889</v>
      </c>
      <c r="AI218">
        <f t="shared" si="74"/>
        <v>10.684722222222222</v>
      </c>
      <c r="AJ218" s="14">
        <f t="shared" si="75"/>
        <v>0.95008449239568438</v>
      </c>
      <c r="AK218">
        <f t="shared" si="76"/>
        <v>73.469387755102048</v>
      </c>
      <c r="AL218" s="8">
        <f t="shared" si="77"/>
        <v>0.94230769230769218</v>
      </c>
      <c r="AM218" s="8">
        <f t="shared" si="78"/>
        <v>0.92957746478873238</v>
      </c>
      <c r="AN218" s="16">
        <f t="shared" si="79"/>
        <v>0.83222460682763888</v>
      </c>
      <c r="AO218" s="16">
        <f t="shared" si="80"/>
        <v>0.86238082225349533</v>
      </c>
      <c r="AP218" s="17">
        <f t="shared" si="81"/>
        <v>14937.26</v>
      </c>
      <c r="AQ218" s="17">
        <f t="shared" si="82"/>
        <v>21.038394366197185</v>
      </c>
      <c r="AR218" s="17">
        <f t="shared" si="83"/>
        <v>10692.33</v>
      </c>
      <c r="AS218" s="17">
        <f t="shared" si="84"/>
        <v>15.059619718309859</v>
      </c>
      <c r="AT218" s="18" t="str">
        <f t="shared" si="85"/>
        <v>High</v>
      </c>
      <c r="AU218" s="16" t="str">
        <f t="shared" si="86"/>
        <v>Warning</v>
      </c>
      <c r="AV218" s="17">
        <f t="shared" si="87"/>
        <v>315.57591549295779</v>
      </c>
    </row>
    <row r="219" spans="1:48">
      <c r="A219">
        <v>218</v>
      </c>
      <c r="B219" s="2">
        <v>46108</v>
      </c>
      <c r="C219" t="s">
        <v>46</v>
      </c>
      <c r="D219" t="s">
        <v>40</v>
      </c>
      <c r="E219" t="s">
        <v>74</v>
      </c>
      <c r="F219" t="s">
        <v>29</v>
      </c>
      <c r="G219" t="s">
        <v>103</v>
      </c>
      <c r="H219" t="s">
        <v>321</v>
      </c>
      <c r="I219" t="s">
        <v>49</v>
      </c>
      <c r="J219" s="4">
        <v>662</v>
      </c>
      <c r="K219" s="4">
        <v>712</v>
      </c>
      <c r="L219" s="4">
        <v>673</v>
      </c>
      <c r="M219" s="4">
        <v>39</v>
      </c>
      <c r="N219" s="4">
        <v>7</v>
      </c>
      <c r="O219" s="4">
        <v>38</v>
      </c>
      <c r="P219" t="s">
        <v>61</v>
      </c>
      <c r="Q219" s="4">
        <v>57</v>
      </c>
      <c r="R219" s="4">
        <v>62</v>
      </c>
      <c r="S219" s="4">
        <v>64</v>
      </c>
      <c r="T219" s="5">
        <v>3.02</v>
      </c>
      <c r="U219" s="5">
        <v>31.32</v>
      </c>
      <c r="V219" s="43">
        <v>20384.52</v>
      </c>
      <c r="W219" s="5">
        <v>9.77</v>
      </c>
      <c r="X219" s="6" t="s">
        <v>89</v>
      </c>
      <c r="Y219" s="4">
        <v>45</v>
      </c>
      <c r="Z219" s="43">
        <v>31134.82</v>
      </c>
      <c r="AA219" s="8">
        <f t="shared" si="66"/>
        <v>1.0755287009063443</v>
      </c>
      <c r="AB219" s="8">
        <f t="shared" si="67"/>
        <v>5.4775280898876406E-2</v>
      </c>
      <c r="AC219" s="8">
        <f t="shared" si="68"/>
        <v>9.8314606741573031E-3</v>
      </c>
      <c r="AD219" s="8">
        <f t="shared" si="69"/>
        <v>0.9452247191011236</v>
      </c>
      <c r="AE219" s="11">
        <f t="shared" si="70"/>
        <v>0.6333333333333333</v>
      </c>
      <c r="AF219" s="11">
        <f t="shared" si="71"/>
        <v>58.064516129032256</v>
      </c>
      <c r="AG219" s="11">
        <f t="shared" si="72"/>
        <v>12.262222222222222</v>
      </c>
      <c r="AH219" s="13">
        <f t="shared" si="73"/>
        <v>9.8483333333333345</v>
      </c>
      <c r="AI219">
        <f t="shared" si="74"/>
        <v>10.481666666666667</v>
      </c>
      <c r="AJ219" s="14">
        <f t="shared" si="75"/>
        <v>0.93957703927492453</v>
      </c>
      <c r="AK219">
        <f t="shared" si="76"/>
        <v>63.157894736842103</v>
      </c>
      <c r="AL219" s="8">
        <f t="shared" si="77"/>
        <v>0.91935483870967738</v>
      </c>
      <c r="AM219" s="8">
        <f t="shared" si="78"/>
        <v>0.9452247191011236</v>
      </c>
      <c r="AN219" s="16">
        <f t="shared" si="79"/>
        <v>0.81648955245617472</v>
      </c>
      <c r="AO219" s="16">
        <f t="shared" si="80"/>
        <v>0.86241933593858588</v>
      </c>
      <c r="AP219" s="17">
        <f t="shared" si="81"/>
        <v>20384.52</v>
      </c>
      <c r="AQ219" s="17">
        <f t="shared" si="82"/>
        <v>28.629943820224721</v>
      </c>
      <c r="AR219" s="17">
        <f t="shared" si="83"/>
        <v>10750.3</v>
      </c>
      <c r="AS219" s="17">
        <f t="shared" si="84"/>
        <v>15.098735955056179</v>
      </c>
      <c r="AT219" s="18" t="str">
        <f t="shared" si="85"/>
        <v>High</v>
      </c>
      <c r="AU219" s="16" t="str">
        <f t="shared" si="86"/>
        <v>Warning</v>
      </c>
      <c r="AV219" s="17">
        <f t="shared" si="87"/>
        <v>200.40960674157304</v>
      </c>
    </row>
    <row r="220" spans="1:48">
      <c r="A220">
        <v>219</v>
      </c>
      <c r="B220" s="2">
        <v>46101</v>
      </c>
      <c r="C220" t="s">
        <v>46</v>
      </c>
      <c r="D220" t="s">
        <v>27</v>
      </c>
      <c r="E220" t="s">
        <v>35</v>
      </c>
      <c r="F220" t="s">
        <v>29</v>
      </c>
      <c r="G220" t="s">
        <v>103</v>
      </c>
      <c r="H220" t="s">
        <v>322</v>
      </c>
      <c r="I220" t="s">
        <v>94</v>
      </c>
      <c r="J220" s="4">
        <v>615</v>
      </c>
      <c r="K220" s="4">
        <v>626</v>
      </c>
      <c r="L220" s="4">
        <v>598</v>
      </c>
      <c r="M220" s="4">
        <v>28</v>
      </c>
      <c r="N220" s="4">
        <v>8</v>
      </c>
      <c r="O220" s="4">
        <v>19</v>
      </c>
      <c r="P220" t="s">
        <v>54</v>
      </c>
      <c r="Q220" s="4">
        <v>57</v>
      </c>
      <c r="R220" s="4">
        <v>56</v>
      </c>
      <c r="S220" s="4">
        <v>63.5</v>
      </c>
      <c r="T220" s="5">
        <v>2.4900000000000002</v>
      </c>
      <c r="U220" s="5">
        <v>22.41</v>
      </c>
      <c r="V220" s="43">
        <v>18090.150000000001</v>
      </c>
      <c r="W220" s="5">
        <v>9.7899999999999991</v>
      </c>
      <c r="X220" s="6" t="s">
        <v>45</v>
      </c>
      <c r="Y220" s="4">
        <v>31</v>
      </c>
      <c r="Z220" s="43">
        <v>27962.76</v>
      </c>
      <c r="AA220" s="8">
        <f t="shared" si="66"/>
        <v>1.0178861788617886</v>
      </c>
      <c r="AB220" s="8">
        <f t="shared" si="67"/>
        <v>4.472843450479233E-2</v>
      </c>
      <c r="AC220" s="8">
        <f t="shared" si="68"/>
        <v>1.2779552715654952E-2</v>
      </c>
      <c r="AD220" s="8">
        <f t="shared" si="69"/>
        <v>0.95527156549520764</v>
      </c>
      <c r="AE220" s="11">
        <f t="shared" si="70"/>
        <v>0.31666666666666665</v>
      </c>
      <c r="AF220" s="11">
        <f t="shared" si="71"/>
        <v>64.285714285714292</v>
      </c>
      <c r="AG220" s="11">
        <f t="shared" si="72"/>
        <v>9.7377777777777776</v>
      </c>
      <c r="AH220" s="13">
        <f t="shared" si="73"/>
        <v>9.4208333333333343</v>
      </c>
      <c r="AI220">
        <f t="shared" si="74"/>
        <v>9.7375000000000007</v>
      </c>
      <c r="AJ220" s="14">
        <f t="shared" si="75"/>
        <v>0.96747967479674801</v>
      </c>
      <c r="AK220">
        <f t="shared" si="76"/>
        <v>63.157894736842103</v>
      </c>
      <c r="AL220" s="8">
        <f t="shared" si="77"/>
        <v>1.017857142857143</v>
      </c>
      <c r="AM220" s="8">
        <f t="shared" si="78"/>
        <v>0.95527156549520764</v>
      </c>
      <c r="AN220" s="16">
        <f t="shared" si="79"/>
        <v>0.9407094989480248</v>
      </c>
      <c r="AO220" s="16">
        <f t="shared" si="80"/>
        <v>0.86247806967705454</v>
      </c>
      <c r="AP220" s="17">
        <f t="shared" si="81"/>
        <v>18090.150000000001</v>
      </c>
      <c r="AQ220" s="17">
        <f t="shared" si="82"/>
        <v>28.898003194888179</v>
      </c>
      <c r="AR220" s="17">
        <f t="shared" si="83"/>
        <v>9872.6099999999969</v>
      </c>
      <c r="AS220" s="17">
        <f t="shared" si="84"/>
        <v>15.770942492012775</v>
      </c>
      <c r="AT220" s="18" t="str">
        <f t="shared" si="85"/>
        <v>Medium</v>
      </c>
      <c r="AU220" s="16" t="str">
        <f t="shared" si="86"/>
        <v>Normal</v>
      </c>
      <c r="AV220" s="17">
        <f t="shared" si="87"/>
        <v>231.18402555910544</v>
      </c>
    </row>
    <row r="221" spans="1:48">
      <c r="A221">
        <v>220</v>
      </c>
      <c r="B221" s="2">
        <v>46059</v>
      </c>
      <c r="C221" t="s">
        <v>26</v>
      </c>
      <c r="D221" t="s">
        <v>55</v>
      </c>
      <c r="E221" t="s">
        <v>92</v>
      </c>
      <c r="F221" t="s">
        <v>57</v>
      </c>
      <c r="G221" t="s">
        <v>30</v>
      </c>
      <c r="H221" t="s">
        <v>323</v>
      </c>
      <c r="I221" t="s">
        <v>65</v>
      </c>
      <c r="J221" s="4">
        <v>955</v>
      </c>
      <c r="K221" s="4">
        <v>794</v>
      </c>
      <c r="L221" s="4">
        <v>755</v>
      </c>
      <c r="M221" s="4">
        <v>39</v>
      </c>
      <c r="N221" s="4">
        <v>15</v>
      </c>
      <c r="O221" s="4">
        <v>26</v>
      </c>
      <c r="P221" t="s">
        <v>54</v>
      </c>
      <c r="Q221" s="4">
        <v>42</v>
      </c>
      <c r="R221" s="4">
        <v>42</v>
      </c>
      <c r="S221" s="4">
        <v>77.900000000000006</v>
      </c>
      <c r="T221" s="5">
        <v>1.31</v>
      </c>
      <c r="U221" s="5">
        <v>25</v>
      </c>
      <c r="V221" s="43">
        <v>15121.83</v>
      </c>
      <c r="W221" s="5">
        <v>6.05</v>
      </c>
      <c r="X221" s="6" t="s">
        <v>45</v>
      </c>
      <c r="Y221" s="4">
        <v>17</v>
      </c>
      <c r="Z221" s="43">
        <v>24361.279999999999</v>
      </c>
      <c r="AA221" s="8">
        <f t="shared" si="66"/>
        <v>0.83141361256544499</v>
      </c>
      <c r="AB221" s="8">
        <f t="shared" si="67"/>
        <v>4.9118387909319897E-2</v>
      </c>
      <c r="AC221" s="8">
        <f t="shared" si="68"/>
        <v>1.8891687657430732E-2</v>
      </c>
      <c r="AD221" s="8">
        <f t="shared" si="69"/>
        <v>0.95088161209068012</v>
      </c>
      <c r="AE221" s="11">
        <f t="shared" si="70"/>
        <v>0.43333333333333335</v>
      </c>
      <c r="AF221" s="11">
        <f t="shared" si="71"/>
        <v>85.714285714285708</v>
      </c>
      <c r="AG221" s="11">
        <f t="shared" si="72"/>
        <v>9.2633333333333336</v>
      </c>
      <c r="AH221" s="13">
        <f t="shared" si="73"/>
        <v>10.708333333333334</v>
      </c>
      <c r="AI221">
        <f t="shared" si="74"/>
        <v>11.141666666666667</v>
      </c>
      <c r="AJ221" s="14">
        <f t="shared" si="75"/>
        <v>0.96110695587135375</v>
      </c>
      <c r="AK221">
        <f t="shared" si="76"/>
        <v>85.714285714285708</v>
      </c>
      <c r="AL221" s="8">
        <f t="shared" si="77"/>
        <v>1</v>
      </c>
      <c r="AM221" s="8">
        <f t="shared" si="78"/>
        <v>0.95088161209068012</v>
      </c>
      <c r="AN221" s="16">
        <f t="shared" si="79"/>
        <v>0.91389893159051905</v>
      </c>
      <c r="AO221" s="16">
        <f t="shared" si="80"/>
        <v>0.86237790139373693</v>
      </c>
      <c r="AP221" s="17">
        <f t="shared" si="81"/>
        <v>15121.83</v>
      </c>
      <c r="AQ221" s="17">
        <f t="shared" si="82"/>
        <v>19.045125944584381</v>
      </c>
      <c r="AR221" s="17">
        <f t="shared" si="83"/>
        <v>9239.4499999999989</v>
      </c>
      <c r="AS221" s="17">
        <f t="shared" si="84"/>
        <v>11.636586901763224</v>
      </c>
      <c r="AT221" s="18" t="str">
        <f t="shared" si="85"/>
        <v>Medium</v>
      </c>
      <c r="AU221" s="16" t="str">
        <f t="shared" si="86"/>
        <v>Normal</v>
      </c>
      <c r="AV221" s="17">
        <f t="shared" si="87"/>
        <v>285.67688916876574</v>
      </c>
    </row>
    <row r="222" spans="1:48">
      <c r="A222">
        <v>221</v>
      </c>
      <c r="B222" s="2">
        <v>46076</v>
      </c>
      <c r="C222" t="s">
        <v>46</v>
      </c>
      <c r="D222" t="s">
        <v>77</v>
      </c>
      <c r="E222" t="s">
        <v>84</v>
      </c>
      <c r="F222" t="s">
        <v>29</v>
      </c>
      <c r="G222" t="s">
        <v>103</v>
      </c>
      <c r="H222" t="s">
        <v>324</v>
      </c>
      <c r="I222" t="s">
        <v>197</v>
      </c>
      <c r="J222" s="4">
        <v>691</v>
      </c>
      <c r="K222" s="4">
        <v>591</v>
      </c>
      <c r="L222" s="4">
        <v>557</v>
      </c>
      <c r="M222" s="4">
        <v>34</v>
      </c>
      <c r="N222" s="4">
        <v>12</v>
      </c>
      <c r="O222" s="4">
        <v>33</v>
      </c>
      <c r="P222" t="s">
        <v>33</v>
      </c>
      <c r="Q222" s="4">
        <v>57</v>
      </c>
      <c r="R222" s="4">
        <v>60</v>
      </c>
      <c r="S222" s="4">
        <v>71.7</v>
      </c>
      <c r="T222" s="5">
        <v>1.86</v>
      </c>
      <c r="U222" s="5">
        <v>20.2</v>
      </c>
      <c r="V222" s="43">
        <v>15416.29</v>
      </c>
      <c r="W222" s="5">
        <v>7.89</v>
      </c>
      <c r="X222" s="6" t="s">
        <v>34</v>
      </c>
      <c r="Y222" s="4">
        <v>29</v>
      </c>
      <c r="Z222" s="43">
        <v>25535.37</v>
      </c>
      <c r="AA222" s="8">
        <f t="shared" si="66"/>
        <v>0.85528219971056441</v>
      </c>
      <c r="AB222" s="8">
        <f t="shared" si="67"/>
        <v>5.7529610829103212E-2</v>
      </c>
      <c r="AC222" s="8">
        <f t="shared" si="68"/>
        <v>2.030456852791878E-2</v>
      </c>
      <c r="AD222" s="8">
        <f t="shared" si="69"/>
        <v>0.94247038917089676</v>
      </c>
      <c r="AE222" s="11">
        <f t="shared" si="70"/>
        <v>0.55000000000000004</v>
      </c>
      <c r="AF222" s="11">
        <f t="shared" si="71"/>
        <v>60</v>
      </c>
      <c r="AG222" s="11">
        <f t="shared" si="72"/>
        <v>9.85</v>
      </c>
      <c r="AH222" s="13">
        <f t="shared" si="73"/>
        <v>10.390833333333333</v>
      </c>
      <c r="AI222">
        <f t="shared" si="74"/>
        <v>10.940833333333334</v>
      </c>
      <c r="AJ222" s="14">
        <f t="shared" si="75"/>
        <v>0.9497296062152486</v>
      </c>
      <c r="AK222">
        <f t="shared" si="76"/>
        <v>63.157894736842103</v>
      </c>
      <c r="AL222" s="8">
        <f t="shared" si="77"/>
        <v>0.95000000000000007</v>
      </c>
      <c r="AM222" s="8">
        <f t="shared" si="78"/>
        <v>0.94247038917089676</v>
      </c>
      <c r="AN222" s="16">
        <f t="shared" si="79"/>
        <v>0.85033742999796746</v>
      </c>
      <c r="AO222" s="16">
        <f t="shared" si="80"/>
        <v>0.86231184879092071</v>
      </c>
      <c r="AP222" s="17">
        <f t="shared" si="81"/>
        <v>15416.29</v>
      </c>
      <c r="AQ222" s="17">
        <f t="shared" si="82"/>
        <v>26.085093062605754</v>
      </c>
      <c r="AR222" s="17">
        <f t="shared" si="83"/>
        <v>10119.079999999998</v>
      </c>
      <c r="AS222" s="17">
        <f t="shared" si="84"/>
        <v>17.121962774957694</v>
      </c>
      <c r="AT222" s="18" t="str">
        <f t="shared" si="85"/>
        <v>Medium</v>
      </c>
      <c r="AU222" s="16" t="str">
        <f t="shared" si="86"/>
        <v>Normal</v>
      </c>
      <c r="AV222" s="17">
        <f t="shared" si="87"/>
        <v>313.02111675126906</v>
      </c>
    </row>
    <row r="223" spans="1:48">
      <c r="A223">
        <v>222</v>
      </c>
      <c r="B223" s="2">
        <v>46056</v>
      </c>
      <c r="C223" t="s">
        <v>26</v>
      </c>
      <c r="D223" t="s">
        <v>40</v>
      </c>
      <c r="E223" t="s">
        <v>74</v>
      </c>
      <c r="F223" t="s">
        <v>29</v>
      </c>
      <c r="G223" t="s">
        <v>58</v>
      </c>
      <c r="H223" t="s">
        <v>325</v>
      </c>
      <c r="I223" t="s">
        <v>119</v>
      </c>
      <c r="J223" s="4">
        <v>838</v>
      </c>
      <c r="K223" s="4">
        <v>807</v>
      </c>
      <c r="L223" s="4">
        <v>766</v>
      </c>
      <c r="M223" s="4">
        <v>41</v>
      </c>
      <c r="N223" s="4">
        <v>9</v>
      </c>
      <c r="O223" s="4">
        <v>13</v>
      </c>
      <c r="P223" t="s">
        <v>81</v>
      </c>
      <c r="Q223" s="4">
        <v>49</v>
      </c>
      <c r="R223" s="4">
        <v>52</v>
      </c>
      <c r="S223" s="4">
        <v>67.599999999999994</v>
      </c>
      <c r="T223" s="5">
        <v>2.21</v>
      </c>
      <c r="U223" s="5">
        <v>31.43</v>
      </c>
      <c r="V223" s="43">
        <v>16856.099999999999</v>
      </c>
      <c r="W223" s="5">
        <v>9.8699999999999992</v>
      </c>
      <c r="X223" s="6" t="s">
        <v>89</v>
      </c>
      <c r="Y223" s="4">
        <v>32</v>
      </c>
      <c r="Z223" s="43">
        <v>29226.39</v>
      </c>
      <c r="AA223" s="8">
        <f t="shared" si="66"/>
        <v>0.96300715990453456</v>
      </c>
      <c r="AB223" s="8">
        <f t="shared" si="67"/>
        <v>5.0805452292441142E-2</v>
      </c>
      <c r="AC223" s="8">
        <f t="shared" si="68"/>
        <v>1.1152416356877323E-2</v>
      </c>
      <c r="AD223" s="8">
        <f t="shared" si="69"/>
        <v>0.94919454770755884</v>
      </c>
      <c r="AE223" s="11">
        <f t="shared" si="70"/>
        <v>0.21666666666666667</v>
      </c>
      <c r="AF223" s="11">
        <f t="shared" si="71"/>
        <v>69.230769230769226</v>
      </c>
      <c r="AG223" s="11">
        <f t="shared" si="72"/>
        <v>11.656666666666666</v>
      </c>
      <c r="AH223" s="13">
        <f t="shared" si="73"/>
        <v>11.189444444444444</v>
      </c>
      <c r="AI223">
        <f t="shared" si="74"/>
        <v>11.406111111111111</v>
      </c>
      <c r="AJ223" s="14">
        <f t="shared" si="75"/>
        <v>0.98100433490818761</v>
      </c>
      <c r="AK223">
        <f t="shared" si="76"/>
        <v>73.469387755102048</v>
      </c>
      <c r="AL223" s="8">
        <f t="shared" si="77"/>
        <v>0.94230769230769218</v>
      </c>
      <c r="AM223" s="8">
        <f t="shared" si="78"/>
        <v>0.94919454770755884</v>
      </c>
      <c r="AN223" s="16">
        <f t="shared" si="79"/>
        <v>0.87744296793546628</v>
      </c>
      <c r="AO223" s="16">
        <f t="shared" si="80"/>
        <v>0.86232722031697062</v>
      </c>
      <c r="AP223" s="17">
        <f t="shared" si="81"/>
        <v>16856.099999999999</v>
      </c>
      <c r="AQ223" s="17">
        <f t="shared" si="82"/>
        <v>20.887360594795538</v>
      </c>
      <c r="AR223" s="17">
        <f t="shared" si="83"/>
        <v>12370.29</v>
      </c>
      <c r="AS223" s="17">
        <f t="shared" si="84"/>
        <v>15.328736059479555</v>
      </c>
      <c r="AT223" s="18" t="str">
        <f t="shared" si="85"/>
        <v>Medium</v>
      </c>
      <c r="AU223" s="16" t="str">
        <f t="shared" si="86"/>
        <v>Normal</v>
      </c>
      <c r="AV223" s="17">
        <f t="shared" si="87"/>
        <v>187.98624535315986</v>
      </c>
    </row>
    <row r="224" spans="1:48">
      <c r="A224">
        <v>223</v>
      </c>
      <c r="B224" s="2">
        <v>46046</v>
      </c>
      <c r="C224" t="s">
        <v>46</v>
      </c>
      <c r="D224" t="s">
        <v>27</v>
      </c>
      <c r="E224" t="s">
        <v>35</v>
      </c>
      <c r="F224" t="s">
        <v>29</v>
      </c>
      <c r="G224" t="s">
        <v>103</v>
      </c>
      <c r="H224" t="s">
        <v>326</v>
      </c>
      <c r="I224" t="s">
        <v>96</v>
      </c>
      <c r="J224" s="4">
        <v>640</v>
      </c>
      <c r="K224" s="4">
        <v>547</v>
      </c>
      <c r="L224" s="4">
        <v>513</v>
      </c>
      <c r="M224" s="4">
        <v>34</v>
      </c>
      <c r="N224" s="4">
        <v>10</v>
      </c>
      <c r="O224" s="4">
        <v>53</v>
      </c>
      <c r="P224" t="s">
        <v>81</v>
      </c>
      <c r="Q224" s="4">
        <v>57</v>
      </c>
      <c r="R224" s="4">
        <v>62</v>
      </c>
      <c r="S224" s="4">
        <v>76.900000000000006</v>
      </c>
      <c r="T224" s="5">
        <v>1.67</v>
      </c>
      <c r="U224" s="5">
        <v>18.39</v>
      </c>
      <c r="V224" s="43">
        <v>14774.34</v>
      </c>
      <c r="W224" s="5">
        <v>7.45</v>
      </c>
      <c r="X224" s="6" t="s">
        <v>34</v>
      </c>
      <c r="Y224" s="4">
        <v>27</v>
      </c>
      <c r="Z224" s="43">
        <v>23977.37</v>
      </c>
      <c r="AA224" s="8">
        <f t="shared" si="66"/>
        <v>0.85468750000000004</v>
      </c>
      <c r="AB224" s="8">
        <f t="shared" si="67"/>
        <v>6.2157221206581355E-2</v>
      </c>
      <c r="AC224" s="8">
        <f t="shared" si="68"/>
        <v>1.8281535648994516E-2</v>
      </c>
      <c r="AD224" s="8">
        <f t="shared" si="69"/>
        <v>0.9378427787934186</v>
      </c>
      <c r="AE224" s="11">
        <f t="shared" si="70"/>
        <v>0.8833333333333333</v>
      </c>
      <c r="AF224" s="11">
        <f t="shared" si="71"/>
        <v>58.064516129032256</v>
      </c>
      <c r="AG224" s="11">
        <f t="shared" si="72"/>
        <v>9.4205555555555556</v>
      </c>
      <c r="AH224" s="13">
        <f t="shared" si="73"/>
        <v>9.25</v>
      </c>
      <c r="AI224">
        <f t="shared" si="74"/>
        <v>10.133333333333333</v>
      </c>
      <c r="AJ224" s="14">
        <f t="shared" si="75"/>
        <v>0.91282894736842113</v>
      </c>
      <c r="AK224">
        <f t="shared" si="76"/>
        <v>63.157894736842103</v>
      </c>
      <c r="AL224" s="8">
        <f t="shared" si="77"/>
        <v>0.91935483870967738</v>
      </c>
      <c r="AM224" s="8">
        <f t="shared" si="78"/>
        <v>0.9378427787934186</v>
      </c>
      <c r="AN224" s="16">
        <f t="shared" si="79"/>
        <v>0.78705051748540422</v>
      </c>
      <c r="AO224" s="16">
        <f t="shared" si="80"/>
        <v>0.86230779133545576</v>
      </c>
      <c r="AP224" s="17">
        <f t="shared" si="81"/>
        <v>14774.34</v>
      </c>
      <c r="AQ224" s="17">
        <f t="shared" si="82"/>
        <v>27.009762340036563</v>
      </c>
      <c r="AR224" s="17">
        <f t="shared" si="83"/>
        <v>9203.0299999999988</v>
      </c>
      <c r="AS224" s="17">
        <f t="shared" si="84"/>
        <v>16.824552102376597</v>
      </c>
      <c r="AT224" s="18" t="str">
        <f t="shared" si="85"/>
        <v>High</v>
      </c>
      <c r="AU224" s="16" t="str">
        <f t="shared" si="86"/>
        <v>Warning</v>
      </c>
      <c r="AV224" s="17">
        <f t="shared" si="87"/>
        <v>270.09762340036565</v>
      </c>
    </row>
    <row r="225" spans="1:48">
      <c r="A225">
        <v>224</v>
      </c>
      <c r="B225" s="2">
        <v>46177</v>
      </c>
      <c r="C225" t="s">
        <v>26</v>
      </c>
      <c r="D225" t="s">
        <v>55</v>
      </c>
      <c r="E225" t="s">
        <v>56</v>
      </c>
      <c r="F225" t="s">
        <v>29</v>
      </c>
      <c r="G225" t="s">
        <v>36</v>
      </c>
      <c r="H225" t="s">
        <v>327</v>
      </c>
      <c r="I225" t="s">
        <v>32</v>
      </c>
      <c r="J225" s="4">
        <v>846</v>
      </c>
      <c r="K225" s="4">
        <v>832</v>
      </c>
      <c r="L225" s="4">
        <v>784</v>
      </c>
      <c r="M225" s="4">
        <v>48</v>
      </c>
      <c r="N225" s="4">
        <v>14</v>
      </c>
      <c r="O225" s="4">
        <v>34</v>
      </c>
      <c r="P225" t="s">
        <v>83</v>
      </c>
      <c r="Q225" s="4">
        <v>45</v>
      </c>
      <c r="R225" s="4">
        <v>47</v>
      </c>
      <c r="S225" s="4">
        <v>72.3</v>
      </c>
      <c r="T225" s="5">
        <v>2.4300000000000002</v>
      </c>
      <c r="U225" s="5">
        <v>25.48</v>
      </c>
      <c r="V225" s="43">
        <v>17453.189999999999</v>
      </c>
      <c r="W225" s="5">
        <v>8.48</v>
      </c>
      <c r="X225" s="6" t="s">
        <v>50</v>
      </c>
      <c r="Y225" s="4">
        <v>5</v>
      </c>
      <c r="Z225" s="43">
        <v>27550.66</v>
      </c>
      <c r="AA225" s="8">
        <f t="shared" si="66"/>
        <v>0.98345153664302598</v>
      </c>
      <c r="AB225" s="8">
        <f t="shared" si="67"/>
        <v>5.7692307692307696E-2</v>
      </c>
      <c r="AC225" s="8">
        <f t="shared" si="68"/>
        <v>1.6826923076923076E-2</v>
      </c>
      <c r="AD225" s="8">
        <f t="shared" si="69"/>
        <v>0.94230769230769229</v>
      </c>
      <c r="AE225" s="11">
        <f t="shared" si="70"/>
        <v>0.56666666666666665</v>
      </c>
      <c r="AF225" s="11">
        <f t="shared" si="71"/>
        <v>76.59574468085107</v>
      </c>
      <c r="AG225" s="11">
        <f t="shared" si="72"/>
        <v>10.862222222222222</v>
      </c>
      <c r="AH225" s="13">
        <f t="shared" si="73"/>
        <v>10.008333333333333</v>
      </c>
      <c r="AI225">
        <f t="shared" si="74"/>
        <v>10.574999999999999</v>
      </c>
      <c r="AJ225" s="14">
        <f t="shared" si="75"/>
        <v>0.946414499605989</v>
      </c>
      <c r="AK225">
        <f t="shared" si="76"/>
        <v>80</v>
      </c>
      <c r="AL225" s="8">
        <f t="shared" si="77"/>
        <v>0.95744680851063835</v>
      </c>
      <c r="AM225" s="8">
        <f t="shared" si="78"/>
        <v>0.94230769230769229</v>
      </c>
      <c r="AN225" s="16">
        <f t="shared" si="79"/>
        <v>0.85386414551195</v>
      </c>
      <c r="AO225" s="16">
        <f t="shared" si="80"/>
        <v>0.8624046475437569</v>
      </c>
      <c r="AP225" s="17">
        <f t="shared" si="81"/>
        <v>17453.189999999999</v>
      </c>
      <c r="AQ225" s="17">
        <f t="shared" si="82"/>
        <v>20.977391826923075</v>
      </c>
      <c r="AR225" s="17">
        <f t="shared" si="83"/>
        <v>10097.470000000001</v>
      </c>
      <c r="AS225" s="17">
        <f t="shared" si="84"/>
        <v>12.136382211538463</v>
      </c>
      <c r="AT225" s="18" t="str">
        <f t="shared" si="85"/>
        <v>Medium</v>
      </c>
      <c r="AU225" s="16" t="str">
        <f t="shared" si="86"/>
        <v>Normal</v>
      </c>
      <c r="AV225" s="17">
        <f t="shared" si="87"/>
        <v>293.68348557692303</v>
      </c>
    </row>
    <row r="226" spans="1:48">
      <c r="A226">
        <v>225</v>
      </c>
      <c r="B226" s="2">
        <v>46110</v>
      </c>
      <c r="C226" t="s">
        <v>26</v>
      </c>
      <c r="D226" t="s">
        <v>77</v>
      </c>
      <c r="E226" t="s">
        <v>105</v>
      </c>
      <c r="F226" t="s">
        <v>42</v>
      </c>
      <c r="G226" t="s">
        <v>36</v>
      </c>
      <c r="H226" t="s">
        <v>328</v>
      </c>
      <c r="I226" t="s">
        <v>165</v>
      </c>
      <c r="J226" s="4">
        <v>738</v>
      </c>
      <c r="K226" s="4">
        <v>697</v>
      </c>
      <c r="L226" s="4">
        <v>647</v>
      </c>
      <c r="M226" s="4">
        <v>50</v>
      </c>
      <c r="N226" s="4">
        <v>15</v>
      </c>
      <c r="O226" s="4">
        <v>28</v>
      </c>
      <c r="P226" t="s">
        <v>33</v>
      </c>
      <c r="Q226" s="4">
        <v>45</v>
      </c>
      <c r="R226" s="4">
        <v>49</v>
      </c>
      <c r="S226" s="4">
        <v>73</v>
      </c>
      <c r="T226" s="5">
        <v>2.41</v>
      </c>
      <c r="U226" s="5">
        <v>26.58</v>
      </c>
      <c r="V226" s="43">
        <v>14832.09</v>
      </c>
      <c r="W226" s="5">
        <v>9.57</v>
      </c>
      <c r="X226" s="6" t="s">
        <v>89</v>
      </c>
      <c r="Y226" s="4">
        <v>9</v>
      </c>
      <c r="Z226" s="43">
        <v>22829.96</v>
      </c>
      <c r="AA226" s="8">
        <f t="shared" si="66"/>
        <v>0.94444444444444442</v>
      </c>
      <c r="AB226" s="8">
        <f t="shared" si="67"/>
        <v>7.1736011477761832E-2</v>
      </c>
      <c r="AC226" s="8">
        <f t="shared" si="68"/>
        <v>2.1520803443328552E-2</v>
      </c>
      <c r="AD226" s="8">
        <f t="shared" si="69"/>
        <v>0.92826398852223813</v>
      </c>
      <c r="AE226" s="11">
        <f t="shared" si="70"/>
        <v>0.46666666666666667</v>
      </c>
      <c r="AF226" s="11">
        <f t="shared" si="71"/>
        <v>73.469387755102048</v>
      </c>
      <c r="AG226" s="11">
        <f t="shared" si="72"/>
        <v>9.4869444444444451</v>
      </c>
      <c r="AH226" s="13">
        <f t="shared" si="73"/>
        <v>8.7583333333333329</v>
      </c>
      <c r="AI226">
        <f t="shared" si="74"/>
        <v>9.2249999999999996</v>
      </c>
      <c r="AJ226" s="14">
        <f t="shared" si="75"/>
        <v>0.94941282746160793</v>
      </c>
      <c r="AK226">
        <f t="shared" si="76"/>
        <v>80</v>
      </c>
      <c r="AL226" s="8">
        <f t="shared" si="77"/>
        <v>0.91836734693877564</v>
      </c>
      <c r="AM226" s="8">
        <f t="shared" si="78"/>
        <v>0.92826398852223813</v>
      </c>
      <c r="AN226" s="16">
        <f t="shared" si="79"/>
        <v>0.80936241242481533</v>
      </c>
      <c r="AO226" s="16">
        <f t="shared" si="80"/>
        <v>0.8624156533453442</v>
      </c>
      <c r="AP226" s="17">
        <f t="shared" si="81"/>
        <v>14832.09</v>
      </c>
      <c r="AQ226" s="17">
        <f t="shared" si="82"/>
        <v>21.279899569583932</v>
      </c>
      <c r="AR226" s="17">
        <f t="shared" si="83"/>
        <v>7997.869999999999</v>
      </c>
      <c r="AS226" s="17">
        <f t="shared" si="84"/>
        <v>11.474705882352939</v>
      </c>
      <c r="AT226" s="18" t="str">
        <f t="shared" si="85"/>
        <v>Medium</v>
      </c>
      <c r="AU226" s="16" t="str">
        <f t="shared" si="86"/>
        <v>Warning</v>
      </c>
      <c r="AV226" s="17">
        <f t="shared" si="87"/>
        <v>319.19849354375901</v>
      </c>
    </row>
    <row r="227" spans="1:48">
      <c r="A227">
        <v>226</v>
      </c>
      <c r="B227" s="2">
        <v>46023</v>
      </c>
      <c r="C227" t="s">
        <v>26</v>
      </c>
      <c r="D227" t="s">
        <v>77</v>
      </c>
      <c r="E227" t="s">
        <v>78</v>
      </c>
      <c r="F227" t="s">
        <v>42</v>
      </c>
      <c r="G227" t="s">
        <v>58</v>
      </c>
      <c r="H227" t="s">
        <v>329</v>
      </c>
      <c r="I227" t="s">
        <v>197</v>
      </c>
      <c r="J227" s="4">
        <v>720</v>
      </c>
      <c r="K227" s="4">
        <v>606</v>
      </c>
      <c r="L227" s="4">
        <v>576</v>
      </c>
      <c r="M227" s="4">
        <v>30</v>
      </c>
      <c r="N227" s="4">
        <v>12</v>
      </c>
      <c r="O227" s="4">
        <v>30</v>
      </c>
      <c r="P227" t="s">
        <v>61</v>
      </c>
      <c r="Q227" s="4">
        <v>49</v>
      </c>
      <c r="R227" s="4">
        <v>52</v>
      </c>
      <c r="S227" s="4">
        <v>82.2</v>
      </c>
      <c r="T227" s="5">
        <v>1.54</v>
      </c>
      <c r="U227" s="5">
        <v>26.52</v>
      </c>
      <c r="V227" s="43">
        <v>13510.37</v>
      </c>
      <c r="W227" s="5">
        <v>7.48</v>
      </c>
      <c r="X227" s="6" t="s">
        <v>45</v>
      </c>
      <c r="Y227" s="4">
        <v>5</v>
      </c>
      <c r="Z227" s="43">
        <v>22350.94</v>
      </c>
      <c r="AA227" s="8">
        <f t="shared" si="66"/>
        <v>0.84166666666666667</v>
      </c>
      <c r="AB227" s="8">
        <f t="shared" si="67"/>
        <v>4.9504950495049507E-2</v>
      </c>
      <c r="AC227" s="8">
        <f t="shared" si="68"/>
        <v>1.9801980198019802E-2</v>
      </c>
      <c r="AD227" s="8">
        <f t="shared" si="69"/>
        <v>0.95049504950495045</v>
      </c>
      <c r="AE227" s="11">
        <f t="shared" si="70"/>
        <v>0.5</v>
      </c>
      <c r="AF227" s="11">
        <f t="shared" si="71"/>
        <v>69.230769230769226</v>
      </c>
      <c r="AG227" s="11">
        <f t="shared" si="72"/>
        <v>8.7533333333333339</v>
      </c>
      <c r="AH227" s="13">
        <f t="shared" si="73"/>
        <v>9.3000000000000007</v>
      </c>
      <c r="AI227">
        <f t="shared" si="74"/>
        <v>9.8000000000000007</v>
      </c>
      <c r="AJ227" s="14">
        <f t="shared" si="75"/>
        <v>0.94897959183673475</v>
      </c>
      <c r="AK227">
        <f t="shared" si="76"/>
        <v>73.469387755102048</v>
      </c>
      <c r="AL227" s="8">
        <f t="shared" si="77"/>
        <v>0.94230769230769218</v>
      </c>
      <c r="AM227" s="8">
        <f t="shared" si="78"/>
        <v>0.95049504950495045</v>
      </c>
      <c r="AN227" s="16">
        <f t="shared" si="79"/>
        <v>0.8499619192688499</v>
      </c>
      <c r="AO227" s="16">
        <f t="shared" si="80"/>
        <v>0.86248410914008045</v>
      </c>
      <c r="AP227" s="17">
        <f t="shared" si="81"/>
        <v>13510.37</v>
      </c>
      <c r="AQ227" s="17">
        <f t="shared" si="82"/>
        <v>22.294339933993399</v>
      </c>
      <c r="AR227" s="17">
        <f t="shared" si="83"/>
        <v>8840.5699999999979</v>
      </c>
      <c r="AS227" s="17">
        <f t="shared" si="84"/>
        <v>14.588399339933989</v>
      </c>
      <c r="AT227" s="18" t="str">
        <f t="shared" si="85"/>
        <v>Medium</v>
      </c>
      <c r="AU227" s="16" t="str">
        <f t="shared" si="86"/>
        <v>Warning</v>
      </c>
      <c r="AV227" s="17">
        <f t="shared" si="87"/>
        <v>267.53207920792079</v>
      </c>
    </row>
    <row r="228" spans="1:48">
      <c r="A228">
        <v>227</v>
      </c>
      <c r="B228" s="2">
        <v>46038</v>
      </c>
      <c r="C228" t="s">
        <v>46</v>
      </c>
      <c r="D228" t="s">
        <v>55</v>
      </c>
      <c r="E228" t="s">
        <v>56</v>
      </c>
      <c r="F228" t="s">
        <v>29</v>
      </c>
      <c r="G228" t="s">
        <v>103</v>
      </c>
      <c r="H228" t="s">
        <v>330</v>
      </c>
      <c r="I228" t="s">
        <v>149</v>
      </c>
      <c r="J228" s="4">
        <v>548</v>
      </c>
      <c r="K228" s="4">
        <v>568</v>
      </c>
      <c r="L228" s="4">
        <v>530</v>
      </c>
      <c r="M228" s="4">
        <v>38</v>
      </c>
      <c r="N228" s="4">
        <v>11</v>
      </c>
      <c r="O228" s="4">
        <v>13</v>
      </c>
      <c r="P228" t="s">
        <v>70</v>
      </c>
      <c r="Q228" s="4">
        <v>57</v>
      </c>
      <c r="R228" s="4">
        <v>58</v>
      </c>
      <c r="S228" s="4">
        <v>76.5</v>
      </c>
      <c r="T228" s="5">
        <v>1.67</v>
      </c>
      <c r="U228" s="5">
        <v>17.95</v>
      </c>
      <c r="V228" s="43">
        <v>16415.650000000001</v>
      </c>
      <c r="W228" s="5">
        <v>10.34</v>
      </c>
      <c r="X228" s="6" t="s">
        <v>34</v>
      </c>
      <c r="Y228" s="4">
        <v>29</v>
      </c>
      <c r="Z228" s="43">
        <v>25107.68</v>
      </c>
      <c r="AA228" s="8">
        <f t="shared" si="66"/>
        <v>1.0364963503649636</v>
      </c>
      <c r="AB228" s="8">
        <f t="shared" si="67"/>
        <v>6.6901408450704219E-2</v>
      </c>
      <c r="AC228" s="8">
        <f t="shared" si="68"/>
        <v>1.936619718309859E-2</v>
      </c>
      <c r="AD228" s="8">
        <f t="shared" si="69"/>
        <v>0.93309859154929575</v>
      </c>
      <c r="AE228" s="11">
        <f t="shared" si="70"/>
        <v>0.21666666666666667</v>
      </c>
      <c r="AF228" s="11">
        <f t="shared" si="71"/>
        <v>62.068965517241381</v>
      </c>
      <c r="AG228" s="11">
        <f t="shared" si="72"/>
        <v>9.1511111111111116</v>
      </c>
      <c r="AH228" s="13">
        <f t="shared" si="73"/>
        <v>8.4599999999999991</v>
      </c>
      <c r="AI228">
        <f t="shared" si="74"/>
        <v>8.6766666666666659</v>
      </c>
      <c r="AJ228" s="14">
        <f t="shared" si="75"/>
        <v>0.97502881290818288</v>
      </c>
      <c r="AK228">
        <f t="shared" si="76"/>
        <v>63.157894736842103</v>
      </c>
      <c r="AL228" s="8">
        <f t="shared" si="77"/>
        <v>0.98275862068965525</v>
      </c>
      <c r="AM228" s="8">
        <f t="shared" si="78"/>
        <v>0.93309859154929575</v>
      </c>
      <c r="AN228" s="16">
        <f t="shared" si="79"/>
        <v>0.89411183942314854</v>
      </c>
      <c r="AO228" s="16">
        <f t="shared" si="80"/>
        <v>0.86250028767996578</v>
      </c>
      <c r="AP228" s="17">
        <f t="shared" si="81"/>
        <v>16415.650000000001</v>
      </c>
      <c r="AQ228" s="17">
        <f t="shared" si="82"/>
        <v>28.900792253521129</v>
      </c>
      <c r="AR228" s="17">
        <f t="shared" si="83"/>
        <v>8692.0299999999988</v>
      </c>
      <c r="AS228" s="17">
        <f t="shared" si="84"/>
        <v>15.302869718309857</v>
      </c>
      <c r="AT228" s="18" t="str">
        <f t="shared" si="85"/>
        <v>Medium</v>
      </c>
      <c r="AU228" s="16" t="str">
        <f t="shared" si="86"/>
        <v>Normal</v>
      </c>
      <c r="AV228" s="17">
        <f t="shared" si="87"/>
        <v>317.90871478873242</v>
      </c>
    </row>
    <row r="229" spans="1:48">
      <c r="A229">
        <v>228</v>
      </c>
      <c r="B229" s="2">
        <v>46194</v>
      </c>
      <c r="C229" t="s">
        <v>26</v>
      </c>
      <c r="D229" t="s">
        <v>77</v>
      </c>
      <c r="E229" t="s">
        <v>84</v>
      </c>
      <c r="F229" t="s">
        <v>29</v>
      </c>
      <c r="G229" t="s">
        <v>30</v>
      </c>
      <c r="H229" t="s">
        <v>331</v>
      </c>
      <c r="I229" t="s">
        <v>165</v>
      </c>
      <c r="J229" s="4">
        <v>943</v>
      </c>
      <c r="K229" s="4">
        <v>976</v>
      </c>
      <c r="L229" s="4">
        <v>905</v>
      </c>
      <c r="M229" s="4">
        <v>71</v>
      </c>
      <c r="N229" s="4">
        <v>23</v>
      </c>
      <c r="O229" s="4">
        <v>31</v>
      </c>
      <c r="P229" t="s">
        <v>61</v>
      </c>
      <c r="Q229" s="4">
        <v>42</v>
      </c>
      <c r="R229" s="4">
        <v>45</v>
      </c>
      <c r="S229" s="4">
        <v>78</v>
      </c>
      <c r="T229" s="5">
        <v>1.66</v>
      </c>
      <c r="U229" s="5">
        <v>34.700000000000003</v>
      </c>
      <c r="V229" s="43">
        <v>18749.509999999998</v>
      </c>
      <c r="W229" s="5">
        <v>8.77</v>
      </c>
      <c r="X229" s="6" t="s">
        <v>34</v>
      </c>
      <c r="Y229" s="4">
        <v>34</v>
      </c>
      <c r="Z229" s="43">
        <v>28829.279999999999</v>
      </c>
      <c r="AA229" s="8">
        <f t="shared" si="66"/>
        <v>1.0349946977730646</v>
      </c>
      <c r="AB229" s="8">
        <f t="shared" si="67"/>
        <v>7.274590163934426E-2</v>
      </c>
      <c r="AC229" s="8">
        <f t="shared" si="68"/>
        <v>2.3565573770491802E-2</v>
      </c>
      <c r="AD229" s="8">
        <f t="shared" si="69"/>
        <v>0.92725409836065575</v>
      </c>
      <c r="AE229" s="11">
        <f t="shared" si="70"/>
        <v>0.51666666666666672</v>
      </c>
      <c r="AF229" s="11">
        <f t="shared" si="71"/>
        <v>80</v>
      </c>
      <c r="AG229" s="11">
        <f t="shared" si="72"/>
        <v>12.2</v>
      </c>
      <c r="AH229" s="13">
        <f t="shared" si="73"/>
        <v>10.484999999999999</v>
      </c>
      <c r="AI229">
        <f t="shared" si="74"/>
        <v>11.001666666666667</v>
      </c>
      <c r="AJ229" s="14">
        <f t="shared" si="75"/>
        <v>0.95303741857294344</v>
      </c>
      <c r="AK229">
        <f t="shared" si="76"/>
        <v>85.714285714285708</v>
      </c>
      <c r="AL229" s="8">
        <f t="shared" si="77"/>
        <v>0.93333333333333335</v>
      </c>
      <c r="AM229" s="8">
        <f t="shared" si="78"/>
        <v>0.92725409836065575</v>
      </c>
      <c r="AN229" s="16">
        <f t="shared" si="79"/>
        <v>0.82479399544530008</v>
      </c>
      <c r="AO229" s="16">
        <f t="shared" si="80"/>
        <v>0.86245939304640418</v>
      </c>
      <c r="AP229" s="17">
        <f t="shared" si="81"/>
        <v>18749.509999999998</v>
      </c>
      <c r="AQ229" s="17">
        <f t="shared" si="82"/>
        <v>19.210563524590164</v>
      </c>
      <c r="AR229" s="17">
        <f t="shared" si="83"/>
        <v>10079.77</v>
      </c>
      <c r="AS229" s="17">
        <f t="shared" si="84"/>
        <v>10.327633196721312</v>
      </c>
      <c r="AT229" s="18" t="str">
        <f t="shared" si="85"/>
        <v>High</v>
      </c>
      <c r="AU229" s="16" t="str">
        <f t="shared" si="86"/>
        <v>Warning</v>
      </c>
      <c r="AV229" s="17">
        <f t="shared" si="87"/>
        <v>441.84296106557377</v>
      </c>
    </row>
    <row r="230" spans="1:48">
      <c r="A230">
        <v>229</v>
      </c>
      <c r="B230" s="2">
        <v>46024</v>
      </c>
      <c r="C230" t="s">
        <v>46</v>
      </c>
      <c r="D230" t="s">
        <v>77</v>
      </c>
      <c r="E230" t="s">
        <v>105</v>
      </c>
      <c r="F230" t="s">
        <v>42</v>
      </c>
      <c r="G230" t="s">
        <v>58</v>
      </c>
      <c r="H230" t="s">
        <v>332</v>
      </c>
      <c r="I230" t="s">
        <v>107</v>
      </c>
      <c r="J230" s="4">
        <v>807</v>
      </c>
      <c r="K230" s="4">
        <v>714</v>
      </c>
      <c r="L230" s="4">
        <v>657</v>
      </c>
      <c r="M230" s="4">
        <v>57</v>
      </c>
      <c r="N230" s="4">
        <v>14</v>
      </c>
      <c r="O230" s="4">
        <v>32</v>
      </c>
      <c r="P230" t="s">
        <v>73</v>
      </c>
      <c r="Q230" s="4">
        <v>49</v>
      </c>
      <c r="R230" s="4">
        <v>54</v>
      </c>
      <c r="S230" s="4">
        <v>75.900000000000006</v>
      </c>
      <c r="T230" s="5">
        <v>1.23</v>
      </c>
      <c r="U230" s="5">
        <v>26.58</v>
      </c>
      <c r="V230" s="43">
        <v>15915.48</v>
      </c>
      <c r="W230" s="5">
        <v>7.09</v>
      </c>
      <c r="X230" s="6" t="s">
        <v>89</v>
      </c>
      <c r="Y230" s="4">
        <v>37</v>
      </c>
      <c r="Z230" s="43">
        <v>25211.27</v>
      </c>
      <c r="AA230" s="8">
        <f t="shared" si="66"/>
        <v>0.88475836431226762</v>
      </c>
      <c r="AB230" s="8">
        <f t="shared" si="67"/>
        <v>7.9831932773109238E-2</v>
      </c>
      <c r="AC230" s="8">
        <f t="shared" si="68"/>
        <v>1.9607843137254902E-2</v>
      </c>
      <c r="AD230" s="8">
        <f t="shared" si="69"/>
        <v>0.92016806722689071</v>
      </c>
      <c r="AE230" s="11">
        <f t="shared" si="70"/>
        <v>0.53333333333333333</v>
      </c>
      <c r="AF230" s="11">
        <f t="shared" si="71"/>
        <v>66.666666666666671</v>
      </c>
      <c r="AG230" s="11">
        <f t="shared" si="72"/>
        <v>10.71</v>
      </c>
      <c r="AH230" s="13">
        <f t="shared" si="73"/>
        <v>10.450833333333334</v>
      </c>
      <c r="AI230">
        <f t="shared" si="74"/>
        <v>10.984166666666667</v>
      </c>
      <c r="AJ230" s="14">
        <f t="shared" si="75"/>
        <v>0.95144526211971781</v>
      </c>
      <c r="AK230">
        <f t="shared" si="76"/>
        <v>73.469387755102048</v>
      </c>
      <c r="AL230" s="8">
        <f t="shared" si="77"/>
        <v>0.90740740740740744</v>
      </c>
      <c r="AM230" s="8">
        <f t="shared" si="78"/>
        <v>0.92016806722689071</v>
      </c>
      <c r="AN230" s="16">
        <f t="shared" si="79"/>
        <v>0.79442570088754216</v>
      </c>
      <c r="AO230" s="16">
        <f t="shared" si="80"/>
        <v>0.86250818242153515</v>
      </c>
      <c r="AP230" s="17">
        <f t="shared" si="81"/>
        <v>15915.48</v>
      </c>
      <c r="AQ230" s="17">
        <f t="shared" si="82"/>
        <v>22.290588235294116</v>
      </c>
      <c r="AR230" s="17">
        <f t="shared" si="83"/>
        <v>9295.7900000000009</v>
      </c>
      <c r="AS230" s="17">
        <f t="shared" si="84"/>
        <v>13.019313725490198</v>
      </c>
      <c r="AT230" s="18" t="str">
        <f t="shared" si="85"/>
        <v>High</v>
      </c>
      <c r="AU230" s="16" t="str">
        <f t="shared" si="86"/>
        <v>Warning</v>
      </c>
      <c r="AV230" s="17">
        <f t="shared" si="87"/>
        <v>312.06823529411764</v>
      </c>
    </row>
    <row r="231" spans="1:48">
      <c r="A231">
        <v>230</v>
      </c>
      <c r="B231" s="2">
        <v>46194</v>
      </c>
      <c r="C231" t="s">
        <v>26</v>
      </c>
      <c r="D231" t="s">
        <v>55</v>
      </c>
      <c r="E231" t="s">
        <v>92</v>
      </c>
      <c r="F231" t="s">
        <v>29</v>
      </c>
      <c r="G231" t="s">
        <v>30</v>
      </c>
      <c r="H231" t="s">
        <v>333</v>
      </c>
      <c r="I231" t="s">
        <v>205</v>
      </c>
      <c r="J231" s="4">
        <v>725</v>
      </c>
      <c r="K231" s="4">
        <v>733</v>
      </c>
      <c r="L231" s="4">
        <v>696</v>
      </c>
      <c r="M231" s="4">
        <v>37</v>
      </c>
      <c r="N231" s="4">
        <v>9</v>
      </c>
      <c r="O231" s="4">
        <v>0</v>
      </c>
      <c r="P231" t="s">
        <v>39</v>
      </c>
      <c r="Q231" s="4">
        <v>42</v>
      </c>
      <c r="R231" s="4">
        <v>45</v>
      </c>
      <c r="S231" s="4">
        <v>60.8</v>
      </c>
      <c r="T231" s="5">
        <v>2.6</v>
      </c>
      <c r="U231" s="5">
        <v>20.86</v>
      </c>
      <c r="V231" s="43">
        <v>13966.38</v>
      </c>
      <c r="W231" s="5">
        <v>9.6999999999999993</v>
      </c>
      <c r="X231" s="6" t="s">
        <v>45</v>
      </c>
      <c r="Y231" s="4">
        <v>20</v>
      </c>
      <c r="Z231" s="43">
        <v>21685.91</v>
      </c>
      <c r="AA231" s="8">
        <f t="shared" si="66"/>
        <v>1.0110344827586206</v>
      </c>
      <c r="AB231" s="8">
        <f t="shared" si="67"/>
        <v>5.0477489768076401E-2</v>
      </c>
      <c r="AC231" s="8">
        <f t="shared" si="68"/>
        <v>1.227830832196453E-2</v>
      </c>
      <c r="AD231" s="8">
        <f t="shared" si="69"/>
        <v>0.94952251023192358</v>
      </c>
      <c r="AE231" s="11">
        <f t="shared" si="70"/>
        <v>0</v>
      </c>
      <c r="AF231" s="11">
        <f t="shared" si="71"/>
        <v>80</v>
      </c>
      <c r="AG231" s="11">
        <f t="shared" si="72"/>
        <v>9.1624999999999996</v>
      </c>
      <c r="AH231" s="13">
        <f t="shared" si="73"/>
        <v>8.4583333333333339</v>
      </c>
      <c r="AI231">
        <f t="shared" si="74"/>
        <v>8.4583333333333339</v>
      </c>
      <c r="AJ231" s="14">
        <f t="shared" si="75"/>
        <v>1</v>
      </c>
      <c r="AK231">
        <f t="shared" si="76"/>
        <v>85.714285714285708</v>
      </c>
      <c r="AL231" s="8">
        <f t="shared" si="77"/>
        <v>0.93333333333333335</v>
      </c>
      <c r="AM231" s="8">
        <f t="shared" si="78"/>
        <v>0.94952251023192358</v>
      </c>
      <c r="AN231" s="16">
        <f t="shared" si="79"/>
        <v>0.88622100954979532</v>
      </c>
      <c r="AO231" s="16">
        <f t="shared" si="80"/>
        <v>0.86259648654803833</v>
      </c>
      <c r="AP231" s="17">
        <f t="shared" si="81"/>
        <v>13966.38</v>
      </c>
      <c r="AQ231" s="17">
        <f t="shared" si="82"/>
        <v>19.053724420190996</v>
      </c>
      <c r="AR231" s="17">
        <f t="shared" si="83"/>
        <v>7719.5300000000007</v>
      </c>
      <c r="AS231" s="17">
        <f t="shared" si="84"/>
        <v>10.531418826739428</v>
      </c>
      <c r="AT231" s="18" t="str">
        <f t="shared" si="85"/>
        <v>Low</v>
      </c>
      <c r="AU231" s="16" t="str">
        <f t="shared" si="86"/>
        <v>Normal</v>
      </c>
      <c r="AV231" s="17">
        <f t="shared" si="87"/>
        <v>171.48351978171897</v>
      </c>
    </row>
    <row r="232" spans="1:48">
      <c r="A232">
        <v>231</v>
      </c>
      <c r="B232" s="2">
        <v>46144</v>
      </c>
      <c r="C232" t="s">
        <v>26</v>
      </c>
      <c r="D232" t="s">
        <v>55</v>
      </c>
      <c r="E232" t="s">
        <v>56</v>
      </c>
      <c r="F232" t="s">
        <v>42</v>
      </c>
      <c r="G232" t="s">
        <v>58</v>
      </c>
      <c r="H232" t="s">
        <v>334</v>
      </c>
      <c r="I232" t="s">
        <v>143</v>
      </c>
      <c r="J232" s="4">
        <v>766</v>
      </c>
      <c r="K232" s="4">
        <v>698</v>
      </c>
      <c r="L232" s="4">
        <v>652</v>
      </c>
      <c r="M232" s="4">
        <v>46</v>
      </c>
      <c r="N232" s="4">
        <v>18</v>
      </c>
      <c r="O232" s="4">
        <v>27</v>
      </c>
      <c r="P232" t="s">
        <v>61</v>
      </c>
      <c r="Q232" s="4">
        <v>49</v>
      </c>
      <c r="R232" s="4">
        <v>49</v>
      </c>
      <c r="S232" s="4">
        <v>69.3</v>
      </c>
      <c r="T232" s="5">
        <v>2.06</v>
      </c>
      <c r="U232" s="5">
        <v>27.91</v>
      </c>
      <c r="V232" s="43">
        <v>15116.02</v>
      </c>
      <c r="W232" s="5">
        <v>7.09</v>
      </c>
      <c r="X232" s="6" t="s">
        <v>89</v>
      </c>
      <c r="Y232" s="4">
        <v>27</v>
      </c>
      <c r="Z232" s="43">
        <v>24383.84</v>
      </c>
      <c r="AA232" s="8">
        <f t="shared" si="66"/>
        <v>0.91122715404699739</v>
      </c>
      <c r="AB232" s="8">
        <f t="shared" si="67"/>
        <v>6.5902578796561598E-2</v>
      </c>
      <c r="AC232" s="8">
        <f t="shared" si="68"/>
        <v>2.5787965616045846E-2</v>
      </c>
      <c r="AD232" s="8">
        <f t="shared" si="69"/>
        <v>0.93409742120343842</v>
      </c>
      <c r="AE232" s="11">
        <f t="shared" si="70"/>
        <v>0.45</v>
      </c>
      <c r="AF232" s="11">
        <f t="shared" si="71"/>
        <v>73.469387755102048</v>
      </c>
      <c r="AG232" s="11">
        <f t="shared" si="72"/>
        <v>9.5005555555555556</v>
      </c>
      <c r="AH232" s="13">
        <f t="shared" si="73"/>
        <v>9.9761111111111127</v>
      </c>
      <c r="AI232">
        <f t="shared" si="74"/>
        <v>10.426111111111112</v>
      </c>
      <c r="AJ232" s="14">
        <f t="shared" si="75"/>
        <v>0.95683913251984876</v>
      </c>
      <c r="AK232">
        <f t="shared" si="76"/>
        <v>73.469387755102048</v>
      </c>
      <c r="AL232" s="8">
        <f t="shared" si="77"/>
        <v>1</v>
      </c>
      <c r="AM232" s="8">
        <f t="shared" si="78"/>
        <v>0.93409742120343842</v>
      </c>
      <c r="AN232" s="16">
        <f t="shared" si="79"/>
        <v>0.89378096619332581</v>
      </c>
      <c r="AO232" s="16">
        <f t="shared" si="80"/>
        <v>0.8625658053493348</v>
      </c>
      <c r="AP232" s="17">
        <f t="shared" si="81"/>
        <v>15116.02</v>
      </c>
      <c r="AQ232" s="17">
        <f t="shared" si="82"/>
        <v>21.656189111747853</v>
      </c>
      <c r="AR232" s="17">
        <f t="shared" si="83"/>
        <v>9267.82</v>
      </c>
      <c r="AS232" s="17">
        <f t="shared" si="84"/>
        <v>13.277679083094556</v>
      </c>
      <c r="AT232" s="18" t="str">
        <f t="shared" si="85"/>
        <v>High</v>
      </c>
      <c r="AU232" s="16" t="str">
        <f t="shared" si="86"/>
        <v>Normal</v>
      </c>
      <c r="AV232" s="17">
        <f t="shared" si="87"/>
        <v>389.81140401146138</v>
      </c>
    </row>
    <row r="233" spans="1:48">
      <c r="A233">
        <v>232</v>
      </c>
      <c r="B233" s="2">
        <v>46069</v>
      </c>
      <c r="C233" t="s">
        <v>26</v>
      </c>
      <c r="D233" t="s">
        <v>108</v>
      </c>
      <c r="E233" t="s">
        <v>146</v>
      </c>
      <c r="F233" t="s">
        <v>57</v>
      </c>
      <c r="G233" t="s">
        <v>103</v>
      </c>
      <c r="H233" t="s">
        <v>335</v>
      </c>
      <c r="I233" t="s">
        <v>80</v>
      </c>
      <c r="J233" s="4">
        <v>734</v>
      </c>
      <c r="K233" s="4">
        <v>551</v>
      </c>
      <c r="L233" s="4">
        <v>498</v>
      </c>
      <c r="M233" s="4">
        <v>53</v>
      </c>
      <c r="N233" s="4">
        <v>14</v>
      </c>
      <c r="O233" s="4">
        <v>61</v>
      </c>
      <c r="P233" t="s">
        <v>33</v>
      </c>
      <c r="Q233" s="4">
        <v>57</v>
      </c>
      <c r="R233" s="4">
        <v>60</v>
      </c>
      <c r="S233" s="4">
        <v>69.8</v>
      </c>
      <c r="T233" s="5">
        <v>1.89</v>
      </c>
      <c r="U233" s="5">
        <v>24.01</v>
      </c>
      <c r="V233" s="43">
        <v>14454.26</v>
      </c>
      <c r="W233" s="5">
        <v>5.82</v>
      </c>
      <c r="X233" s="6" t="s">
        <v>89</v>
      </c>
      <c r="Y233" s="4">
        <v>43</v>
      </c>
      <c r="Z233" s="43">
        <v>22634.98</v>
      </c>
      <c r="AA233" s="8">
        <f t="shared" si="66"/>
        <v>0.75068119891008178</v>
      </c>
      <c r="AB233" s="8">
        <f t="shared" si="67"/>
        <v>9.6188747731397461E-2</v>
      </c>
      <c r="AC233" s="8">
        <f t="shared" si="68"/>
        <v>2.5408348457350273E-2</v>
      </c>
      <c r="AD233" s="8">
        <f t="shared" si="69"/>
        <v>0.90381125226860259</v>
      </c>
      <c r="AE233" s="11">
        <f t="shared" si="70"/>
        <v>1.0166666666666666</v>
      </c>
      <c r="AF233" s="11">
        <f t="shared" si="71"/>
        <v>60</v>
      </c>
      <c r="AG233" s="11">
        <f t="shared" si="72"/>
        <v>9.1833333333333336</v>
      </c>
      <c r="AH233" s="13">
        <f t="shared" si="73"/>
        <v>10.605</v>
      </c>
      <c r="AI233">
        <f t="shared" si="74"/>
        <v>11.621666666666666</v>
      </c>
      <c r="AJ233" s="14">
        <f t="shared" si="75"/>
        <v>0.91251971891581818</v>
      </c>
      <c r="AK233">
        <f t="shared" si="76"/>
        <v>63.157894736842103</v>
      </c>
      <c r="AL233" s="8">
        <f t="shared" si="77"/>
        <v>0.95000000000000007</v>
      </c>
      <c r="AM233" s="8">
        <f t="shared" si="78"/>
        <v>0.90381125226860259</v>
      </c>
      <c r="AN233" s="16">
        <f t="shared" si="79"/>
        <v>0.78350831037944402</v>
      </c>
      <c r="AO233" s="16">
        <f t="shared" si="80"/>
        <v>0.86252521346267164</v>
      </c>
      <c r="AP233" s="17">
        <f t="shared" si="81"/>
        <v>14454.26</v>
      </c>
      <c r="AQ233" s="17">
        <f t="shared" si="82"/>
        <v>26.232776769509982</v>
      </c>
      <c r="AR233" s="17">
        <f t="shared" si="83"/>
        <v>8180.7199999999993</v>
      </c>
      <c r="AS233" s="17">
        <f t="shared" si="84"/>
        <v>14.84704174228675</v>
      </c>
      <c r="AT233" s="18" t="str">
        <f t="shared" si="85"/>
        <v>Medium</v>
      </c>
      <c r="AU233" s="16" t="str">
        <f t="shared" si="86"/>
        <v>Warning</v>
      </c>
      <c r="AV233" s="17">
        <f t="shared" si="87"/>
        <v>367.25887477313972</v>
      </c>
    </row>
    <row r="234" spans="1:48">
      <c r="A234">
        <v>233</v>
      </c>
      <c r="B234" s="2">
        <v>46159</v>
      </c>
      <c r="C234" t="s">
        <v>26</v>
      </c>
      <c r="D234" t="s">
        <v>40</v>
      </c>
      <c r="E234" t="s">
        <v>74</v>
      </c>
      <c r="F234" t="s">
        <v>42</v>
      </c>
      <c r="G234" t="s">
        <v>103</v>
      </c>
      <c r="H234" t="s">
        <v>336</v>
      </c>
      <c r="I234" t="s">
        <v>80</v>
      </c>
      <c r="J234" s="4">
        <v>655</v>
      </c>
      <c r="K234" s="4">
        <v>713</v>
      </c>
      <c r="L234" s="4">
        <v>645</v>
      </c>
      <c r="M234" s="4">
        <v>68</v>
      </c>
      <c r="N234" s="4">
        <v>27</v>
      </c>
      <c r="O234" s="4">
        <v>39</v>
      </c>
      <c r="P234" t="s">
        <v>83</v>
      </c>
      <c r="Q234" s="4">
        <v>57</v>
      </c>
      <c r="R234" s="4">
        <v>60</v>
      </c>
      <c r="S234" s="4">
        <v>75.400000000000006</v>
      </c>
      <c r="T234" s="5">
        <v>4.1100000000000003</v>
      </c>
      <c r="U234" s="5">
        <v>29.81</v>
      </c>
      <c r="V234" s="43">
        <v>19059.48</v>
      </c>
      <c r="W234" s="5">
        <v>8.19</v>
      </c>
      <c r="X234" s="6" t="s">
        <v>50</v>
      </c>
      <c r="Y234" s="4">
        <v>51</v>
      </c>
      <c r="Z234" s="43">
        <v>29476.23</v>
      </c>
      <c r="AA234" s="8">
        <f t="shared" si="66"/>
        <v>1.0885496183206107</v>
      </c>
      <c r="AB234" s="8">
        <f t="shared" si="67"/>
        <v>9.5371669004207571E-2</v>
      </c>
      <c r="AC234" s="8">
        <f t="shared" si="68"/>
        <v>3.7868162692847124E-2</v>
      </c>
      <c r="AD234" s="8">
        <f t="shared" si="69"/>
        <v>0.90462833099579243</v>
      </c>
      <c r="AE234" s="11">
        <f t="shared" si="70"/>
        <v>0.65</v>
      </c>
      <c r="AF234" s="11">
        <f t="shared" si="71"/>
        <v>60</v>
      </c>
      <c r="AG234" s="11">
        <f t="shared" si="72"/>
        <v>11.883333333333333</v>
      </c>
      <c r="AH234" s="13">
        <f t="shared" si="73"/>
        <v>9.7208333333333332</v>
      </c>
      <c r="AI234">
        <f t="shared" si="74"/>
        <v>10.370833333333334</v>
      </c>
      <c r="AJ234" s="14">
        <f t="shared" si="75"/>
        <v>0.93732422659702685</v>
      </c>
      <c r="AK234">
        <f t="shared" si="76"/>
        <v>63.157894736842103</v>
      </c>
      <c r="AL234" s="8">
        <f t="shared" si="77"/>
        <v>0.95000000000000007</v>
      </c>
      <c r="AM234" s="8">
        <f t="shared" si="78"/>
        <v>0.90462833099579243</v>
      </c>
      <c r="AN234" s="16">
        <f t="shared" si="79"/>
        <v>0.80553354817297096</v>
      </c>
      <c r="AO234" s="16">
        <f t="shared" si="80"/>
        <v>0.86262810005522794</v>
      </c>
      <c r="AP234" s="17">
        <f t="shared" si="81"/>
        <v>19059.48</v>
      </c>
      <c r="AQ234" s="17">
        <f t="shared" si="82"/>
        <v>26.731388499298738</v>
      </c>
      <c r="AR234" s="17">
        <f t="shared" si="83"/>
        <v>10416.75</v>
      </c>
      <c r="AS234" s="17">
        <f t="shared" si="84"/>
        <v>14.609747545582048</v>
      </c>
      <c r="AT234" s="18" t="str">
        <f t="shared" si="85"/>
        <v>High</v>
      </c>
      <c r="AU234" s="16" t="str">
        <f t="shared" si="86"/>
        <v>Warning</v>
      </c>
      <c r="AV234" s="17">
        <f t="shared" si="87"/>
        <v>721.74748948106594</v>
      </c>
    </row>
    <row r="235" spans="1:48">
      <c r="A235">
        <v>234</v>
      </c>
      <c r="B235" s="2">
        <v>46195</v>
      </c>
      <c r="C235" t="s">
        <v>26</v>
      </c>
      <c r="D235" t="s">
        <v>55</v>
      </c>
      <c r="E235" t="s">
        <v>56</v>
      </c>
      <c r="F235" t="s">
        <v>42</v>
      </c>
      <c r="G235" t="s">
        <v>36</v>
      </c>
      <c r="H235" t="s">
        <v>337</v>
      </c>
      <c r="I235" t="s">
        <v>113</v>
      </c>
      <c r="J235" s="4">
        <v>840</v>
      </c>
      <c r="K235" s="4">
        <v>772</v>
      </c>
      <c r="L235" s="4">
        <v>726</v>
      </c>
      <c r="M235" s="4">
        <v>46</v>
      </c>
      <c r="N235" s="4">
        <v>11</v>
      </c>
      <c r="O235" s="4">
        <v>8</v>
      </c>
      <c r="P235" t="s">
        <v>33</v>
      </c>
      <c r="Q235" s="4">
        <v>45</v>
      </c>
      <c r="R235" s="4">
        <v>44</v>
      </c>
      <c r="S235" s="4">
        <v>76.3</v>
      </c>
      <c r="T235" s="5">
        <v>2.39</v>
      </c>
      <c r="U235" s="5">
        <v>23.84</v>
      </c>
      <c r="V235" s="43">
        <v>15051.05</v>
      </c>
      <c r="W235" s="5">
        <v>9.4600000000000009</v>
      </c>
      <c r="X235" s="6" t="s">
        <v>89</v>
      </c>
      <c r="Y235" s="4">
        <v>30</v>
      </c>
      <c r="Z235" s="43">
        <v>25921.439999999999</v>
      </c>
      <c r="AA235" s="8">
        <f t="shared" si="66"/>
        <v>0.919047619047619</v>
      </c>
      <c r="AB235" s="8">
        <f t="shared" si="67"/>
        <v>5.9585492227979271E-2</v>
      </c>
      <c r="AC235" s="8">
        <f t="shared" si="68"/>
        <v>1.4248704663212436E-2</v>
      </c>
      <c r="AD235" s="8">
        <f t="shared" si="69"/>
        <v>0.94041450777202074</v>
      </c>
      <c r="AE235" s="11">
        <f t="shared" si="70"/>
        <v>0.13333333333333333</v>
      </c>
      <c r="AF235" s="11">
        <f t="shared" si="71"/>
        <v>81.818181818181813</v>
      </c>
      <c r="AG235" s="11">
        <f t="shared" si="72"/>
        <v>9.4355555555555561</v>
      </c>
      <c r="AH235" s="13">
        <f t="shared" si="73"/>
        <v>10.366666666666667</v>
      </c>
      <c r="AI235">
        <f t="shared" si="74"/>
        <v>10.5</v>
      </c>
      <c r="AJ235" s="14">
        <f t="shared" si="75"/>
        <v>0.98730158730158735</v>
      </c>
      <c r="AK235">
        <f t="shared" si="76"/>
        <v>80</v>
      </c>
      <c r="AL235" s="8">
        <f t="shared" si="77"/>
        <v>1.0227272727272727</v>
      </c>
      <c r="AM235" s="8">
        <f t="shared" si="78"/>
        <v>0.94041450777202074</v>
      </c>
      <c r="AN235" s="16">
        <f t="shared" si="79"/>
        <v>0.94957438934122884</v>
      </c>
      <c r="AO235" s="16">
        <f t="shared" si="80"/>
        <v>0.86270253884516557</v>
      </c>
      <c r="AP235" s="17">
        <f t="shared" si="81"/>
        <v>15051.05</v>
      </c>
      <c r="AQ235" s="17">
        <f t="shared" si="82"/>
        <v>19.496178756476684</v>
      </c>
      <c r="AR235" s="17">
        <f t="shared" si="83"/>
        <v>10870.39</v>
      </c>
      <c r="AS235" s="17">
        <f t="shared" si="84"/>
        <v>14.080816062176165</v>
      </c>
      <c r="AT235" s="18" t="str">
        <f t="shared" si="85"/>
        <v>High</v>
      </c>
      <c r="AU235" s="16" t="str">
        <f t="shared" si="86"/>
        <v>Normal</v>
      </c>
      <c r="AV235" s="17">
        <f t="shared" si="87"/>
        <v>214.45796632124353</v>
      </c>
    </row>
    <row r="236" spans="1:48">
      <c r="A236">
        <v>235</v>
      </c>
      <c r="B236" s="2">
        <v>46176</v>
      </c>
      <c r="C236" t="s">
        <v>26</v>
      </c>
      <c r="D236" t="s">
        <v>27</v>
      </c>
      <c r="E236" t="s">
        <v>51</v>
      </c>
      <c r="F236" t="s">
        <v>57</v>
      </c>
      <c r="G236" t="s">
        <v>30</v>
      </c>
      <c r="H236" t="s">
        <v>338</v>
      </c>
      <c r="I236" t="s">
        <v>113</v>
      </c>
      <c r="J236" s="4">
        <v>776</v>
      </c>
      <c r="K236" s="4">
        <v>708</v>
      </c>
      <c r="L236" s="4">
        <v>674</v>
      </c>
      <c r="M236" s="4">
        <v>34</v>
      </c>
      <c r="N236" s="4">
        <v>9</v>
      </c>
      <c r="O236" s="4">
        <v>37</v>
      </c>
      <c r="P236" t="s">
        <v>76</v>
      </c>
      <c r="Q236" s="4">
        <v>42</v>
      </c>
      <c r="R236" s="4">
        <v>45</v>
      </c>
      <c r="S236" s="4">
        <v>70.099999999999994</v>
      </c>
      <c r="T236" s="5">
        <v>1.1599999999999999</v>
      </c>
      <c r="U236" s="5">
        <v>22.72</v>
      </c>
      <c r="V236" s="43">
        <v>13533.54</v>
      </c>
      <c r="W236" s="5">
        <v>7.72</v>
      </c>
      <c r="X236" s="6" t="s">
        <v>34</v>
      </c>
      <c r="Y236" s="4">
        <v>23</v>
      </c>
      <c r="Z236" s="43">
        <v>20998.68</v>
      </c>
      <c r="AA236" s="8">
        <f t="shared" si="66"/>
        <v>0.91237113402061853</v>
      </c>
      <c r="AB236" s="8">
        <f t="shared" si="67"/>
        <v>4.8022598870056499E-2</v>
      </c>
      <c r="AC236" s="8">
        <f t="shared" si="68"/>
        <v>1.2711864406779662E-2</v>
      </c>
      <c r="AD236" s="8">
        <f t="shared" si="69"/>
        <v>0.95197740112994356</v>
      </c>
      <c r="AE236" s="11">
        <f t="shared" si="70"/>
        <v>0.6166666666666667</v>
      </c>
      <c r="AF236" s="11">
        <f t="shared" si="71"/>
        <v>80</v>
      </c>
      <c r="AG236" s="11">
        <f t="shared" si="72"/>
        <v>8.85</v>
      </c>
      <c r="AH236" s="13">
        <f t="shared" si="73"/>
        <v>8.4366666666666656</v>
      </c>
      <c r="AI236">
        <f t="shared" si="74"/>
        <v>9.0533333333333328</v>
      </c>
      <c r="AJ236" s="14">
        <f t="shared" si="75"/>
        <v>0.93188512518409417</v>
      </c>
      <c r="AK236">
        <f t="shared" si="76"/>
        <v>85.714285714285708</v>
      </c>
      <c r="AL236" s="8">
        <f t="shared" si="77"/>
        <v>0.93333333333333335</v>
      </c>
      <c r="AM236" s="8">
        <f t="shared" si="78"/>
        <v>0.95197740112994356</v>
      </c>
      <c r="AN236" s="16">
        <f t="shared" si="79"/>
        <v>0.82799134098277904</v>
      </c>
      <c r="AO236" s="16">
        <f t="shared" si="80"/>
        <v>0.86258912911866947</v>
      </c>
      <c r="AP236" s="17">
        <f t="shared" si="81"/>
        <v>13533.54</v>
      </c>
      <c r="AQ236" s="17">
        <f t="shared" si="82"/>
        <v>19.115169491525425</v>
      </c>
      <c r="AR236" s="17">
        <f t="shared" si="83"/>
        <v>7465.1399999999994</v>
      </c>
      <c r="AS236" s="17">
        <f t="shared" si="84"/>
        <v>10.543983050847457</v>
      </c>
      <c r="AT236" s="18" t="str">
        <f t="shared" si="85"/>
        <v>Low</v>
      </c>
      <c r="AU236" s="16" t="str">
        <f t="shared" si="86"/>
        <v>Warning</v>
      </c>
      <c r="AV236" s="17">
        <f t="shared" si="87"/>
        <v>172.03652542372882</v>
      </c>
    </row>
    <row r="237" spans="1:48">
      <c r="A237">
        <v>236</v>
      </c>
      <c r="B237" s="2">
        <v>46090</v>
      </c>
      <c r="C237" t="s">
        <v>26</v>
      </c>
      <c r="D237" t="s">
        <v>40</v>
      </c>
      <c r="E237" t="s">
        <v>67</v>
      </c>
      <c r="F237" t="s">
        <v>42</v>
      </c>
      <c r="G237" t="s">
        <v>47</v>
      </c>
      <c r="H237" t="s">
        <v>339</v>
      </c>
      <c r="I237" t="s">
        <v>170</v>
      </c>
      <c r="J237" s="4">
        <v>495</v>
      </c>
      <c r="K237" s="4">
        <v>512</v>
      </c>
      <c r="L237" s="4">
        <v>493</v>
      </c>
      <c r="M237" s="4">
        <v>19</v>
      </c>
      <c r="N237" s="4">
        <v>4</v>
      </c>
      <c r="O237" s="4">
        <v>38</v>
      </c>
      <c r="P237" t="s">
        <v>83</v>
      </c>
      <c r="Q237" s="4">
        <v>64</v>
      </c>
      <c r="R237" s="4">
        <v>67</v>
      </c>
      <c r="S237" s="4">
        <v>76.2</v>
      </c>
      <c r="T237" s="5">
        <v>2.34</v>
      </c>
      <c r="U237" s="5">
        <v>17.239999999999998</v>
      </c>
      <c r="V237" s="43">
        <v>16400.04</v>
      </c>
      <c r="W237" s="5">
        <v>7.51</v>
      </c>
      <c r="X237" s="6" t="s">
        <v>45</v>
      </c>
      <c r="Y237" s="4">
        <v>35</v>
      </c>
      <c r="Z237" s="43">
        <v>25871.13</v>
      </c>
      <c r="AA237" s="8">
        <f t="shared" si="66"/>
        <v>1.0343434343434343</v>
      </c>
      <c r="AB237" s="8">
        <f t="shared" si="67"/>
        <v>3.7109375E-2</v>
      </c>
      <c r="AC237" s="8">
        <f t="shared" si="68"/>
        <v>7.8125E-3</v>
      </c>
      <c r="AD237" s="8">
        <f t="shared" si="69"/>
        <v>0.962890625</v>
      </c>
      <c r="AE237" s="11">
        <f t="shared" si="70"/>
        <v>0.6333333333333333</v>
      </c>
      <c r="AF237" s="11">
        <f t="shared" si="71"/>
        <v>53.731343283582092</v>
      </c>
      <c r="AG237" s="11">
        <f t="shared" si="72"/>
        <v>9.5288888888888881</v>
      </c>
      <c r="AH237" s="13">
        <f t="shared" si="73"/>
        <v>8.1666666666666679</v>
      </c>
      <c r="AI237">
        <f t="shared" si="74"/>
        <v>8.8000000000000007</v>
      </c>
      <c r="AJ237" s="14">
        <f t="shared" si="75"/>
        <v>0.92803030303030309</v>
      </c>
      <c r="AK237">
        <f t="shared" si="76"/>
        <v>56.25</v>
      </c>
      <c r="AL237" s="8">
        <f t="shared" si="77"/>
        <v>0.95522388059701502</v>
      </c>
      <c r="AM237" s="8">
        <f t="shared" si="78"/>
        <v>0.962890625</v>
      </c>
      <c r="AN237" s="16">
        <f t="shared" si="79"/>
        <v>0.85358011080958862</v>
      </c>
      <c r="AO237" s="16">
        <f t="shared" si="80"/>
        <v>0.86263435498551366</v>
      </c>
      <c r="AP237" s="17">
        <f t="shared" si="81"/>
        <v>16400.04</v>
      </c>
      <c r="AQ237" s="17">
        <f t="shared" si="82"/>
        <v>32.031328125000002</v>
      </c>
      <c r="AR237" s="17">
        <f t="shared" si="83"/>
        <v>9471.09</v>
      </c>
      <c r="AS237" s="17">
        <f t="shared" si="84"/>
        <v>18.49822265625</v>
      </c>
      <c r="AT237" s="18" t="str">
        <f t="shared" si="85"/>
        <v>High</v>
      </c>
      <c r="AU237" s="16" t="str">
        <f t="shared" si="86"/>
        <v>Normal</v>
      </c>
      <c r="AV237" s="17">
        <f t="shared" si="87"/>
        <v>128.12531250000001</v>
      </c>
    </row>
    <row r="238" spans="1:48">
      <c r="A238">
        <v>237</v>
      </c>
      <c r="B238" s="2">
        <v>46023</v>
      </c>
      <c r="C238" t="s">
        <v>26</v>
      </c>
      <c r="D238" t="s">
        <v>40</v>
      </c>
      <c r="E238" t="s">
        <v>41</v>
      </c>
      <c r="F238" t="s">
        <v>29</v>
      </c>
      <c r="G238" t="s">
        <v>58</v>
      </c>
      <c r="H238" t="s">
        <v>340</v>
      </c>
      <c r="I238" t="s">
        <v>170</v>
      </c>
      <c r="J238" s="4">
        <v>621</v>
      </c>
      <c r="K238" s="4">
        <v>658</v>
      </c>
      <c r="L238" s="4">
        <v>623</v>
      </c>
      <c r="M238" s="4">
        <v>35</v>
      </c>
      <c r="N238" s="4">
        <v>13</v>
      </c>
      <c r="O238" s="4">
        <v>18</v>
      </c>
      <c r="P238" t="s">
        <v>83</v>
      </c>
      <c r="Q238" s="4">
        <v>49</v>
      </c>
      <c r="R238" s="4">
        <v>53</v>
      </c>
      <c r="S238" s="4">
        <v>63.4</v>
      </c>
      <c r="T238" s="5">
        <v>2.02</v>
      </c>
      <c r="U238" s="5">
        <v>23.59</v>
      </c>
      <c r="V238" s="43">
        <v>15231.72</v>
      </c>
      <c r="W238" s="5">
        <v>8.8800000000000008</v>
      </c>
      <c r="X238" s="6" t="s">
        <v>89</v>
      </c>
      <c r="Y238" s="4">
        <v>36</v>
      </c>
      <c r="Z238" s="43">
        <v>23532.83</v>
      </c>
      <c r="AA238" s="8">
        <f t="shared" si="66"/>
        <v>1.0595813204508857</v>
      </c>
      <c r="AB238" s="8">
        <f t="shared" si="67"/>
        <v>5.3191489361702128E-2</v>
      </c>
      <c r="AC238" s="8">
        <f t="shared" si="68"/>
        <v>1.9756838905775075E-2</v>
      </c>
      <c r="AD238" s="8">
        <f t="shared" si="69"/>
        <v>0.94680851063829785</v>
      </c>
      <c r="AE238" s="11">
        <f t="shared" si="70"/>
        <v>0.3</v>
      </c>
      <c r="AF238" s="11">
        <f t="shared" si="71"/>
        <v>67.924528301886795</v>
      </c>
      <c r="AG238" s="11">
        <f t="shared" si="72"/>
        <v>9.6872222222222231</v>
      </c>
      <c r="AH238" s="13">
        <f t="shared" si="73"/>
        <v>8.1524999999999999</v>
      </c>
      <c r="AI238">
        <f t="shared" si="74"/>
        <v>8.4525000000000006</v>
      </c>
      <c r="AJ238" s="14">
        <f t="shared" si="75"/>
        <v>0.96450754214729362</v>
      </c>
      <c r="AK238">
        <f t="shared" si="76"/>
        <v>73.469387755102048</v>
      </c>
      <c r="AL238" s="8">
        <f t="shared" si="77"/>
        <v>0.92452830188679236</v>
      </c>
      <c r="AM238" s="8">
        <f t="shared" si="78"/>
        <v>0.94680851063829785</v>
      </c>
      <c r="AN238" s="16">
        <f t="shared" si="79"/>
        <v>0.84428289668894962</v>
      </c>
      <c r="AO238" s="16">
        <f t="shared" si="80"/>
        <v>0.86264620609045606</v>
      </c>
      <c r="AP238" s="17">
        <f t="shared" si="81"/>
        <v>15231.72</v>
      </c>
      <c r="AQ238" s="17">
        <f t="shared" si="82"/>
        <v>23.148510638297871</v>
      </c>
      <c r="AR238" s="17">
        <f t="shared" si="83"/>
        <v>8301.1100000000024</v>
      </c>
      <c r="AS238" s="17">
        <f t="shared" si="84"/>
        <v>12.615668693009122</v>
      </c>
      <c r="AT238" s="18" t="str">
        <f t="shared" si="85"/>
        <v>Medium</v>
      </c>
      <c r="AU238" s="16" t="str">
        <f t="shared" si="86"/>
        <v>Warning</v>
      </c>
      <c r="AV238" s="17">
        <f t="shared" si="87"/>
        <v>300.93063829787235</v>
      </c>
    </row>
    <row r="239" spans="1:48">
      <c r="A239">
        <v>238</v>
      </c>
      <c r="B239" s="2">
        <v>46184</v>
      </c>
      <c r="C239" t="s">
        <v>26</v>
      </c>
      <c r="D239" t="s">
        <v>108</v>
      </c>
      <c r="E239" t="s">
        <v>109</v>
      </c>
      <c r="F239" t="s">
        <v>57</v>
      </c>
      <c r="G239" t="s">
        <v>58</v>
      </c>
      <c r="H239" t="s">
        <v>341</v>
      </c>
      <c r="I239" t="s">
        <v>96</v>
      </c>
      <c r="J239" s="4">
        <v>768</v>
      </c>
      <c r="K239" s="4">
        <v>648</v>
      </c>
      <c r="L239" s="4">
        <v>559</v>
      </c>
      <c r="M239" s="4">
        <v>89</v>
      </c>
      <c r="N239" s="4">
        <v>25</v>
      </c>
      <c r="O239" s="4">
        <v>0</v>
      </c>
      <c r="P239" t="s">
        <v>39</v>
      </c>
      <c r="Q239" s="4">
        <v>49</v>
      </c>
      <c r="R239" s="4">
        <v>53</v>
      </c>
      <c r="S239" s="4">
        <v>76.599999999999994</v>
      </c>
      <c r="T239" s="5">
        <v>3.25</v>
      </c>
      <c r="U239" s="5">
        <v>19.739999999999998</v>
      </c>
      <c r="V239" s="43">
        <v>13444.03</v>
      </c>
      <c r="W239" s="5">
        <v>8.85</v>
      </c>
      <c r="X239" s="6" t="s">
        <v>34</v>
      </c>
      <c r="Y239" s="4">
        <v>33</v>
      </c>
      <c r="Z239" s="43">
        <v>21100.23</v>
      </c>
      <c r="AA239" s="8">
        <f t="shared" si="66"/>
        <v>0.84375</v>
      </c>
      <c r="AB239" s="8">
        <f t="shared" si="67"/>
        <v>0.13734567901234568</v>
      </c>
      <c r="AC239" s="8">
        <f t="shared" si="68"/>
        <v>3.8580246913580245E-2</v>
      </c>
      <c r="AD239" s="8">
        <f t="shared" si="69"/>
        <v>0.86265432098765427</v>
      </c>
      <c r="AE239" s="11">
        <f t="shared" si="70"/>
        <v>0</v>
      </c>
      <c r="AF239" s="11">
        <f t="shared" si="71"/>
        <v>67.924528301886795</v>
      </c>
      <c r="AG239" s="11">
        <f t="shared" si="72"/>
        <v>9.5399999999999991</v>
      </c>
      <c r="AH239" s="13">
        <f t="shared" si="73"/>
        <v>10.453333333333333</v>
      </c>
      <c r="AI239">
        <f t="shared" si="74"/>
        <v>10.453333333333333</v>
      </c>
      <c r="AJ239" s="14">
        <f t="shared" si="75"/>
        <v>1</v>
      </c>
      <c r="AK239">
        <f t="shared" si="76"/>
        <v>73.469387755102048</v>
      </c>
      <c r="AL239" s="8">
        <f t="shared" si="77"/>
        <v>0.92452830188679236</v>
      </c>
      <c r="AM239" s="8">
        <f t="shared" si="78"/>
        <v>0.86265432098765427</v>
      </c>
      <c r="AN239" s="16">
        <f t="shared" si="79"/>
        <v>0.79754833449801987</v>
      </c>
      <c r="AO239" s="16">
        <f t="shared" si="80"/>
        <v>0.862670273337378</v>
      </c>
      <c r="AP239" s="17">
        <f t="shared" si="81"/>
        <v>13444.03</v>
      </c>
      <c r="AQ239" s="17">
        <f t="shared" si="82"/>
        <v>20.746959876543212</v>
      </c>
      <c r="AR239" s="17">
        <f t="shared" si="83"/>
        <v>7656.1999999999989</v>
      </c>
      <c r="AS239" s="17">
        <f t="shared" si="84"/>
        <v>11.815123456790122</v>
      </c>
      <c r="AT239" s="18" t="str">
        <f t="shared" si="85"/>
        <v>High</v>
      </c>
      <c r="AU239" s="16" t="str">
        <f t="shared" si="86"/>
        <v>Warning</v>
      </c>
      <c r="AV239" s="17">
        <f t="shared" si="87"/>
        <v>518.67399691358025</v>
      </c>
    </row>
    <row r="240" spans="1:48">
      <c r="A240">
        <v>239</v>
      </c>
      <c r="B240" s="2">
        <v>46161</v>
      </c>
      <c r="C240" t="s">
        <v>46</v>
      </c>
      <c r="D240" t="s">
        <v>40</v>
      </c>
      <c r="E240" t="s">
        <v>74</v>
      </c>
      <c r="F240" t="s">
        <v>57</v>
      </c>
      <c r="G240" t="s">
        <v>36</v>
      </c>
      <c r="H240" t="s">
        <v>342</v>
      </c>
      <c r="I240" t="s">
        <v>143</v>
      </c>
      <c r="J240" s="4">
        <v>698</v>
      </c>
      <c r="K240" s="4">
        <v>575</v>
      </c>
      <c r="L240" s="4">
        <v>537</v>
      </c>
      <c r="M240" s="4">
        <v>38</v>
      </c>
      <c r="N240" s="4">
        <v>14</v>
      </c>
      <c r="O240" s="4">
        <v>43</v>
      </c>
      <c r="P240" t="s">
        <v>83</v>
      </c>
      <c r="Q240" s="4">
        <v>45</v>
      </c>
      <c r="R240" s="4">
        <v>46</v>
      </c>
      <c r="S240" s="4">
        <v>67</v>
      </c>
      <c r="T240" s="5">
        <v>2.92</v>
      </c>
      <c r="U240" s="5">
        <v>19.47</v>
      </c>
      <c r="V240" s="43">
        <v>12120.56</v>
      </c>
      <c r="W240" s="5">
        <v>7.26</v>
      </c>
      <c r="X240" s="6" t="s">
        <v>34</v>
      </c>
      <c r="Y240" s="4">
        <v>13</v>
      </c>
      <c r="Z240" s="43">
        <v>19254.18</v>
      </c>
      <c r="AA240" s="8">
        <f t="shared" si="66"/>
        <v>0.82378223495702008</v>
      </c>
      <c r="AB240" s="8">
        <f t="shared" si="67"/>
        <v>6.6086956521739126E-2</v>
      </c>
      <c r="AC240" s="8">
        <f t="shared" si="68"/>
        <v>2.4347826086956521E-2</v>
      </c>
      <c r="AD240" s="8">
        <f t="shared" si="69"/>
        <v>0.93391304347826087</v>
      </c>
      <c r="AE240" s="11">
        <f t="shared" si="70"/>
        <v>0.71666666666666667</v>
      </c>
      <c r="AF240" s="11">
        <f t="shared" si="71"/>
        <v>78.260869565217391</v>
      </c>
      <c r="AG240" s="11">
        <f t="shared" si="72"/>
        <v>7.3472222222222223</v>
      </c>
      <c r="AH240" s="13">
        <f t="shared" si="73"/>
        <v>8.0083333333333329</v>
      </c>
      <c r="AI240">
        <f t="shared" si="74"/>
        <v>8.7249999999999996</v>
      </c>
      <c r="AJ240" s="14">
        <f t="shared" si="75"/>
        <v>0.91786055396370581</v>
      </c>
      <c r="AK240">
        <f t="shared" si="76"/>
        <v>80</v>
      </c>
      <c r="AL240" s="8">
        <f t="shared" si="77"/>
        <v>0.97826086956521741</v>
      </c>
      <c r="AM240" s="8">
        <f t="shared" si="78"/>
        <v>0.93391304347826087</v>
      </c>
      <c r="AN240" s="16">
        <f t="shared" si="79"/>
        <v>0.83856711858347632</v>
      </c>
      <c r="AO240" s="16">
        <f t="shared" si="80"/>
        <v>0.86275573519937176</v>
      </c>
      <c r="AP240" s="17">
        <f t="shared" si="81"/>
        <v>12120.56</v>
      </c>
      <c r="AQ240" s="17">
        <f t="shared" si="82"/>
        <v>21.079234782608694</v>
      </c>
      <c r="AR240" s="17">
        <f t="shared" si="83"/>
        <v>7133.6200000000008</v>
      </c>
      <c r="AS240" s="17">
        <f t="shared" si="84"/>
        <v>12.406295652173915</v>
      </c>
      <c r="AT240" s="18" t="str">
        <f t="shared" si="85"/>
        <v>Medium</v>
      </c>
      <c r="AU240" s="16" t="str">
        <f t="shared" si="86"/>
        <v>Warning</v>
      </c>
      <c r="AV240" s="17">
        <f t="shared" si="87"/>
        <v>295.10928695652171</v>
      </c>
    </row>
    <row r="241" spans="1:48">
      <c r="A241">
        <v>240</v>
      </c>
      <c r="B241" s="2">
        <v>46181</v>
      </c>
      <c r="C241" t="s">
        <v>26</v>
      </c>
      <c r="D241" t="s">
        <v>77</v>
      </c>
      <c r="E241" t="s">
        <v>105</v>
      </c>
      <c r="F241" t="s">
        <v>42</v>
      </c>
      <c r="G241" t="s">
        <v>30</v>
      </c>
      <c r="H241" t="s">
        <v>343</v>
      </c>
      <c r="I241" t="s">
        <v>129</v>
      </c>
      <c r="J241" s="4">
        <v>877</v>
      </c>
      <c r="K241" s="4">
        <v>847</v>
      </c>
      <c r="L241" s="4">
        <v>782</v>
      </c>
      <c r="M241" s="4">
        <v>65</v>
      </c>
      <c r="N241" s="4">
        <v>13</v>
      </c>
      <c r="O241" s="4">
        <v>41</v>
      </c>
      <c r="P241" t="s">
        <v>33</v>
      </c>
      <c r="Q241" s="4">
        <v>42</v>
      </c>
      <c r="R241" s="4">
        <v>45</v>
      </c>
      <c r="S241" s="4">
        <v>77.099999999999994</v>
      </c>
      <c r="T241" s="5">
        <v>2.5099999999999998</v>
      </c>
      <c r="U241" s="5">
        <v>27.94</v>
      </c>
      <c r="V241" s="43">
        <v>16301.1</v>
      </c>
      <c r="W241" s="5">
        <v>9.31</v>
      </c>
      <c r="X241" s="6" t="s">
        <v>34</v>
      </c>
      <c r="Y241" s="4">
        <v>15</v>
      </c>
      <c r="Z241" s="43">
        <v>24454.66</v>
      </c>
      <c r="AA241" s="8">
        <f t="shared" si="66"/>
        <v>0.96579247434435578</v>
      </c>
      <c r="AB241" s="8">
        <f t="shared" si="67"/>
        <v>7.6741440377804018E-2</v>
      </c>
      <c r="AC241" s="8">
        <f t="shared" si="68"/>
        <v>1.5348288075560802E-2</v>
      </c>
      <c r="AD241" s="8">
        <f t="shared" si="69"/>
        <v>0.92325855962219594</v>
      </c>
      <c r="AE241" s="11">
        <f t="shared" si="70"/>
        <v>0.68333333333333335</v>
      </c>
      <c r="AF241" s="11">
        <f t="shared" si="71"/>
        <v>80</v>
      </c>
      <c r="AG241" s="11">
        <f t="shared" si="72"/>
        <v>10.5875</v>
      </c>
      <c r="AH241" s="13">
        <f t="shared" si="73"/>
        <v>9.5483333333333338</v>
      </c>
      <c r="AI241">
        <f t="shared" si="74"/>
        <v>10.231666666666667</v>
      </c>
      <c r="AJ241" s="14">
        <f t="shared" si="75"/>
        <v>0.93321387848183746</v>
      </c>
      <c r="AK241">
        <f t="shared" si="76"/>
        <v>85.714285714285708</v>
      </c>
      <c r="AL241" s="8">
        <f t="shared" si="77"/>
        <v>0.93333333333333335</v>
      </c>
      <c r="AM241" s="8">
        <f t="shared" si="78"/>
        <v>0.92325855962219594</v>
      </c>
      <c r="AN241" s="16">
        <f t="shared" si="79"/>
        <v>0.80415785451547861</v>
      </c>
      <c r="AO241" s="16">
        <f t="shared" si="80"/>
        <v>0.86278752050372909</v>
      </c>
      <c r="AP241" s="17">
        <f t="shared" si="81"/>
        <v>16301.1</v>
      </c>
      <c r="AQ241" s="17">
        <f t="shared" si="82"/>
        <v>19.245690672963402</v>
      </c>
      <c r="AR241" s="17">
        <f t="shared" si="83"/>
        <v>8153.5599999999995</v>
      </c>
      <c r="AS241" s="17">
        <f t="shared" si="84"/>
        <v>9.6263990554899639</v>
      </c>
      <c r="AT241" s="18" t="str">
        <f t="shared" si="85"/>
        <v>High</v>
      </c>
      <c r="AU241" s="16" t="str">
        <f t="shared" si="86"/>
        <v>Warning</v>
      </c>
      <c r="AV241" s="17">
        <f t="shared" si="87"/>
        <v>250.19397874852422</v>
      </c>
    </row>
    <row r="242" spans="1:48">
      <c r="A242">
        <v>241</v>
      </c>
      <c r="B242" s="2">
        <v>46198</v>
      </c>
      <c r="C242" t="s">
        <v>26</v>
      </c>
      <c r="D242" t="s">
        <v>108</v>
      </c>
      <c r="E242" t="s">
        <v>146</v>
      </c>
      <c r="F242" t="s">
        <v>42</v>
      </c>
      <c r="G242" t="s">
        <v>103</v>
      </c>
      <c r="H242" t="s">
        <v>344</v>
      </c>
      <c r="I242" t="s">
        <v>205</v>
      </c>
      <c r="J242" s="4">
        <v>536</v>
      </c>
      <c r="K242" s="4">
        <v>375</v>
      </c>
      <c r="L242" s="4">
        <v>341</v>
      </c>
      <c r="M242" s="4">
        <v>34</v>
      </c>
      <c r="N242" s="4">
        <v>11</v>
      </c>
      <c r="O242" s="4">
        <v>38</v>
      </c>
      <c r="P242" t="s">
        <v>70</v>
      </c>
      <c r="Q242" s="4">
        <v>57</v>
      </c>
      <c r="R242" s="4">
        <v>59</v>
      </c>
      <c r="S242" s="4">
        <v>76.3</v>
      </c>
      <c r="T242" s="5">
        <v>2.33</v>
      </c>
      <c r="U242" s="5">
        <v>15.64</v>
      </c>
      <c r="V242" s="43">
        <v>10296.370000000001</v>
      </c>
      <c r="W242" s="5">
        <v>5.05</v>
      </c>
      <c r="X242" s="6" t="s">
        <v>34</v>
      </c>
      <c r="Y242" s="4">
        <v>31</v>
      </c>
      <c r="Z242" s="43">
        <v>15299.32</v>
      </c>
      <c r="AA242" s="8">
        <f t="shared" si="66"/>
        <v>0.69962686567164178</v>
      </c>
      <c r="AB242" s="8">
        <f t="shared" si="67"/>
        <v>9.0666666666666673E-2</v>
      </c>
      <c r="AC242" s="8">
        <f t="shared" si="68"/>
        <v>2.9333333333333333E-2</v>
      </c>
      <c r="AD242" s="8">
        <f t="shared" si="69"/>
        <v>0.90933333333333333</v>
      </c>
      <c r="AE242" s="11">
        <f t="shared" si="70"/>
        <v>0.6333333333333333</v>
      </c>
      <c r="AF242" s="11">
        <f t="shared" si="71"/>
        <v>61.016949152542374</v>
      </c>
      <c r="AG242" s="11">
        <f t="shared" si="72"/>
        <v>6.145833333333333</v>
      </c>
      <c r="AH242" s="13">
        <f t="shared" si="73"/>
        <v>7.8533333333333335</v>
      </c>
      <c r="AI242">
        <f t="shared" si="74"/>
        <v>8.4866666666666664</v>
      </c>
      <c r="AJ242" s="14">
        <f t="shared" si="75"/>
        <v>0.92537313432835822</v>
      </c>
      <c r="AK242">
        <f t="shared" si="76"/>
        <v>63.157894736842103</v>
      </c>
      <c r="AL242" s="8">
        <f t="shared" si="77"/>
        <v>0.96610169491525433</v>
      </c>
      <c r="AM242" s="8">
        <f t="shared" si="78"/>
        <v>0.90933333333333333</v>
      </c>
      <c r="AN242" s="16">
        <f t="shared" si="79"/>
        <v>0.81294814065266885</v>
      </c>
      <c r="AO242" s="16">
        <f t="shared" si="80"/>
        <v>0.86286466480108215</v>
      </c>
      <c r="AP242" s="17">
        <f t="shared" si="81"/>
        <v>10296.370000000001</v>
      </c>
      <c r="AQ242" s="17">
        <f t="shared" si="82"/>
        <v>27.456986666666669</v>
      </c>
      <c r="AR242" s="17">
        <f t="shared" si="83"/>
        <v>5002.9499999999989</v>
      </c>
      <c r="AS242" s="17">
        <f t="shared" si="84"/>
        <v>13.341199999999997</v>
      </c>
      <c r="AT242" s="18" t="str">
        <f t="shared" si="85"/>
        <v>High</v>
      </c>
      <c r="AU242" s="16" t="str">
        <f t="shared" si="86"/>
        <v>Warning</v>
      </c>
      <c r="AV242" s="17">
        <f t="shared" si="87"/>
        <v>302.02685333333335</v>
      </c>
    </row>
    <row r="243" spans="1:48">
      <c r="A243">
        <v>242</v>
      </c>
      <c r="B243" s="2">
        <v>46189</v>
      </c>
      <c r="C243" t="s">
        <v>46</v>
      </c>
      <c r="D243" t="s">
        <v>40</v>
      </c>
      <c r="E243" t="s">
        <v>74</v>
      </c>
      <c r="F243" t="s">
        <v>57</v>
      </c>
      <c r="G243" t="s">
        <v>36</v>
      </c>
      <c r="H243" t="s">
        <v>345</v>
      </c>
      <c r="I243" t="s">
        <v>132</v>
      </c>
      <c r="J243" s="4">
        <v>785</v>
      </c>
      <c r="K243" s="4">
        <v>707</v>
      </c>
      <c r="L243" s="4">
        <v>660</v>
      </c>
      <c r="M243" s="4">
        <v>47</v>
      </c>
      <c r="N243" s="4">
        <v>15</v>
      </c>
      <c r="O243" s="4">
        <v>19</v>
      </c>
      <c r="P243" t="s">
        <v>33</v>
      </c>
      <c r="Q243" s="4">
        <v>45</v>
      </c>
      <c r="R243" s="4">
        <v>46</v>
      </c>
      <c r="S243" s="4">
        <v>69.599999999999994</v>
      </c>
      <c r="T243" s="5">
        <v>1.51</v>
      </c>
      <c r="U243" s="5">
        <v>21.9</v>
      </c>
      <c r="V243" s="43">
        <v>14147.74</v>
      </c>
      <c r="W243" s="5">
        <v>7.73</v>
      </c>
      <c r="X243" s="6" t="s">
        <v>45</v>
      </c>
      <c r="Y243" s="4">
        <v>25</v>
      </c>
      <c r="Z243" s="43">
        <v>22672.98</v>
      </c>
      <c r="AA243" s="8">
        <f t="shared" si="66"/>
        <v>0.90063694267515926</v>
      </c>
      <c r="AB243" s="8">
        <f t="shared" si="67"/>
        <v>6.6478076379066484E-2</v>
      </c>
      <c r="AC243" s="8">
        <f t="shared" si="68"/>
        <v>2.1216407355021217E-2</v>
      </c>
      <c r="AD243" s="8">
        <f t="shared" si="69"/>
        <v>0.93352192362093356</v>
      </c>
      <c r="AE243" s="11">
        <f t="shared" si="70"/>
        <v>0.31666666666666665</v>
      </c>
      <c r="AF243" s="11">
        <f t="shared" si="71"/>
        <v>78.260869565217391</v>
      </c>
      <c r="AG243" s="11">
        <f t="shared" si="72"/>
        <v>9.0338888888888889</v>
      </c>
      <c r="AH243" s="13">
        <f t="shared" si="73"/>
        <v>9.4958333333333336</v>
      </c>
      <c r="AI243">
        <f t="shared" si="74"/>
        <v>9.8125</v>
      </c>
      <c r="AJ243" s="14">
        <f t="shared" si="75"/>
        <v>0.96772823779193207</v>
      </c>
      <c r="AK243">
        <f t="shared" si="76"/>
        <v>80</v>
      </c>
      <c r="AL243" s="8">
        <f t="shared" si="77"/>
        <v>0.97826086956521741</v>
      </c>
      <c r="AM243" s="8">
        <f t="shared" si="78"/>
        <v>0.93352192362093356</v>
      </c>
      <c r="AN243" s="16">
        <f t="shared" si="79"/>
        <v>0.88375649291004199</v>
      </c>
      <c r="AO243" s="16">
        <f t="shared" si="80"/>
        <v>0.86293043097255562</v>
      </c>
      <c r="AP243" s="17">
        <f t="shared" si="81"/>
        <v>14147.74</v>
      </c>
      <c r="AQ243" s="17">
        <f t="shared" si="82"/>
        <v>20.010947666195189</v>
      </c>
      <c r="AR243" s="17">
        <f t="shared" si="83"/>
        <v>8525.24</v>
      </c>
      <c r="AS243" s="17">
        <f t="shared" si="84"/>
        <v>12.058330975954737</v>
      </c>
      <c r="AT243" s="18" t="str">
        <f t="shared" si="85"/>
        <v>Low</v>
      </c>
      <c r="AU243" s="16" t="str">
        <f t="shared" si="86"/>
        <v>Normal</v>
      </c>
      <c r="AV243" s="17">
        <f t="shared" si="87"/>
        <v>300.16421499292784</v>
      </c>
    </row>
    <row r="244" spans="1:48">
      <c r="A244">
        <v>243</v>
      </c>
      <c r="B244" s="2">
        <v>46158</v>
      </c>
      <c r="C244" t="s">
        <v>26</v>
      </c>
      <c r="D244" t="s">
        <v>55</v>
      </c>
      <c r="E244" t="s">
        <v>98</v>
      </c>
      <c r="F244" t="s">
        <v>57</v>
      </c>
      <c r="G244" t="s">
        <v>47</v>
      </c>
      <c r="H244" t="s">
        <v>346</v>
      </c>
      <c r="I244" t="s">
        <v>60</v>
      </c>
      <c r="J244" s="4">
        <v>506</v>
      </c>
      <c r="K244" s="4">
        <v>397</v>
      </c>
      <c r="L244" s="4">
        <v>357</v>
      </c>
      <c r="M244" s="4">
        <v>40</v>
      </c>
      <c r="N244" s="4">
        <v>13</v>
      </c>
      <c r="O244" s="4">
        <v>104</v>
      </c>
      <c r="P244" t="s">
        <v>61</v>
      </c>
      <c r="Q244" s="4">
        <v>64</v>
      </c>
      <c r="R244" s="4">
        <v>72</v>
      </c>
      <c r="S244" s="4">
        <v>70.900000000000006</v>
      </c>
      <c r="T244" s="5">
        <v>2.44</v>
      </c>
      <c r="U244" s="5">
        <v>18.04</v>
      </c>
      <c r="V244" s="43">
        <v>12062.28</v>
      </c>
      <c r="W244" s="5">
        <v>7.73</v>
      </c>
      <c r="X244" s="6" t="s">
        <v>45</v>
      </c>
      <c r="Y244" s="4">
        <v>18</v>
      </c>
      <c r="Z244" s="43">
        <v>18055.330000000002</v>
      </c>
      <c r="AA244" s="8">
        <f t="shared" si="66"/>
        <v>0.78458498023715417</v>
      </c>
      <c r="AB244" s="8">
        <f t="shared" si="67"/>
        <v>0.10075566750629723</v>
      </c>
      <c r="AC244" s="8">
        <f t="shared" si="68"/>
        <v>3.2745591939546598E-2</v>
      </c>
      <c r="AD244" s="8">
        <f t="shared" si="69"/>
        <v>0.89924433249370272</v>
      </c>
      <c r="AE244" s="11">
        <f t="shared" si="70"/>
        <v>1.7333333333333334</v>
      </c>
      <c r="AF244" s="11">
        <f t="shared" si="71"/>
        <v>50</v>
      </c>
      <c r="AG244" s="11">
        <f t="shared" si="72"/>
        <v>7.94</v>
      </c>
      <c r="AH244" s="13">
        <f t="shared" si="73"/>
        <v>7.2622222222222215</v>
      </c>
      <c r="AI244">
        <f t="shared" si="74"/>
        <v>8.9955555555555549</v>
      </c>
      <c r="AJ244" s="14">
        <f t="shared" si="75"/>
        <v>0.80731225296442688</v>
      </c>
      <c r="AK244">
        <f t="shared" si="76"/>
        <v>56.25</v>
      </c>
      <c r="AL244" s="8">
        <f t="shared" si="77"/>
        <v>0.88888888888888884</v>
      </c>
      <c r="AM244" s="8">
        <f t="shared" si="78"/>
        <v>0.89924433249370272</v>
      </c>
      <c r="AN244" s="16">
        <f t="shared" si="79"/>
        <v>0.6453075271386518</v>
      </c>
      <c r="AO244" s="16">
        <f t="shared" si="80"/>
        <v>0.86290295595680699</v>
      </c>
      <c r="AP244" s="17">
        <f t="shared" si="81"/>
        <v>12062.28</v>
      </c>
      <c r="AQ244" s="17">
        <f t="shared" si="82"/>
        <v>30.383576826196474</v>
      </c>
      <c r="AR244" s="17">
        <f t="shared" si="83"/>
        <v>5993.0500000000011</v>
      </c>
      <c r="AS244" s="17">
        <f t="shared" si="84"/>
        <v>15.095843828715369</v>
      </c>
      <c r="AT244" s="18" t="str">
        <f t="shared" si="85"/>
        <v>Medium</v>
      </c>
      <c r="AU244" s="16" t="str">
        <f t="shared" si="86"/>
        <v>Critical</v>
      </c>
      <c r="AV244" s="17">
        <f t="shared" si="87"/>
        <v>394.98649874055417</v>
      </c>
    </row>
    <row r="245" spans="1:48">
      <c r="A245">
        <v>244</v>
      </c>
      <c r="B245" s="2">
        <v>46036</v>
      </c>
      <c r="C245" t="s">
        <v>26</v>
      </c>
      <c r="D245" t="s">
        <v>77</v>
      </c>
      <c r="E245" t="s">
        <v>84</v>
      </c>
      <c r="F245" t="s">
        <v>42</v>
      </c>
      <c r="G245" t="s">
        <v>30</v>
      </c>
      <c r="H245" t="s">
        <v>347</v>
      </c>
      <c r="I245" t="s">
        <v>94</v>
      </c>
      <c r="J245" s="4">
        <v>947</v>
      </c>
      <c r="K245" s="4">
        <v>901</v>
      </c>
      <c r="L245" s="4">
        <v>850</v>
      </c>
      <c r="M245" s="4">
        <v>51</v>
      </c>
      <c r="N245" s="4">
        <v>18</v>
      </c>
      <c r="O245" s="4">
        <v>24</v>
      </c>
      <c r="P245" t="s">
        <v>81</v>
      </c>
      <c r="Q245" s="4">
        <v>42</v>
      </c>
      <c r="R245" s="4">
        <v>42</v>
      </c>
      <c r="S245" s="4">
        <v>72.8</v>
      </c>
      <c r="T245" s="5">
        <v>1.7</v>
      </c>
      <c r="U245" s="5">
        <v>36.619999999999997</v>
      </c>
      <c r="V245" s="43">
        <v>16109.76</v>
      </c>
      <c r="W245" s="5">
        <v>8.33</v>
      </c>
      <c r="X245" s="6" t="s">
        <v>45</v>
      </c>
      <c r="Y245" s="4">
        <v>39</v>
      </c>
      <c r="Z245" s="43">
        <v>27837.279999999999</v>
      </c>
      <c r="AA245" s="8">
        <f t="shared" si="66"/>
        <v>0.95142555438225973</v>
      </c>
      <c r="AB245" s="8">
        <f t="shared" si="67"/>
        <v>5.6603773584905662E-2</v>
      </c>
      <c r="AC245" s="8">
        <f t="shared" si="68"/>
        <v>1.9977802441731411E-2</v>
      </c>
      <c r="AD245" s="8">
        <f t="shared" si="69"/>
        <v>0.94339622641509435</v>
      </c>
      <c r="AE245" s="11">
        <f t="shared" si="70"/>
        <v>0.4</v>
      </c>
      <c r="AF245" s="11">
        <f t="shared" si="71"/>
        <v>85.714285714285708</v>
      </c>
      <c r="AG245" s="11">
        <f t="shared" si="72"/>
        <v>10.511666666666667</v>
      </c>
      <c r="AH245" s="13">
        <f t="shared" si="73"/>
        <v>10.648333333333333</v>
      </c>
      <c r="AI245">
        <f t="shared" si="74"/>
        <v>11.048333333333334</v>
      </c>
      <c r="AJ245" s="14">
        <f t="shared" si="75"/>
        <v>0.96379544426006936</v>
      </c>
      <c r="AK245">
        <f t="shared" si="76"/>
        <v>85.714285714285708</v>
      </c>
      <c r="AL245" s="8">
        <f t="shared" si="77"/>
        <v>1</v>
      </c>
      <c r="AM245" s="8">
        <f t="shared" si="78"/>
        <v>0.94339622641509435</v>
      </c>
      <c r="AN245" s="16">
        <f t="shared" si="79"/>
        <v>0.90924098515100882</v>
      </c>
      <c r="AO245" s="16">
        <f t="shared" si="80"/>
        <v>0.86319040038060912</v>
      </c>
      <c r="AP245" s="17">
        <f t="shared" si="81"/>
        <v>16109.76</v>
      </c>
      <c r="AQ245" s="17">
        <f t="shared" si="82"/>
        <v>17.879866814650388</v>
      </c>
      <c r="AR245" s="17">
        <f t="shared" si="83"/>
        <v>11727.519999999999</v>
      </c>
      <c r="AS245" s="17">
        <f t="shared" si="84"/>
        <v>13.016115427302996</v>
      </c>
      <c r="AT245" s="18" t="str">
        <f t="shared" si="85"/>
        <v>Low</v>
      </c>
      <c r="AU245" s="16" t="str">
        <f t="shared" si="86"/>
        <v>Normal</v>
      </c>
      <c r="AV245" s="17">
        <f t="shared" si="87"/>
        <v>321.837602663707</v>
      </c>
    </row>
    <row r="246" spans="1:48">
      <c r="A246">
        <v>245</v>
      </c>
      <c r="B246" s="2">
        <v>46060</v>
      </c>
      <c r="C246" t="s">
        <v>26</v>
      </c>
      <c r="D246" t="s">
        <v>55</v>
      </c>
      <c r="E246" t="s">
        <v>98</v>
      </c>
      <c r="F246" t="s">
        <v>29</v>
      </c>
      <c r="G246" t="s">
        <v>58</v>
      </c>
      <c r="H246" t="s">
        <v>348</v>
      </c>
      <c r="I246" t="s">
        <v>96</v>
      </c>
      <c r="J246" s="4">
        <v>719</v>
      </c>
      <c r="K246" s="4">
        <v>755</v>
      </c>
      <c r="L246" s="4">
        <v>686</v>
      </c>
      <c r="M246" s="4">
        <v>69</v>
      </c>
      <c r="N246" s="4">
        <v>27</v>
      </c>
      <c r="O246" s="4">
        <v>24</v>
      </c>
      <c r="P246" t="s">
        <v>70</v>
      </c>
      <c r="Q246" s="4">
        <v>49</v>
      </c>
      <c r="R246" s="4">
        <v>49</v>
      </c>
      <c r="S246" s="4">
        <v>79.400000000000006</v>
      </c>
      <c r="T246" s="5">
        <v>1.88</v>
      </c>
      <c r="U246" s="5">
        <v>28.66</v>
      </c>
      <c r="V246" s="43">
        <v>16885.060000000001</v>
      </c>
      <c r="W246" s="5">
        <v>9.68</v>
      </c>
      <c r="X246" s="6" t="s">
        <v>34</v>
      </c>
      <c r="Y246" s="4">
        <v>31</v>
      </c>
      <c r="Z246" s="43">
        <v>26803.33</v>
      </c>
      <c r="AA246" s="8">
        <f t="shared" si="66"/>
        <v>1.0500695410292071</v>
      </c>
      <c r="AB246" s="8">
        <f t="shared" si="67"/>
        <v>9.1390728476821198E-2</v>
      </c>
      <c r="AC246" s="8">
        <f t="shared" si="68"/>
        <v>3.5761589403973511E-2</v>
      </c>
      <c r="AD246" s="8">
        <f t="shared" si="69"/>
        <v>0.90860927152317883</v>
      </c>
      <c r="AE246" s="11">
        <f t="shared" si="70"/>
        <v>0.4</v>
      </c>
      <c r="AF246" s="11">
        <f t="shared" si="71"/>
        <v>73.469387755102048</v>
      </c>
      <c r="AG246" s="11">
        <f t="shared" si="72"/>
        <v>10.276388888888889</v>
      </c>
      <c r="AH246" s="13">
        <f t="shared" si="73"/>
        <v>9.386388888888888</v>
      </c>
      <c r="AI246">
        <f t="shared" si="74"/>
        <v>9.7863888888888884</v>
      </c>
      <c r="AJ246" s="14">
        <f t="shared" si="75"/>
        <v>0.95912690528227973</v>
      </c>
      <c r="AK246">
        <f t="shared" si="76"/>
        <v>73.469387755102048</v>
      </c>
      <c r="AL246" s="8">
        <f t="shared" si="77"/>
        <v>1</v>
      </c>
      <c r="AM246" s="8">
        <f t="shared" si="78"/>
        <v>0.90860927152317883</v>
      </c>
      <c r="AN246" s="16">
        <f t="shared" si="79"/>
        <v>0.87147159870681312</v>
      </c>
      <c r="AO246" s="16">
        <f t="shared" si="80"/>
        <v>0.86312948690869051</v>
      </c>
      <c r="AP246" s="17">
        <f t="shared" si="81"/>
        <v>16885.060000000001</v>
      </c>
      <c r="AQ246" s="17">
        <f t="shared" si="82"/>
        <v>22.364317880794705</v>
      </c>
      <c r="AR246" s="17">
        <f t="shared" si="83"/>
        <v>9918.27</v>
      </c>
      <c r="AS246" s="17">
        <f t="shared" si="84"/>
        <v>13.136781456953642</v>
      </c>
      <c r="AT246" s="18" t="str">
        <f t="shared" si="85"/>
        <v>Medium</v>
      </c>
      <c r="AU246" s="16" t="str">
        <f t="shared" si="86"/>
        <v>Normal</v>
      </c>
      <c r="AV246" s="17">
        <f t="shared" si="87"/>
        <v>603.83658278145697</v>
      </c>
    </row>
    <row r="247" spans="1:48">
      <c r="A247">
        <v>246</v>
      </c>
      <c r="B247" s="2">
        <v>46081</v>
      </c>
      <c r="C247" t="s">
        <v>26</v>
      </c>
      <c r="D247" t="s">
        <v>40</v>
      </c>
      <c r="E247" t="s">
        <v>74</v>
      </c>
      <c r="F247" t="s">
        <v>42</v>
      </c>
      <c r="G247" t="s">
        <v>47</v>
      </c>
      <c r="H247" t="s">
        <v>349</v>
      </c>
      <c r="I247" t="s">
        <v>63</v>
      </c>
      <c r="J247" s="4">
        <v>664</v>
      </c>
      <c r="K247" s="4">
        <v>640</v>
      </c>
      <c r="L247" s="4">
        <v>595</v>
      </c>
      <c r="M247" s="4">
        <v>45</v>
      </c>
      <c r="N247" s="4">
        <v>18</v>
      </c>
      <c r="O247" s="4">
        <v>38</v>
      </c>
      <c r="P247" t="s">
        <v>76</v>
      </c>
      <c r="Q247" s="4">
        <v>64</v>
      </c>
      <c r="R247" s="4">
        <v>64</v>
      </c>
      <c r="S247" s="4">
        <v>68.8</v>
      </c>
      <c r="T247" s="5">
        <v>2.2000000000000002</v>
      </c>
      <c r="U247" s="5">
        <v>28.22</v>
      </c>
      <c r="V247" s="43">
        <v>19644.23</v>
      </c>
      <c r="W247" s="5">
        <v>7.08</v>
      </c>
      <c r="X247" s="6" t="s">
        <v>50</v>
      </c>
      <c r="Y247" s="4">
        <v>25</v>
      </c>
      <c r="Z247" s="43">
        <v>31373.43</v>
      </c>
      <c r="AA247" s="8">
        <f t="shared" si="66"/>
        <v>0.96385542168674698</v>
      </c>
      <c r="AB247" s="8">
        <f t="shared" si="67"/>
        <v>7.03125E-2</v>
      </c>
      <c r="AC247" s="8">
        <f t="shared" si="68"/>
        <v>2.8125000000000001E-2</v>
      </c>
      <c r="AD247" s="8">
        <f t="shared" si="69"/>
        <v>0.9296875</v>
      </c>
      <c r="AE247" s="11">
        <f t="shared" si="70"/>
        <v>0.6333333333333333</v>
      </c>
      <c r="AF247" s="11">
        <f t="shared" si="71"/>
        <v>56.25</v>
      </c>
      <c r="AG247" s="11">
        <f t="shared" si="72"/>
        <v>11.377777777777778</v>
      </c>
      <c r="AH247" s="13">
        <f t="shared" si="73"/>
        <v>11.171111111111111</v>
      </c>
      <c r="AI247">
        <f t="shared" si="74"/>
        <v>11.804444444444444</v>
      </c>
      <c r="AJ247" s="14">
        <f t="shared" si="75"/>
        <v>0.94634789156626509</v>
      </c>
      <c r="AK247">
        <f t="shared" si="76"/>
        <v>56.25</v>
      </c>
      <c r="AL247" s="8">
        <f t="shared" si="77"/>
        <v>1</v>
      </c>
      <c r="AM247" s="8">
        <f t="shared" si="78"/>
        <v>0.9296875</v>
      </c>
      <c r="AN247" s="16">
        <f t="shared" si="79"/>
        <v>0.87980780544051207</v>
      </c>
      <c r="AO247" s="16">
        <f t="shared" si="80"/>
        <v>0.86311843775399089</v>
      </c>
      <c r="AP247" s="17">
        <f t="shared" si="81"/>
        <v>19644.23</v>
      </c>
      <c r="AQ247" s="17">
        <f t="shared" si="82"/>
        <v>30.694109375</v>
      </c>
      <c r="AR247" s="17">
        <f t="shared" si="83"/>
        <v>11729.2</v>
      </c>
      <c r="AS247" s="17">
        <f t="shared" si="84"/>
        <v>18.326875000000001</v>
      </c>
      <c r="AT247" s="18" t="str">
        <f t="shared" si="85"/>
        <v>Medium</v>
      </c>
      <c r="AU247" s="16" t="str">
        <f t="shared" si="86"/>
        <v>Normal</v>
      </c>
      <c r="AV247" s="17">
        <f t="shared" si="87"/>
        <v>552.49396875000002</v>
      </c>
    </row>
    <row r="248" spans="1:48">
      <c r="A248">
        <v>247</v>
      </c>
      <c r="B248" s="2">
        <v>46152</v>
      </c>
      <c r="C248" t="s">
        <v>26</v>
      </c>
      <c r="D248" t="s">
        <v>40</v>
      </c>
      <c r="E248" t="s">
        <v>74</v>
      </c>
      <c r="F248" t="s">
        <v>29</v>
      </c>
      <c r="G248" t="s">
        <v>36</v>
      </c>
      <c r="H248" t="s">
        <v>350</v>
      </c>
      <c r="I248" t="s">
        <v>32</v>
      </c>
      <c r="J248" s="4">
        <v>911</v>
      </c>
      <c r="K248" s="4">
        <v>917</v>
      </c>
      <c r="L248" s="4">
        <v>875</v>
      </c>
      <c r="M248" s="4">
        <v>42</v>
      </c>
      <c r="N248" s="4">
        <v>14</v>
      </c>
      <c r="O248" s="4">
        <v>42</v>
      </c>
      <c r="P248" t="s">
        <v>70</v>
      </c>
      <c r="Q248" s="4">
        <v>45</v>
      </c>
      <c r="R248" s="4">
        <v>46</v>
      </c>
      <c r="S248" s="4">
        <v>76.599999999999994</v>
      </c>
      <c r="T248" s="5">
        <v>2.19</v>
      </c>
      <c r="U248" s="5">
        <v>29.85</v>
      </c>
      <c r="V248" s="43">
        <v>18957.27</v>
      </c>
      <c r="W248" s="5">
        <v>9.19</v>
      </c>
      <c r="X248" s="6" t="s">
        <v>50</v>
      </c>
      <c r="Y248" s="4">
        <v>41</v>
      </c>
      <c r="Z248" s="43">
        <v>30558.41</v>
      </c>
      <c r="AA248" s="8">
        <f t="shared" si="66"/>
        <v>1.0065861690450055</v>
      </c>
      <c r="AB248" s="8">
        <f t="shared" si="67"/>
        <v>4.5801526717557252E-2</v>
      </c>
      <c r="AC248" s="8">
        <f t="shared" si="68"/>
        <v>1.5267175572519083E-2</v>
      </c>
      <c r="AD248" s="8">
        <f t="shared" si="69"/>
        <v>0.95419847328244278</v>
      </c>
      <c r="AE248" s="11">
        <f t="shared" si="70"/>
        <v>0.7</v>
      </c>
      <c r="AF248" s="11">
        <f t="shared" si="71"/>
        <v>78.260869565217391</v>
      </c>
      <c r="AG248" s="11">
        <f t="shared" si="72"/>
        <v>11.717222222222222</v>
      </c>
      <c r="AH248" s="13">
        <f t="shared" si="73"/>
        <v>10.6875</v>
      </c>
      <c r="AI248">
        <f t="shared" si="74"/>
        <v>11.387499999999999</v>
      </c>
      <c r="AJ248" s="14">
        <f t="shared" si="75"/>
        <v>0.93852908891328213</v>
      </c>
      <c r="AK248">
        <f t="shared" si="76"/>
        <v>80</v>
      </c>
      <c r="AL248" s="8">
        <f t="shared" si="77"/>
        <v>0.97826086956521741</v>
      </c>
      <c r="AM248" s="8">
        <f t="shared" si="78"/>
        <v>0.95419847328244278</v>
      </c>
      <c r="AN248" s="16">
        <f t="shared" si="79"/>
        <v>0.87607469716847197</v>
      </c>
      <c r="AO248" s="16">
        <f t="shared" si="80"/>
        <v>0.86309630331408849</v>
      </c>
      <c r="AP248" s="17">
        <f t="shared" si="81"/>
        <v>18957.27</v>
      </c>
      <c r="AQ248" s="17">
        <f t="shared" si="82"/>
        <v>20.673140676117775</v>
      </c>
      <c r="AR248" s="17">
        <f t="shared" si="83"/>
        <v>11601.14</v>
      </c>
      <c r="AS248" s="17">
        <f t="shared" si="84"/>
        <v>12.651188658669573</v>
      </c>
      <c r="AT248" s="18" t="str">
        <f t="shared" si="85"/>
        <v>High</v>
      </c>
      <c r="AU248" s="16" t="str">
        <f t="shared" si="86"/>
        <v>Normal</v>
      </c>
      <c r="AV248" s="17">
        <f t="shared" si="87"/>
        <v>289.42396946564884</v>
      </c>
    </row>
    <row r="249" spans="1:48">
      <c r="A249">
        <v>248</v>
      </c>
      <c r="B249" s="2">
        <v>46058</v>
      </c>
      <c r="C249" t="s">
        <v>46</v>
      </c>
      <c r="D249" t="s">
        <v>77</v>
      </c>
      <c r="E249" t="s">
        <v>78</v>
      </c>
      <c r="F249" t="s">
        <v>42</v>
      </c>
      <c r="G249" t="s">
        <v>36</v>
      </c>
      <c r="H249" t="s">
        <v>351</v>
      </c>
      <c r="I249" t="s">
        <v>111</v>
      </c>
      <c r="J249" s="4">
        <v>716</v>
      </c>
      <c r="K249" s="4">
        <v>595</v>
      </c>
      <c r="L249" s="4">
        <v>556</v>
      </c>
      <c r="M249" s="4">
        <v>39</v>
      </c>
      <c r="N249" s="4">
        <v>13</v>
      </c>
      <c r="O249" s="4">
        <v>40</v>
      </c>
      <c r="P249" t="s">
        <v>54</v>
      </c>
      <c r="Q249" s="4">
        <v>45</v>
      </c>
      <c r="R249" s="4">
        <v>48</v>
      </c>
      <c r="S249" s="4">
        <v>74.7</v>
      </c>
      <c r="T249" s="5">
        <v>1.93</v>
      </c>
      <c r="U249" s="5">
        <v>22.15</v>
      </c>
      <c r="V249" s="43">
        <v>12219.07</v>
      </c>
      <c r="W249" s="5">
        <v>8.48</v>
      </c>
      <c r="X249" s="6" t="s">
        <v>89</v>
      </c>
      <c r="Y249" s="4">
        <v>68</v>
      </c>
      <c r="Z249" s="43">
        <v>18936.400000000001</v>
      </c>
      <c r="AA249" s="8">
        <f t="shared" si="66"/>
        <v>0.83100558659217882</v>
      </c>
      <c r="AB249" s="8">
        <f t="shared" si="67"/>
        <v>6.5546218487394961E-2</v>
      </c>
      <c r="AC249" s="8">
        <f t="shared" si="68"/>
        <v>2.1848739495798318E-2</v>
      </c>
      <c r="AD249" s="8">
        <f t="shared" si="69"/>
        <v>0.93445378151260505</v>
      </c>
      <c r="AE249" s="11">
        <f t="shared" si="70"/>
        <v>0.66666666666666663</v>
      </c>
      <c r="AF249" s="11">
        <f t="shared" si="71"/>
        <v>75</v>
      </c>
      <c r="AG249" s="11">
        <f t="shared" si="72"/>
        <v>7.9333333333333336</v>
      </c>
      <c r="AH249" s="13">
        <f t="shared" si="73"/>
        <v>8.2833333333333332</v>
      </c>
      <c r="AI249">
        <f t="shared" si="74"/>
        <v>8.9499999999999993</v>
      </c>
      <c r="AJ249" s="14">
        <f t="shared" si="75"/>
        <v>0.92551210428305408</v>
      </c>
      <c r="AK249">
        <f t="shared" si="76"/>
        <v>80</v>
      </c>
      <c r="AL249" s="8">
        <f t="shared" si="77"/>
        <v>0.9375</v>
      </c>
      <c r="AM249" s="8">
        <f t="shared" si="78"/>
        <v>0.93445378151260505</v>
      </c>
      <c r="AN249" s="16">
        <f t="shared" si="79"/>
        <v>0.81079526782780154</v>
      </c>
      <c r="AO249" s="16">
        <f t="shared" si="80"/>
        <v>0.8630790677312804</v>
      </c>
      <c r="AP249" s="17">
        <f t="shared" si="81"/>
        <v>12219.07</v>
      </c>
      <c r="AQ249" s="17">
        <f t="shared" si="82"/>
        <v>20.536252100840336</v>
      </c>
      <c r="AR249" s="17">
        <f t="shared" si="83"/>
        <v>6717.3300000000017</v>
      </c>
      <c r="AS249" s="17">
        <f t="shared" si="84"/>
        <v>11.289630252100844</v>
      </c>
      <c r="AT249" s="18" t="str">
        <f t="shared" si="85"/>
        <v>High</v>
      </c>
      <c r="AU249" s="16" t="str">
        <f t="shared" si="86"/>
        <v>Warning</v>
      </c>
      <c r="AV249" s="17">
        <f t="shared" si="87"/>
        <v>266.97127731092439</v>
      </c>
    </row>
    <row r="250" spans="1:48">
      <c r="A250">
        <v>249</v>
      </c>
      <c r="B250" s="2">
        <v>46121</v>
      </c>
      <c r="C250" t="s">
        <v>46</v>
      </c>
      <c r="D250" t="s">
        <v>40</v>
      </c>
      <c r="E250" t="s">
        <v>74</v>
      </c>
      <c r="F250" t="s">
        <v>29</v>
      </c>
      <c r="G250" t="s">
        <v>58</v>
      </c>
      <c r="H250" t="s">
        <v>352</v>
      </c>
      <c r="I250" t="s">
        <v>72</v>
      </c>
      <c r="J250" s="4">
        <v>724</v>
      </c>
      <c r="K250" s="4">
        <v>686</v>
      </c>
      <c r="L250" s="4">
        <v>645</v>
      </c>
      <c r="M250" s="4">
        <v>41</v>
      </c>
      <c r="N250" s="4">
        <v>11</v>
      </c>
      <c r="O250" s="4">
        <v>38</v>
      </c>
      <c r="P250" t="s">
        <v>81</v>
      </c>
      <c r="Q250" s="4">
        <v>49</v>
      </c>
      <c r="R250" s="4">
        <v>52</v>
      </c>
      <c r="S250" s="4">
        <v>61.9</v>
      </c>
      <c r="T250" s="5">
        <v>1.85</v>
      </c>
      <c r="U250" s="5">
        <v>29.31</v>
      </c>
      <c r="V250" s="43">
        <v>14952.42</v>
      </c>
      <c r="W250" s="5">
        <v>6.99</v>
      </c>
      <c r="X250" s="6" t="s">
        <v>34</v>
      </c>
      <c r="Y250" s="4">
        <v>16</v>
      </c>
      <c r="Z250" s="43">
        <v>24440.02</v>
      </c>
      <c r="AA250" s="8">
        <f t="shared" si="66"/>
        <v>0.9475138121546961</v>
      </c>
      <c r="AB250" s="8">
        <f t="shared" si="67"/>
        <v>5.9766763848396499E-2</v>
      </c>
      <c r="AC250" s="8">
        <f t="shared" si="68"/>
        <v>1.6034985422740525E-2</v>
      </c>
      <c r="AD250" s="8">
        <f t="shared" si="69"/>
        <v>0.94023323615160348</v>
      </c>
      <c r="AE250" s="11">
        <f t="shared" si="70"/>
        <v>0.6333333333333333</v>
      </c>
      <c r="AF250" s="11">
        <f t="shared" si="71"/>
        <v>69.230769230769226</v>
      </c>
      <c r="AG250" s="11">
        <f t="shared" si="72"/>
        <v>9.9088888888888889</v>
      </c>
      <c r="AH250" s="13">
        <f t="shared" si="73"/>
        <v>9.2211111111111119</v>
      </c>
      <c r="AI250">
        <f t="shared" si="74"/>
        <v>9.8544444444444448</v>
      </c>
      <c r="AJ250" s="14">
        <f t="shared" si="75"/>
        <v>0.93573119855677078</v>
      </c>
      <c r="AK250">
        <f t="shared" si="76"/>
        <v>73.469387755102048</v>
      </c>
      <c r="AL250" s="8">
        <f t="shared" si="77"/>
        <v>0.94230769230769218</v>
      </c>
      <c r="AM250" s="8">
        <f t="shared" si="78"/>
        <v>0.94023323615160348</v>
      </c>
      <c r="AN250" s="16">
        <f t="shared" si="79"/>
        <v>0.82904755916087502</v>
      </c>
      <c r="AO250" s="16">
        <f t="shared" si="80"/>
        <v>0.86314859406093936</v>
      </c>
      <c r="AP250" s="17">
        <f t="shared" si="81"/>
        <v>14952.42</v>
      </c>
      <c r="AQ250" s="17">
        <f t="shared" si="82"/>
        <v>21.796530612244897</v>
      </c>
      <c r="AR250" s="17">
        <f t="shared" si="83"/>
        <v>9487.6</v>
      </c>
      <c r="AS250" s="17">
        <f t="shared" si="84"/>
        <v>13.830320699708455</v>
      </c>
      <c r="AT250" s="18" t="str">
        <f t="shared" si="85"/>
        <v>Low</v>
      </c>
      <c r="AU250" s="16" t="str">
        <f t="shared" si="86"/>
        <v>Warning</v>
      </c>
      <c r="AV250" s="17">
        <f t="shared" si="87"/>
        <v>239.76183673469387</v>
      </c>
    </row>
    <row r="251" spans="1:48">
      <c r="A251">
        <v>250</v>
      </c>
      <c r="B251" s="2">
        <v>46151</v>
      </c>
      <c r="C251" t="s">
        <v>26</v>
      </c>
      <c r="D251" t="s">
        <v>40</v>
      </c>
      <c r="E251" t="s">
        <v>74</v>
      </c>
      <c r="F251" t="s">
        <v>42</v>
      </c>
      <c r="G251" t="s">
        <v>36</v>
      </c>
      <c r="H251" t="s">
        <v>353</v>
      </c>
      <c r="I251" t="s">
        <v>122</v>
      </c>
      <c r="J251" s="4">
        <v>911</v>
      </c>
      <c r="K251" s="4">
        <v>842</v>
      </c>
      <c r="L251" s="4">
        <v>797</v>
      </c>
      <c r="M251" s="4">
        <v>45</v>
      </c>
      <c r="N251" s="4">
        <v>9</v>
      </c>
      <c r="O251" s="4">
        <v>33</v>
      </c>
      <c r="P251" t="s">
        <v>61</v>
      </c>
      <c r="Q251" s="4">
        <v>45</v>
      </c>
      <c r="R251" s="4">
        <v>49</v>
      </c>
      <c r="S251" s="4">
        <v>81.7</v>
      </c>
      <c r="T251" s="5">
        <v>2.4500000000000002</v>
      </c>
      <c r="U251" s="5">
        <v>34.94</v>
      </c>
      <c r="V251" s="43">
        <v>18206.82</v>
      </c>
      <c r="W251" s="5">
        <v>6.99</v>
      </c>
      <c r="X251" s="6" t="s">
        <v>34</v>
      </c>
      <c r="Y251" s="4">
        <v>4</v>
      </c>
      <c r="Z251" s="43">
        <v>28224.86</v>
      </c>
      <c r="AA251" s="8">
        <f t="shared" si="66"/>
        <v>0.92425905598243685</v>
      </c>
      <c r="AB251" s="8">
        <f t="shared" si="67"/>
        <v>5.3444180522565318E-2</v>
      </c>
      <c r="AC251" s="8">
        <f t="shared" si="68"/>
        <v>1.0688836104513063E-2</v>
      </c>
      <c r="AD251" s="8">
        <f t="shared" si="69"/>
        <v>0.94655581947743472</v>
      </c>
      <c r="AE251" s="11">
        <f t="shared" si="70"/>
        <v>0.55000000000000004</v>
      </c>
      <c r="AF251" s="11">
        <f t="shared" si="71"/>
        <v>73.469387755102048</v>
      </c>
      <c r="AG251" s="11">
        <f t="shared" si="72"/>
        <v>11.460555555555555</v>
      </c>
      <c r="AH251" s="13">
        <f t="shared" si="73"/>
        <v>10.837499999999999</v>
      </c>
      <c r="AI251">
        <f t="shared" si="74"/>
        <v>11.387499999999999</v>
      </c>
      <c r="AJ251" s="14">
        <f t="shared" si="75"/>
        <v>0.95170142700329297</v>
      </c>
      <c r="AK251">
        <f t="shared" si="76"/>
        <v>80</v>
      </c>
      <c r="AL251" s="8">
        <f t="shared" si="77"/>
        <v>0.91836734693877564</v>
      </c>
      <c r="AM251" s="8">
        <f t="shared" si="78"/>
        <v>0.94655581947743472</v>
      </c>
      <c r="AN251" s="16">
        <f t="shared" si="79"/>
        <v>0.82730068543005264</v>
      </c>
      <c r="AO251" s="16">
        <f t="shared" si="80"/>
        <v>0.86319400156413528</v>
      </c>
      <c r="AP251" s="17">
        <f t="shared" si="81"/>
        <v>18206.82</v>
      </c>
      <c r="AQ251" s="17">
        <f t="shared" si="82"/>
        <v>21.623301662707838</v>
      </c>
      <c r="AR251" s="17">
        <f t="shared" si="83"/>
        <v>10018.040000000001</v>
      </c>
      <c r="AS251" s="17">
        <f t="shared" si="84"/>
        <v>11.89790973871734</v>
      </c>
      <c r="AT251" s="18" t="str">
        <f t="shared" si="85"/>
        <v>High</v>
      </c>
      <c r="AU251" s="16" t="str">
        <f t="shared" si="86"/>
        <v>Warning</v>
      </c>
      <c r="AV251" s="17">
        <f t="shared" si="87"/>
        <v>194.60971496437054</v>
      </c>
    </row>
    <row r="252" spans="1:48">
      <c r="A252">
        <v>251</v>
      </c>
      <c r="B252" s="2">
        <v>46150</v>
      </c>
      <c r="C252" t="s">
        <v>26</v>
      </c>
      <c r="D252" t="s">
        <v>77</v>
      </c>
      <c r="E252" t="s">
        <v>105</v>
      </c>
      <c r="F252" t="s">
        <v>57</v>
      </c>
      <c r="G252" t="s">
        <v>30</v>
      </c>
      <c r="H252" t="s">
        <v>354</v>
      </c>
      <c r="I252" t="s">
        <v>86</v>
      </c>
      <c r="J252" s="4">
        <v>787</v>
      </c>
      <c r="K252" s="4">
        <v>550</v>
      </c>
      <c r="L252" s="4">
        <v>502</v>
      </c>
      <c r="M252" s="4">
        <v>48</v>
      </c>
      <c r="N252" s="4">
        <v>16</v>
      </c>
      <c r="O252" s="4">
        <v>114</v>
      </c>
      <c r="P252" t="s">
        <v>33</v>
      </c>
      <c r="Q252" s="4">
        <v>42</v>
      </c>
      <c r="R252" s="4">
        <v>47</v>
      </c>
      <c r="S252" s="4">
        <v>84.1</v>
      </c>
      <c r="T252" s="5">
        <v>1.82</v>
      </c>
      <c r="U252" s="5">
        <v>24.43</v>
      </c>
      <c r="V252" s="43">
        <v>10415.370000000001</v>
      </c>
      <c r="W252" s="5">
        <v>6.97</v>
      </c>
      <c r="X252" s="6" t="s">
        <v>34</v>
      </c>
      <c r="Y252" s="4">
        <v>6</v>
      </c>
      <c r="Z252" s="43">
        <v>15875.17</v>
      </c>
      <c r="AA252" s="8">
        <f t="shared" si="66"/>
        <v>0.69885641677255406</v>
      </c>
      <c r="AB252" s="8">
        <f t="shared" si="67"/>
        <v>8.727272727272728E-2</v>
      </c>
      <c r="AC252" s="8">
        <f t="shared" si="68"/>
        <v>2.9090909090909091E-2</v>
      </c>
      <c r="AD252" s="8">
        <f t="shared" si="69"/>
        <v>0.91272727272727272</v>
      </c>
      <c r="AE252" s="11">
        <f t="shared" si="70"/>
        <v>1.9</v>
      </c>
      <c r="AF252" s="11">
        <f t="shared" si="71"/>
        <v>76.59574468085107</v>
      </c>
      <c r="AG252" s="11">
        <f t="shared" si="72"/>
        <v>7.1805555555555554</v>
      </c>
      <c r="AH252" s="13">
        <f t="shared" si="73"/>
        <v>7.2816666666666663</v>
      </c>
      <c r="AI252">
        <f t="shared" si="74"/>
        <v>9.1816666666666666</v>
      </c>
      <c r="AJ252" s="14">
        <f t="shared" si="75"/>
        <v>0.79306589217643852</v>
      </c>
      <c r="AK252">
        <f t="shared" si="76"/>
        <v>85.714285714285708</v>
      </c>
      <c r="AL252" s="8">
        <f t="shared" si="77"/>
        <v>0.89361702127659592</v>
      </c>
      <c r="AM252" s="8">
        <f t="shared" si="78"/>
        <v>0.91272727272727272</v>
      </c>
      <c r="AN252" s="16">
        <f t="shared" si="79"/>
        <v>0.64684724451249642</v>
      </c>
      <c r="AO252" s="16">
        <f t="shared" si="80"/>
        <v>0.86324185931898079</v>
      </c>
      <c r="AP252" s="17">
        <f t="shared" si="81"/>
        <v>10415.370000000001</v>
      </c>
      <c r="AQ252" s="17">
        <f t="shared" si="82"/>
        <v>18.937036363636366</v>
      </c>
      <c r="AR252" s="17">
        <f t="shared" si="83"/>
        <v>5459.7999999999993</v>
      </c>
      <c r="AS252" s="17">
        <f t="shared" si="84"/>
        <v>9.9269090909090902</v>
      </c>
      <c r="AT252" s="18" t="str">
        <f t="shared" si="85"/>
        <v>Medium</v>
      </c>
      <c r="AU252" s="16" t="str">
        <f t="shared" si="86"/>
        <v>Critical</v>
      </c>
      <c r="AV252" s="17">
        <f t="shared" si="87"/>
        <v>302.99258181818186</v>
      </c>
    </row>
    <row r="253" spans="1:48">
      <c r="A253">
        <v>252</v>
      </c>
      <c r="B253" s="2">
        <v>46056</v>
      </c>
      <c r="C253" t="s">
        <v>46</v>
      </c>
      <c r="D253" t="s">
        <v>77</v>
      </c>
      <c r="E253" t="s">
        <v>78</v>
      </c>
      <c r="F253" t="s">
        <v>29</v>
      </c>
      <c r="G253" t="s">
        <v>58</v>
      </c>
      <c r="H253" t="s">
        <v>355</v>
      </c>
      <c r="I253" t="s">
        <v>122</v>
      </c>
      <c r="J253" s="4">
        <v>644</v>
      </c>
      <c r="K253" s="4">
        <v>662</v>
      </c>
      <c r="L253" s="4">
        <v>637</v>
      </c>
      <c r="M253" s="4">
        <v>25</v>
      </c>
      <c r="N253" s="4">
        <v>9</v>
      </c>
      <c r="O253" s="4">
        <v>12</v>
      </c>
      <c r="P253" t="s">
        <v>81</v>
      </c>
      <c r="Q253" s="4">
        <v>49</v>
      </c>
      <c r="R253" s="4">
        <v>48</v>
      </c>
      <c r="S253" s="4">
        <v>68.900000000000006</v>
      </c>
      <c r="T253" s="5">
        <v>1.99</v>
      </c>
      <c r="U253" s="5">
        <v>27.12</v>
      </c>
      <c r="V253" s="43">
        <v>13971.98</v>
      </c>
      <c r="W253" s="5">
        <v>7.8</v>
      </c>
      <c r="X253" s="6" t="s">
        <v>50</v>
      </c>
      <c r="Y253" s="4">
        <v>14</v>
      </c>
      <c r="Z253" s="43">
        <v>24314.240000000002</v>
      </c>
      <c r="AA253" s="8">
        <f t="shared" si="66"/>
        <v>1.0279503105590062</v>
      </c>
      <c r="AB253" s="8">
        <f t="shared" si="67"/>
        <v>3.7764350453172203E-2</v>
      </c>
      <c r="AC253" s="8">
        <f t="shared" si="68"/>
        <v>1.3595166163141994E-2</v>
      </c>
      <c r="AD253" s="8">
        <f t="shared" si="69"/>
        <v>0.96223564954682783</v>
      </c>
      <c r="AE253" s="11">
        <f t="shared" si="70"/>
        <v>0.2</v>
      </c>
      <c r="AF253" s="11">
        <f t="shared" si="71"/>
        <v>75</v>
      </c>
      <c r="AG253" s="11">
        <f t="shared" si="72"/>
        <v>8.8266666666666662</v>
      </c>
      <c r="AH253" s="13">
        <f t="shared" si="73"/>
        <v>8.5655555555555569</v>
      </c>
      <c r="AI253">
        <f t="shared" si="74"/>
        <v>8.7655555555555562</v>
      </c>
      <c r="AJ253" s="14">
        <f t="shared" si="75"/>
        <v>0.97718341995183178</v>
      </c>
      <c r="AK253">
        <f t="shared" si="76"/>
        <v>73.469387755102048</v>
      </c>
      <c r="AL253" s="8">
        <f t="shared" si="77"/>
        <v>1.0208333333333333</v>
      </c>
      <c r="AM253" s="8">
        <f t="shared" si="78"/>
        <v>0.96223564954682783</v>
      </c>
      <c r="AN253" s="16">
        <f t="shared" si="79"/>
        <v>0.95986990454923604</v>
      </c>
      <c r="AO253" s="16">
        <f t="shared" si="80"/>
        <v>0.86353077068721373</v>
      </c>
      <c r="AP253" s="17">
        <f t="shared" si="81"/>
        <v>13971.98</v>
      </c>
      <c r="AQ253" s="17">
        <f t="shared" si="82"/>
        <v>21.105709969788521</v>
      </c>
      <c r="AR253" s="17">
        <f t="shared" si="83"/>
        <v>10342.260000000002</v>
      </c>
      <c r="AS253" s="17">
        <f t="shared" si="84"/>
        <v>15.622749244712994</v>
      </c>
      <c r="AT253" s="18" t="str">
        <f t="shared" si="85"/>
        <v>Low</v>
      </c>
      <c r="AU253" s="16" t="str">
        <f t="shared" si="86"/>
        <v>Normal</v>
      </c>
      <c r="AV253" s="17">
        <f t="shared" si="87"/>
        <v>189.95138972809667</v>
      </c>
    </row>
    <row r="254" spans="1:48">
      <c r="A254">
        <v>253</v>
      </c>
      <c r="B254" s="2">
        <v>46135</v>
      </c>
      <c r="C254" t="s">
        <v>46</v>
      </c>
      <c r="D254" t="s">
        <v>108</v>
      </c>
      <c r="E254" t="s">
        <v>146</v>
      </c>
      <c r="F254" t="s">
        <v>29</v>
      </c>
      <c r="G254" t="s">
        <v>36</v>
      </c>
      <c r="H254" t="s">
        <v>356</v>
      </c>
      <c r="I254" t="s">
        <v>49</v>
      </c>
      <c r="J254" s="4">
        <v>856</v>
      </c>
      <c r="K254" s="4">
        <v>791</v>
      </c>
      <c r="L254" s="4">
        <v>718</v>
      </c>
      <c r="M254" s="4">
        <v>73</v>
      </c>
      <c r="N254" s="4">
        <v>16</v>
      </c>
      <c r="O254" s="4">
        <v>38</v>
      </c>
      <c r="P254" t="s">
        <v>73</v>
      </c>
      <c r="Q254" s="4">
        <v>45</v>
      </c>
      <c r="R254" s="4">
        <v>44</v>
      </c>
      <c r="S254" s="4">
        <v>73.8</v>
      </c>
      <c r="T254" s="5">
        <v>2.25</v>
      </c>
      <c r="U254" s="5">
        <v>34.28</v>
      </c>
      <c r="V254" s="43">
        <v>16229.92</v>
      </c>
      <c r="W254" s="5">
        <v>8.6300000000000008</v>
      </c>
      <c r="X254" s="6" t="s">
        <v>34</v>
      </c>
      <c r="Y254" s="4">
        <v>1</v>
      </c>
      <c r="Z254" s="43">
        <v>25727.05</v>
      </c>
      <c r="AA254" s="8">
        <f t="shared" si="66"/>
        <v>0.9240654205607477</v>
      </c>
      <c r="AB254" s="8">
        <f t="shared" si="67"/>
        <v>9.2288242730720602E-2</v>
      </c>
      <c r="AC254" s="8">
        <f t="shared" si="68"/>
        <v>2.0227560050568902E-2</v>
      </c>
      <c r="AD254" s="8">
        <f t="shared" si="69"/>
        <v>0.90771175726927944</v>
      </c>
      <c r="AE254" s="11">
        <f t="shared" si="70"/>
        <v>0.6333333333333333</v>
      </c>
      <c r="AF254" s="11">
        <f t="shared" si="71"/>
        <v>81.818181818181813</v>
      </c>
      <c r="AG254" s="11">
        <f t="shared" si="72"/>
        <v>9.6677777777777774</v>
      </c>
      <c r="AH254" s="13">
        <f t="shared" si="73"/>
        <v>10.066666666666666</v>
      </c>
      <c r="AI254">
        <f t="shared" si="74"/>
        <v>10.7</v>
      </c>
      <c r="AJ254" s="14">
        <f t="shared" si="75"/>
        <v>0.94080996884735202</v>
      </c>
      <c r="AK254">
        <f t="shared" si="76"/>
        <v>80</v>
      </c>
      <c r="AL254" s="8">
        <f t="shared" si="77"/>
        <v>1.0227272727272727</v>
      </c>
      <c r="AM254" s="8">
        <f t="shared" si="78"/>
        <v>0.90771175726927944</v>
      </c>
      <c r="AN254" s="16">
        <f t="shared" si="79"/>
        <v>0.87339300348976967</v>
      </c>
      <c r="AO254" s="16">
        <f t="shared" si="80"/>
        <v>0.8634019750537083</v>
      </c>
      <c r="AP254" s="17">
        <f t="shared" si="81"/>
        <v>16229.92</v>
      </c>
      <c r="AQ254" s="17">
        <f t="shared" si="82"/>
        <v>20.518230088495574</v>
      </c>
      <c r="AR254" s="17">
        <f t="shared" si="83"/>
        <v>9497.1299999999992</v>
      </c>
      <c r="AS254" s="17">
        <f t="shared" si="84"/>
        <v>12.006485461441212</v>
      </c>
      <c r="AT254" s="18" t="str">
        <f t="shared" si="85"/>
        <v>High</v>
      </c>
      <c r="AU254" s="16" t="str">
        <f t="shared" si="86"/>
        <v>Normal</v>
      </c>
      <c r="AV254" s="17">
        <f t="shared" si="87"/>
        <v>328.29168141592919</v>
      </c>
    </row>
    <row r="255" spans="1:48">
      <c r="A255">
        <v>254</v>
      </c>
      <c r="B255" s="2">
        <v>46169</v>
      </c>
      <c r="C255" t="s">
        <v>26</v>
      </c>
      <c r="D255" t="s">
        <v>55</v>
      </c>
      <c r="E255" t="s">
        <v>92</v>
      </c>
      <c r="F255" t="s">
        <v>57</v>
      </c>
      <c r="G255" t="s">
        <v>58</v>
      </c>
      <c r="H255" t="s">
        <v>357</v>
      </c>
      <c r="I255" t="s">
        <v>176</v>
      </c>
      <c r="J255" s="4">
        <v>865</v>
      </c>
      <c r="K255" s="4">
        <v>809</v>
      </c>
      <c r="L255" s="4">
        <v>773</v>
      </c>
      <c r="M255" s="4">
        <v>36</v>
      </c>
      <c r="N255" s="4">
        <v>7</v>
      </c>
      <c r="O255" s="4">
        <v>33</v>
      </c>
      <c r="P255" t="s">
        <v>54</v>
      </c>
      <c r="Q255" s="4">
        <v>49</v>
      </c>
      <c r="R255" s="4">
        <v>51</v>
      </c>
      <c r="S255" s="4">
        <v>74.900000000000006</v>
      </c>
      <c r="T255" s="5">
        <v>1.64</v>
      </c>
      <c r="U255" s="5">
        <v>31.32</v>
      </c>
      <c r="V255" s="43">
        <v>17204.57</v>
      </c>
      <c r="W255" s="5">
        <v>9.6199999999999992</v>
      </c>
      <c r="X255" s="6" t="s">
        <v>34</v>
      </c>
      <c r="Y255" s="4">
        <v>1</v>
      </c>
      <c r="Z255" s="43">
        <v>28532.52</v>
      </c>
      <c r="AA255" s="8">
        <f t="shared" si="66"/>
        <v>0.93526011560693645</v>
      </c>
      <c r="AB255" s="8">
        <f t="shared" si="67"/>
        <v>4.4499381953028432E-2</v>
      </c>
      <c r="AC255" s="8">
        <f t="shared" si="68"/>
        <v>8.65265760197775E-3</v>
      </c>
      <c r="AD255" s="8">
        <f t="shared" si="69"/>
        <v>0.95550061804697162</v>
      </c>
      <c r="AE255" s="11">
        <f t="shared" si="70"/>
        <v>0.55000000000000004</v>
      </c>
      <c r="AF255" s="11">
        <f t="shared" si="71"/>
        <v>70.588235294117652</v>
      </c>
      <c r="AG255" s="11">
        <f t="shared" si="72"/>
        <v>11.460833333333333</v>
      </c>
      <c r="AH255" s="13">
        <f t="shared" si="73"/>
        <v>11.22361111111111</v>
      </c>
      <c r="AI255">
        <f t="shared" si="74"/>
        <v>11.77361111111111</v>
      </c>
      <c r="AJ255" s="14">
        <f t="shared" si="75"/>
        <v>0.95328536038692924</v>
      </c>
      <c r="AK255">
        <f t="shared" si="76"/>
        <v>73.469387755102048</v>
      </c>
      <c r="AL255" s="8">
        <f t="shared" si="77"/>
        <v>0.96078431372549022</v>
      </c>
      <c r="AM255" s="8">
        <f t="shared" si="78"/>
        <v>0.95550061804697162</v>
      </c>
      <c r="AN255" s="16">
        <f t="shared" si="79"/>
        <v>0.87514456471014135</v>
      </c>
      <c r="AO255" s="16">
        <f t="shared" si="80"/>
        <v>0.86338860018297725</v>
      </c>
      <c r="AP255" s="17">
        <f t="shared" si="81"/>
        <v>17204.57</v>
      </c>
      <c r="AQ255" s="17">
        <f t="shared" si="82"/>
        <v>21.266464771322621</v>
      </c>
      <c r="AR255" s="17">
        <f t="shared" si="83"/>
        <v>11327.95</v>
      </c>
      <c r="AS255" s="17">
        <f t="shared" si="84"/>
        <v>14.002410383189122</v>
      </c>
      <c r="AT255" s="18" t="str">
        <f t="shared" si="85"/>
        <v>Medium</v>
      </c>
      <c r="AU255" s="16" t="str">
        <f t="shared" si="86"/>
        <v>Normal</v>
      </c>
      <c r="AV255" s="17">
        <f t="shared" si="87"/>
        <v>148.86525339925834</v>
      </c>
    </row>
    <row r="256" spans="1:48">
      <c r="A256">
        <v>255</v>
      </c>
      <c r="B256" s="2">
        <v>46160</v>
      </c>
      <c r="C256" t="s">
        <v>46</v>
      </c>
      <c r="D256" t="s">
        <v>27</v>
      </c>
      <c r="E256" t="s">
        <v>28</v>
      </c>
      <c r="F256" t="s">
        <v>29</v>
      </c>
      <c r="G256" t="s">
        <v>103</v>
      </c>
      <c r="H256" t="s">
        <v>358</v>
      </c>
      <c r="I256" t="s">
        <v>60</v>
      </c>
      <c r="J256" s="4">
        <v>534</v>
      </c>
      <c r="K256" s="4">
        <v>552</v>
      </c>
      <c r="L256" s="4">
        <v>524</v>
      </c>
      <c r="M256" s="4">
        <v>28</v>
      </c>
      <c r="N256" s="4">
        <v>6</v>
      </c>
      <c r="O256" s="4">
        <v>27</v>
      </c>
      <c r="P256" t="s">
        <v>61</v>
      </c>
      <c r="Q256" s="4">
        <v>57</v>
      </c>
      <c r="R256" s="4">
        <v>58</v>
      </c>
      <c r="S256" s="4">
        <v>74.900000000000006</v>
      </c>
      <c r="T256" s="5">
        <v>1.32</v>
      </c>
      <c r="U256" s="5">
        <v>22.1</v>
      </c>
      <c r="V256" s="43">
        <v>16077.31</v>
      </c>
      <c r="W256" s="5">
        <v>10.18</v>
      </c>
      <c r="X256" s="6" t="s">
        <v>34</v>
      </c>
      <c r="Y256" s="4">
        <v>19</v>
      </c>
      <c r="Z256" s="43">
        <v>24546.080000000002</v>
      </c>
      <c r="AA256" s="8">
        <f t="shared" si="66"/>
        <v>1.0337078651685394</v>
      </c>
      <c r="AB256" s="8">
        <f t="shared" si="67"/>
        <v>5.0724637681159424E-2</v>
      </c>
      <c r="AC256" s="8">
        <f t="shared" si="68"/>
        <v>1.0869565217391304E-2</v>
      </c>
      <c r="AD256" s="8">
        <f t="shared" si="69"/>
        <v>0.94927536231884058</v>
      </c>
      <c r="AE256" s="11">
        <f t="shared" si="70"/>
        <v>0.45</v>
      </c>
      <c r="AF256" s="11">
        <f t="shared" si="71"/>
        <v>62.068965517241381</v>
      </c>
      <c r="AG256" s="11">
        <f t="shared" si="72"/>
        <v>8.8933333333333326</v>
      </c>
      <c r="AH256" s="13">
        <f t="shared" si="73"/>
        <v>8.0050000000000008</v>
      </c>
      <c r="AI256">
        <f t="shared" si="74"/>
        <v>8.4550000000000001</v>
      </c>
      <c r="AJ256" s="14">
        <f t="shared" si="75"/>
        <v>0.94677705499704323</v>
      </c>
      <c r="AK256">
        <f t="shared" si="76"/>
        <v>63.157894736842103</v>
      </c>
      <c r="AL256" s="8">
        <f t="shared" si="77"/>
        <v>0.98275862068965525</v>
      </c>
      <c r="AM256" s="8">
        <f t="shared" si="78"/>
        <v>0.94927536231884058</v>
      </c>
      <c r="AN256" s="16">
        <f t="shared" si="79"/>
        <v>0.88325640550511275</v>
      </c>
      <c r="AO256" s="16">
        <f t="shared" si="80"/>
        <v>0.86337284151739124</v>
      </c>
      <c r="AP256" s="17">
        <f t="shared" si="81"/>
        <v>16077.31</v>
      </c>
      <c r="AQ256" s="17">
        <f t="shared" si="82"/>
        <v>29.125561594202896</v>
      </c>
      <c r="AR256" s="17">
        <f t="shared" si="83"/>
        <v>8468.7700000000023</v>
      </c>
      <c r="AS256" s="17">
        <f t="shared" si="84"/>
        <v>15.341974637681163</v>
      </c>
      <c r="AT256" s="18" t="str">
        <f t="shared" si="85"/>
        <v>Medium</v>
      </c>
      <c r="AU256" s="16" t="str">
        <f t="shared" si="86"/>
        <v>Normal</v>
      </c>
      <c r="AV256" s="17">
        <f t="shared" si="87"/>
        <v>174.75336956521738</v>
      </c>
    </row>
    <row r="257" spans="1:48">
      <c r="A257">
        <v>256</v>
      </c>
      <c r="B257" s="2">
        <v>46131</v>
      </c>
      <c r="C257" t="s">
        <v>46</v>
      </c>
      <c r="D257" t="s">
        <v>77</v>
      </c>
      <c r="E257" t="s">
        <v>105</v>
      </c>
      <c r="F257" t="s">
        <v>42</v>
      </c>
      <c r="G257" t="s">
        <v>30</v>
      </c>
      <c r="H257" t="s">
        <v>359</v>
      </c>
      <c r="I257" t="s">
        <v>100</v>
      </c>
      <c r="J257" s="4">
        <v>963</v>
      </c>
      <c r="K257" s="4">
        <v>956</v>
      </c>
      <c r="L257" s="4">
        <v>866</v>
      </c>
      <c r="M257" s="4">
        <v>90</v>
      </c>
      <c r="N257" s="4">
        <v>28</v>
      </c>
      <c r="O257" s="4">
        <v>23</v>
      </c>
      <c r="P257" t="s">
        <v>81</v>
      </c>
      <c r="Q257" s="4">
        <v>42</v>
      </c>
      <c r="R257" s="4">
        <v>43</v>
      </c>
      <c r="S257" s="4">
        <v>82.5</v>
      </c>
      <c r="T257" s="5">
        <v>2.57</v>
      </c>
      <c r="U257" s="5">
        <v>39.130000000000003</v>
      </c>
      <c r="V257" s="43">
        <v>18391.21</v>
      </c>
      <c r="W257" s="5">
        <v>8.1</v>
      </c>
      <c r="X257" s="6" t="s">
        <v>89</v>
      </c>
      <c r="Y257" s="4">
        <v>50</v>
      </c>
      <c r="Z257" s="43">
        <v>28248.720000000001</v>
      </c>
      <c r="AA257" s="8">
        <f t="shared" si="66"/>
        <v>0.9927310488058152</v>
      </c>
      <c r="AB257" s="8">
        <f t="shared" si="67"/>
        <v>9.4142259414225937E-2</v>
      </c>
      <c r="AC257" s="8">
        <f t="shared" si="68"/>
        <v>2.9288702928870293E-2</v>
      </c>
      <c r="AD257" s="8">
        <f t="shared" si="69"/>
        <v>0.90585774058577406</v>
      </c>
      <c r="AE257" s="11">
        <f t="shared" si="70"/>
        <v>0.38333333333333336</v>
      </c>
      <c r="AF257" s="11">
        <f t="shared" si="71"/>
        <v>83.720930232558146</v>
      </c>
      <c r="AG257" s="11">
        <f t="shared" si="72"/>
        <v>11.418888888888889</v>
      </c>
      <c r="AH257" s="13">
        <f t="shared" si="73"/>
        <v>10.851666666666667</v>
      </c>
      <c r="AI257">
        <f t="shared" si="74"/>
        <v>11.234999999999999</v>
      </c>
      <c r="AJ257" s="14">
        <f t="shared" si="75"/>
        <v>0.96588043317015282</v>
      </c>
      <c r="AK257">
        <f t="shared" si="76"/>
        <v>85.714285714285708</v>
      </c>
      <c r="AL257" s="8">
        <f t="shared" si="77"/>
        <v>0.97674418604651181</v>
      </c>
      <c r="AM257" s="8">
        <f t="shared" si="78"/>
        <v>0.90585774058577406</v>
      </c>
      <c r="AN257" s="16">
        <f t="shared" si="79"/>
        <v>0.85460258624269736</v>
      </c>
      <c r="AO257" s="16">
        <f t="shared" si="80"/>
        <v>0.86334615216975674</v>
      </c>
      <c r="AP257" s="17">
        <f t="shared" si="81"/>
        <v>18391.21</v>
      </c>
      <c r="AQ257" s="17">
        <f t="shared" si="82"/>
        <v>19.237667364016737</v>
      </c>
      <c r="AR257" s="17">
        <f t="shared" si="83"/>
        <v>9857.510000000002</v>
      </c>
      <c r="AS257" s="17">
        <f t="shared" si="84"/>
        <v>10.311202928870294</v>
      </c>
      <c r="AT257" s="18" t="str">
        <f t="shared" si="85"/>
        <v>High</v>
      </c>
      <c r="AU257" s="16" t="str">
        <f t="shared" si="86"/>
        <v>Normal</v>
      </c>
      <c r="AV257" s="17">
        <f t="shared" si="87"/>
        <v>538.6546861924686</v>
      </c>
    </row>
    <row r="258" spans="1:48">
      <c r="A258">
        <v>257</v>
      </c>
      <c r="B258" s="2">
        <v>46100</v>
      </c>
      <c r="C258" t="s">
        <v>46</v>
      </c>
      <c r="D258" t="s">
        <v>40</v>
      </c>
      <c r="E258" t="s">
        <v>74</v>
      </c>
      <c r="F258" t="s">
        <v>42</v>
      </c>
      <c r="G258" t="s">
        <v>30</v>
      </c>
      <c r="H258" t="s">
        <v>360</v>
      </c>
      <c r="I258" t="s">
        <v>111</v>
      </c>
      <c r="J258" s="4">
        <v>798</v>
      </c>
      <c r="K258" s="4">
        <v>782</v>
      </c>
      <c r="L258" s="4">
        <v>743</v>
      </c>
      <c r="M258" s="4">
        <v>39</v>
      </c>
      <c r="N258" s="4">
        <v>8</v>
      </c>
      <c r="O258" s="4">
        <v>24</v>
      </c>
      <c r="P258" t="s">
        <v>73</v>
      </c>
      <c r="Q258" s="4">
        <v>42</v>
      </c>
      <c r="R258" s="4">
        <v>44</v>
      </c>
      <c r="S258" s="4">
        <v>68.8</v>
      </c>
      <c r="T258" s="5">
        <v>1.39</v>
      </c>
      <c r="U258" s="5">
        <v>26.51</v>
      </c>
      <c r="V258" s="43">
        <v>13714.82</v>
      </c>
      <c r="W258" s="5">
        <v>9.4700000000000006</v>
      </c>
      <c r="X258" s="6" t="s">
        <v>50</v>
      </c>
      <c r="Y258" s="4">
        <v>45</v>
      </c>
      <c r="Z258" s="43">
        <v>23869.55</v>
      </c>
      <c r="AA258" s="8">
        <f t="shared" ref="AA258:AA321" si="88">IFERROR(K258/J258,0)</f>
        <v>0.97994987468671679</v>
      </c>
      <c r="AB258" s="8">
        <f t="shared" ref="AB258:AB321" si="89">IFERROR(M258/K258,0)</f>
        <v>4.9872122762148335E-2</v>
      </c>
      <c r="AC258" s="8">
        <f t="shared" ref="AC258:AC321" si="90">IFERROR(N258/K258,0)</f>
        <v>1.0230179028132993E-2</v>
      </c>
      <c r="AD258" s="8">
        <f t="shared" ref="AD258:AD321" si="91">IFERROR(L258/K258,0)</f>
        <v>0.95012787723785164</v>
      </c>
      <c r="AE258" s="11">
        <f t="shared" ref="AE258:AE321" si="92">IFERROR(O258/60,0)</f>
        <v>0.4</v>
      </c>
      <c r="AF258" s="11">
        <f t="shared" ref="AF258:AF321" si="93">IFERROR(3600/R258,0)</f>
        <v>81.818181818181813</v>
      </c>
      <c r="AG258" s="11">
        <f t="shared" ref="AG258:AG321" si="94">(K258*R258)/3600</f>
        <v>9.5577777777777779</v>
      </c>
      <c r="AH258" s="13">
        <f t="shared" ref="AH258:AH321" si="95">MAX(0,AI258-AE258)</f>
        <v>8.91</v>
      </c>
      <c r="AI258">
        <f t="shared" ref="AI258:AI321" si="96">(J258*Q258)/3600</f>
        <v>9.31</v>
      </c>
      <c r="AJ258" s="14">
        <f t="shared" ref="AJ258:AJ321" si="97">IFERROR(AH258/AI258,0)</f>
        <v>0.95703544575725019</v>
      </c>
      <c r="AK258">
        <f t="shared" ref="AK258:AK321" si="98">IFERROR(3600/Q258,0)</f>
        <v>85.714285714285708</v>
      </c>
      <c r="AL258" s="8">
        <f t="shared" ref="AL258:AL321" si="99">IFERROR(AF258/AK258,0)</f>
        <v>0.95454545454545459</v>
      </c>
      <c r="AM258" s="8">
        <f t="shared" ref="AM258:AM321" si="100">IFERROR(L258/K258,0)</f>
        <v>0.95012787723785164</v>
      </c>
      <c r="AN258" s="16">
        <f t="shared" ref="AN258:AN321" si="101">AJ258*AL258*AM258</f>
        <v>0.86797396304059371</v>
      </c>
      <c r="AO258" s="16">
        <f t="shared" ref="AO258:AO321" si="102">AVERAGE(AN258:AN1257)</f>
        <v>0.86335790427449743</v>
      </c>
      <c r="AP258" s="17">
        <f t="shared" ref="AP258:AP321" si="103">V258</f>
        <v>13714.82</v>
      </c>
      <c r="AQ258" s="17">
        <f t="shared" ref="AQ258:AQ321" si="104">IFERROR(AP258/K258,0)</f>
        <v>17.538132992327366</v>
      </c>
      <c r="AR258" s="17">
        <f t="shared" ref="AR258:AR321" si="105">Z258-AP258</f>
        <v>10154.73</v>
      </c>
      <c r="AS258" s="17">
        <f t="shared" ref="AS258:AS321" si="106">IFERROR(AR258/K258,0)</f>
        <v>12.985588235294117</v>
      </c>
      <c r="AT258" s="18" t="str">
        <f t="shared" ref="AT258:AT321" si="107">IF((Y258&gt;25)+(O258&gt;25)+(S258&gt;73)+(T258&gt;2)&gt;=3,"High",IF((Y258&gt;25)+(O258&gt;25)+(S258&gt;73)+(T258&gt;2)=2,"Medium","Low"))</f>
        <v>Low</v>
      </c>
      <c r="AU258" s="16" t="str">
        <f t="shared" ref="AU258:AU321" si="108">IF(AN258&lt;70%,"Critical",IF(AN258&lt;85%,"Warning","Normal"))</f>
        <v>Normal</v>
      </c>
      <c r="AV258" s="17">
        <f t="shared" ref="AV258:AV321" si="109">IFERROR(N258*AQ258,0)</f>
        <v>140.30506393861893</v>
      </c>
    </row>
    <row r="259" spans="1:48">
      <c r="A259">
        <v>258</v>
      </c>
      <c r="B259" s="2">
        <v>46089</v>
      </c>
      <c r="C259" t="s">
        <v>46</v>
      </c>
      <c r="D259" t="s">
        <v>27</v>
      </c>
      <c r="E259" t="s">
        <v>35</v>
      </c>
      <c r="F259" t="s">
        <v>42</v>
      </c>
      <c r="G259" t="s">
        <v>103</v>
      </c>
      <c r="H259" t="s">
        <v>361</v>
      </c>
      <c r="I259" t="s">
        <v>38</v>
      </c>
      <c r="J259" s="4">
        <v>561</v>
      </c>
      <c r="K259" s="4">
        <v>563</v>
      </c>
      <c r="L259" s="4">
        <v>531</v>
      </c>
      <c r="M259" s="4">
        <v>32</v>
      </c>
      <c r="N259" s="4">
        <v>13</v>
      </c>
      <c r="O259" s="4">
        <v>32</v>
      </c>
      <c r="P259" t="s">
        <v>70</v>
      </c>
      <c r="Q259" s="4">
        <v>57</v>
      </c>
      <c r="R259" s="4">
        <v>58</v>
      </c>
      <c r="S259" s="4">
        <v>76.5</v>
      </c>
      <c r="T259" s="5">
        <v>2.21</v>
      </c>
      <c r="U259" s="5">
        <v>17.61</v>
      </c>
      <c r="V259" s="43">
        <v>15740.65</v>
      </c>
      <c r="W259" s="5">
        <v>7.48</v>
      </c>
      <c r="X259" s="6" t="s">
        <v>34</v>
      </c>
      <c r="Y259" s="4">
        <v>24</v>
      </c>
      <c r="Z259" s="43">
        <v>24613.64</v>
      </c>
      <c r="AA259" s="8">
        <f t="shared" si="88"/>
        <v>1.0035650623885919</v>
      </c>
      <c r="AB259" s="8">
        <f t="shared" si="89"/>
        <v>5.6838365896980464E-2</v>
      </c>
      <c r="AC259" s="8">
        <f t="shared" si="90"/>
        <v>2.3090586145648313E-2</v>
      </c>
      <c r="AD259" s="8">
        <f t="shared" si="91"/>
        <v>0.94316163410301956</v>
      </c>
      <c r="AE259" s="11">
        <f t="shared" si="92"/>
        <v>0.53333333333333333</v>
      </c>
      <c r="AF259" s="11">
        <f t="shared" si="93"/>
        <v>62.068965517241381</v>
      </c>
      <c r="AG259" s="11">
        <f t="shared" si="94"/>
        <v>9.0705555555555559</v>
      </c>
      <c r="AH259" s="13">
        <f t="shared" si="95"/>
        <v>8.3491666666666671</v>
      </c>
      <c r="AI259">
        <f t="shared" si="96"/>
        <v>8.8825000000000003</v>
      </c>
      <c r="AJ259" s="14">
        <f t="shared" si="97"/>
        <v>0.93995684398161183</v>
      </c>
      <c r="AK259">
        <f t="shared" si="98"/>
        <v>63.157894736842103</v>
      </c>
      <c r="AL259" s="8">
        <f t="shared" si="99"/>
        <v>0.98275862068965525</v>
      </c>
      <c r="AM259" s="8">
        <f t="shared" si="100"/>
        <v>0.94316163410301956</v>
      </c>
      <c r="AN259" s="16">
        <f t="shared" si="101"/>
        <v>0.87124621169815175</v>
      </c>
      <c r="AO259" s="16">
        <f t="shared" si="102"/>
        <v>0.86335169154399138</v>
      </c>
      <c r="AP259" s="17">
        <f t="shared" si="103"/>
        <v>15740.65</v>
      </c>
      <c r="AQ259" s="17">
        <f t="shared" si="104"/>
        <v>27.958525754884548</v>
      </c>
      <c r="AR259" s="17">
        <f t="shared" si="105"/>
        <v>8872.99</v>
      </c>
      <c r="AS259" s="17">
        <f t="shared" si="106"/>
        <v>15.76019538188277</v>
      </c>
      <c r="AT259" s="18" t="str">
        <f t="shared" si="107"/>
        <v>High</v>
      </c>
      <c r="AU259" s="16" t="str">
        <f t="shared" si="108"/>
        <v>Normal</v>
      </c>
      <c r="AV259" s="17">
        <f t="shared" si="109"/>
        <v>363.4608348134991</v>
      </c>
    </row>
    <row r="260" spans="1:48">
      <c r="A260">
        <v>259</v>
      </c>
      <c r="B260" s="2">
        <v>46047</v>
      </c>
      <c r="C260" t="s">
        <v>26</v>
      </c>
      <c r="D260" t="s">
        <v>55</v>
      </c>
      <c r="E260" t="s">
        <v>98</v>
      </c>
      <c r="F260" t="s">
        <v>57</v>
      </c>
      <c r="G260" t="s">
        <v>36</v>
      </c>
      <c r="H260" t="s">
        <v>362</v>
      </c>
      <c r="I260" t="s">
        <v>100</v>
      </c>
      <c r="J260" s="4">
        <v>818</v>
      </c>
      <c r="K260" s="4">
        <v>708</v>
      </c>
      <c r="L260" s="4">
        <v>630</v>
      </c>
      <c r="M260" s="4">
        <v>78</v>
      </c>
      <c r="N260" s="4">
        <v>16</v>
      </c>
      <c r="O260" s="4">
        <v>18</v>
      </c>
      <c r="P260" t="s">
        <v>61</v>
      </c>
      <c r="Q260" s="4">
        <v>45</v>
      </c>
      <c r="R260" s="4">
        <v>46</v>
      </c>
      <c r="S260" s="4">
        <v>71.400000000000006</v>
      </c>
      <c r="T260" s="5">
        <v>1.74</v>
      </c>
      <c r="U260" s="5">
        <v>22.04</v>
      </c>
      <c r="V260" s="43">
        <v>13971.32</v>
      </c>
      <c r="W260" s="5">
        <v>8.7899999999999991</v>
      </c>
      <c r="X260" s="6" t="s">
        <v>89</v>
      </c>
      <c r="Y260" s="4">
        <v>21</v>
      </c>
      <c r="Z260" s="43">
        <v>22488.46</v>
      </c>
      <c r="AA260" s="8">
        <f t="shared" si="88"/>
        <v>0.86552567237163813</v>
      </c>
      <c r="AB260" s="8">
        <f t="shared" si="89"/>
        <v>0.11016949152542373</v>
      </c>
      <c r="AC260" s="8">
        <f t="shared" si="90"/>
        <v>2.2598870056497175E-2</v>
      </c>
      <c r="AD260" s="8">
        <f t="shared" si="91"/>
        <v>0.88983050847457623</v>
      </c>
      <c r="AE260" s="11">
        <f t="shared" si="92"/>
        <v>0.3</v>
      </c>
      <c r="AF260" s="11">
        <f t="shared" si="93"/>
        <v>78.260869565217391</v>
      </c>
      <c r="AG260" s="11">
        <f t="shared" si="94"/>
        <v>9.0466666666666669</v>
      </c>
      <c r="AH260" s="13">
        <f t="shared" si="95"/>
        <v>9.9249999999999989</v>
      </c>
      <c r="AI260">
        <f t="shared" si="96"/>
        <v>10.225</v>
      </c>
      <c r="AJ260" s="14">
        <f t="shared" si="97"/>
        <v>0.97066014669926648</v>
      </c>
      <c r="AK260">
        <f t="shared" si="98"/>
        <v>80</v>
      </c>
      <c r="AL260" s="8">
        <f t="shared" si="99"/>
        <v>0.97826086956521741</v>
      </c>
      <c r="AM260" s="8">
        <f t="shared" si="100"/>
        <v>0.88983050847457623</v>
      </c>
      <c r="AN260" s="16">
        <f t="shared" si="101"/>
        <v>0.8449464246783408</v>
      </c>
      <c r="AO260" s="16">
        <f t="shared" si="102"/>
        <v>0.86334105202895883</v>
      </c>
      <c r="AP260" s="17">
        <f t="shared" si="103"/>
        <v>13971.32</v>
      </c>
      <c r="AQ260" s="17">
        <f t="shared" si="104"/>
        <v>19.733502824858757</v>
      </c>
      <c r="AR260" s="17">
        <f t="shared" si="105"/>
        <v>8517.14</v>
      </c>
      <c r="AS260" s="17">
        <f t="shared" si="106"/>
        <v>12.029858757062145</v>
      </c>
      <c r="AT260" s="18" t="str">
        <f t="shared" si="107"/>
        <v>Low</v>
      </c>
      <c r="AU260" s="16" t="str">
        <f t="shared" si="108"/>
        <v>Warning</v>
      </c>
      <c r="AV260" s="17">
        <f t="shared" si="109"/>
        <v>315.73604519774011</v>
      </c>
    </row>
    <row r="261" spans="1:48">
      <c r="A261">
        <v>260</v>
      </c>
      <c r="B261" s="2">
        <v>46157</v>
      </c>
      <c r="C261" t="s">
        <v>26</v>
      </c>
      <c r="D261" t="s">
        <v>40</v>
      </c>
      <c r="E261" t="s">
        <v>41</v>
      </c>
      <c r="F261" t="s">
        <v>57</v>
      </c>
      <c r="G261" t="s">
        <v>30</v>
      </c>
      <c r="H261" t="s">
        <v>363</v>
      </c>
      <c r="I261" t="s">
        <v>132</v>
      </c>
      <c r="J261" s="4">
        <v>728</v>
      </c>
      <c r="K261" s="4">
        <v>694</v>
      </c>
      <c r="L261" s="4">
        <v>660</v>
      </c>
      <c r="M261" s="4">
        <v>34</v>
      </c>
      <c r="N261" s="4">
        <v>12</v>
      </c>
      <c r="O261" s="4">
        <v>15</v>
      </c>
      <c r="P261" t="s">
        <v>61</v>
      </c>
      <c r="Q261" s="4">
        <v>42</v>
      </c>
      <c r="R261" s="4">
        <v>47</v>
      </c>
      <c r="S261" s="4">
        <v>65.099999999999994</v>
      </c>
      <c r="T261" s="5">
        <v>1.61</v>
      </c>
      <c r="U261" s="5">
        <v>20.71</v>
      </c>
      <c r="V261" s="43">
        <v>12411.24</v>
      </c>
      <c r="W261" s="5">
        <v>9.56</v>
      </c>
      <c r="X261" s="6" t="s">
        <v>34</v>
      </c>
      <c r="Y261" s="4">
        <v>25</v>
      </c>
      <c r="Z261" s="43">
        <v>20773.52</v>
      </c>
      <c r="AA261" s="8">
        <f t="shared" si="88"/>
        <v>0.95329670329670335</v>
      </c>
      <c r="AB261" s="8">
        <f t="shared" si="89"/>
        <v>4.8991354466858789E-2</v>
      </c>
      <c r="AC261" s="8">
        <f t="shared" si="90"/>
        <v>1.7291066282420751E-2</v>
      </c>
      <c r="AD261" s="8">
        <f t="shared" si="91"/>
        <v>0.95100864553314124</v>
      </c>
      <c r="AE261" s="11">
        <f t="shared" si="92"/>
        <v>0.25</v>
      </c>
      <c r="AF261" s="11">
        <f t="shared" si="93"/>
        <v>76.59574468085107</v>
      </c>
      <c r="AG261" s="11">
        <f t="shared" si="94"/>
        <v>9.0605555555555561</v>
      </c>
      <c r="AH261" s="13">
        <f t="shared" si="95"/>
        <v>8.2433333333333341</v>
      </c>
      <c r="AI261">
        <f t="shared" si="96"/>
        <v>8.4933333333333341</v>
      </c>
      <c r="AJ261" s="14">
        <f t="shared" si="97"/>
        <v>0.97056514913657776</v>
      </c>
      <c r="AK261">
        <f t="shared" si="98"/>
        <v>85.714285714285708</v>
      </c>
      <c r="AL261" s="8">
        <f t="shared" si="99"/>
        <v>0.89361702127659592</v>
      </c>
      <c r="AM261" s="8">
        <f t="shared" si="100"/>
        <v>0.95100864553314124</v>
      </c>
      <c r="AN261" s="16">
        <f t="shared" si="101"/>
        <v>0.82482267257544739</v>
      </c>
      <c r="AO261" s="16">
        <f t="shared" si="102"/>
        <v>0.86336587608746163</v>
      </c>
      <c r="AP261" s="17">
        <f t="shared" si="103"/>
        <v>12411.24</v>
      </c>
      <c r="AQ261" s="17">
        <f t="shared" si="104"/>
        <v>17.883631123919308</v>
      </c>
      <c r="AR261" s="17">
        <f t="shared" si="105"/>
        <v>8362.2800000000007</v>
      </c>
      <c r="AS261" s="17">
        <f t="shared" si="106"/>
        <v>12.049394812680116</v>
      </c>
      <c r="AT261" s="18" t="str">
        <f t="shared" si="107"/>
        <v>Low</v>
      </c>
      <c r="AU261" s="16" t="str">
        <f t="shared" si="108"/>
        <v>Warning</v>
      </c>
      <c r="AV261" s="17">
        <f t="shared" si="109"/>
        <v>214.6035734870317</v>
      </c>
    </row>
    <row r="262" spans="1:48">
      <c r="A262">
        <v>261</v>
      </c>
      <c r="B262" s="2">
        <v>46055</v>
      </c>
      <c r="C262" t="s">
        <v>26</v>
      </c>
      <c r="D262" t="s">
        <v>77</v>
      </c>
      <c r="E262" t="s">
        <v>84</v>
      </c>
      <c r="F262" t="s">
        <v>42</v>
      </c>
      <c r="G262" t="s">
        <v>36</v>
      </c>
      <c r="H262" t="s">
        <v>364</v>
      </c>
      <c r="I262" t="s">
        <v>176</v>
      </c>
      <c r="J262" s="4">
        <v>719</v>
      </c>
      <c r="K262" s="4">
        <v>588</v>
      </c>
      <c r="L262" s="4">
        <v>555</v>
      </c>
      <c r="M262" s="4">
        <v>33</v>
      </c>
      <c r="N262" s="4">
        <v>8</v>
      </c>
      <c r="O262" s="4">
        <v>24</v>
      </c>
      <c r="P262" t="s">
        <v>33</v>
      </c>
      <c r="Q262" s="4">
        <v>45</v>
      </c>
      <c r="R262" s="4">
        <v>43</v>
      </c>
      <c r="S262" s="4">
        <v>66.3</v>
      </c>
      <c r="T262" s="5">
        <v>1.1200000000000001</v>
      </c>
      <c r="U262" s="5">
        <v>17.48</v>
      </c>
      <c r="V262" s="43">
        <v>11509.82</v>
      </c>
      <c r="W262" s="5">
        <v>7.51</v>
      </c>
      <c r="X262" s="6" t="s">
        <v>45</v>
      </c>
      <c r="Y262" s="4">
        <v>11</v>
      </c>
      <c r="Z262" s="43">
        <v>19075.38</v>
      </c>
      <c r="AA262" s="8">
        <f t="shared" si="88"/>
        <v>0.81780250347705141</v>
      </c>
      <c r="AB262" s="8">
        <f t="shared" si="89"/>
        <v>5.6122448979591837E-2</v>
      </c>
      <c r="AC262" s="8">
        <f t="shared" si="90"/>
        <v>1.3605442176870748E-2</v>
      </c>
      <c r="AD262" s="8">
        <f t="shared" si="91"/>
        <v>0.94387755102040816</v>
      </c>
      <c r="AE262" s="11">
        <f t="shared" si="92"/>
        <v>0.4</v>
      </c>
      <c r="AF262" s="11">
        <f t="shared" si="93"/>
        <v>83.720930232558146</v>
      </c>
      <c r="AG262" s="11">
        <f t="shared" si="94"/>
        <v>7.0233333333333334</v>
      </c>
      <c r="AH262" s="13">
        <f t="shared" si="95"/>
        <v>8.5875000000000004</v>
      </c>
      <c r="AI262">
        <f t="shared" si="96"/>
        <v>8.9875000000000007</v>
      </c>
      <c r="AJ262" s="14">
        <f t="shared" si="97"/>
        <v>0.9554937413073713</v>
      </c>
      <c r="AK262">
        <f t="shared" si="98"/>
        <v>80</v>
      </c>
      <c r="AL262" s="8">
        <f t="shared" si="99"/>
        <v>1.0465116279069768</v>
      </c>
      <c r="AM262" s="8">
        <f t="shared" si="100"/>
        <v>0.94387755102040816</v>
      </c>
      <c r="AN262" s="16">
        <f t="shared" si="101"/>
        <v>0.94381649221450714</v>
      </c>
      <c r="AO262" s="16">
        <f t="shared" si="102"/>
        <v>0.86341796149761296</v>
      </c>
      <c r="AP262" s="17">
        <f t="shared" si="103"/>
        <v>11509.82</v>
      </c>
      <c r="AQ262" s="17">
        <f t="shared" si="104"/>
        <v>19.574523809523811</v>
      </c>
      <c r="AR262" s="17">
        <f t="shared" si="105"/>
        <v>7565.5600000000013</v>
      </c>
      <c r="AS262" s="17">
        <f t="shared" si="106"/>
        <v>12.866598639455784</v>
      </c>
      <c r="AT262" s="18" t="str">
        <f t="shared" si="107"/>
        <v>Low</v>
      </c>
      <c r="AU262" s="16" t="str">
        <f t="shared" si="108"/>
        <v>Normal</v>
      </c>
      <c r="AV262" s="17">
        <f t="shared" si="109"/>
        <v>156.59619047619049</v>
      </c>
    </row>
    <row r="263" spans="1:48">
      <c r="A263">
        <v>262</v>
      </c>
      <c r="B263" s="2">
        <v>46194</v>
      </c>
      <c r="C263" t="s">
        <v>46</v>
      </c>
      <c r="D263" t="s">
        <v>27</v>
      </c>
      <c r="E263" t="s">
        <v>51</v>
      </c>
      <c r="F263" t="s">
        <v>29</v>
      </c>
      <c r="G263" t="s">
        <v>36</v>
      </c>
      <c r="H263" t="s">
        <v>365</v>
      </c>
      <c r="I263" t="s">
        <v>88</v>
      </c>
      <c r="J263" s="4">
        <v>858</v>
      </c>
      <c r="K263" s="4">
        <v>780</v>
      </c>
      <c r="L263" s="4">
        <v>749</v>
      </c>
      <c r="M263" s="4">
        <v>31</v>
      </c>
      <c r="N263" s="4">
        <v>10</v>
      </c>
      <c r="O263" s="4">
        <v>37</v>
      </c>
      <c r="P263" t="s">
        <v>81</v>
      </c>
      <c r="Q263" s="4">
        <v>45</v>
      </c>
      <c r="R263" s="4">
        <v>46</v>
      </c>
      <c r="S263" s="4">
        <v>80.400000000000006</v>
      </c>
      <c r="T263" s="5">
        <v>2.38</v>
      </c>
      <c r="U263" s="5">
        <v>31.82</v>
      </c>
      <c r="V263" s="43">
        <v>15360.2</v>
      </c>
      <c r="W263" s="5">
        <v>8.81</v>
      </c>
      <c r="X263" s="6" t="s">
        <v>34</v>
      </c>
      <c r="Y263" s="4">
        <v>29</v>
      </c>
      <c r="Z263" s="43">
        <v>26569.45</v>
      </c>
      <c r="AA263" s="8">
        <f t="shared" si="88"/>
        <v>0.90909090909090906</v>
      </c>
      <c r="AB263" s="8">
        <f t="shared" si="89"/>
        <v>3.9743589743589741E-2</v>
      </c>
      <c r="AC263" s="8">
        <f t="shared" si="90"/>
        <v>1.282051282051282E-2</v>
      </c>
      <c r="AD263" s="8">
        <f t="shared" si="91"/>
        <v>0.96025641025641029</v>
      </c>
      <c r="AE263" s="11">
        <f t="shared" si="92"/>
        <v>0.6166666666666667</v>
      </c>
      <c r="AF263" s="11">
        <f t="shared" si="93"/>
        <v>78.260869565217391</v>
      </c>
      <c r="AG263" s="11">
        <f t="shared" si="94"/>
        <v>9.9666666666666668</v>
      </c>
      <c r="AH263" s="13">
        <f t="shared" si="95"/>
        <v>10.108333333333333</v>
      </c>
      <c r="AI263">
        <f t="shared" si="96"/>
        <v>10.725</v>
      </c>
      <c r="AJ263" s="14">
        <f t="shared" si="97"/>
        <v>0.94250194250194241</v>
      </c>
      <c r="AK263">
        <f t="shared" si="98"/>
        <v>80</v>
      </c>
      <c r="AL263" s="8">
        <f t="shared" si="99"/>
        <v>0.97826086956521741</v>
      </c>
      <c r="AM263" s="8">
        <f t="shared" si="100"/>
        <v>0.96025641025641029</v>
      </c>
      <c r="AN263" s="16">
        <f t="shared" si="101"/>
        <v>0.88536867257603036</v>
      </c>
      <c r="AO263" s="16">
        <f t="shared" si="102"/>
        <v>0.86330916781599343</v>
      </c>
      <c r="AP263" s="17">
        <f t="shared" si="103"/>
        <v>15360.2</v>
      </c>
      <c r="AQ263" s="17">
        <f t="shared" si="104"/>
        <v>19.692564102564102</v>
      </c>
      <c r="AR263" s="17">
        <f t="shared" si="105"/>
        <v>11209.25</v>
      </c>
      <c r="AS263" s="17">
        <f t="shared" si="106"/>
        <v>14.370833333333334</v>
      </c>
      <c r="AT263" s="18" t="str">
        <f t="shared" si="107"/>
        <v>High</v>
      </c>
      <c r="AU263" s="16" t="str">
        <f t="shared" si="108"/>
        <v>Normal</v>
      </c>
      <c r="AV263" s="17">
        <f t="shared" si="109"/>
        <v>196.92564102564103</v>
      </c>
    </row>
    <row r="264" spans="1:48">
      <c r="A264">
        <v>263</v>
      </c>
      <c r="B264" s="2">
        <v>46077</v>
      </c>
      <c r="C264" t="s">
        <v>46</v>
      </c>
      <c r="D264" t="s">
        <v>108</v>
      </c>
      <c r="E264" t="s">
        <v>109</v>
      </c>
      <c r="F264" t="s">
        <v>42</v>
      </c>
      <c r="G264" t="s">
        <v>58</v>
      </c>
      <c r="H264" t="s">
        <v>366</v>
      </c>
      <c r="I264" t="s">
        <v>32</v>
      </c>
      <c r="J264" s="4">
        <v>712</v>
      </c>
      <c r="K264" s="4">
        <v>655</v>
      </c>
      <c r="L264" s="4">
        <v>555</v>
      </c>
      <c r="M264" s="4">
        <v>100</v>
      </c>
      <c r="N264" s="4">
        <v>25</v>
      </c>
      <c r="O264" s="4">
        <v>44</v>
      </c>
      <c r="P264" t="s">
        <v>33</v>
      </c>
      <c r="Q264" s="4">
        <v>49</v>
      </c>
      <c r="R264" s="4">
        <v>56</v>
      </c>
      <c r="S264" s="4">
        <v>82.4</v>
      </c>
      <c r="T264" s="5">
        <v>4.22</v>
      </c>
      <c r="U264" s="5">
        <v>25.54</v>
      </c>
      <c r="V264" s="43">
        <v>15233.41</v>
      </c>
      <c r="W264" s="5">
        <v>7.97</v>
      </c>
      <c r="X264" s="6" t="s">
        <v>50</v>
      </c>
      <c r="Y264" s="4">
        <v>57</v>
      </c>
      <c r="Z264" s="43">
        <v>20825.009999999998</v>
      </c>
      <c r="AA264" s="8">
        <f t="shared" si="88"/>
        <v>0.9199438202247191</v>
      </c>
      <c r="AB264" s="8">
        <f t="shared" si="89"/>
        <v>0.15267175572519084</v>
      </c>
      <c r="AC264" s="8">
        <f t="shared" si="90"/>
        <v>3.8167938931297711E-2</v>
      </c>
      <c r="AD264" s="8">
        <f t="shared" si="91"/>
        <v>0.84732824427480913</v>
      </c>
      <c r="AE264" s="11">
        <f t="shared" si="92"/>
        <v>0.73333333333333328</v>
      </c>
      <c r="AF264" s="11">
        <f t="shared" si="93"/>
        <v>64.285714285714292</v>
      </c>
      <c r="AG264" s="11">
        <f t="shared" si="94"/>
        <v>10.188888888888888</v>
      </c>
      <c r="AH264" s="13">
        <f t="shared" si="95"/>
        <v>8.9577777777777783</v>
      </c>
      <c r="AI264">
        <f t="shared" si="96"/>
        <v>9.6911111111111108</v>
      </c>
      <c r="AJ264" s="14">
        <f t="shared" si="97"/>
        <v>0.92432928227470768</v>
      </c>
      <c r="AK264">
        <f t="shared" si="98"/>
        <v>73.469387755102048</v>
      </c>
      <c r="AL264" s="8">
        <f t="shared" si="99"/>
        <v>0.875</v>
      </c>
      <c r="AM264" s="8">
        <f t="shared" si="100"/>
        <v>0.84732824427480913</v>
      </c>
      <c r="AN264" s="16">
        <f t="shared" si="101"/>
        <v>0.68530901939641964</v>
      </c>
      <c r="AO264" s="16">
        <f t="shared" si="102"/>
        <v>0.86327927688813422</v>
      </c>
      <c r="AP264" s="17">
        <f t="shared" si="103"/>
        <v>15233.41</v>
      </c>
      <c r="AQ264" s="17">
        <f t="shared" si="104"/>
        <v>23.257114503816794</v>
      </c>
      <c r="AR264" s="17">
        <f t="shared" si="105"/>
        <v>5591.5999999999985</v>
      </c>
      <c r="AS264" s="17">
        <f t="shared" si="106"/>
        <v>8.5367938931297687</v>
      </c>
      <c r="AT264" s="18" t="str">
        <f t="shared" si="107"/>
        <v>High</v>
      </c>
      <c r="AU264" s="16" t="str">
        <f t="shared" si="108"/>
        <v>Critical</v>
      </c>
      <c r="AV264" s="17">
        <f t="shared" si="109"/>
        <v>581.42786259541981</v>
      </c>
    </row>
    <row r="265" spans="1:48">
      <c r="A265">
        <v>264</v>
      </c>
      <c r="B265" s="2">
        <v>46132</v>
      </c>
      <c r="C265" t="s">
        <v>26</v>
      </c>
      <c r="D265" t="s">
        <v>27</v>
      </c>
      <c r="E265" t="s">
        <v>35</v>
      </c>
      <c r="F265" t="s">
        <v>57</v>
      </c>
      <c r="G265" t="s">
        <v>58</v>
      </c>
      <c r="H265" t="s">
        <v>367</v>
      </c>
      <c r="I265" t="s">
        <v>111</v>
      </c>
      <c r="J265" s="4">
        <v>871</v>
      </c>
      <c r="K265" s="4">
        <v>827</v>
      </c>
      <c r="L265" s="4">
        <v>768</v>
      </c>
      <c r="M265" s="4">
        <v>59</v>
      </c>
      <c r="N265" s="4">
        <v>21</v>
      </c>
      <c r="O265" s="4">
        <v>12</v>
      </c>
      <c r="P265" t="s">
        <v>81</v>
      </c>
      <c r="Q265" s="4">
        <v>49</v>
      </c>
      <c r="R265" s="4">
        <v>49</v>
      </c>
      <c r="S265" s="4">
        <v>65.900000000000006</v>
      </c>
      <c r="T265" s="5">
        <v>2.5</v>
      </c>
      <c r="U265" s="5">
        <v>33.25</v>
      </c>
      <c r="V265" s="43">
        <v>17896.439999999999</v>
      </c>
      <c r="W265" s="5">
        <v>7.46</v>
      </c>
      <c r="X265" s="6" t="s">
        <v>34</v>
      </c>
      <c r="Y265" s="4">
        <v>39</v>
      </c>
      <c r="Z265" s="43">
        <v>29786.41</v>
      </c>
      <c r="AA265" s="8">
        <f t="shared" si="88"/>
        <v>0.94948335246842708</v>
      </c>
      <c r="AB265" s="8">
        <f t="shared" si="89"/>
        <v>7.1342200725513907E-2</v>
      </c>
      <c r="AC265" s="8">
        <f t="shared" si="90"/>
        <v>2.539298669891173E-2</v>
      </c>
      <c r="AD265" s="8">
        <f t="shared" si="91"/>
        <v>0.92865779927448611</v>
      </c>
      <c r="AE265" s="11">
        <f t="shared" si="92"/>
        <v>0.2</v>
      </c>
      <c r="AF265" s="11">
        <f t="shared" si="93"/>
        <v>73.469387755102048</v>
      </c>
      <c r="AG265" s="11">
        <f t="shared" si="94"/>
        <v>11.256388888888889</v>
      </c>
      <c r="AH265" s="13">
        <f t="shared" si="95"/>
        <v>11.655277777777778</v>
      </c>
      <c r="AI265">
        <f t="shared" si="96"/>
        <v>11.855277777777777</v>
      </c>
      <c r="AJ265" s="14">
        <f t="shared" si="97"/>
        <v>0.98312987652006845</v>
      </c>
      <c r="AK265">
        <f t="shared" si="98"/>
        <v>73.469387755102048</v>
      </c>
      <c r="AL265" s="8">
        <f t="shared" si="99"/>
        <v>1</v>
      </c>
      <c r="AM265" s="8">
        <f t="shared" si="100"/>
        <v>0.92865779927448611</v>
      </c>
      <c r="AN265" s="16">
        <f t="shared" si="101"/>
        <v>0.91299122753012407</v>
      </c>
      <c r="AO265" s="16">
        <f t="shared" si="102"/>
        <v>0.86352075620630475</v>
      </c>
      <c r="AP265" s="17">
        <f t="shared" si="103"/>
        <v>17896.439999999999</v>
      </c>
      <c r="AQ265" s="17">
        <f t="shared" si="104"/>
        <v>21.640193470374847</v>
      </c>
      <c r="AR265" s="17">
        <f t="shared" si="105"/>
        <v>11889.970000000001</v>
      </c>
      <c r="AS265" s="17">
        <f t="shared" si="106"/>
        <v>14.377230955259977</v>
      </c>
      <c r="AT265" s="18" t="str">
        <f t="shared" si="107"/>
        <v>Medium</v>
      </c>
      <c r="AU265" s="16" t="str">
        <f t="shared" si="108"/>
        <v>Normal</v>
      </c>
      <c r="AV265" s="17">
        <f t="shared" si="109"/>
        <v>454.44406287787177</v>
      </c>
    </row>
    <row r="266" spans="1:48">
      <c r="A266">
        <v>265</v>
      </c>
      <c r="B266" s="2">
        <v>46126</v>
      </c>
      <c r="C266" t="s">
        <v>26</v>
      </c>
      <c r="D266" t="s">
        <v>77</v>
      </c>
      <c r="E266" t="s">
        <v>78</v>
      </c>
      <c r="F266" t="s">
        <v>42</v>
      </c>
      <c r="G266" t="s">
        <v>58</v>
      </c>
      <c r="H266" t="s">
        <v>368</v>
      </c>
      <c r="I266" t="s">
        <v>88</v>
      </c>
      <c r="J266" s="4">
        <v>824</v>
      </c>
      <c r="K266" s="4">
        <v>757</v>
      </c>
      <c r="L266" s="4">
        <v>723</v>
      </c>
      <c r="M266" s="4">
        <v>34</v>
      </c>
      <c r="N266" s="4">
        <v>8</v>
      </c>
      <c r="O266" s="4">
        <v>0</v>
      </c>
      <c r="P266" t="s">
        <v>39</v>
      </c>
      <c r="Q266" s="4">
        <v>49</v>
      </c>
      <c r="R266" s="4">
        <v>54</v>
      </c>
      <c r="S266" s="4">
        <v>71.8</v>
      </c>
      <c r="T266" s="5">
        <v>1.83</v>
      </c>
      <c r="U266" s="5">
        <v>30.47</v>
      </c>
      <c r="V266" s="43">
        <v>17129.240000000002</v>
      </c>
      <c r="W266" s="5">
        <v>9.1300000000000008</v>
      </c>
      <c r="X266" s="6" t="s">
        <v>34</v>
      </c>
      <c r="Y266" s="4">
        <v>9</v>
      </c>
      <c r="Z266" s="43">
        <v>26693.87</v>
      </c>
      <c r="AA266" s="8">
        <f t="shared" si="88"/>
        <v>0.9186893203883495</v>
      </c>
      <c r="AB266" s="8">
        <f t="shared" si="89"/>
        <v>4.491413474240423E-2</v>
      </c>
      <c r="AC266" s="8">
        <f t="shared" si="90"/>
        <v>1.0568031704095112E-2</v>
      </c>
      <c r="AD266" s="8">
        <f t="shared" si="91"/>
        <v>0.95508586525759576</v>
      </c>
      <c r="AE266" s="11">
        <f t="shared" si="92"/>
        <v>0</v>
      </c>
      <c r="AF266" s="11">
        <f t="shared" si="93"/>
        <v>66.666666666666671</v>
      </c>
      <c r="AG266" s="11">
        <f t="shared" si="94"/>
        <v>11.355</v>
      </c>
      <c r="AH266" s="13">
        <f t="shared" si="95"/>
        <v>11.215555555555556</v>
      </c>
      <c r="AI266">
        <f t="shared" si="96"/>
        <v>11.215555555555556</v>
      </c>
      <c r="AJ266" s="14">
        <f t="shared" si="97"/>
        <v>1</v>
      </c>
      <c r="AK266">
        <f t="shared" si="98"/>
        <v>73.469387755102048</v>
      </c>
      <c r="AL266" s="8">
        <f t="shared" si="99"/>
        <v>0.90740740740740744</v>
      </c>
      <c r="AM266" s="8">
        <f t="shared" si="100"/>
        <v>0.95508586525759576</v>
      </c>
      <c r="AN266" s="16">
        <f t="shared" si="101"/>
        <v>0.86665198884485539</v>
      </c>
      <c r="AO266" s="16">
        <f t="shared" si="102"/>
        <v>0.8634535408920061</v>
      </c>
      <c r="AP266" s="17">
        <f t="shared" si="103"/>
        <v>17129.240000000002</v>
      </c>
      <c r="AQ266" s="17">
        <f t="shared" si="104"/>
        <v>22.627793923381773</v>
      </c>
      <c r="AR266" s="17">
        <f t="shared" si="105"/>
        <v>9564.6299999999974</v>
      </c>
      <c r="AS266" s="17">
        <f t="shared" si="106"/>
        <v>12.634914134742401</v>
      </c>
      <c r="AT266" s="18" t="str">
        <f t="shared" si="107"/>
        <v>Low</v>
      </c>
      <c r="AU266" s="16" t="str">
        <f t="shared" si="108"/>
        <v>Normal</v>
      </c>
      <c r="AV266" s="17">
        <f t="shared" si="109"/>
        <v>181.02235138705419</v>
      </c>
    </row>
    <row r="267" spans="1:48">
      <c r="A267">
        <v>266</v>
      </c>
      <c r="B267" s="2">
        <v>46068</v>
      </c>
      <c r="C267" t="s">
        <v>46</v>
      </c>
      <c r="D267" t="s">
        <v>55</v>
      </c>
      <c r="E267" t="s">
        <v>92</v>
      </c>
      <c r="F267" t="s">
        <v>29</v>
      </c>
      <c r="G267" t="s">
        <v>58</v>
      </c>
      <c r="H267" t="s">
        <v>369</v>
      </c>
      <c r="I267" t="s">
        <v>32</v>
      </c>
      <c r="J267" s="4">
        <v>659</v>
      </c>
      <c r="K267" s="4">
        <v>685</v>
      </c>
      <c r="L267" s="4">
        <v>654</v>
      </c>
      <c r="M267" s="4">
        <v>31</v>
      </c>
      <c r="N267" s="4">
        <v>10</v>
      </c>
      <c r="O267" s="4">
        <v>0</v>
      </c>
      <c r="P267" t="s">
        <v>39</v>
      </c>
      <c r="Q267" s="4">
        <v>49</v>
      </c>
      <c r="R267" s="4">
        <v>50</v>
      </c>
      <c r="S267" s="4">
        <v>70.400000000000006</v>
      </c>
      <c r="T267" s="5">
        <v>2.56</v>
      </c>
      <c r="U267" s="5">
        <v>26.39</v>
      </c>
      <c r="V267" s="43">
        <v>14197.76</v>
      </c>
      <c r="W267" s="5">
        <v>10.1</v>
      </c>
      <c r="X267" s="6" t="s">
        <v>50</v>
      </c>
      <c r="Y267" s="4">
        <v>25</v>
      </c>
      <c r="Z267" s="43">
        <v>25418.81</v>
      </c>
      <c r="AA267" s="8">
        <f t="shared" si="88"/>
        <v>1.0394537177541729</v>
      </c>
      <c r="AB267" s="8">
        <f t="shared" si="89"/>
        <v>4.5255474452554748E-2</v>
      </c>
      <c r="AC267" s="8">
        <f t="shared" si="90"/>
        <v>1.4598540145985401E-2</v>
      </c>
      <c r="AD267" s="8">
        <f t="shared" si="91"/>
        <v>0.95474452554744527</v>
      </c>
      <c r="AE267" s="11">
        <f t="shared" si="92"/>
        <v>0</v>
      </c>
      <c r="AF267" s="11">
        <f t="shared" si="93"/>
        <v>72</v>
      </c>
      <c r="AG267" s="11">
        <f t="shared" si="94"/>
        <v>9.5138888888888893</v>
      </c>
      <c r="AH267" s="13">
        <f t="shared" si="95"/>
        <v>8.9697222222222219</v>
      </c>
      <c r="AI267">
        <f t="shared" si="96"/>
        <v>8.9697222222222219</v>
      </c>
      <c r="AJ267" s="14">
        <f t="shared" si="97"/>
        <v>1</v>
      </c>
      <c r="AK267">
        <f t="shared" si="98"/>
        <v>73.469387755102048</v>
      </c>
      <c r="AL267" s="8">
        <f t="shared" si="99"/>
        <v>0.97999999999999987</v>
      </c>
      <c r="AM267" s="8">
        <f t="shared" si="100"/>
        <v>0.95474452554744527</v>
      </c>
      <c r="AN267" s="16">
        <f t="shared" si="101"/>
        <v>0.93564963503649623</v>
      </c>
      <c r="AO267" s="16">
        <f t="shared" si="102"/>
        <v>0.86344918926213821</v>
      </c>
      <c r="AP267" s="17">
        <f t="shared" si="103"/>
        <v>14197.76</v>
      </c>
      <c r="AQ267" s="17">
        <f t="shared" si="104"/>
        <v>20.726656934306568</v>
      </c>
      <c r="AR267" s="17">
        <f t="shared" si="105"/>
        <v>11221.050000000001</v>
      </c>
      <c r="AS267" s="17">
        <f t="shared" si="106"/>
        <v>16.381094890510951</v>
      </c>
      <c r="AT267" s="18" t="str">
        <f t="shared" si="107"/>
        <v>Low</v>
      </c>
      <c r="AU267" s="16" t="str">
        <f t="shared" si="108"/>
        <v>Normal</v>
      </c>
      <c r="AV267" s="17">
        <f t="shared" si="109"/>
        <v>207.26656934306567</v>
      </c>
    </row>
    <row r="268" spans="1:48">
      <c r="A268">
        <v>267</v>
      </c>
      <c r="B268" s="2">
        <v>46053</v>
      </c>
      <c r="C268" t="s">
        <v>46</v>
      </c>
      <c r="D268" t="s">
        <v>40</v>
      </c>
      <c r="E268" t="s">
        <v>41</v>
      </c>
      <c r="F268" t="s">
        <v>57</v>
      </c>
      <c r="G268" t="s">
        <v>58</v>
      </c>
      <c r="H268" t="s">
        <v>370</v>
      </c>
      <c r="I268" t="s">
        <v>65</v>
      </c>
      <c r="J268" s="4">
        <v>636</v>
      </c>
      <c r="K268" s="4">
        <v>587</v>
      </c>
      <c r="L268" s="4">
        <v>553</v>
      </c>
      <c r="M268" s="4">
        <v>34</v>
      </c>
      <c r="N268" s="4">
        <v>11</v>
      </c>
      <c r="O268" s="4">
        <v>0</v>
      </c>
      <c r="P268" t="s">
        <v>39</v>
      </c>
      <c r="Q268" s="4">
        <v>49</v>
      </c>
      <c r="R268" s="4">
        <v>55</v>
      </c>
      <c r="S268" s="4">
        <v>76.599999999999994</v>
      </c>
      <c r="T268" s="5">
        <v>1.88</v>
      </c>
      <c r="U268" s="5">
        <v>20.18</v>
      </c>
      <c r="V268" s="43">
        <v>12975.05</v>
      </c>
      <c r="W268" s="5">
        <v>8.08</v>
      </c>
      <c r="X268" s="6" t="s">
        <v>45</v>
      </c>
      <c r="Y268" s="4">
        <v>12</v>
      </c>
      <c r="Z268" s="43">
        <v>20580.66</v>
      </c>
      <c r="AA268" s="8">
        <f t="shared" si="88"/>
        <v>0.92295597484276726</v>
      </c>
      <c r="AB268" s="8">
        <f t="shared" si="89"/>
        <v>5.7921635434412269E-2</v>
      </c>
      <c r="AC268" s="8">
        <f t="shared" si="90"/>
        <v>1.8739352640545145E-2</v>
      </c>
      <c r="AD268" s="8">
        <f t="shared" si="91"/>
        <v>0.94207836456558769</v>
      </c>
      <c r="AE268" s="11">
        <f t="shared" si="92"/>
        <v>0</v>
      </c>
      <c r="AF268" s="11">
        <f t="shared" si="93"/>
        <v>65.454545454545453</v>
      </c>
      <c r="AG268" s="11">
        <f t="shared" si="94"/>
        <v>8.968055555555555</v>
      </c>
      <c r="AH268" s="13">
        <f t="shared" si="95"/>
        <v>8.6566666666666663</v>
      </c>
      <c r="AI268">
        <f t="shared" si="96"/>
        <v>8.6566666666666663</v>
      </c>
      <c r="AJ268" s="14">
        <f t="shared" si="97"/>
        <v>1</v>
      </c>
      <c r="AK268">
        <f t="shared" si="98"/>
        <v>73.469387755102048</v>
      </c>
      <c r="AL268" s="8">
        <f t="shared" si="99"/>
        <v>0.89090909090909076</v>
      </c>
      <c r="AM268" s="8">
        <f t="shared" si="100"/>
        <v>0.94207836456558769</v>
      </c>
      <c r="AN268" s="16">
        <f t="shared" si="101"/>
        <v>0.83930617934025076</v>
      </c>
      <c r="AO268" s="16">
        <f t="shared" si="102"/>
        <v>0.86335082353220038</v>
      </c>
      <c r="AP268" s="17">
        <f t="shared" si="103"/>
        <v>12975.05</v>
      </c>
      <c r="AQ268" s="17">
        <f t="shared" si="104"/>
        <v>22.104003407155023</v>
      </c>
      <c r="AR268" s="17">
        <f t="shared" si="105"/>
        <v>7605.6100000000006</v>
      </c>
      <c r="AS268" s="17">
        <f t="shared" si="106"/>
        <v>12.956746166950598</v>
      </c>
      <c r="AT268" s="18" t="str">
        <f t="shared" si="107"/>
        <v>Low</v>
      </c>
      <c r="AU268" s="16" t="str">
        <f t="shared" si="108"/>
        <v>Warning</v>
      </c>
      <c r="AV268" s="17">
        <f t="shared" si="109"/>
        <v>243.14403747870526</v>
      </c>
    </row>
    <row r="269" spans="1:48">
      <c r="A269">
        <v>268</v>
      </c>
      <c r="B269" s="2">
        <v>46037</v>
      </c>
      <c r="C269" t="s">
        <v>46</v>
      </c>
      <c r="D269" t="s">
        <v>108</v>
      </c>
      <c r="E269" t="s">
        <v>130</v>
      </c>
      <c r="F269" t="s">
        <v>42</v>
      </c>
      <c r="G269" t="s">
        <v>58</v>
      </c>
      <c r="H269" t="s">
        <v>371</v>
      </c>
      <c r="I269" t="s">
        <v>149</v>
      </c>
      <c r="J269" s="4">
        <v>765</v>
      </c>
      <c r="K269" s="4">
        <v>654</v>
      </c>
      <c r="L269" s="4">
        <v>613</v>
      </c>
      <c r="M269" s="4">
        <v>41</v>
      </c>
      <c r="N269" s="4">
        <v>11</v>
      </c>
      <c r="O269" s="4">
        <v>30</v>
      </c>
      <c r="P269" t="s">
        <v>61</v>
      </c>
      <c r="Q269" s="4">
        <v>49</v>
      </c>
      <c r="R269" s="4">
        <v>49</v>
      </c>
      <c r="S269" s="4">
        <v>71.900000000000006</v>
      </c>
      <c r="T269" s="5">
        <v>1.97</v>
      </c>
      <c r="U269" s="5">
        <v>20.6</v>
      </c>
      <c r="V269" s="43">
        <v>14141.73</v>
      </c>
      <c r="W269" s="5">
        <v>7.15</v>
      </c>
      <c r="X269" s="6" t="s">
        <v>89</v>
      </c>
      <c r="Y269" s="4">
        <v>35</v>
      </c>
      <c r="Z269" s="43">
        <v>22941.26</v>
      </c>
      <c r="AA269" s="8">
        <f t="shared" si="88"/>
        <v>0.85490196078431369</v>
      </c>
      <c r="AB269" s="8">
        <f t="shared" si="89"/>
        <v>6.2691131498470942E-2</v>
      </c>
      <c r="AC269" s="8">
        <f t="shared" si="90"/>
        <v>1.6819571865443424E-2</v>
      </c>
      <c r="AD269" s="8">
        <f t="shared" si="91"/>
        <v>0.93730886850152906</v>
      </c>
      <c r="AE269" s="11">
        <f t="shared" si="92"/>
        <v>0.5</v>
      </c>
      <c r="AF269" s="11">
        <f t="shared" si="93"/>
        <v>73.469387755102048</v>
      </c>
      <c r="AG269" s="11">
        <f t="shared" si="94"/>
        <v>8.9016666666666673</v>
      </c>
      <c r="AH269" s="13">
        <f t="shared" si="95"/>
        <v>9.9124999999999996</v>
      </c>
      <c r="AI269">
        <f t="shared" si="96"/>
        <v>10.4125</v>
      </c>
      <c r="AJ269" s="14">
        <f t="shared" si="97"/>
        <v>0.95198079231692678</v>
      </c>
      <c r="AK269">
        <f t="shared" si="98"/>
        <v>73.469387755102048</v>
      </c>
      <c r="AL269" s="8">
        <f t="shared" si="99"/>
        <v>1</v>
      </c>
      <c r="AM269" s="8">
        <f t="shared" si="100"/>
        <v>0.93730886850152906</v>
      </c>
      <c r="AN269" s="16">
        <f t="shared" si="101"/>
        <v>0.89230003928176782</v>
      </c>
      <c r="AO269" s="16">
        <f t="shared" si="102"/>
        <v>0.86338362659385381</v>
      </c>
      <c r="AP269" s="17">
        <f t="shared" si="103"/>
        <v>14141.73</v>
      </c>
      <c r="AQ269" s="17">
        <f t="shared" si="104"/>
        <v>21.623440366972478</v>
      </c>
      <c r="AR269" s="17">
        <f t="shared" si="105"/>
        <v>8799.5299999999988</v>
      </c>
      <c r="AS269" s="17">
        <f t="shared" si="106"/>
        <v>13.454938837920487</v>
      </c>
      <c r="AT269" s="18" t="str">
        <f t="shared" si="107"/>
        <v>Medium</v>
      </c>
      <c r="AU269" s="16" t="str">
        <f t="shared" si="108"/>
        <v>Normal</v>
      </c>
      <c r="AV269" s="17">
        <f t="shared" si="109"/>
        <v>237.85784403669726</v>
      </c>
    </row>
    <row r="270" spans="1:48">
      <c r="A270">
        <v>269</v>
      </c>
      <c r="B270" s="2">
        <v>46188</v>
      </c>
      <c r="C270" t="s">
        <v>46</v>
      </c>
      <c r="D270" t="s">
        <v>55</v>
      </c>
      <c r="E270" t="s">
        <v>56</v>
      </c>
      <c r="F270" t="s">
        <v>57</v>
      </c>
      <c r="G270" t="s">
        <v>30</v>
      </c>
      <c r="H270" t="s">
        <v>372</v>
      </c>
      <c r="I270" t="s">
        <v>100</v>
      </c>
      <c r="J270" s="4">
        <v>778</v>
      </c>
      <c r="K270" s="4">
        <v>593</v>
      </c>
      <c r="L270" s="4">
        <v>549</v>
      </c>
      <c r="M270" s="4">
        <v>44</v>
      </c>
      <c r="N270" s="4">
        <v>18</v>
      </c>
      <c r="O270" s="4">
        <v>27</v>
      </c>
      <c r="P270" t="s">
        <v>83</v>
      </c>
      <c r="Q270" s="4">
        <v>42</v>
      </c>
      <c r="R270" s="4">
        <v>47</v>
      </c>
      <c r="S270" s="4">
        <v>67.5</v>
      </c>
      <c r="T270" s="5">
        <v>2.02</v>
      </c>
      <c r="U270" s="5">
        <v>20.88</v>
      </c>
      <c r="V270" s="43">
        <v>11065.99</v>
      </c>
      <c r="W270" s="5">
        <v>7.52</v>
      </c>
      <c r="X270" s="6" t="s">
        <v>34</v>
      </c>
      <c r="Y270" s="4">
        <v>34</v>
      </c>
      <c r="Z270" s="43">
        <v>17752.580000000002</v>
      </c>
      <c r="AA270" s="8">
        <f t="shared" si="88"/>
        <v>0.76221079691516713</v>
      </c>
      <c r="AB270" s="8">
        <f t="shared" si="89"/>
        <v>7.4198988195615517E-2</v>
      </c>
      <c r="AC270" s="8">
        <f t="shared" si="90"/>
        <v>3.0354131534569982E-2</v>
      </c>
      <c r="AD270" s="8">
        <f t="shared" si="91"/>
        <v>0.92580101180438445</v>
      </c>
      <c r="AE270" s="11">
        <f t="shared" si="92"/>
        <v>0.45</v>
      </c>
      <c r="AF270" s="11">
        <f t="shared" si="93"/>
        <v>76.59574468085107</v>
      </c>
      <c r="AG270" s="11">
        <f t="shared" si="94"/>
        <v>7.7419444444444441</v>
      </c>
      <c r="AH270" s="13">
        <f t="shared" si="95"/>
        <v>8.6266666666666669</v>
      </c>
      <c r="AI270">
        <f t="shared" si="96"/>
        <v>9.0766666666666662</v>
      </c>
      <c r="AJ270" s="14">
        <f t="shared" si="97"/>
        <v>0.95042232831435924</v>
      </c>
      <c r="AK270">
        <f t="shared" si="98"/>
        <v>85.714285714285708</v>
      </c>
      <c r="AL270" s="8">
        <f t="shared" si="99"/>
        <v>0.89361702127659592</v>
      </c>
      <c r="AM270" s="8">
        <f t="shared" si="100"/>
        <v>0.92580101180438445</v>
      </c>
      <c r="AN270" s="16">
        <f t="shared" si="101"/>
        <v>0.7862953624294966</v>
      </c>
      <c r="AO270" s="16">
        <f t="shared" si="102"/>
        <v>0.86334412329783228</v>
      </c>
      <c r="AP270" s="17">
        <f t="shared" si="103"/>
        <v>11065.99</v>
      </c>
      <c r="AQ270" s="17">
        <f t="shared" si="104"/>
        <v>18.661028667790895</v>
      </c>
      <c r="AR270" s="17">
        <f t="shared" si="105"/>
        <v>6686.590000000002</v>
      </c>
      <c r="AS270" s="17">
        <f t="shared" si="106"/>
        <v>11.275868465430021</v>
      </c>
      <c r="AT270" s="18" t="str">
        <f t="shared" si="107"/>
        <v>High</v>
      </c>
      <c r="AU270" s="16" t="str">
        <f t="shared" si="108"/>
        <v>Warning</v>
      </c>
      <c r="AV270" s="17">
        <f t="shared" si="109"/>
        <v>335.89851602023612</v>
      </c>
    </row>
    <row r="271" spans="1:48">
      <c r="A271">
        <v>270</v>
      </c>
      <c r="B271" s="2">
        <v>46109</v>
      </c>
      <c r="C271" t="s">
        <v>46</v>
      </c>
      <c r="D271" t="s">
        <v>55</v>
      </c>
      <c r="E271" t="s">
        <v>92</v>
      </c>
      <c r="F271" t="s">
        <v>29</v>
      </c>
      <c r="G271" t="s">
        <v>103</v>
      </c>
      <c r="H271" t="s">
        <v>373</v>
      </c>
      <c r="I271" t="s">
        <v>134</v>
      </c>
      <c r="J271" s="4">
        <v>631</v>
      </c>
      <c r="K271" s="4">
        <v>556</v>
      </c>
      <c r="L271" s="4">
        <v>534</v>
      </c>
      <c r="M271" s="4">
        <v>22</v>
      </c>
      <c r="N271" s="4">
        <v>6</v>
      </c>
      <c r="O271" s="4">
        <v>0</v>
      </c>
      <c r="P271" t="s">
        <v>39</v>
      </c>
      <c r="Q271" s="4">
        <v>57</v>
      </c>
      <c r="R271" s="4">
        <v>55</v>
      </c>
      <c r="S271" s="4">
        <v>74</v>
      </c>
      <c r="T271" s="5">
        <v>1.8</v>
      </c>
      <c r="U271" s="5">
        <v>19.71</v>
      </c>
      <c r="V271" s="43">
        <v>15518.57</v>
      </c>
      <c r="W271" s="5">
        <v>9.1300000000000008</v>
      </c>
      <c r="X271" s="6" t="s">
        <v>50</v>
      </c>
      <c r="Y271" s="4">
        <v>42</v>
      </c>
      <c r="Z271" s="43">
        <v>24679.24</v>
      </c>
      <c r="AA271" s="8">
        <f t="shared" si="88"/>
        <v>0.88114104595879561</v>
      </c>
      <c r="AB271" s="8">
        <f t="shared" si="89"/>
        <v>3.9568345323741004E-2</v>
      </c>
      <c r="AC271" s="8">
        <f t="shared" si="90"/>
        <v>1.0791366906474821E-2</v>
      </c>
      <c r="AD271" s="8">
        <f t="shared" si="91"/>
        <v>0.96043165467625902</v>
      </c>
      <c r="AE271" s="11">
        <f t="shared" si="92"/>
        <v>0</v>
      </c>
      <c r="AF271" s="11">
        <f t="shared" si="93"/>
        <v>65.454545454545453</v>
      </c>
      <c r="AG271" s="11">
        <f t="shared" si="94"/>
        <v>8.4944444444444436</v>
      </c>
      <c r="AH271" s="13">
        <f t="shared" si="95"/>
        <v>9.9908333333333328</v>
      </c>
      <c r="AI271">
        <f t="shared" si="96"/>
        <v>9.9908333333333328</v>
      </c>
      <c r="AJ271" s="14">
        <f t="shared" si="97"/>
        <v>1</v>
      </c>
      <c r="AK271">
        <f t="shared" si="98"/>
        <v>63.157894736842103</v>
      </c>
      <c r="AL271" s="8">
        <f t="shared" si="99"/>
        <v>1.0363636363636364</v>
      </c>
      <c r="AM271" s="8">
        <f t="shared" si="100"/>
        <v>0.96043165467625902</v>
      </c>
      <c r="AN271" s="16">
        <f t="shared" si="101"/>
        <v>0.99535644211903207</v>
      </c>
      <c r="AO271" s="16">
        <f t="shared" si="102"/>
        <v>0.86344952515948536</v>
      </c>
      <c r="AP271" s="17">
        <f t="shared" si="103"/>
        <v>15518.57</v>
      </c>
      <c r="AQ271" s="17">
        <f t="shared" si="104"/>
        <v>27.911097122302159</v>
      </c>
      <c r="AR271" s="17">
        <f t="shared" si="105"/>
        <v>9160.6700000000019</v>
      </c>
      <c r="AS271" s="17">
        <f t="shared" si="106"/>
        <v>16.476025179856119</v>
      </c>
      <c r="AT271" s="18" t="str">
        <f t="shared" si="107"/>
        <v>Medium</v>
      </c>
      <c r="AU271" s="16" t="str">
        <f t="shared" si="108"/>
        <v>Normal</v>
      </c>
      <c r="AV271" s="17">
        <f t="shared" si="109"/>
        <v>167.46658273381297</v>
      </c>
    </row>
    <row r="272" spans="1:48">
      <c r="A272">
        <v>271</v>
      </c>
      <c r="B272" s="2">
        <v>46174</v>
      </c>
      <c r="C272" t="s">
        <v>46</v>
      </c>
      <c r="D272" t="s">
        <v>108</v>
      </c>
      <c r="E272" t="s">
        <v>146</v>
      </c>
      <c r="F272" t="s">
        <v>42</v>
      </c>
      <c r="G272" t="s">
        <v>103</v>
      </c>
      <c r="H272" t="s">
        <v>374</v>
      </c>
      <c r="I272" t="s">
        <v>53</v>
      </c>
      <c r="J272" s="4">
        <v>573</v>
      </c>
      <c r="K272" s="4">
        <v>462</v>
      </c>
      <c r="L272" s="4">
        <v>423</v>
      </c>
      <c r="M272" s="4">
        <v>39</v>
      </c>
      <c r="N272" s="4">
        <v>13</v>
      </c>
      <c r="O272" s="4">
        <v>47</v>
      </c>
      <c r="P272" t="s">
        <v>73</v>
      </c>
      <c r="Q272" s="4">
        <v>57</v>
      </c>
      <c r="R272" s="4">
        <v>57</v>
      </c>
      <c r="S272" s="4">
        <v>68.3</v>
      </c>
      <c r="T272" s="5">
        <v>1.83</v>
      </c>
      <c r="U272" s="5">
        <v>19.53</v>
      </c>
      <c r="V272" s="43">
        <v>12899.91</v>
      </c>
      <c r="W272" s="5">
        <v>7.18</v>
      </c>
      <c r="X272" s="6" t="s">
        <v>45</v>
      </c>
      <c r="Y272" s="4">
        <v>43</v>
      </c>
      <c r="Z272" s="43">
        <v>19457.07</v>
      </c>
      <c r="AA272" s="8">
        <f t="shared" si="88"/>
        <v>0.80628272251308897</v>
      </c>
      <c r="AB272" s="8">
        <f t="shared" si="89"/>
        <v>8.4415584415584416E-2</v>
      </c>
      <c r="AC272" s="8">
        <f t="shared" si="90"/>
        <v>2.813852813852814E-2</v>
      </c>
      <c r="AD272" s="8">
        <f t="shared" si="91"/>
        <v>0.91558441558441561</v>
      </c>
      <c r="AE272" s="11">
        <f t="shared" si="92"/>
        <v>0.78333333333333333</v>
      </c>
      <c r="AF272" s="11">
        <f t="shared" si="93"/>
        <v>63.157894736842103</v>
      </c>
      <c r="AG272" s="11">
        <f t="shared" si="94"/>
        <v>7.3150000000000004</v>
      </c>
      <c r="AH272" s="13">
        <f t="shared" si="95"/>
        <v>8.2891666666666666</v>
      </c>
      <c r="AI272">
        <f t="shared" si="96"/>
        <v>9.0724999999999998</v>
      </c>
      <c r="AJ272" s="14">
        <f t="shared" si="97"/>
        <v>0.91365849177918623</v>
      </c>
      <c r="AK272">
        <f t="shared" si="98"/>
        <v>63.157894736842103</v>
      </c>
      <c r="AL272" s="8">
        <f t="shared" si="99"/>
        <v>1</v>
      </c>
      <c r="AM272" s="8">
        <f t="shared" si="100"/>
        <v>0.91558441558441561</v>
      </c>
      <c r="AN272" s="16">
        <f t="shared" si="101"/>
        <v>0.83653147623938484</v>
      </c>
      <c r="AO272" s="16">
        <f t="shared" si="102"/>
        <v>0.86326883075269145</v>
      </c>
      <c r="AP272" s="17">
        <f t="shared" si="103"/>
        <v>12899.91</v>
      </c>
      <c r="AQ272" s="17">
        <f t="shared" si="104"/>
        <v>27.921883116883116</v>
      </c>
      <c r="AR272" s="17">
        <f t="shared" si="105"/>
        <v>6557.16</v>
      </c>
      <c r="AS272" s="17">
        <f t="shared" si="106"/>
        <v>14.192987012987013</v>
      </c>
      <c r="AT272" s="18" t="str">
        <f t="shared" si="107"/>
        <v>Medium</v>
      </c>
      <c r="AU272" s="16" t="str">
        <f t="shared" si="108"/>
        <v>Warning</v>
      </c>
      <c r="AV272" s="17">
        <f t="shared" si="109"/>
        <v>362.98448051948048</v>
      </c>
    </row>
    <row r="273" spans="1:48">
      <c r="A273">
        <v>272</v>
      </c>
      <c r="B273" s="2">
        <v>46192</v>
      </c>
      <c r="C273" t="s">
        <v>46</v>
      </c>
      <c r="D273" t="s">
        <v>108</v>
      </c>
      <c r="E273" t="s">
        <v>109</v>
      </c>
      <c r="F273" t="s">
        <v>42</v>
      </c>
      <c r="G273" t="s">
        <v>103</v>
      </c>
      <c r="H273" t="s">
        <v>375</v>
      </c>
      <c r="I273" t="s">
        <v>53</v>
      </c>
      <c r="J273" s="4">
        <v>759</v>
      </c>
      <c r="K273" s="4">
        <v>653</v>
      </c>
      <c r="L273" s="4">
        <v>549</v>
      </c>
      <c r="M273" s="4">
        <v>104</v>
      </c>
      <c r="N273" s="4">
        <v>25</v>
      </c>
      <c r="O273" s="4">
        <v>53</v>
      </c>
      <c r="P273" t="s">
        <v>54</v>
      </c>
      <c r="Q273" s="4">
        <v>57</v>
      </c>
      <c r="R273" s="4">
        <v>63</v>
      </c>
      <c r="S273" s="4">
        <v>84.5</v>
      </c>
      <c r="T273" s="5">
        <v>3.38</v>
      </c>
      <c r="U273" s="5">
        <v>22.92</v>
      </c>
      <c r="V273" s="43">
        <v>18360.150000000001</v>
      </c>
      <c r="W273" s="5">
        <v>6.86</v>
      </c>
      <c r="X273" s="6" t="s">
        <v>45</v>
      </c>
      <c r="Y273" s="4">
        <v>53</v>
      </c>
      <c r="Z273" s="43">
        <v>24723.61</v>
      </c>
      <c r="AA273" s="8">
        <f t="shared" si="88"/>
        <v>0.86034255599472986</v>
      </c>
      <c r="AB273" s="8">
        <f t="shared" si="89"/>
        <v>0.15926493108728942</v>
      </c>
      <c r="AC273" s="8">
        <f t="shared" si="90"/>
        <v>3.8284839203675342E-2</v>
      </c>
      <c r="AD273" s="8">
        <f t="shared" si="91"/>
        <v>0.84073506891271055</v>
      </c>
      <c r="AE273" s="11">
        <f t="shared" si="92"/>
        <v>0.8833333333333333</v>
      </c>
      <c r="AF273" s="11">
        <f t="shared" si="93"/>
        <v>57.142857142857146</v>
      </c>
      <c r="AG273" s="11">
        <f t="shared" si="94"/>
        <v>11.4275</v>
      </c>
      <c r="AH273" s="13">
        <f t="shared" si="95"/>
        <v>11.134166666666667</v>
      </c>
      <c r="AI273">
        <f t="shared" si="96"/>
        <v>12.0175</v>
      </c>
      <c r="AJ273" s="14">
        <f t="shared" si="97"/>
        <v>0.92649608210248946</v>
      </c>
      <c r="AK273">
        <f t="shared" si="98"/>
        <v>63.157894736842103</v>
      </c>
      <c r="AL273" s="8">
        <f t="shared" si="99"/>
        <v>0.90476190476190488</v>
      </c>
      <c r="AM273" s="8">
        <f t="shared" si="100"/>
        <v>0.84073506891271055</v>
      </c>
      <c r="AN273" s="16">
        <f t="shared" si="101"/>
        <v>0.70475320005914599</v>
      </c>
      <c r="AO273" s="16">
        <f t="shared" si="102"/>
        <v>0.86330550750785373</v>
      </c>
      <c r="AP273" s="17">
        <f t="shared" si="103"/>
        <v>18360.150000000001</v>
      </c>
      <c r="AQ273" s="17">
        <f t="shared" si="104"/>
        <v>28.116615620214397</v>
      </c>
      <c r="AR273" s="17">
        <f t="shared" si="105"/>
        <v>6363.4599999999991</v>
      </c>
      <c r="AS273" s="17">
        <f t="shared" si="106"/>
        <v>9.7449617151607946</v>
      </c>
      <c r="AT273" s="18" t="str">
        <f t="shared" si="107"/>
        <v>High</v>
      </c>
      <c r="AU273" s="16" t="str">
        <f t="shared" si="108"/>
        <v>Warning</v>
      </c>
      <c r="AV273" s="17">
        <f t="shared" si="109"/>
        <v>702.91539050535994</v>
      </c>
    </row>
    <row r="274" spans="1:48">
      <c r="A274">
        <v>273</v>
      </c>
      <c r="B274" s="2">
        <v>46030</v>
      </c>
      <c r="C274" t="s">
        <v>26</v>
      </c>
      <c r="D274" t="s">
        <v>108</v>
      </c>
      <c r="E274" t="s">
        <v>130</v>
      </c>
      <c r="F274" t="s">
        <v>42</v>
      </c>
      <c r="G274" t="s">
        <v>47</v>
      </c>
      <c r="H274" t="s">
        <v>376</v>
      </c>
      <c r="I274" t="s">
        <v>53</v>
      </c>
      <c r="J274" s="4">
        <v>615</v>
      </c>
      <c r="K274" s="4">
        <v>569</v>
      </c>
      <c r="L274" s="4">
        <v>531</v>
      </c>
      <c r="M274" s="4">
        <v>38</v>
      </c>
      <c r="N274" s="4">
        <v>14</v>
      </c>
      <c r="O274" s="4">
        <v>33</v>
      </c>
      <c r="P274" t="s">
        <v>33</v>
      </c>
      <c r="Q274" s="4">
        <v>64</v>
      </c>
      <c r="R274" s="4">
        <v>69</v>
      </c>
      <c r="S274" s="4">
        <v>78.2</v>
      </c>
      <c r="T274" s="5">
        <v>1.99</v>
      </c>
      <c r="U274" s="5">
        <v>18.68</v>
      </c>
      <c r="V274" s="43">
        <v>17245.099999999999</v>
      </c>
      <c r="W274" s="5">
        <v>7.57</v>
      </c>
      <c r="X274" s="6" t="s">
        <v>34</v>
      </c>
      <c r="Y274" s="4">
        <v>26</v>
      </c>
      <c r="Z274" s="43">
        <v>28365.95</v>
      </c>
      <c r="AA274" s="8">
        <f t="shared" si="88"/>
        <v>0.9252032520325203</v>
      </c>
      <c r="AB274" s="8">
        <f t="shared" si="89"/>
        <v>6.6783831282952552E-2</v>
      </c>
      <c r="AC274" s="8">
        <f t="shared" si="90"/>
        <v>2.4604569420035149E-2</v>
      </c>
      <c r="AD274" s="8">
        <f t="shared" si="91"/>
        <v>0.93321616871704749</v>
      </c>
      <c r="AE274" s="11">
        <f t="shared" si="92"/>
        <v>0.55000000000000004</v>
      </c>
      <c r="AF274" s="11">
        <f t="shared" si="93"/>
        <v>52.173913043478258</v>
      </c>
      <c r="AG274" s="11">
        <f t="shared" si="94"/>
        <v>10.905833333333334</v>
      </c>
      <c r="AH274" s="13">
        <f t="shared" si="95"/>
        <v>10.383333333333333</v>
      </c>
      <c r="AI274">
        <f t="shared" si="96"/>
        <v>10.933333333333334</v>
      </c>
      <c r="AJ274" s="14">
        <f t="shared" si="97"/>
        <v>0.94969512195121941</v>
      </c>
      <c r="AK274">
        <f t="shared" si="98"/>
        <v>56.25</v>
      </c>
      <c r="AL274" s="8">
        <f t="shared" si="99"/>
        <v>0.92753623188405787</v>
      </c>
      <c r="AM274" s="8">
        <f t="shared" si="100"/>
        <v>0.93321616871704749</v>
      </c>
      <c r="AN274" s="16">
        <f t="shared" si="101"/>
        <v>0.82204831829016689</v>
      </c>
      <c r="AO274" s="16">
        <f t="shared" si="102"/>
        <v>0.86352329913896442</v>
      </c>
      <c r="AP274" s="17">
        <f t="shared" si="103"/>
        <v>17245.099999999999</v>
      </c>
      <c r="AQ274" s="17">
        <f t="shared" si="104"/>
        <v>30.307732864674865</v>
      </c>
      <c r="AR274" s="17">
        <f t="shared" si="105"/>
        <v>11120.850000000002</v>
      </c>
      <c r="AS274" s="17">
        <f t="shared" si="106"/>
        <v>19.54455184534271</v>
      </c>
      <c r="AT274" s="18" t="str">
        <f t="shared" si="107"/>
        <v>High</v>
      </c>
      <c r="AU274" s="16" t="str">
        <f t="shared" si="108"/>
        <v>Warning</v>
      </c>
      <c r="AV274" s="17">
        <f t="shared" si="109"/>
        <v>424.30826010544808</v>
      </c>
    </row>
    <row r="275" spans="1:48">
      <c r="A275">
        <v>274</v>
      </c>
      <c r="B275" s="2">
        <v>46116</v>
      </c>
      <c r="C275" t="s">
        <v>26</v>
      </c>
      <c r="D275" t="s">
        <v>40</v>
      </c>
      <c r="E275" t="s">
        <v>74</v>
      </c>
      <c r="F275" t="s">
        <v>57</v>
      </c>
      <c r="G275" t="s">
        <v>30</v>
      </c>
      <c r="H275" t="s">
        <v>377</v>
      </c>
      <c r="I275" t="s">
        <v>60</v>
      </c>
      <c r="J275" s="4">
        <v>781</v>
      </c>
      <c r="K275" s="4">
        <v>630</v>
      </c>
      <c r="L275" s="4">
        <v>595</v>
      </c>
      <c r="M275" s="4">
        <v>35</v>
      </c>
      <c r="N275" s="4">
        <v>13</v>
      </c>
      <c r="O275" s="4">
        <v>40</v>
      </c>
      <c r="P275" t="s">
        <v>76</v>
      </c>
      <c r="Q275" s="4">
        <v>42</v>
      </c>
      <c r="R275" s="4">
        <v>43</v>
      </c>
      <c r="S275" s="4">
        <v>74.8</v>
      </c>
      <c r="T275" s="5">
        <v>1.85</v>
      </c>
      <c r="U275" s="5">
        <v>22.67</v>
      </c>
      <c r="V275" s="43">
        <v>11501.09</v>
      </c>
      <c r="W275" s="5">
        <v>7.8</v>
      </c>
      <c r="X275" s="6" t="s">
        <v>34</v>
      </c>
      <c r="Y275" s="4">
        <v>21</v>
      </c>
      <c r="Z275" s="43">
        <v>18951.89</v>
      </c>
      <c r="AA275" s="8">
        <f t="shared" si="88"/>
        <v>0.80665813060179259</v>
      </c>
      <c r="AB275" s="8">
        <f t="shared" si="89"/>
        <v>5.5555555555555552E-2</v>
      </c>
      <c r="AC275" s="8">
        <f t="shared" si="90"/>
        <v>2.0634920634920634E-2</v>
      </c>
      <c r="AD275" s="8">
        <f t="shared" si="91"/>
        <v>0.94444444444444442</v>
      </c>
      <c r="AE275" s="11">
        <f t="shared" si="92"/>
        <v>0.66666666666666663</v>
      </c>
      <c r="AF275" s="11">
        <f t="shared" si="93"/>
        <v>83.720930232558146</v>
      </c>
      <c r="AG275" s="11">
        <f t="shared" si="94"/>
        <v>7.5250000000000004</v>
      </c>
      <c r="AH275" s="13">
        <f t="shared" si="95"/>
        <v>8.4450000000000003</v>
      </c>
      <c r="AI275">
        <f t="shared" si="96"/>
        <v>9.1116666666666664</v>
      </c>
      <c r="AJ275" s="14">
        <f t="shared" si="97"/>
        <v>0.92683372965063116</v>
      </c>
      <c r="AK275">
        <f t="shared" si="98"/>
        <v>85.714285714285708</v>
      </c>
      <c r="AL275" s="8">
        <f t="shared" si="99"/>
        <v>0.97674418604651181</v>
      </c>
      <c r="AM275" s="8">
        <f t="shared" si="100"/>
        <v>0.94444444444444442</v>
      </c>
      <c r="AN275" s="16">
        <f t="shared" si="101"/>
        <v>0.854986153708722</v>
      </c>
      <c r="AO275" s="16">
        <f t="shared" si="102"/>
        <v>0.86358034863119104</v>
      </c>
      <c r="AP275" s="17">
        <f t="shared" si="103"/>
        <v>11501.09</v>
      </c>
      <c r="AQ275" s="17">
        <f t="shared" si="104"/>
        <v>18.255698412698411</v>
      </c>
      <c r="AR275" s="17">
        <f t="shared" si="105"/>
        <v>7450.7999999999993</v>
      </c>
      <c r="AS275" s="17">
        <f t="shared" si="106"/>
        <v>11.826666666666666</v>
      </c>
      <c r="AT275" s="18" t="str">
        <f t="shared" si="107"/>
        <v>Medium</v>
      </c>
      <c r="AU275" s="16" t="str">
        <f t="shared" si="108"/>
        <v>Normal</v>
      </c>
      <c r="AV275" s="17">
        <f t="shared" si="109"/>
        <v>237.32407936507934</v>
      </c>
    </row>
    <row r="276" spans="1:48">
      <c r="A276">
        <v>275</v>
      </c>
      <c r="B276" s="2">
        <v>46059</v>
      </c>
      <c r="C276" t="s">
        <v>26</v>
      </c>
      <c r="D276" t="s">
        <v>77</v>
      </c>
      <c r="E276" t="s">
        <v>84</v>
      </c>
      <c r="F276" t="s">
        <v>57</v>
      </c>
      <c r="G276" t="s">
        <v>58</v>
      </c>
      <c r="H276" t="s">
        <v>378</v>
      </c>
      <c r="I276" t="s">
        <v>38</v>
      </c>
      <c r="J276" s="4">
        <v>648</v>
      </c>
      <c r="K276" s="4">
        <v>488</v>
      </c>
      <c r="L276" s="4">
        <v>453</v>
      </c>
      <c r="M276" s="4">
        <v>35</v>
      </c>
      <c r="N276" s="4">
        <v>12</v>
      </c>
      <c r="O276" s="4">
        <v>50</v>
      </c>
      <c r="P276" t="s">
        <v>54</v>
      </c>
      <c r="Q276" s="4">
        <v>49</v>
      </c>
      <c r="R276" s="4">
        <v>51</v>
      </c>
      <c r="S276" s="4">
        <v>60.3</v>
      </c>
      <c r="T276" s="5">
        <v>2.86</v>
      </c>
      <c r="U276" s="5">
        <v>20.67</v>
      </c>
      <c r="V276" s="43">
        <v>11337.39</v>
      </c>
      <c r="W276" s="5">
        <v>6.93</v>
      </c>
      <c r="X276" s="6" t="s">
        <v>45</v>
      </c>
      <c r="Y276" s="4">
        <v>3</v>
      </c>
      <c r="Z276" s="43">
        <v>17381.55</v>
      </c>
      <c r="AA276" s="8">
        <f t="shared" si="88"/>
        <v>0.75308641975308643</v>
      </c>
      <c r="AB276" s="8">
        <f t="shared" si="89"/>
        <v>7.1721311475409832E-2</v>
      </c>
      <c r="AC276" s="8">
        <f t="shared" si="90"/>
        <v>2.4590163934426229E-2</v>
      </c>
      <c r="AD276" s="8">
        <f t="shared" si="91"/>
        <v>0.92827868852459017</v>
      </c>
      <c r="AE276" s="11">
        <f t="shared" si="92"/>
        <v>0.83333333333333337</v>
      </c>
      <c r="AF276" s="11">
        <f t="shared" si="93"/>
        <v>70.588235294117652</v>
      </c>
      <c r="AG276" s="11">
        <f t="shared" si="94"/>
        <v>6.9133333333333331</v>
      </c>
      <c r="AH276" s="13">
        <f t="shared" si="95"/>
        <v>7.9866666666666672</v>
      </c>
      <c r="AI276">
        <f t="shared" si="96"/>
        <v>8.82</v>
      </c>
      <c r="AJ276" s="14">
        <f t="shared" si="97"/>
        <v>0.90551776266061978</v>
      </c>
      <c r="AK276">
        <f t="shared" si="98"/>
        <v>73.469387755102048</v>
      </c>
      <c r="AL276" s="8">
        <f t="shared" si="99"/>
        <v>0.96078431372549022</v>
      </c>
      <c r="AM276" s="8">
        <f t="shared" si="100"/>
        <v>0.92827868852459017</v>
      </c>
      <c r="AN276" s="16">
        <f t="shared" si="101"/>
        <v>0.80760920032858319</v>
      </c>
      <c r="AO276" s="16">
        <f t="shared" si="102"/>
        <v>0.86359218636524437</v>
      </c>
      <c r="AP276" s="17">
        <f t="shared" si="103"/>
        <v>11337.39</v>
      </c>
      <c r="AQ276" s="17">
        <f t="shared" si="104"/>
        <v>23.232356557377049</v>
      </c>
      <c r="AR276" s="17">
        <f t="shared" si="105"/>
        <v>6044.16</v>
      </c>
      <c r="AS276" s="17">
        <f t="shared" si="106"/>
        <v>12.385573770491803</v>
      </c>
      <c r="AT276" s="18" t="str">
        <f t="shared" si="107"/>
        <v>Medium</v>
      </c>
      <c r="AU276" s="16" t="str">
        <f t="shared" si="108"/>
        <v>Warning</v>
      </c>
      <c r="AV276" s="17">
        <f t="shared" si="109"/>
        <v>278.7882786885246</v>
      </c>
    </row>
    <row r="277" spans="1:48">
      <c r="A277">
        <v>276</v>
      </c>
      <c r="B277" s="2">
        <v>46036</v>
      </c>
      <c r="C277" t="s">
        <v>26</v>
      </c>
      <c r="D277" t="s">
        <v>108</v>
      </c>
      <c r="E277" t="s">
        <v>109</v>
      </c>
      <c r="F277" t="s">
        <v>29</v>
      </c>
      <c r="G277" t="s">
        <v>103</v>
      </c>
      <c r="H277" t="s">
        <v>379</v>
      </c>
      <c r="I277" t="s">
        <v>134</v>
      </c>
      <c r="J277" s="4">
        <v>751</v>
      </c>
      <c r="K277" s="4">
        <v>738</v>
      </c>
      <c r="L277" s="4">
        <v>633</v>
      </c>
      <c r="M277" s="4">
        <v>105</v>
      </c>
      <c r="N277" s="4">
        <v>26</v>
      </c>
      <c r="O277" s="4">
        <v>16</v>
      </c>
      <c r="P277" t="s">
        <v>33</v>
      </c>
      <c r="Q277" s="4">
        <v>57</v>
      </c>
      <c r="R277" s="4">
        <v>65</v>
      </c>
      <c r="S277" s="4">
        <v>86.5</v>
      </c>
      <c r="T277" s="5">
        <v>3.08</v>
      </c>
      <c r="U277" s="5">
        <v>29.57</v>
      </c>
      <c r="V277" s="43">
        <v>20146.07</v>
      </c>
      <c r="W277" s="5">
        <v>8.1</v>
      </c>
      <c r="X277" s="6" t="s">
        <v>45</v>
      </c>
      <c r="Y277" s="4">
        <v>12</v>
      </c>
      <c r="Z277" s="43">
        <v>29370.33</v>
      </c>
      <c r="AA277" s="8">
        <f t="shared" si="88"/>
        <v>0.9826897470039947</v>
      </c>
      <c r="AB277" s="8">
        <f t="shared" si="89"/>
        <v>0.14227642276422764</v>
      </c>
      <c r="AC277" s="8">
        <f t="shared" si="90"/>
        <v>3.5230352303523033E-2</v>
      </c>
      <c r="AD277" s="8">
        <f t="shared" si="91"/>
        <v>0.85772357723577231</v>
      </c>
      <c r="AE277" s="11">
        <f t="shared" si="92"/>
        <v>0.26666666666666666</v>
      </c>
      <c r="AF277" s="11">
        <f t="shared" si="93"/>
        <v>55.384615384615387</v>
      </c>
      <c r="AG277" s="11">
        <f t="shared" si="94"/>
        <v>13.324999999999999</v>
      </c>
      <c r="AH277" s="13">
        <f t="shared" si="95"/>
        <v>11.624166666666666</v>
      </c>
      <c r="AI277">
        <f t="shared" si="96"/>
        <v>11.890833333333333</v>
      </c>
      <c r="AJ277" s="14">
        <f t="shared" si="97"/>
        <v>0.97757376130072182</v>
      </c>
      <c r="AK277">
        <f t="shared" si="98"/>
        <v>63.157894736842103</v>
      </c>
      <c r="AL277" s="8">
        <f t="shared" si="99"/>
        <v>0.87692307692307703</v>
      </c>
      <c r="AM277" s="8">
        <f t="shared" si="100"/>
        <v>0.85772357723577231</v>
      </c>
      <c r="AN277" s="16">
        <f t="shared" si="101"/>
        <v>0.73528953265564623</v>
      </c>
      <c r="AO277" s="16">
        <f t="shared" si="102"/>
        <v>0.86366940427701877</v>
      </c>
      <c r="AP277" s="17">
        <f t="shared" si="103"/>
        <v>20146.07</v>
      </c>
      <c r="AQ277" s="17">
        <f t="shared" si="104"/>
        <v>27.298197831978321</v>
      </c>
      <c r="AR277" s="17">
        <f t="shared" si="105"/>
        <v>9224.260000000002</v>
      </c>
      <c r="AS277" s="17">
        <f t="shared" si="106"/>
        <v>12.498997289972902</v>
      </c>
      <c r="AT277" s="18" t="str">
        <f t="shared" si="107"/>
        <v>Medium</v>
      </c>
      <c r="AU277" s="16" t="str">
        <f t="shared" si="108"/>
        <v>Warning</v>
      </c>
      <c r="AV277" s="17">
        <f t="shared" si="109"/>
        <v>709.75314363143639</v>
      </c>
    </row>
    <row r="278" spans="1:48">
      <c r="A278">
        <v>277</v>
      </c>
      <c r="B278" s="2">
        <v>46031</v>
      </c>
      <c r="C278" t="s">
        <v>46</v>
      </c>
      <c r="D278" t="s">
        <v>27</v>
      </c>
      <c r="E278" t="s">
        <v>35</v>
      </c>
      <c r="F278" t="s">
        <v>42</v>
      </c>
      <c r="G278" t="s">
        <v>58</v>
      </c>
      <c r="H278" t="s">
        <v>380</v>
      </c>
      <c r="I278" t="s">
        <v>205</v>
      </c>
      <c r="J278" s="4">
        <v>836</v>
      </c>
      <c r="K278" s="4">
        <v>860</v>
      </c>
      <c r="L278" s="4">
        <v>809</v>
      </c>
      <c r="M278" s="4">
        <v>51</v>
      </c>
      <c r="N278" s="4">
        <v>15</v>
      </c>
      <c r="O278" s="4">
        <v>0</v>
      </c>
      <c r="P278" t="s">
        <v>39</v>
      </c>
      <c r="Q278" s="4">
        <v>49</v>
      </c>
      <c r="R278" s="4">
        <v>52</v>
      </c>
      <c r="S278" s="4">
        <v>71.8</v>
      </c>
      <c r="T278" s="5">
        <v>1.41</v>
      </c>
      <c r="U278" s="5">
        <v>24.39</v>
      </c>
      <c r="V278" s="43">
        <v>19241.47</v>
      </c>
      <c r="W278" s="5">
        <v>9.5500000000000007</v>
      </c>
      <c r="X278" s="6" t="s">
        <v>89</v>
      </c>
      <c r="Y278" s="4">
        <v>33</v>
      </c>
      <c r="Z278" s="43">
        <v>30070.76</v>
      </c>
      <c r="AA278" s="8">
        <f t="shared" si="88"/>
        <v>1.0287081339712918</v>
      </c>
      <c r="AB278" s="8">
        <f t="shared" si="89"/>
        <v>5.9302325581395351E-2</v>
      </c>
      <c r="AC278" s="8">
        <f t="shared" si="90"/>
        <v>1.7441860465116279E-2</v>
      </c>
      <c r="AD278" s="8">
        <f t="shared" si="91"/>
        <v>0.94069767441860463</v>
      </c>
      <c r="AE278" s="11">
        <f t="shared" si="92"/>
        <v>0</v>
      </c>
      <c r="AF278" s="11">
        <f t="shared" si="93"/>
        <v>69.230769230769226</v>
      </c>
      <c r="AG278" s="11">
        <f t="shared" si="94"/>
        <v>12.422222222222222</v>
      </c>
      <c r="AH278" s="13">
        <f t="shared" si="95"/>
        <v>11.378888888888889</v>
      </c>
      <c r="AI278">
        <f t="shared" si="96"/>
        <v>11.378888888888889</v>
      </c>
      <c r="AJ278" s="14">
        <f t="shared" si="97"/>
        <v>1</v>
      </c>
      <c r="AK278">
        <f t="shared" si="98"/>
        <v>73.469387755102048</v>
      </c>
      <c r="AL278" s="8">
        <f t="shared" si="99"/>
        <v>0.94230769230769218</v>
      </c>
      <c r="AM278" s="8">
        <f t="shared" si="100"/>
        <v>0.94069767441860463</v>
      </c>
      <c r="AN278" s="16">
        <f t="shared" si="101"/>
        <v>0.88642665474060811</v>
      </c>
      <c r="AO278" s="16">
        <f t="shared" si="102"/>
        <v>0.86384672454168909</v>
      </c>
      <c r="AP278" s="17">
        <f t="shared" si="103"/>
        <v>19241.47</v>
      </c>
      <c r="AQ278" s="17">
        <f t="shared" si="104"/>
        <v>22.373802325581398</v>
      </c>
      <c r="AR278" s="17">
        <f t="shared" si="105"/>
        <v>10829.289999999997</v>
      </c>
      <c r="AS278" s="17">
        <f t="shared" si="106"/>
        <v>12.592197674418601</v>
      </c>
      <c r="AT278" s="18" t="str">
        <f t="shared" si="107"/>
        <v>Low</v>
      </c>
      <c r="AU278" s="16" t="str">
        <f t="shared" si="108"/>
        <v>Normal</v>
      </c>
      <c r="AV278" s="17">
        <f t="shared" si="109"/>
        <v>335.60703488372098</v>
      </c>
    </row>
    <row r="279" spans="1:48">
      <c r="A279">
        <v>278</v>
      </c>
      <c r="B279" s="2">
        <v>46125</v>
      </c>
      <c r="C279" t="s">
        <v>26</v>
      </c>
      <c r="D279" t="s">
        <v>108</v>
      </c>
      <c r="E279" t="s">
        <v>130</v>
      </c>
      <c r="F279" t="s">
        <v>42</v>
      </c>
      <c r="G279" t="s">
        <v>30</v>
      </c>
      <c r="H279" t="s">
        <v>381</v>
      </c>
      <c r="I279" t="s">
        <v>94</v>
      </c>
      <c r="J279" s="4">
        <v>786</v>
      </c>
      <c r="K279" s="4">
        <v>713</v>
      </c>
      <c r="L279" s="4">
        <v>672</v>
      </c>
      <c r="M279" s="4">
        <v>41</v>
      </c>
      <c r="N279" s="4">
        <v>16</v>
      </c>
      <c r="O279" s="4">
        <v>10</v>
      </c>
      <c r="P279" t="s">
        <v>54</v>
      </c>
      <c r="Q279" s="4">
        <v>42</v>
      </c>
      <c r="R279" s="4">
        <v>43</v>
      </c>
      <c r="S279" s="4">
        <v>71.599999999999994</v>
      </c>
      <c r="T279" s="5">
        <v>1.72</v>
      </c>
      <c r="U279" s="5">
        <v>27.8</v>
      </c>
      <c r="V279" s="43">
        <v>13055.16</v>
      </c>
      <c r="W279" s="5">
        <v>7.08</v>
      </c>
      <c r="X279" s="6" t="s">
        <v>89</v>
      </c>
      <c r="Y279" s="4">
        <v>10</v>
      </c>
      <c r="Z279" s="43">
        <v>22077.84</v>
      </c>
      <c r="AA279" s="8">
        <f t="shared" si="88"/>
        <v>0.90712468193384221</v>
      </c>
      <c r="AB279" s="8">
        <f t="shared" si="89"/>
        <v>5.7503506311360447E-2</v>
      </c>
      <c r="AC279" s="8">
        <f t="shared" si="90"/>
        <v>2.244039270687237E-2</v>
      </c>
      <c r="AD279" s="8">
        <f t="shared" si="91"/>
        <v>0.94249649368863953</v>
      </c>
      <c r="AE279" s="11">
        <f t="shared" si="92"/>
        <v>0.16666666666666666</v>
      </c>
      <c r="AF279" s="11">
        <f t="shared" si="93"/>
        <v>83.720930232558146</v>
      </c>
      <c r="AG279" s="11">
        <f t="shared" si="94"/>
        <v>8.5163888888888888</v>
      </c>
      <c r="AH279" s="13">
        <f t="shared" si="95"/>
        <v>9.0033333333333339</v>
      </c>
      <c r="AI279">
        <f t="shared" si="96"/>
        <v>9.17</v>
      </c>
      <c r="AJ279" s="14">
        <f t="shared" si="97"/>
        <v>0.98182479098509634</v>
      </c>
      <c r="AK279">
        <f t="shared" si="98"/>
        <v>85.714285714285708</v>
      </c>
      <c r="AL279" s="8">
        <f t="shared" si="99"/>
        <v>0.97674418604651181</v>
      </c>
      <c r="AM279" s="8">
        <f t="shared" si="100"/>
        <v>0.94249649368863953</v>
      </c>
      <c r="AN279" s="16">
        <f t="shared" si="101"/>
        <v>0.90384627354980152</v>
      </c>
      <c r="AO279" s="16">
        <f t="shared" si="102"/>
        <v>0.86381549365621346</v>
      </c>
      <c r="AP279" s="17">
        <f t="shared" si="103"/>
        <v>13055.16</v>
      </c>
      <c r="AQ279" s="17">
        <f t="shared" si="104"/>
        <v>18.310182328190741</v>
      </c>
      <c r="AR279" s="17">
        <f t="shared" si="105"/>
        <v>9022.68</v>
      </c>
      <c r="AS279" s="17">
        <f t="shared" si="106"/>
        <v>12.654530154277701</v>
      </c>
      <c r="AT279" s="18" t="str">
        <f t="shared" si="107"/>
        <v>Low</v>
      </c>
      <c r="AU279" s="16" t="str">
        <f t="shared" si="108"/>
        <v>Normal</v>
      </c>
      <c r="AV279" s="17">
        <f t="shared" si="109"/>
        <v>292.96291725105186</v>
      </c>
    </row>
    <row r="280" spans="1:48">
      <c r="A280">
        <v>279</v>
      </c>
      <c r="B280" s="2">
        <v>46169</v>
      </c>
      <c r="C280" t="s">
        <v>26</v>
      </c>
      <c r="D280" t="s">
        <v>27</v>
      </c>
      <c r="E280" t="s">
        <v>51</v>
      </c>
      <c r="F280" t="s">
        <v>57</v>
      </c>
      <c r="G280" t="s">
        <v>103</v>
      </c>
      <c r="H280" t="s">
        <v>382</v>
      </c>
      <c r="I280" t="s">
        <v>265</v>
      </c>
      <c r="J280" s="4">
        <v>752</v>
      </c>
      <c r="K280" s="4">
        <v>591</v>
      </c>
      <c r="L280" s="4">
        <v>570</v>
      </c>
      <c r="M280" s="4">
        <v>21</v>
      </c>
      <c r="N280" s="4">
        <v>7</v>
      </c>
      <c r="O280" s="4">
        <v>22</v>
      </c>
      <c r="P280" t="s">
        <v>61</v>
      </c>
      <c r="Q280" s="4">
        <v>57</v>
      </c>
      <c r="R280" s="4">
        <v>57</v>
      </c>
      <c r="S280" s="4">
        <v>67.400000000000006</v>
      </c>
      <c r="T280" s="5">
        <v>2.71</v>
      </c>
      <c r="U280" s="5">
        <v>17.89</v>
      </c>
      <c r="V280" s="43">
        <v>16785.63</v>
      </c>
      <c r="W280" s="5">
        <v>8.07</v>
      </c>
      <c r="X280" s="6" t="s">
        <v>45</v>
      </c>
      <c r="Y280" s="4">
        <v>14</v>
      </c>
      <c r="Z280" s="43">
        <v>26210.799999999999</v>
      </c>
      <c r="AA280" s="8">
        <f t="shared" si="88"/>
        <v>0.78590425531914898</v>
      </c>
      <c r="AB280" s="8">
        <f t="shared" si="89"/>
        <v>3.553299492385787E-2</v>
      </c>
      <c r="AC280" s="8">
        <f t="shared" si="90"/>
        <v>1.1844331641285956E-2</v>
      </c>
      <c r="AD280" s="8">
        <f t="shared" si="91"/>
        <v>0.96446700507614214</v>
      </c>
      <c r="AE280" s="11">
        <f t="shared" si="92"/>
        <v>0.36666666666666664</v>
      </c>
      <c r="AF280" s="11">
        <f t="shared" si="93"/>
        <v>63.157894736842103</v>
      </c>
      <c r="AG280" s="11">
        <f t="shared" si="94"/>
        <v>9.3574999999999999</v>
      </c>
      <c r="AH280" s="13">
        <f t="shared" si="95"/>
        <v>11.54</v>
      </c>
      <c r="AI280">
        <f t="shared" si="96"/>
        <v>11.906666666666666</v>
      </c>
      <c r="AJ280" s="14">
        <f t="shared" si="97"/>
        <v>0.96920492721164608</v>
      </c>
      <c r="AK280">
        <f t="shared" si="98"/>
        <v>63.157894736842103</v>
      </c>
      <c r="AL280" s="8">
        <f t="shared" si="99"/>
        <v>1</v>
      </c>
      <c r="AM280" s="8">
        <f t="shared" si="100"/>
        <v>0.96446700507614214</v>
      </c>
      <c r="AN280" s="16">
        <f t="shared" si="101"/>
        <v>0.93476617345285662</v>
      </c>
      <c r="AO280" s="16">
        <f t="shared" si="102"/>
        <v>0.8637600493627321</v>
      </c>
      <c r="AP280" s="17">
        <f t="shared" si="103"/>
        <v>16785.63</v>
      </c>
      <c r="AQ280" s="17">
        <f t="shared" si="104"/>
        <v>28.402081218274112</v>
      </c>
      <c r="AR280" s="17">
        <f t="shared" si="105"/>
        <v>9425.1699999999983</v>
      </c>
      <c r="AS280" s="17">
        <f t="shared" si="106"/>
        <v>15.947834179357018</v>
      </c>
      <c r="AT280" s="18" t="str">
        <f t="shared" si="107"/>
        <v>Low</v>
      </c>
      <c r="AU280" s="16" t="str">
        <f t="shared" si="108"/>
        <v>Normal</v>
      </c>
      <c r="AV280" s="17">
        <f t="shared" si="109"/>
        <v>198.81456852791879</v>
      </c>
    </row>
    <row r="281" spans="1:48">
      <c r="A281">
        <v>280</v>
      </c>
      <c r="B281" s="2">
        <v>46080</v>
      </c>
      <c r="C281" t="s">
        <v>26</v>
      </c>
      <c r="D281" t="s">
        <v>77</v>
      </c>
      <c r="E281" t="s">
        <v>78</v>
      </c>
      <c r="F281" t="s">
        <v>29</v>
      </c>
      <c r="G281" t="s">
        <v>103</v>
      </c>
      <c r="H281" t="s">
        <v>383</v>
      </c>
      <c r="I281" t="s">
        <v>132</v>
      </c>
      <c r="J281" s="4">
        <v>630</v>
      </c>
      <c r="K281" s="4">
        <v>611</v>
      </c>
      <c r="L281" s="4">
        <v>575</v>
      </c>
      <c r="M281" s="4">
        <v>36</v>
      </c>
      <c r="N281" s="4">
        <v>9</v>
      </c>
      <c r="O281" s="4">
        <v>0</v>
      </c>
      <c r="P281" t="s">
        <v>39</v>
      </c>
      <c r="Q281" s="4">
        <v>57</v>
      </c>
      <c r="R281" s="4">
        <v>57</v>
      </c>
      <c r="S281" s="4">
        <v>73.7</v>
      </c>
      <c r="T281" s="5">
        <v>2.0499999999999998</v>
      </c>
      <c r="U281" s="5">
        <v>22.01</v>
      </c>
      <c r="V281" s="43">
        <v>16539.650000000001</v>
      </c>
      <c r="W281" s="5">
        <v>9.17</v>
      </c>
      <c r="X281" s="6" t="s">
        <v>89</v>
      </c>
      <c r="Y281" s="4">
        <v>48</v>
      </c>
      <c r="Z281" s="43">
        <v>25672.880000000001</v>
      </c>
      <c r="AA281" s="8">
        <f t="shared" si="88"/>
        <v>0.96984126984126984</v>
      </c>
      <c r="AB281" s="8">
        <f t="shared" si="89"/>
        <v>5.8919803600654665E-2</v>
      </c>
      <c r="AC281" s="8">
        <f t="shared" si="90"/>
        <v>1.4729950900163666E-2</v>
      </c>
      <c r="AD281" s="8">
        <f t="shared" si="91"/>
        <v>0.94108019639934537</v>
      </c>
      <c r="AE281" s="11">
        <f t="shared" si="92"/>
        <v>0</v>
      </c>
      <c r="AF281" s="11">
        <f t="shared" si="93"/>
        <v>63.157894736842103</v>
      </c>
      <c r="AG281" s="11">
        <f t="shared" si="94"/>
        <v>9.6741666666666664</v>
      </c>
      <c r="AH281" s="13">
        <f t="shared" si="95"/>
        <v>9.9749999999999996</v>
      </c>
      <c r="AI281">
        <f t="shared" si="96"/>
        <v>9.9749999999999996</v>
      </c>
      <c r="AJ281" s="14">
        <f t="shared" si="97"/>
        <v>1</v>
      </c>
      <c r="AK281">
        <f t="shared" si="98"/>
        <v>63.157894736842103</v>
      </c>
      <c r="AL281" s="8">
        <f t="shared" si="99"/>
        <v>1</v>
      </c>
      <c r="AM281" s="8">
        <f t="shared" si="100"/>
        <v>0.94108019639934537</v>
      </c>
      <c r="AN281" s="16">
        <f t="shared" si="101"/>
        <v>0.94108019639934537</v>
      </c>
      <c r="AO281" s="16">
        <f t="shared" si="102"/>
        <v>0.86366156652765558</v>
      </c>
      <c r="AP281" s="17">
        <f t="shared" si="103"/>
        <v>16539.650000000001</v>
      </c>
      <c r="AQ281" s="17">
        <f t="shared" si="104"/>
        <v>27.069803600654666</v>
      </c>
      <c r="AR281" s="17">
        <f t="shared" si="105"/>
        <v>9133.23</v>
      </c>
      <c r="AS281" s="17">
        <f t="shared" si="106"/>
        <v>14.948003273322422</v>
      </c>
      <c r="AT281" s="18" t="str">
        <f t="shared" si="107"/>
        <v>High</v>
      </c>
      <c r="AU281" s="16" t="str">
        <f t="shared" si="108"/>
        <v>Normal</v>
      </c>
      <c r="AV281" s="17">
        <f t="shared" si="109"/>
        <v>243.62823240589199</v>
      </c>
    </row>
    <row r="282" spans="1:48">
      <c r="A282">
        <v>281</v>
      </c>
      <c r="B282" s="2">
        <v>46057</v>
      </c>
      <c r="C282" t="s">
        <v>46</v>
      </c>
      <c r="D282" t="s">
        <v>40</v>
      </c>
      <c r="E282" t="s">
        <v>74</v>
      </c>
      <c r="F282" t="s">
        <v>29</v>
      </c>
      <c r="G282" t="s">
        <v>58</v>
      </c>
      <c r="H282" t="s">
        <v>384</v>
      </c>
      <c r="I282" t="s">
        <v>53</v>
      </c>
      <c r="J282" s="4">
        <v>751</v>
      </c>
      <c r="K282" s="4">
        <v>702</v>
      </c>
      <c r="L282" s="4">
        <v>661</v>
      </c>
      <c r="M282" s="4">
        <v>41</v>
      </c>
      <c r="N282" s="4">
        <v>15</v>
      </c>
      <c r="O282" s="4">
        <v>19</v>
      </c>
      <c r="P282" t="s">
        <v>76</v>
      </c>
      <c r="Q282" s="4">
        <v>49</v>
      </c>
      <c r="R282" s="4">
        <v>50</v>
      </c>
      <c r="S282" s="4">
        <v>77.400000000000006</v>
      </c>
      <c r="T282" s="5">
        <v>1.69</v>
      </c>
      <c r="U282" s="5">
        <v>20.75</v>
      </c>
      <c r="V282" s="43">
        <v>15223.34</v>
      </c>
      <c r="W282" s="5">
        <v>9.75</v>
      </c>
      <c r="X282" s="6" t="s">
        <v>45</v>
      </c>
      <c r="Y282" s="4">
        <v>20</v>
      </c>
      <c r="Z282" s="43">
        <v>24563.75</v>
      </c>
      <c r="AA282" s="8">
        <f t="shared" si="88"/>
        <v>0.93475366178428765</v>
      </c>
      <c r="AB282" s="8">
        <f t="shared" si="89"/>
        <v>5.8404558404558403E-2</v>
      </c>
      <c r="AC282" s="8">
        <f t="shared" si="90"/>
        <v>2.1367521367521368E-2</v>
      </c>
      <c r="AD282" s="8">
        <f t="shared" si="91"/>
        <v>0.94159544159544162</v>
      </c>
      <c r="AE282" s="11">
        <f t="shared" si="92"/>
        <v>0.31666666666666665</v>
      </c>
      <c r="AF282" s="11">
        <f t="shared" si="93"/>
        <v>72</v>
      </c>
      <c r="AG282" s="11">
        <f t="shared" si="94"/>
        <v>9.75</v>
      </c>
      <c r="AH282" s="13">
        <f t="shared" si="95"/>
        <v>9.9052777777777781</v>
      </c>
      <c r="AI282">
        <f t="shared" si="96"/>
        <v>10.221944444444444</v>
      </c>
      <c r="AJ282" s="14">
        <f t="shared" si="97"/>
        <v>0.96902089730699204</v>
      </c>
      <c r="AK282">
        <f t="shared" si="98"/>
        <v>73.469387755102048</v>
      </c>
      <c r="AL282" s="8">
        <f t="shared" si="99"/>
        <v>0.97999999999999987</v>
      </c>
      <c r="AM282" s="8">
        <f t="shared" si="100"/>
        <v>0.94159544159544162</v>
      </c>
      <c r="AN282" s="16">
        <f t="shared" si="101"/>
        <v>0.89417714652068836</v>
      </c>
      <c r="AO282" s="16">
        <f t="shared" si="102"/>
        <v>0.86355404065283381</v>
      </c>
      <c r="AP282" s="17">
        <f t="shared" si="103"/>
        <v>15223.34</v>
      </c>
      <c r="AQ282" s="17">
        <f t="shared" si="104"/>
        <v>21.685669515669517</v>
      </c>
      <c r="AR282" s="17">
        <f t="shared" si="105"/>
        <v>9340.41</v>
      </c>
      <c r="AS282" s="17">
        <f t="shared" si="106"/>
        <v>13.305427350427351</v>
      </c>
      <c r="AT282" s="18" t="str">
        <f t="shared" si="107"/>
        <v>Low</v>
      </c>
      <c r="AU282" s="16" t="str">
        <f t="shared" si="108"/>
        <v>Normal</v>
      </c>
      <c r="AV282" s="17">
        <f t="shared" si="109"/>
        <v>325.28504273504274</v>
      </c>
    </row>
    <row r="283" spans="1:48">
      <c r="A283">
        <v>282</v>
      </c>
      <c r="B283" s="2">
        <v>46166</v>
      </c>
      <c r="C283" t="s">
        <v>26</v>
      </c>
      <c r="D283" t="s">
        <v>55</v>
      </c>
      <c r="E283" t="s">
        <v>56</v>
      </c>
      <c r="F283" t="s">
        <v>29</v>
      </c>
      <c r="G283" t="s">
        <v>103</v>
      </c>
      <c r="H283" t="s">
        <v>385</v>
      </c>
      <c r="I283" t="s">
        <v>205</v>
      </c>
      <c r="J283" s="4">
        <v>744</v>
      </c>
      <c r="K283" s="4">
        <v>723</v>
      </c>
      <c r="L283" s="4">
        <v>671</v>
      </c>
      <c r="M283" s="4">
        <v>52</v>
      </c>
      <c r="N283" s="4">
        <v>22</v>
      </c>
      <c r="O283" s="4">
        <v>44</v>
      </c>
      <c r="P283" t="s">
        <v>83</v>
      </c>
      <c r="Q283" s="4">
        <v>57</v>
      </c>
      <c r="R283" s="4">
        <v>57</v>
      </c>
      <c r="S283" s="4">
        <v>66.599999999999994</v>
      </c>
      <c r="T283" s="5">
        <v>3.24</v>
      </c>
      <c r="U283" s="5">
        <v>25.06</v>
      </c>
      <c r="V283" s="43">
        <v>19715.689999999999</v>
      </c>
      <c r="W283" s="5">
        <v>9.89</v>
      </c>
      <c r="X283" s="6" t="s">
        <v>34</v>
      </c>
      <c r="Y283" s="4">
        <v>5</v>
      </c>
      <c r="Z283" s="43">
        <v>31476.39</v>
      </c>
      <c r="AA283" s="8">
        <f t="shared" si="88"/>
        <v>0.97177419354838712</v>
      </c>
      <c r="AB283" s="8">
        <f t="shared" si="89"/>
        <v>7.1922544951590589E-2</v>
      </c>
      <c r="AC283" s="8">
        <f t="shared" si="90"/>
        <v>3.0428769017980636E-2</v>
      </c>
      <c r="AD283" s="8">
        <f t="shared" si="91"/>
        <v>0.92807745504840944</v>
      </c>
      <c r="AE283" s="11">
        <f t="shared" si="92"/>
        <v>0.73333333333333328</v>
      </c>
      <c r="AF283" s="11">
        <f t="shared" si="93"/>
        <v>63.157894736842103</v>
      </c>
      <c r="AG283" s="11">
        <f t="shared" si="94"/>
        <v>11.4475</v>
      </c>
      <c r="AH283" s="13">
        <f t="shared" si="95"/>
        <v>11.046666666666667</v>
      </c>
      <c r="AI283">
        <f t="shared" si="96"/>
        <v>11.78</v>
      </c>
      <c r="AJ283" s="14">
        <f t="shared" si="97"/>
        <v>0.93774759479343528</v>
      </c>
      <c r="AK283">
        <f t="shared" si="98"/>
        <v>63.157894736842103</v>
      </c>
      <c r="AL283" s="8">
        <f t="shared" si="99"/>
        <v>1</v>
      </c>
      <c r="AM283" s="8">
        <f t="shared" si="100"/>
        <v>0.92807745504840944</v>
      </c>
      <c r="AN283" s="16">
        <f t="shared" si="101"/>
        <v>0.87030240125365854</v>
      </c>
      <c r="AO283" s="16">
        <f t="shared" si="102"/>
        <v>0.86351144940684244</v>
      </c>
      <c r="AP283" s="17">
        <f t="shared" si="103"/>
        <v>19715.689999999999</v>
      </c>
      <c r="AQ283" s="17">
        <f t="shared" si="104"/>
        <v>27.269280774550481</v>
      </c>
      <c r="AR283" s="17">
        <f t="shared" si="105"/>
        <v>11760.7</v>
      </c>
      <c r="AS283" s="17">
        <f t="shared" si="106"/>
        <v>16.266528354080222</v>
      </c>
      <c r="AT283" s="18" t="str">
        <f t="shared" si="107"/>
        <v>Medium</v>
      </c>
      <c r="AU283" s="16" t="str">
        <f t="shared" si="108"/>
        <v>Normal</v>
      </c>
      <c r="AV283" s="17">
        <f t="shared" si="109"/>
        <v>599.92417704011064</v>
      </c>
    </row>
    <row r="284" spans="1:48">
      <c r="A284">
        <v>283</v>
      </c>
      <c r="B284" s="2">
        <v>46090</v>
      </c>
      <c r="C284" t="s">
        <v>46</v>
      </c>
      <c r="D284" t="s">
        <v>40</v>
      </c>
      <c r="E284" t="s">
        <v>67</v>
      </c>
      <c r="F284" t="s">
        <v>29</v>
      </c>
      <c r="G284" t="s">
        <v>47</v>
      </c>
      <c r="H284" t="s">
        <v>386</v>
      </c>
      <c r="I284" t="s">
        <v>80</v>
      </c>
      <c r="J284" s="4">
        <v>592</v>
      </c>
      <c r="K284" s="4">
        <v>682</v>
      </c>
      <c r="L284" s="4">
        <v>650</v>
      </c>
      <c r="M284" s="4">
        <v>32</v>
      </c>
      <c r="N284" s="4">
        <v>9</v>
      </c>
      <c r="O284" s="4">
        <v>0</v>
      </c>
      <c r="P284" t="s">
        <v>39</v>
      </c>
      <c r="Q284" s="4">
        <v>64</v>
      </c>
      <c r="R284" s="4">
        <v>62</v>
      </c>
      <c r="S284" s="4">
        <v>74.900000000000006</v>
      </c>
      <c r="T284" s="5">
        <v>2.38</v>
      </c>
      <c r="U284" s="5">
        <v>27.92</v>
      </c>
      <c r="V284" s="43">
        <v>19976.97</v>
      </c>
      <c r="W284" s="5">
        <v>9.65</v>
      </c>
      <c r="X284" s="6" t="s">
        <v>45</v>
      </c>
      <c r="Y284" s="4">
        <v>12</v>
      </c>
      <c r="Z284" s="43">
        <v>33769.980000000003</v>
      </c>
      <c r="AA284" s="8">
        <f t="shared" si="88"/>
        <v>1.152027027027027</v>
      </c>
      <c r="AB284" s="8">
        <f t="shared" si="89"/>
        <v>4.6920821114369501E-2</v>
      </c>
      <c r="AC284" s="8">
        <f t="shared" si="90"/>
        <v>1.3196480938416423E-2</v>
      </c>
      <c r="AD284" s="8">
        <f t="shared" si="91"/>
        <v>0.95307917888563054</v>
      </c>
      <c r="AE284" s="11">
        <f t="shared" si="92"/>
        <v>0</v>
      </c>
      <c r="AF284" s="11">
        <f t="shared" si="93"/>
        <v>58.064516129032256</v>
      </c>
      <c r="AG284" s="11">
        <f t="shared" si="94"/>
        <v>11.745555555555555</v>
      </c>
      <c r="AH284" s="13">
        <f t="shared" si="95"/>
        <v>10.524444444444445</v>
      </c>
      <c r="AI284">
        <f t="shared" si="96"/>
        <v>10.524444444444445</v>
      </c>
      <c r="AJ284" s="14">
        <f t="shared" si="97"/>
        <v>1</v>
      </c>
      <c r="AK284">
        <f t="shared" si="98"/>
        <v>56.25</v>
      </c>
      <c r="AL284" s="8">
        <f t="shared" si="99"/>
        <v>1.032258064516129</v>
      </c>
      <c r="AM284" s="8">
        <f t="shared" si="100"/>
        <v>0.95307917888563054</v>
      </c>
      <c r="AN284" s="16">
        <f t="shared" si="101"/>
        <v>0.98382366852710246</v>
      </c>
      <c r="AO284" s="16">
        <f t="shared" si="102"/>
        <v>0.86350199125663796</v>
      </c>
      <c r="AP284" s="17">
        <f t="shared" si="103"/>
        <v>19976.97</v>
      </c>
      <c r="AQ284" s="17">
        <f t="shared" si="104"/>
        <v>29.291744868035192</v>
      </c>
      <c r="AR284" s="17">
        <f t="shared" si="105"/>
        <v>13793.010000000002</v>
      </c>
      <c r="AS284" s="17">
        <f t="shared" si="106"/>
        <v>20.224354838709679</v>
      </c>
      <c r="AT284" s="18" t="str">
        <f t="shared" si="107"/>
        <v>Medium</v>
      </c>
      <c r="AU284" s="16" t="str">
        <f t="shared" si="108"/>
        <v>Normal</v>
      </c>
      <c r="AV284" s="17">
        <f t="shared" si="109"/>
        <v>263.62570381231671</v>
      </c>
    </row>
    <row r="285" spans="1:48">
      <c r="A285">
        <v>284</v>
      </c>
      <c r="B285" s="2">
        <v>46149</v>
      </c>
      <c r="C285" t="s">
        <v>26</v>
      </c>
      <c r="D285" t="s">
        <v>77</v>
      </c>
      <c r="E285" t="s">
        <v>84</v>
      </c>
      <c r="F285" t="s">
        <v>29</v>
      </c>
      <c r="G285" t="s">
        <v>30</v>
      </c>
      <c r="H285" t="s">
        <v>387</v>
      </c>
      <c r="I285" t="s">
        <v>122</v>
      </c>
      <c r="J285" s="4">
        <v>812</v>
      </c>
      <c r="K285" s="4">
        <v>772</v>
      </c>
      <c r="L285" s="4">
        <v>718</v>
      </c>
      <c r="M285" s="4">
        <v>54</v>
      </c>
      <c r="N285" s="4">
        <v>20</v>
      </c>
      <c r="O285" s="4">
        <v>22</v>
      </c>
      <c r="P285" t="s">
        <v>73</v>
      </c>
      <c r="Q285" s="4">
        <v>42</v>
      </c>
      <c r="R285" s="4">
        <v>44</v>
      </c>
      <c r="S285" s="4">
        <v>76.099999999999994</v>
      </c>
      <c r="T285" s="5">
        <v>3.63</v>
      </c>
      <c r="U285" s="5">
        <v>25.01</v>
      </c>
      <c r="V285" s="43">
        <v>13846.95</v>
      </c>
      <c r="W285" s="5">
        <v>8.41</v>
      </c>
      <c r="X285" s="6" t="s">
        <v>34</v>
      </c>
      <c r="Y285" s="4">
        <v>26</v>
      </c>
      <c r="Z285" s="43">
        <v>22739.79</v>
      </c>
      <c r="AA285" s="8">
        <f t="shared" si="88"/>
        <v>0.95073891625615758</v>
      </c>
      <c r="AB285" s="8">
        <f t="shared" si="89"/>
        <v>6.9948186528497408E-2</v>
      </c>
      <c r="AC285" s="8">
        <f t="shared" si="90"/>
        <v>2.5906735751295335E-2</v>
      </c>
      <c r="AD285" s="8">
        <f t="shared" si="91"/>
        <v>0.93005181347150256</v>
      </c>
      <c r="AE285" s="11">
        <f t="shared" si="92"/>
        <v>0.36666666666666664</v>
      </c>
      <c r="AF285" s="11">
        <f t="shared" si="93"/>
        <v>81.818181818181813</v>
      </c>
      <c r="AG285" s="11">
        <f t="shared" si="94"/>
        <v>9.4355555555555561</v>
      </c>
      <c r="AH285" s="13">
        <f t="shared" si="95"/>
        <v>9.1066666666666656</v>
      </c>
      <c r="AI285">
        <f t="shared" si="96"/>
        <v>9.4733333333333327</v>
      </c>
      <c r="AJ285" s="14">
        <f t="shared" si="97"/>
        <v>0.96129486277269527</v>
      </c>
      <c r="AK285">
        <f t="shared" si="98"/>
        <v>85.714285714285708</v>
      </c>
      <c r="AL285" s="8">
        <f t="shared" si="99"/>
        <v>0.95454545454545459</v>
      </c>
      <c r="AM285" s="8">
        <f t="shared" si="100"/>
        <v>0.93005181347150256</v>
      </c>
      <c r="AN285" s="16">
        <f t="shared" si="101"/>
        <v>0.85341521083883065</v>
      </c>
      <c r="AO285" s="16">
        <f t="shared" si="102"/>
        <v>0.86333417859656769</v>
      </c>
      <c r="AP285" s="17">
        <f t="shared" si="103"/>
        <v>13846.95</v>
      </c>
      <c r="AQ285" s="17">
        <f t="shared" si="104"/>
        <v>17.936463730569947</v>
      </c>
      <c r="AR285" s="17">
        <f t="shared" si="105"/>
        <v>8892.84</v>
      </c>
      <c r="AS285" s="17">
        <f t="shared" si="106"/>
        <v>11.519222797927462</v>
      </c>
      <c r="AT285" s="18" t="str">
        <f t="shared" si="107"/>
        <v>High</v>
      </c>
      <c r="AU285" s="16" t="str">
        <f t="shared" si="108"/>
        <v>Normal</v>
      </c>
      <c r="AV285" s="17">
        <f t="shared" si="109"/>
        <v>358.72927461139898</v>
      </c>
    </row>
    <row r="286" spans="1:48">
      <c r="A286">
        <v>285</v>
      </c>
      <c r="B286" s="2">
        <v>46095</v>
      </c>
      <c r="C286" t="s">
        <v>26</v>
      </c>
      <c r="D286" t="s">
        <v>40</v>
      </c>
      <c r="E286" t="s">
        <v>41</v>
      </c>
      <c r="F286" t="s">
        <v>42</v>
      </c>
      <c r="G286" t="s">
        <v>47</v>
      </c>
      <c r="H286" t="s">
        <v>388</v>
      </c>
      <c r="I286" t="s">
        <v>49</v>
      </c>
      <c r="J286" s="4">
        <v>489</v>
      </c>
      <c r="K286" s="4">
        <v>439</v>
      </c>
      <c r="L286" s="4">
        <v>415</v>
      </c>
      <c r="M286" s="4">
        <v>24</v>
      </c>
      <c r="N286" s="4">
        <v>7</v>
      </c>
      <c r="O286" s="4">
        <v>27</v>
      </c>
      <c r="P286" t="s">
        <v>73</v>
      </c>
      <c r="Q286" s="4">
        <v>64</v>
      </c>
      <c r="R286" s="4">
        <v>67</v>
      </c>
      <c r="S286" s="4">
        <v>79.3</v>
      </c>
      <c r="T286" s="5">
        <v>1.99</v>
      </c>
      <c r="U286" s="5">
        <v>19.72</v>
      </c>
      <c r="V286" s="43">
        <v>14273.46</v>
      </c>
      <c r="W286" s="5">
        <v>8.83</v>
      </c>
      <c r="X286" s="6" t="s">
        <v>34</v>
      </c>
      <c r="Y286" s="4">
        <v>5</v>
      </c>
      <c r="Z286" s="43">
        <v>22050.37</v>
      </c>
      <c r="AA286" s="8">
        <f t="shared" si="88"/>
        <v>0.89775051124744376</v>
      </c>
      <c r="AB286" s="8">
        <f t="shared" si="89"/>
        <v>5.4669703872437359E-2</v>
      </c>
      <c r="AC286" s="8">
        <f t="shared" si="90"/>
        <v>1.5945330296127564E-2</v>
      </c>
      <c r="AD286" s="8">
        <f t="shared" si="91"/>
        <v>0.9453302961275627</v>
      </c>
      <c r="AE286" s="11">
        <f t="shared" si="92"/>
        <v>0.45</v>
      </c>
      <c r="AF286" s="11">
        <f t="shared" si="93"/>
        <v>53.731343283582092</v>
      </c>
      <c r="AG286" s="11">
        <f t="shared" si="94"/>
        <v>8.1702777777777786</v>
      </c>
      <c r="AH286" s="13">
        <f t="shared" si="95"/>
        <v>8.2433333333333341</v>
      </c>
      <c r="AI286">
        <f t="shared" si="96"/>
        <v>8.6933333333333334</v>
      </c>
      <c r="AJ286" s="14">
        <f t="shared" si="97"/>
        <v>0.94823619631901845</v>
      </c>
      <c r="AK286">
        <f t="shared" si="98"/>
        <v>56.25</v>
      </c>
      <c r="AL286" s="8">
        <f t="shared" si="99"/>
        <v>0.95522388059701502</v>
      </c>
      <c r="AM286" s="8">
        <f t="shared" si="100"/>
        <v>0.9453302961275627</v>
      </c>
      <c r="AN286" s="16">
        <f t="shared" si="101"/>
        <v>0.85625925183534946</v>
      </c>
      <c r="AO286" s="16">
        <f t="shared" si="102"/>
        <v>0.86334803190349185</v>
      </c>
      <c r="AP286" s="17">
        <f t="shared" si="103"/>
        <v>14273.46</v>
      </c>
      <c r="AQ286" s="17">
        <f t="shared" si="104"/>
        <v>32.513576309794985</v>
      </c>
      <c r="AR286" s="17">
        <f t="shared" si="105"/>
        <v>7776.91</v>
      </c>
      <c r="AS286" s="17">
        <f t="shared" si="106"/>
        <v>17.7150569476082</v>
      </c>
      <c r="AT286" s="18" t="str">
        <f t="shared" si="107"/>
        <v>Medium</v>
      </c>
      <c r="AU286" s="16" t="str">
        <f t="shared" si="108"/>
        <v>Normal</v>
      </c>
      <c r="AV286" s="17">
        <f t="shared" si="109"/>
        <v>227.59503416856489</v>
      </c>
    </row>
    <row r="287" spans="1:48">
      <c r="A287">
        <v>286</v>
      </c>
      <c r="B287" s="2">
        <v>46187</v>
      </c>
      <c r="C287" t="s">
        <v>46</v>
      </c>
      <c r="D287" t="s">
        <v>108</v>
      </c>
      <c r="E287" t="s">
        <v>146</v>
      </c>
      <c r="F287" t="s">
        <v>42</v>
      </c>
      <c r="G287" t="s">
        <v>103</v>
      </c>
      <c r="H287" t="s">
        <v>389</v>
      </c>
      <c r="I287" t="s">
        <v>69</v>
      </c>
      <c r="J287" s="4">
        <v>543</v>
      </c>
      <c r="K287" s="4">
        <v>524</v>
      </c>
      <c r="L287" s="4">
        <v>477</v>
      </c>
      <c r="M287" s="4">
        <v>47</v>
      </c>
      <c r="N287" s="4">
        <v>12</v>
      </c>
      <c r="O287" s="4">
        <v>42</v>
      </c>
      <c r="P287" t="s">
        <v>76</v>
      </c>
      <c r="Q287" s="4">
        <v>57</v>
      </c>
      <c r="R287" s="4">
        <v>55</v>
      </c>
      <c r="S287" s="4">
        <v>73.8</v>
      </c>
      <c r="T287" s="5">
        <v>1.91</v>
      </c>
      <c r="U287" s="5">
        <v>22.37</v>
      </c>
      <c r="V287" s="43">
        <v>13753.94</v>
      </c>
      <c r="W287" s="5">
        <v>8.51</v>
      </c>
      <c r="X287" s="6" t="s">
        <v>45</v>
      </c>
      <c r="Y287" s="4">
        <v>27</v>
      </c>
      <c r="Z287" s="43">
        <v>22345.32</v>
      </c>
      <c r="AA287" s="8">
        <f t="shared" si="88"/>
        <v>0.96500920810313073</v>
      </c>
      <c r="AB287" s="8">
        <f t="shared" si="89"/>
        <v>8.9694656488549615E-2</v>
      </c>
      <c r="AC287" s="8">
        <f t="shared" si="90"/>
        <v>2.2900763358778626E-2</v>
      </c>
      <c r="AD287" s="8">
        <f t="shared" si="91"/>
        <v>0.91030534351145043</v>
      </c>
      <c r="AE287" s="11">
        <f t="shared" si="92"/>
        <v>0.7</v>
      </c>
      <c r="AF287" s="11">
        <f t="shared" si="93"/>
        <v>65.454545454545453</v>
      </c>
      <c r="AG287" s="11">
        <f t="shared" si="94"/>
        <v>8.0055555555555564</v>
      </c>
      <c r="AH287" s="13">
        <f t="shared" si="95"/>
        <v>7.8975</v>
      </c>
      <c r="AI287">
        <f t="shared" si="96"/>
        <v>8.5975000000000001</v>
      </c>
      <c r="AJ287" s="14">
        <f t="shared" si="97"/>
        <v>0.91858098284384992</v>
      </c>
      <c r="AK287">
        <f t="shared" si="98"/>
        <v>63.157894736842103</v>
      </c>
      <c r="AL287" s="8">
        <f t="shared" si="99"/>
        <v>1.0363636363636364</v>
      </c>
      <c r="AM287" s="8">
        <f t="shared" si="100"/>
        <v>0.91030534351145043</v>
      </c>
      <c r="AN287" s="16">
        <f t="shared" si="101"/>
        <v>0.86659605629914771</v>
      </c>
      <c r="AO287" s="16">
        <f t="shared" si="102"/>
        <v>0.86335794628120954</v>
      </c>
      <c r="AP287" s="17">
        <f t="shared" si="103"/>
        <v>13753.94</v>
      </c>
      <c r="AQ287" s="17">
        <f t="shared" si="104"/>
        <v>26.247977099236643</v>
      </c>
      <c r="AR287" s="17">
        <f t="shared" si="105"/>
        <v>8591.3799999999992</v>
      </c>
      <c r="AS287" s="17">
        <f t="shared" si="106"/>
        <v>16.395763358778623</v>
      </c>
      <c r="AT287" s="18" t="str">
        <f t="shared" si="107"/>
        <v>High</v>
      </c>
      <c r="AU287" s="16" t="str">
        <f t="shared" si="108"/>
        <v>Normal</v>
      </c>
      <c r="AV287" s="17">
        <f t="shared" si="109"/>
        <v>314.97572519083974</v>
      </c>
    </row>
    <row r="288" spans="1:48">
      <c r="A288">
        <v>287</v>
      </c>
      <c r="B288" s="2">
        <v>46102</v>
      </c>
      <c r="C288" t="s">
        <v>26</v>
      </c>
      <c r="D288" t="s">
        <v>108</v>
      </c>
      <c r="E288" t="s">
        <v>109</v>
      </c>
      <c r="F288" t="s">
        <v>29</v>
      </c>
      <c r="G288" t="s">
        <v>58</v>
      </c>
      <c r="H288" t="s">
        <v>390</v>
      </c>
      <c r="I288" t="s">
        <v>117</v>
      </c>
      <c r="J288" s="4">
        <v>870</v>
      </c>
      <c r="K288" s="4">
        <v>751</v>
      </c>
      <c r="L288" s="4">
        <v>667</v>
      </c>
      <c r="M288" s="4">
        <v>84</v>
      </c>
      <c r="N288" s="4">
        <v>29</v>
      </c>
      <c r="O288" s="4">
        <v>42</v>
      </c>
      <c r="P288" t="s">
        <v>70</v>
      </c>
      <c r="Q288" s="4">
        <v>49</v>
      </c>
      <c r="R288" s="4">
        <v>55</v>
      </c>
      <c r="S288" s="4">
        <v>73.2</v>
      </c>
      <c r="T288" s="5">
        <v>2.98</v>
      </c>
      <c r="U288" s="5">
        <v>24.84</v>
      </c>
      <c r="V288" s="43">
        <v>16778.87</v>
      </c>
      <c r="W288" s="5">
        <v>7.71</v>
      </c>
      <c r="X288" s="6" t="s">
        <v>34</v>
      </c>
      <c r="Y288" s="4">
        <v>40</v>
      </c>
      <c r="Z288" s="43">
        <v>25250.73</v>
      </c>
      <c r="AA288" s="8">
        <f t="shared" si="88"/>
        <v>0.86321839080459772</v>
      </c>
      <c r="AB288" s="8">
        <f t="shared" si="89"/>
        <v>0.11185086551264981</v>
      </c>
      <c r="AC288" s="8">
        <f t="shared" si="90"/>
        <v>3.8615179760319571E-2</v>
      </c>
      <c r="AD288" s="8">
        <f t="shared" si="91"/>
        <v>0.88814913448735022</v>
      </c>
      <c r="AE288" s="11">
        <f t="shared" si="92"/>
        <v>0.7</v>
      </c>
      <c r="AF288" s="11">
        <f t="shared" si="93"/>
        <v>65.454545454545453</v>
      </c>
      <c r="AG288" s="11">
        <f t="shared" si="94"/>
        <v>11.473611111111111</v>
      </c>
      <c r="AH288" s="13">
        <f t="shared" si="95"/>
        <v>11.141666666666667</v>
      </c>
      <c r="AI288">
        <f t="shared" si="96"/>
        <v>11.841666666666667</v>
      </c>
      <c r="AJ288" s="14">
        <f t="shared" si="97"/>
        <v>0.94088669950738923</v>
      </c>
      <c r="AK288">
        <f t="shared" si="98"/>
        <v>73.469387755102048</v>
      </c>
      <c r="AL288" s="8">
        <f t="shared" si="99"/>
        <v>0.89090909090909076</v>
      </c>
      <c r="AM288" s="8">
        <f t="shared" si="100"/>
        <v>0.88814913448735022</v>
      </c>
      <c r="AN288" s="16">
        <f t="shared" si="101"/>
        <v>0.74448613969253108</v>
      </c>
      <c r="AO288" s="16">
        <f t="shared" si="102"/>
        <v>0.86335341111311714</v>
      </c>
      <c r="AP288" s="17">
        <f t="shared" si="103"/>
        <v>16778.87</v>
      </c>
      <c r="AQ288" s="17">
        <f t="shared" si="104"/>
        <v>22.342037283621835</v>
      </c>
      <c r="AR288" s="17">
        <f t="shared" si="105"/>
        <v>8471.86</v>
      </c>
      <c r="AS288" s="17">
        <f t="shared" si="106"/>
        <v>11.280772303595207</v>
      </c>
      <c r="AT288" s="18" t="str">
        <f t="shared" si="107"/>
        <v>High</v>
      </c>
      <c r="AU288" s="16" t="str">
        <f t="shared" si="108"/>
        <v>Warning</v>
      </c>
      <c r="AV288" s="17">
        <f t="shared" si="109"/>
        <v>647.91908122503321</v>
      </c>
    </row>
    <row r="289" spans="1:48">
      <c r="A289">
        <v>288</v>
      </c>
      <c r="B289" s="2">
        <v>46145</v>
      </c>
      <c r="C289" t="s">
        <v>46</v>
      </c>
      <c r="D289" t="s">
        <v>77</v>
      </c>
      <c r="E289" t="s">
        <v>84</v>
      </c>
      <c r="F289" t="s">
        <v>42</v>
      </c>
      <c r="G289" t="s">
        <v>58</v>
      </c>
      <c r="H289" t="s">
        <v>391</v>
      </c>
      <c r="I289" t="s">
        <v>94</v>
      </c>
      <c r="J289" s="4">
        <v>887</v>
      </c>
      <c r="K289" s="4">
        <v>827</v>
      </c>
      <c r="L289" s="4">
        <v>775</v>
      </c>
      <c r="M289" s="4">
        <v>52</v>
      </c>
      <c r="N289" s="4">
        <v>15</v>
      </c>
      <c r="O289" s="4">
        <v>0</v>
      </c>
      <c r="P289" t="s">
        <v>39</v>
      </c>
      <c r="Q289" s="4">
        <v>49</v>
      </c>
      <c r="R289" s="4">
        <v>53</v>
      </c>
      <c r="S289" s="4">
        <v>66</v>
      </c>
      <c r="T289" s="5">
        <v>2.04</v>
      </c>
      <c r="U289" s="5">
        <v>30.9</v>
      </c>
      <c r="V289" s="43">
        <v>17878.419999999998</v>
      </c>
      <c r="W289" s="5">
        <v>8.51</v>
      </c>
      <c r="X289" s="6" t="s">
        <v>89</v>
      </c>
      <c r="Y289" s="4">
        <v>25</v>
      </c>
      <c r="Z289" s="43">
        <v>28595.25</v>
      </c>
      <c r="AA289" s="8">
        <f t="shared" si="88"/>
        <v>0.93235625704622327</v>
      </c>
      <c r="AB289" s="8">
        <f t="shared" si="89"/>
        <v>6.2877871825876661E-2</v>
      </c>
      <c r="AC289" s="8">
        <f t="shared" si="90"/>
        <v>1.8137847642079808E-2</v>
      </c>
      <c r="AD289" s="8">
        <f t="shared" si="91"/>
        <v>0.93712212817412333</v>
      </c>
      <c r="AE289" s="11">
        <f t="shared" si="92"/>
        <v>0</v>
      </c>
      <c r="AF289" s="11">
        <f t="shared" si="93"/>
        <v>67.924528301886795</v>
      </c>
      <c r="AG289" s="11">
        <f t="shared" si="94"/>
        <v>12.175277777777778</v>
      </c>
      <c r="AH289" s="13">
        <f t="shared" si="95"/>
        <v>12.073055555555555</v>
      </c>
      <c r="AI289">
        <f t="shared" si="96"/>
        <v>12.073055555555555</v>
      </c>
      <c r="AJ289" s="14">
        <f t="shared" si="97"/>
        <v>1</v>
      </c>
      <c r="AK289">
        <f t="shared" si="98"/>
        <v>73.469387755102048</v>
      </c>
      <c r="AL289" s="8">
        <f t="shared" si="99"/>
        <v>0.92452830188679236</v>
      </c>
      <c r="AM289" s="8">
        <f t="shared" si="100"/>
        <v>0.93712212817412333</v>
      </c>
      <c r="AN289" s="16">
        <f t="shared" si="101"/>
        <v>0.86639592982135927</v>
      </c>
      <c r="AO289" s="16">
        <f t="shared" si="102"/>
        <v>0.86352012537878398</v>
      </c>
      <c r="AP289" s="17">
        <f t="shared" si="103"/>
        <v>17878.419999999998</v>
      </c>
      <c r="AQ289" s="17">
        <f t="shared" si="104"/>
        <v>21.618403869407494</v>
      </c>
      <c r="AR289" s="17">
        <f t="shared" si="105"/>
        <v>10716.830000000002</v>
      </c>
      <c r="AS289" s="17">
        <f t="shared" si="106"/>
        <v>12.958681983071344</v>
      </c>
      <c r="AT289" s="18" t="str">
        <f t="shared" si="107"/>
        <v>Low</v>
      </c>
      <c r="AU289" s="16" t="str">
        <f t="shared" si="108"/>
        <v>Normal</v>
      </c>
      <c r="AV289" s="17">
        <f t="shared" si="109"/>
        <v>324.27605804111244</v>
      </c>
    </row>
    <row r="290" spans="1:48">
      <c r="A290">
        <v>289</v>
      </c>
      <c r="B290" s="2">
        <v>46192</v>
      </c>
      <c r="C290" t="s">
        <v>46</v>
      </c>
      <c r="D290" t="s">
        <v>77</v>
      </c>
      <c r="E290" t="s">
        <v>84</v>
      </c>
      <c r="F290" t="s">
        <v>57</v>
      </c>
      <c r="G290" t="s">
        <v>30</v>
      </c>
      <c r="H290" t="s">
        <v>392</v>
      </c>
      <c r="I290" t="s">
        <v>86</v>
      </c>
      <c r="J290" s="4">
        <v>872</v>
      </c>
      <c r="K290" s="4">
        <v>756</v>
      </c>
      <c r="L290" s="4">
        <v>705</v>
      </c>
      <c r="M290" s="4">
        <v>51</v>
      </c>
      <c r="N290" s="4">
        <v>10</v>
      </c>
      <c r="O290" s="4">
        <v>0</v>
      </c>
      <c r="P290" t="s">
        <v>39</v>
      </c>
      <c r="Q290" s="4">
        <v>42</v>
      </c>
      <c r="R290" s="4">
        <v>44</v>
      </c>
      <c r="S290" s="4">
        <v>67.7</v>
      </c>
      <c r="T290" s="5">
        <v>2.8</v>
      </c>
      <c r="U290" s="5">
        <v>30.82</v>
      </c>
      <c r="V290" s="43">
        <v>14277.04</v>
      </c>
      <c r="W290" s="5">
        <v>7.48</v>
      </c>
      <c r="X290" s="6" t="s">
        <v>34</v>
      </c>
      <c r="Y290" s="4">
        <v>20</v>
      </c>
      <c r="Z290" s="43">
        <v>22417.78</v>
      </c>
      <c r="AA290" s="8">
        <f t="shared" si="88"/>
        <v>0.8669724770642202</v>
      </c>
      <c r="AB290" s="8">
        <f t="shared" si="89"/>
        <v>6.7460317460317457E-2</v>
      </c>
      <c r="AC290" s="8">
        <f t="shared" si="90"/>
        <v>1.3227513227513227E-2</v>
      </c>
      <c r="AD290" s="8">
        <f t="shared" si="91"/>
        <v>0.93253968253968256</v>
      </c>
      <c r="AE290" s="11">
        <f t="shared" si="92"/>
        <v>0</v>
      </c>
      <c r="AF290" s="11">
        <f t="shared" si="93"/>
        <v>81.818181818181813</v>
      </c>
      <c r="AG290" s="11">
        <f t="shared" si="94"/>
        <v>9.24</v>
      </c>
      <c r="AH290" s="13">
        <f t="shared" si="95"/>
        <v>10.173333333333334</v>
      </c>
      <c r="AI290">
        <f t="shared" si="96"/>
        <v>10.173333333333334</v>
      </c>
      <c r="AJ290" s="14">
        <f t="shared" si="97"/>
        <v>1</v>
      </c>
      <c r="AK290">
        <f t="shared" si="98"/>
        <v>85.714285714285708</v>
      </c>
      <c r="AL290" s="8">
        <f t="shared" si="99"/>
        <v>0.95454545454545459</v>
      </c>
      <c r="AM290" s="8">
        <f t="shared" si="100"/>
        <v>0.93253968253968256</v>
      </c>
      <c r="AN290" s="16">
        <f t="shared" si="101"/>
        <v>0.89015151515151525</v>
      </c>
      <c r="AO290" s="16">
        <f t="shared" si="102"/>
        <v>0.8635160863276008</v>
      </c>
      <c r="AP290" s="17">
        <f t="shared" si="103"/>
        <v>14277.04</v>
      </c>
      <c r="AQ290" s="17">
        <f t="shared" si="104"/>
        <v>18.884973544973548</v>
      </c>
      <c r="AR290" s="17">
        <f t="shared" si="105"/>
        <v>8140.739999999998</v>
      </c>
      <c r="AS290" s="17">
        <f t="shared" si="106"/>
        <v>10.7681746031746</v>
      </c>
      <c r="AT290" s="18" t="str">
        <f t="shared" si="107"/>
        <v>Low</v>
      </c>
      <c r="AU290" s="16" t="str">
        <f t="shared" si="108"/>
        <v>Normal</v>
      </c>
      <c r="AV290" s="17">
        <f t="shared" si="109"/>
        <v>188.84973544973548</v>
      </c>
    </row>
    <row r="291" spans="1:48">
      <c r="A291">
        <v>290</v>
      </c>
      <c r="B291" s="2">
        <v>46026</v>
      </c>
      <c r="C291" t="s">
        <v>26</v>
      </c>
      <c r="D291" t="s">
        <v>40</v>
      </c>
      <c r="E291" t="s">
        <v>41</v>
      </c>
      <c r="F291" t="s">
        <v>42</v>
      </c>
      <c r="G291" t="s">
        <v>47</v>
      </c>
      <c r="H291" t="s">
        <v>393</v>
      </c>
      <c r="I291" t="s">
        <v>165</v>
      </c>
      <c r="J291" s="4">
        <v>527</v>
      </c>
      <c r="K291" s="4">
        <v>518</v>
      </c>
      <c r="L291" s="4">
        <v>494</v>
      </c>
      <c r="M291" s="4">
        <v>24</v>
      </c>
      <c r="N291" s="4">
        <v>4</v>
      </c>
      <c r="O291" s="4">
        <v>35</v>
      </c>
      <c r="P291" t="s">
        <v>81</v>
      </c>
      <c r="Q291" s="4">
        <v>64</v>
      </c>
      <c r="R291" s="4">
        <v>68</v>
      </c>
      <c r="S291" s="4">
        <v>68.599999999999994</v>
      </c>
      <c r="T291" s="5">
        <v>2.29</v>
      </c>
      <c r="U291" s="5">
        <v>16.5</v>
      </c>
      <c r="V291" s="43">
        <v>16964.669999999998</v>
      </c>
      <c r="W291" s="5">
        <v>9.86</v>
      </c>
      <c r="X291" s="6" t="s">
        <v>34</v>
      </c>
      <c r="Y291" s="4">
        <v>13</v>
      </c>
      <c r="Z291" s="43">
        <v>25917.07</v>
      </c>
      <c r="AA291" s="8">
        <f t="shared" si="88"/>
        <v>0.98292220113851991</v>
      </c>
      <c r="AB291" s="8">
        <f t="shared" si="89"/>
        <v>4.633204633204633E-2</v>
      </c>
      <c r="AC291" s="8">
        <f t="shared" si="90"/>
        <v>7.7220077220077222E-3</v>
      </c>
      <c r="AD291" s="8">
        <f t="shared" si="91"/>
        <v>0.95366795366795365</v>
      </c>
      <c r="AE291" s="11">
        <f t="shared" si="92"/>
        <v>0.58333333333333337</v>
      </c>
      <c r="AF291" s="11">
        <f t="shared" si="93"/>
        <v>52.941176470588232</v>
      </c>
      <c r="AG291" s="11">
        <f t="shared" si="94"/>
        <v>9.7844444444444445</v>
      </c>
      <c r="AH291" s="13">
        <f t="shared" si="95"/>
        <v>8.7855555555555558</v>
      </c>
      <c r="AI291">
        <f t="shared" si="96"/>
        <v>9.3688888888888897</v>
      </c>
      <c r="AJ291" s="14">
        <f t="shared" si="97"/>
        <v>0.93773719165085379</v>
      </c>
      <c r="AK291">
        <f t="shared" si="98"/>
        <v>56.25</v>
      </c>
      <c r="AL291" s="8">
        <f t="shared" si="99"/>
        <v>0.94117647058823528</v>
      </c>
      <c r="AM291" s="8">
        <f t="shared" si="100"/>
        <v>0.95366795366795365</v>
      </c>
      <c r="AN291" s="16">
        <f t="shared" si="101"/>
        <v>0.84168461989647381</v>
      </c>
      <c r="AO291" s="16">
        <f t="shared" si="102"/>
        <v>0.8634786244023912</v>
      </c>
      <c r="AP291" s="17">
        <f t="shared" si="103"/>
        <v>16964.669999999998</v>
      </c>
      <c r="AQ291" s="17">
        <f t="shared" si="104"/>
        <v>32.750328185328179</v>
      </c>
      <c r="AR291" s="17">
        <f t="shared" si="105"/>
        <v>8952.4000000000015</v>
      </c>
      <c r="AS291" s="17">
        <f t="shared" si="106"/>
        <v>17.282625482625484</v>
      </c>
      <c r="AT291" s="18" t="str">
        <f t="shared" si="107"/>
        <v>Medium</v>
      </c>
      <c r="AU291" s="16" t="str">
        <f t="shared" si="108"/>
        <v>Warning</v>
      </c>
      <c r="AV291" s="17">
        <f t="shared" si="109"/>
        <v>131.00131274131272</v>
      </c>
    </row>
    <row r="292" spans="1:48">
      <c r="A292">
        <v>291</v>
      </c>
      <c r="B292" s="2">
        <v>46189</v>
      </c>
      <c r="C292" t="s">
        <v>26</v>
      </c>
      <c r="D292" t="s">
        <v>40</v>
      </c>
      <c r="E292" t="s">
        <v>74</v>
      </c>
      <c r="F292" t="s">
        <v>57</v>
      </c>
      <c r="G292" t="s">
        <v>103</v>
      </c>
      <c r="H292" t="s">
        <v>394</v>
      </c>
      <c r="I292" t="s">
        <v>119</v>
      </c>
      <c r="J292" s="4">
        <v>597</v>
      </c>
      <c r="K292" s="4">
        <v>553</v>
      </c>
      <c r="L292" s="4">
        <v>519</v>
      </c>
      <c r="M292" s="4">
        <v>34</v>
      </c>
      <c r="N292" s="4">
        <v>8</v>
      </c>
      <c r="O292" s="4">
        <v>35</v>
      </c>
      <c r="P292" t="s">
        <v>33</v>
      </c>
      <c r="Q292" s="4">
        <v>57</v>
      </c>
      <c r="R292" s="4">
        <v>64</v>
      </c>
      <c r="S292" s="4">
        <v>66.599999999999994</v>
      </c>
      <c r="T292" s="5">
        <v>1.98</v>
      </c>
      <c r="U292" s="5">
        <v>19.989999999999998</v>
      </c>
      <c r="V292" s="43">
        <v>15009.92</v>
      </c>
      <c r="W292" s="5">
        <v>7.69</v>
      </c>
      <c r="X292" s="6" t="s">
        <v>34</v>
      </c>
      <c r="Y292" s="4">
        <v>31</v>
      </c>
      <c r="Z292" s="43">
        <v>24371.96</v>
      </c>
      <c r="AA292" s="8">
        <f t="shared" si="88"/>
        <v>0.9262981574539364</v>
      </c>
      <c r="AB292" s="8">
        <f t="shared" si="89"/>
        <v>6.148282097649186E-2</v>
      </c>
      <c r="AC292" s="8">
        <f t="shared" si="90"/>
        <v>1.4466546112115732E-2</v>
      </c>
      <c r="AD292" s="8">
        <f t="shared" si="91"/>
        <v>0.93851717902350817</v>
      </c>
      <c r="AE292" s="11">
        <f t="shared" si="92"/>
        <v>0.58333333333333337</v>
      </c>
      <c r="AF292" s="11">
        <f t="shared" si="93"/>
        <v>56.25</v>
      </c>
      <c r="AG292" s="11">
        <f t="shared" si="94"/>
        <v>9.8311111111111114</v>
      </c>
      <c r="AH292" s="13">
        <f t="shared" si="95"/>
        <v>8.8691666666666666</v>
      </c>
      <c r="AI292">
        <f t="shared" si="96"/>
        <v>9.4525000000000006</v>
      </c>
      <c r="AJ292" s="14">
        <f t="shared" si="97"/>
        <v>0.93828793088248252</v>
      </c>
      <c r="AK292">
        <f t="shared" si="98"/>
        <v>63.157894736842103</v>
      </c>
      <c r="AL292" s="8">
        <f t="shared" si="99"/>
        <v>0.890625</v>
      </c>
      <c r="AM292" s="8">
        <f t="shared" si="100"/>
        <v>0.93851717902350817</v>
      </c>
      <c r="AN292" s="16">
        <f t="shared" si="101"/>
        <v>0.7842837889719847</v>
      </c>
      <c r="AO292" s="16">
        <f t="shared" si="102"/>
        <v>0.86350932018338544</v>
      </c>
      <c r="AP292" s="17">
        <f t="shared" si="103"/>
        <v>15009.92</v>
      </c>
      <c r="AQ292" s="17">
        <f t="shared" si="104"/>
        <v>27.142712477396021</v>
      </c>
      <c r="AR292" s="17">
        <f t="shared" si="105"/>
        <v>9362.0399999999991</v>
      </c>
      <c r="AS292" s="17">
        <f t="shared" si="106"/>
        <v>16.929547920433993</v>
      </c>
      <c r="AT292" s="18" t="str">
        <f t="shared" si="107"/>
        <v>Medium</v>
      </c>
      <c r="AU292" s="16" t="str">
        <f t="shared" si="108"/>
        <v>Warning</v>
      </c>
      <c r="AV292" s="17">
        <f t="shared" si="109"/>
        <v>217.14169981916817</v>
      </c>
    </row>
    <row r="293" spans="1:48">
      <c r="A293">
        <v>292</v>
      </c>
      <c r="B293" s="2">
        <v>46133</v>
      </c>
      <c r="C293" t="s">
        <v>46</v>
      </c>
      <c r="D293" t="s">
        <v>40</v>
      </c>
      <c r="E293" t="s">
        <v>74</v>
      </c>
      <c r="F293" t="s">
        <v>42</v>
      </c>
      <c r="G293" t="s">
        <v>36</v>
      </c>
      <c r="H293" t="s">
        <v>395</v>
      </c>
      <c r="I293" t="s">
        <v>122</v>
      </c>
      <c r="J293" s="4">
        <v>698</v>
      </c>
      <c r="K293" s="4">
        <v>721</v>
      </c>
      <c r="L293" s="4">
        <v>682</v>
      </c>
      <c r="M293" s="4">
        <v>39</v>
      </c>
      <c r="N293" s="4">
        <v>14</v>
      </c>
      <c r="O293" s="4">
        <v>0</v>
      </c>
      <c r="P293" t="s">
        <v>39</v>
      </c>
      <c r="Q293" s="4">
        <v>45</v>
      </c>
      <c r="R293" s="4">
        <v>47</v>
      </c>
      <c r="S293" s="4">
        <v>68</v>
      </c>
      <c r="T293" s="5">
        <v>1.32</v>
      </c>
      <c r="U293" s="5">
        <v>25.14</v>
      </c>
      <c r="V293" s="43">
        <v>14453.88</v>
      </c>
      <c r="W293" s="5">
        <v>7.65</v>
      </c>
      <c r="X293" s="6" t="s">
        <v>50</v>
      </c>
      <c r="Y293" s="4">
        <v>24</v>
      </c>
      <c r="Z293" s="43">
        <v>23751.32</v>
      </c>
      <c r="AA293" s="8">
        <f t="shared" si="88"/>
        <v>1.0329512893982808</v>
      </c>
      <c r="AB293" s="8">
        <f t="shared" si="89"/>
        <v>5.4091539528432729E-2</v>
      </c>
      <c r="AC293" s="8">
        <f t="shared" si="90"/>
        <v>1.9417475728155338E-2</v>
      </c>
      <c r="AD293" s="8">
        <f t="shared" si="91"/>
        <v>0.94590846047156729</v>
      </c>
      <c r="AE293" s="11">
        <f t="shared" si="92"/>
        <v>0</v>
      </c>
      <c r="AF293" s="11">
        <f t="shared" si="93"/>
        <v>76.59574468085107</v>
      </c>
      <c r="AG293" s="11">
        <f t="shared" si="94"/>
        <v>9.4130555555555553</v>
      </c>
      <c r="AH293" s="13">
        <f t="shared" si="95"/>
        <v>8.7249999999999996</v>
      </c>
      <c r="AI293">
        <f t="shared" si="96"/>
        <v>8.7249999999999996</v>
      </c>
      <c r="AJ293" s="14">
        <f t="shared" si="97"/>
        <v>1</v>
      </c>
      <c r="AK293">
        <f t="shared" si="98"/>
        <v>80</v>
      </c>
      <c r="AL293" s="8">
        <f t="shared" si="99"/>
        <v>0.95744680851063835</v>
      </c>
      <c r="AM293" s="8">
        <f t="shared" si="100"/>
        <v>0.94590846047156729</v>
      </c>
      <c r="AN293" s="16">
        <f t="shared" si="101"/>
        <v>0.90565703662171337</v>
      </c>
      <c r="AO293" s="16">
        <f t="shared" si="102"/>
        <v>0.86362106282261197</v>
      </c>
      <c r="AP293" s="17">
        <f t="shared" si="103"/>
        <v>14453.88</v>
      </c>
      <c r="AQ293" s="17">
        <f t="shared" si="104"/>
        <v>20.046990291262134</v>
      </c>
      <c r="AR293" s="17">
        <f t="shared" si="105"/>
        <v>9297.44</v>
      </c>
      <c r="AS293" s="17">
        <f t="shared" si="106"/>
        <v>12.895201109570042</v>
      </c>
      <c r="AT293" s="18" t="str">
        <f t="shared" si="107"/>
        <v>Low</v>
      </c>
      <c r="AU293" s="16" t="str">
        <f t="shared" si="108"/>
        <v>Normal</v>
      </c>
      <c r="AV293" s="17">
        <f t="shared" si="109"/>
        <v>280.65786407766984</v>
      </c>
    </row>
    <row r="294" spans="1:48">
      <c r="A294">
        <v>293</v>
      </c>
      <c r="B294" s="2">
        <v>46144</v>
      </c>
      <c r="C294" t="s">
        <v>26</v>
      </c>
      <c r="D294" t="s">
        <v>40</v>
      </c>
      <c r="E294" t="s">
        <v>74</v>
      </c>
      <c r="F294" t="s">
        <v>57</v>
      </c>
      <c r="G294" t="s">
        <v>58</v>
      </c>
      <c r="H294" t="s">
        <v>396</v>
      </c>
      <c r="I294" t="s">
        <v>53</v>
      </c>
      <c r="J294" s="4">
        <v>630</v>
      </c>
      <c r="K294" s="4">
        <v>527</v>
      </c>
      <c r="L294" s="4">
        <v>491</v>
      </c>
      <c r="M294" s="4">
        <v>36</v>
      </c>
      <c r="N294" s="4">
        <v>13</v>
      </c>
      <c r="O294" s="4">
        <v>0</v>
      </c>
      <c r="P294" t="s">
        <v>39</v>
      </c>
      <c r="Q294" s="4">
        <v>49</v>
      </c>
      <c r="R294" s="4">
        <v>52</v>
      </c>
      <c r="S294" s="4">
        <v>71.7</v>
      </c>
      <c r="T294" s="5">
        <v>1.67</v>
      </c>
      <c r="U294" s="5">
        <v>17.97</v>
      </c>
      <c r="V294" s="43">
        <v>11904.25</v>
      </c>
      <c r="W294" s="5">
        <v>7.1</v>
      </c>
      <c r="X294" s="6" t="s">
        <v>45</v>
      </c>
      <c r="Y294" s="4">
        <v>21</v>
      </c>
      <c r="Z294" s="43">
        <v>19151.91</v>
      </c>
      <c r="AA294" s="8">
        <f t="shared" si="88"/>
        <v>0.83650793650793653</v>
      </c>
      <c r="AB294" s="8">
        <f t="shared" si="89"/>
        <v>6.8311195445920306E-2</v>
      </c>
      <c r="AC294" s="8">
        <f t="shared" si="90"/>
        <v>2.4667931688804556E-2</v>
      </c>
      <c r="AD294" s="8">
        <f t="shared" si="91"/>
        <v>0.93168880455407965</v>
      </c>
      <c r="AE294" s="11">
        <f t="shared" si="92"/>
        <v>0</v>
      </c>
      <c r="AF294" s="11">
        <f t="shared" si="93"/>
        <v>69.230769230769226</v>
      </c>
      <c r="AG294" s="11">
        <f t="shared" si="94"/>
        <v>7.612222222222222</v>
      </c>
      <c r="AH294" s="13">
        <f t="shared" si="95"/>
        <v>8.5749999999999993</v>
      </c>
      <c r="AI294">
        <f t="shared" si="96"/>
        <v>8.5749999999999993</v>
      </c>
      <c r="AJ294" s="14">
        <f t="shared" si="97"/>
        <v>1</v>
      </c>
      <c r="AK294">
        <f t="shared" si="98"/>
        <v>73.469387755102048</v>
      </c>
      <c r="AL294" s="8">
        <f t="shared" si="99"/>
        <v>0.94230769230769218</v>
      </c>
      <c r="AM294" s="8">
        <f t="shared" si="100"/>
        <v>0.93168880455407965</v>
      </c>
      <c r="AN294" s="16">
        <f t="shared" si="101"/>
        <v>0.87793752736826725</v>
      </c>
      <c r="AO294" s="16">
        <f t="shared" si="102"/>
        <v>0.86356168997826288</v>
      </c>
      <c r="AP294" s="17">
        <f t="shared" si="103"/>
        <v>11904.25</v>
      </c>
      <c r="AQ294" s="17">
        <f t="shared" si="104"/>
        <v>22.588709677419356</v>
      </c>
      <c r="AR294" s="17">
        <f t="shared" si="105"/>
        <v>7247.66</v>
      </c>
      <c r="AS294" s="17">
        <f t="shared" si="106"/>
        <v>13.752675521821631</v>
      </c>
      <c r="AT294" s="18" t="str">
        <f t="shared" si="107"/>
        <v>Low</v>
      </c>
      <c r="AU294" s="16" t="str">
        <f t="shared" si="108"/>
        <v>Normal</v>
      </c>
      <c r="AV294" s="17">
        <f t="shared" si="109"/>
        <v>293.65322580645164</v>
      </c>
    </row>
    <row r="295" spans="1:48">
      <c r="A295">
        <v>294</v>
      </c>
      <c r="B295" s="2">
        <v>46190</v>
      </c>
      <c r="C295" t="s">
        <v>46</v>
      </c>
      <c r="D295" t="s">
        <v>40</v>
      </c>
      <c r="E295" t="s">
        <v>67</v>
      </c>
      <c r="F295" t="s">
        <v>42</v>
      </c>
      <c r="G295" t="s">
        <v>58</v>
      </c>
      <c r="H295" t="s">
        <v>397</v>
      </c>
      <c r="I295" t="s">
        <v>119</v>
      </c>
      <c r="J295" s="4">
        <v>867</v>
      </c>
      <c r="K295" s="4">
        <v>839</v>
      </c>
      <c r="L295" s="4">
        <v>815</v>
      </c>
      <c r="M295" s="4">
        <v>24</v>
      </c>
      <c r="N295" s="4">
        <v>5</v>
      </c>
      <c r="O295" s="4">
        <v>26</v>
      </c>
      <c r="P295" t="s">
        <v>33</v>
      </c>
      <c r="Q295" s="4">
        <v>49</v>
      </c>
      <c r="R295" s="4">
        <v>50</v>
      </c>
      <c r="S295" s="4">
        <v>76.3</v>
      </c>
      <c r="T295" s="5">
        <v>2.02</v>
      </c>
      <c r="U295" s="5">
        <v>25.52</v>
      </c>
      <c r="V295" s="43">
        <v>18141.36</v>
      </c>
      <c r="W295" s="5">
        <v>7.47</v>
      </c>
      <c r="X295" s="6" t="s">
        <v>45</v>
      </c>
      <c r="Y295" s="4">
        <v>1</v>
      </c>
      <c r="Z295" s="43">
        <v>31702.98</v>
      </c>
      <c r="AA295" s="8">
        <f t="shared" si="88"/>
        <v>0.96770472895040371</v>
      </c>
      <c r="AB295" s="8">
        <f t="shared" si="89"/>
        <v>2.8605482717520857E-2</v>
      </c>
      <c r="AC295" s="8">
        <f t="shared" si="90"/>
        <v>5.9594755661501785E-3</v>
      </c>
      <c r="AD295" s="8">
        <f t="shared" si="91"/>
        <v>0.97139451728247916</v>
      </c>
      <c r="AE295" s="11">
        <f t="shared" si="92"/>
        <v>0.43333333333333335</v>
      </c>
      <c r="AF295" s="11">
        <f t="shared" si="93"/>
        <v>72</v>
      </c>
      <c r="AG295" s="11">
        <f t="shared" si="94"/>
        <v>11.652777777777779</v>
      </c>
      <c r="AH295" s="13">
        <f t="shared" si="95"/>
        <v>11.3675</v>
      </c>
      <c r="AI295">
        <f t="shared" si="96"/>
        <v>11.800833333333333</v>
      </c>
      <c r="AJ295" s="14">
        <f t="shared" si="97"/>
        <v>0.96327942941882638</v>
      </c>
      <c r="AK295">
        <f t="shared" si="98"/>
        <v>73.469387755102048</v>
      </c>
      <c r="AL295" s="8">
        <f t="shared" si="99"/>
        <v>0.97999999999999987</v>
      </c>
      <c r="AM295" s="8">
        <f t="shared" si="100"/>
        <v>0.97139451728247916</v>
      </c>
      <c r="AN295" s="16">
        <f t="shared" si="101"/>
        <v>0.91700986922147376</v>
      </c>
      <c r="AO295" s="16">
        <f t="shared" si="102"/>
        <v>0.86354135640345364</v>
      </c>
      <c r="AP295" s="17">
        <f t="shared" si="103"/>
        <v>18141.36</v>
      </c>
      <c r="AQ295" s="17">
        <f t="shared" si="104"/>
        <v>21.622598331346843</v>
      </c>
      <c r="AR295" s="17">
        <f t="shared" si="105"/>
        <v>13561.619999999999</v>
      </c>
      <c r="AS295" s="17">
        <f t="shared" si="106"/>
        <v>16.164028605482716</v>
      </c>
      <c r="AT295" s="18" t="str">
        <f t="shared" si="107"/>
        <v>High</v>
      </c>
      <c r="AU295" s="16" t="str">
        <f t="shared" si="108"/>
        <v>Normal</v>
      </c>
      <c r="AV295" s="17">
        <f t="shared" si="109"/>
        <v>108.11299165673421</v>
      </c>
    </row>
    <row r="296" spans="1:48">
      <c r="A296">
        <v>295</v>
      </c>
      <c r="B296" s="2">
        <v>46031</v>
      </c>
      <c r="C296" t="s">
        <v>26</v>
      </c>
      <c r="D296" t="s">
        <v>108</v>
      </c>
      <c r="E296" t="s">
        <v>130</v>
      </c>
      <c r="F296" t="s">
        <v>29</v>
      </c>
      <c r="G296" t="s">
        <v>30</v>
      </c>
      <c r="H296" t="s">
        <v>398</v>
      </c>
      <c r="I296" t="s">
        <v>265</v>
      </c>
      <c r="J296" s="4">
        <v>969</v>
      </c>
      <c r="K296" s="4">
        <v>844</v>
      </c>
      <c r="L296" s="4">
        <v>795</v>
      </c>
      <c r="M296" s="4">
        <v>49</v>
      </c>
      <c r="N296" s="4">
        <v>17</v>
      </c>
      <c r="O296" s="4">
        <v>34</v>
      </c>
      <c r="P296" t="s">
        <v>33</v>
      </c>
      <c r="Q296" s="4">
        <v>42</v>
      </c>
      <c r="R296" s="4">
        <v>45</v>
      </c>
      <c r="S296" s="4">
        <v>74.8</v>
      </c>
      <c r="T296" s="5">
        <v>1.87</v>
      </c>
      <c r="U296" s="5">
        <v>35.58</v>
      </c>
      <c r="V296" s="43">
        <v>15533.69</v>
      </c>
      <c r="W296" s="5">
        <v>8.69</v>
      </c>
      <c r="X296" s="6" t="s">
        <v>34</v>
      </c>
      <c r="Y296" s="4">
        <v>17</v>
      </c>
      <c r="Z296" s="43">
        <v>24838.43</v>
      </c>
      <c r="AA296" s="8">
        <f t="shared" si="88"/>
        <v>0.87100103199174406</v>
      </c>
      <c r="AB296" s="8">
        <f t="shared" si="89"/>
        <v>5.8056872037914695E-2</v>
      </c>
      <c r="AC296" s="8">
        <f t="shared" si="90"/>
        <v>2.014218009478673E-2</v>
      </c>
      <c r="AD296" s="8">
        <f t="shared" si="91"/>
        <v>0.94194312796208535</v>
      </c>
      <c r="AE296" s="11">
        <f t="shared" si="92"/>
        <v>0.56666666666666665</v>
      </c>
      <c r="AF296" s="11">
        <f t="shared" si="93"/>
        <v>80</v>
      </c>
      <c r="AG296" s="11">
        <f t="shared" si="94"/>
        <v>10.55</v>
      </c>
      <c r="AH296" s="13">
        <f t="shared" si="95"/>
        <v>10.738333333333333</v>
      </c>
      <c r="AI296">
        <f t="shared" si="96"/>
        <v>11.305</v>
      </c>
      <c r="AJ296" s="14">
        <f t="shared" si="97"/>
        <v>0.94987468671679198</v>
      </c>
      <c r="AK296">
        <f t="shared" si="98"/>
        <v>85.714285714285708</v>
      </c>
      <c r="AL296" s="8">
        <f t="shared" si="99"/>
        <v>0.93333333333333335</v>
      </c>
      <c r="AM296" s="8">
        <f t="shared" si="100"/>
        <v>0.94194312796208535</v>
      </c>
      <c r="AN296" s="16">
        <f t="shared" si="101"/>
        <v>0.83507940467281949</v>
      </c>
      <c r="AO296" s="16">
        <f t="shared" si="102"/>
        <v>0.86346562196603449</v>
      </c>
      <c r="AP296" s="17">
        <f t="shared" si="103"/>
        <v>15533.69</v>
      </c>
      <c r="AQ296" s="17">
        <f t="shared" si="104"/>
        <v>18.404845971563983</v>
      </c>
      <c r="AR296" s="17">
        <f t="shared" si="105"/>
        <v>9304.74</v>
      </c>
      <c r="AS296" s="17">
        <f t="shared" si="106"/>
        <v>11.02457345971564</v>
      </c>
      <c r="AT296" s="18" t="str">
        <f t="shared" si="107"/>
        <v>Medium</v>
      </c>
      <c r="AU296" s="16" t="str">
        <f t="shared" si="108"/>
        <v>Warning</v>
      </c>
      <c r="AV296" s="17">
        <f t="shared" si="109"/>
        <v>312.88238151658771</v>
      </c>
    </row>
    <row r="297" spans="1:48">
      <c r="A297">
        <v>296</v>
      </c>
      <c r="B297" s="2">
        <v>46179</v>
      </c>
      <c r="C297" t="s">
        <v>26</v>
      </c>
      <c r="D297" t="s">
        <v>55</v>
      </c>
      <c r="E297" t="s">
        <v>56</v>
      </c>
      <c r="F297" t="s">
        <v>42</v>
      </c>
      <c r="G297" t="s">
        <v>30</v>
      </c>
      <c r="H297" t="s">
        <v>399</v>
      </c>
      <c r="I297" t="s">
        <v>176</v>
      </c>
      <c r="J297" s="4">
        <v>825</v>
      </c>
      <c r="K297" s="4">
        <v>840</v>
      </c>
      <c r="L297" s="4">
        <v>783</v>
      </c>
      <c r="M297" s="4">
        <v>57</v>
      </c>
      <c r="N297" s="4">
        <v>15</v>
      </c>
      <c r="O297" s="4">
        <v>30</v>
      </c>
      <c r="P297" t="s">
        <v>83</v>
      </c>
      <c r="Q297" s="4">
        <v>42</v>
      </c>
      <c r="R297" s="4">
        <v>43</v>
      </c>
      <c r="S297" s="4">
        <v>71.7</v>
      </c>
      <c r="T297" s="5">
        <v>1.89</v>
      </c>
      <c r="U297" s="5">
        <v>27.09</v>
      </c>
      <c r="V297" s="43">
        <v>15426.45</v>
      </c>
      <c r="W297" s="5">
        <v>8.73</v>
      </c>
      <c r="X297" s="6" t="s">
        <v>45</v>
      </c>
      <c r="Y297" s="4">
        <v>10</v>
      </c>
      <c r="Z297" s="43">
        <v>24673.119999999999</v>
      </c>
      <c r="AA297" s="8">
        <f t="shared" si="88"/>
        <v>1.0181818181818181</v>
      </c>
      <c r="AB297" s="8">
        <f t="shared" si="89"/>
        <v>6.7857142857142852E-2</v>
      </c>
      <c r="AC297" s="8">
        <f t="shared" si="90"/>
        <v>1.7857142857142856E-2</v>
      </c>
      <c r="AD297" s="8">
        <f t="shared" si="91"/>
        <v>0.93214285714285716</v>
      </c>
      <c r="AE297" s="11">
        <f t="shared" si="92"/>
        <v>0.5</v>
      </c>
      <c r="AF297" s="11">
        <f t="shared" si="93"/>
        <v>83.720930232558146</v>
      </c>
      <c r="AG297" s="11">
        <f t="shared" si="94"/>
        <v>10.033333333333333</v>
      </c>
      <c r="AH297" s="13">
        <f t="shared" si="95"/>
        <v>9.125</v>
      </c>
      <c r="AI297">
        <f t="shared" si="96"/>
        <v>9.625</v>
      </c>
      <c r="AJ297" s="14">
        <f t="shared" si="97"/>
        <v>0.94805194805194803</v>
      </c>
      <c r="AK297">
        <f t="shared" si="98"/>
        <v>85.714285714285708</v>
      </c>
      <c r="AL297" s="8">
        <f t="shared" si="99"/>
        <v>0.97674418604651181</v>
      </c>
      <c r="AM297" s="8">
        <f t="shared" si="100"/>
        <v>0.93214285714285716</v>
      </c>
      <c r="AN297" s="16">
        <f t="shared" si="101"/>
        <v>0.8631682271217157</v>
      </c>
      <c r="AO297" s="16">
        <f t="shared" si="102"/>
        <v>0.86350588610403889</v>
      </c>
      <c r="AP297" s="17">
        <f t="shared" si="103"/>
        <v>15426.45</v>
      </c>
      <c r="AQ297" s="17">
        <f t="shared" si="104"/>
        <v>18.364821428571428</v>
      </c>
      <c r="AR297" s="17">
        <f t="shared" si="105"/>
        <v>9246.6699999999983</v>
      </c>
      <c r="AS297" s="17">
        <f t="shared" si="106"/>
        <v>11.007940476190473</v>
      </c>
      <c r="AT297" s="18" t="str">
        <f t="shared" si="107"/>
        <v>Low</v>
      </c>
      <c r="AU297" s="16" t="str">
        <f t="shared" si="108"/>
        <v>Normal</v>
      </c>
      <c r="AV297" s="17">
        <f t="shared" si="109"/>
        <v>275.47232142857143</v>
      </c>
    </row>
    <row r="298" spans="1:48">
      <c r="A298">
        <v>297</v>
      </c>
      <c r="B298" s="2">
        <v>46144</v>
      </c>
      <c r="C298" t="s">
        <v>46</v>
      </c>
      <c r="D298" t="s">
        <v>108</v>
      </c>
      <c r="E298" t="s">
        <v>109</v>
      </c>
      <c r="F298" t="s">
        <v>29</v>
      </c>
      <c r="G298" t="s">
        <v>58</v>
      </c>
      <c r="H298" t="s">
        <v>400</v>
      </c>
      <c r="I298" t="s">
        <v>86</v>
      </c>
      <c r="J298" s="4">
        <v>804</v>
      </c>
      <c r="K298" s="4">
        <v>683</v>
      </c>
      <c r="L298" s="4">
        <v>611</v>
      </c>
      <c r="M298" s="4">
        <v>72</v>
      </c>
      <c r="N298" s="4">
        <v>15</v>
      </c>
      <c r="O298" s="4">
        <v>64</v>
      </c>
      <c r="P298" t="s">
        <v>33</v>
      </c>
      <c r="Q298" s="4">
        <v>49</v>
      </c>
      <c r="R298" s="4">
        <v>55</v>
      </c>
      <c r="S298" s="4">
        <v>81.599999999999994</v>
      </c>
      <c r="T298" s="5">
        <v>2.15</v>
      </c>
      <c r="U298" s="5">
        <v>23.52</v>
      </c>
      <c r="V298" s="43">
        <v>15825.94</v>
      </c>
      <c r="W298" s="5">
        <v>6.35</v>
      </c>
      <c r="X298" s="6" t="s">
        <v>89</v>
      </c>
      <c r="Y298" s="4">
        <v>45</v>
      </c>
      <c r="Z298" s="43">
        <v>23889.39</v>
      </c>
      <c r="AA298" s="8">
        <f t="shared" si="88"/>
        <v>0.84950248756218905</v>
      </c>
      <c r="AB298" s="8">
        <f t="shared" si="89"/>
        <v>0.10541727672035139</v>
      </c>
      <c r="AC298" s="8">
        <f t="shared" si="90"/>
        <v>2.1961932650073207E-2</v>
      </c>
      <c r="AD298" s="8">
        <f t="shared" si="91"/>
        <v>0.89458272327964861</v>
      </c>
      <c r="AE298" s="11">
        <f t="shared" si="92"/>
        <v>1.0666666666666667</v>
      </c>
      <c r="AF298" s="11">
        <f t="shared" si="93"/>
        <v>65.454545454545453</v>
      </c>
      <c r="AG298" s="11">
        <f t="shared" si="94"/>
        <v>10.434722222222222</v>
      </c>
      <c r="AH298" s="13">
        <f t="shared" si="95"/>
        <v>9.8766666666666669</v>
      </c>
      <c r="AI298">
        <f t="shared" si="96"/>
        <v>10.943333333333333</v>
      </c>
      <c r="AJ298" s="14">
        <f t="shared" si="97"/>
        <v>0.90252817544928421</v>
      </c>
      <c r="AK298">
        <f t="shared" si="98"/>
        <v>73.469387755102048</v>
      </c>
      <c r="AL298" s="8">
        <f t="shared" si="99"/>
        <v>0.89090909090909076</v>
      </c>
      <c r="AM298" s="8">
        <f t="shared" si="100"/>
        <v>0.89458272327964861</v>
      </c>
      <c r="AN298" s="16">
        <f t="shared" si="101"/>
        <v>0.71930762797221126</v>
      </c>
      <c r="AO298" s="16">
        <f t="shared" si="102"/>
        <v>0.86350636573327533</v>
      </c>
      <c r="AP298" s="17">
        <f t="shared" si="103"/>
        <v>15825.94</v>
      </c>
      <c r="AQ298" s="17">
        <f t="shared" si="104"/>
        <v>23.171215226939971</v>
      </c>
      <c r="AR298" s="17">
        <f t="shared" si="105"/>
        <v>8063.4499999999989</v>
      </c>
      <c r="AS298" s="17">
        <f t="shared" si="106"/>
        <v>11.805929721815518</v>
      </c>
      <c r="AT298" s="18" t="str">
        <f t="shared" si="107"/>
        <v>High</v>
      </c>
      <c r="AU298" s="16" t="str">
        <f t="shared" si="108"/>
        <v>Warning</v>
      </c>
      <c r="AV298" s="17">
        <f t="shared" si="109"/>
        <v>347.56822840409956</v>
      </c>
    </row>
    <row r="299" spans="1:48">
      <c r="A299">
        <v>298</v>
      </c>
      <c r="B299" s="2">
        <v>46065</v>
      </c>
      <c r="C299" t="s">
        <v>46</v>
      </c>
      <c r="D299" t="s">
        <v>27</v>
      </c>
      <c r="E299" t="s">
        <v>35</v>
      </c>
      <c r="F299" t="s">
        <v>42</v>
      </c>
      <c r="G299" t="s">
        <v>36</v>
      </c>
      <c r="H299" t="s">
        <v>401</v>
      </c>
      <c r="I299" t="s">
        <v>80</v>
      </c>
      <c r="J299" s="4">
        <v>709</v>
      </c>
      <c r="K299" s="4">
        <v>698</v>
      </c>
      <c r="L299" s="4">
        <v>657</v>
      </c>
      <c r="M299" s="4">
        <v>41</v>
      </c>
      <c r="N299" s="4">
        <v>16</v>
      </c>
      <c r="O299" s="4">
        <v>50</v>
      </c>
      <c r="P299" t="s">
        <v>76</v>
      </c>
      <c r="Q299" s="4">
        <v>45</v>
      </c>
      <c r="R299" s="4">
        <v>49</v>
      </c>
      <c r="S299" s="4">
        <v>62.9</v>
      </c>
      <c r="T299" s="5">
        <v>2.5299999999999998</v>
      </c>
      <c r="U299" s="5">
        <v>28.47</v>
      </c>
      <c r="V299" s="43">
        <v>14041.41</v>
      </c>
      <c r="W299" s="5">
        <v>9.7799999999999994</v>
      </c>
      <c r="X299" s="6" t="s">
        <v>50</v>
      </c>
      <c r="Y299" s="4">
        <v>30</v>
      </c>
      <c r="Z299" s="43">
        <v>23147.32</v>
      </c>
      <c r="AA299" s="8">
        <f t="shared" si="88"/>
        <v>0.98448519040902682</v>
      </c>
      <c r="AB299" s="8">
        <f t="shared" si="89"/>
        <v>5.8739255014326648E-2</v>
      </c>
      <c r="AC299" s="8">
        <f t="shared" si="90"/>
        <v>2.2922636103151862E-2</v>
      </c>
      <c r="AD299" s="8">
        <f t="shared" si="91"/>
        <v>0.94126074498567336</v>
      </c>
      <c r="AE299" s="11">
        <f t="shared" si="92"/>
        <v>0.83333333333333337</v>
      </c>
      <c r="AF299" s="11">
        <f t="shared" si="93"/>
        <v>73.469387755102048</v>
      </c>
      <c r="AG299" s="11">
        <f t="shared" si="94"/>
        <v>9.5005555555555556</v>
      </c>
      <c r="AH299" s="13">
        <f t="shared" si="95"/>
        <v>8.0291666666666668</v>
      </c>
      <c r="AI299">
        <f t="shared" si="96"/>
        <v>8.8625000000000007</v>
      </c>
      <c r="AJ299" s="14">
        <f t="shared" si="97"/>
        <v>0.9059708509637987</v>
      </c>
      <c r="AK299">
        <f t="shared" si="98"/>
        <v>80</v>
      </c>
      <c r="AL299" s="8">
        <f t="shared" si="99"/>
        <v>0.91836734693877564</v>
      </c>
      <c r="AM299" s="8">
        <f t="shared" si="100"/>
        <v>0.94126074498567336</v>
      </c>
      <c r="AN299" s="16">
        <f t="shared" si="101"/>
        <v>0.7831421615327967</v>
      </c>
      <c r="AO299" s="16">
        <f t="shared" si="102"/>
        <v>0.86371148484815574</v>
      </c>
      <c r="AP299" s="17">
        <f t="shared" si="103"/>
        <v>14041.41</v>
      </c>
      <c r="AQ299" s="17">
        <f t="shared" si="104"/>
        <v>20.116633237822349</v>
      </c>
      <c r="AR299" s="17">
        <f t="shared" si="105"/>
        <v>9105.91</v>
      </c>
      <c r="AS299" s="17">
        <f t="shared" si="106"/>
        <v>13.045716332378223</v>
      </c>
      <c r="AT299" s="18" t="str">
        <f t="shared" si="107"/>
        <v>High</v>
      </c>
      <c r="AU299" s="16" t="str">
        <f t="shared" si="108"/>
        <v>Warning</v>
      </c>
      <c r="AV299" s="17">
        <f t="shared" si="109"/>
        <v>321.86613180515758</v>
      </c>
    </row>
    <row r="300" spans="1:48">
      <c r="A300">
        <v>299</v>
      </c>
      <c r="B300" s="2">
        <v>46060</v>
      </c>
      <c r="C300" t="s">
        <v>46</v>
      </c>
      <c r="D300" t="s">
        <v>40</v>
      </c>
      <c r="E300" t="s">
        <v>74</v>
      </c>
      <c r="F300" t="s">
        <v>29</v>
      </c>
      <c r="G300" t="s">
        <v>103</v>
      </c>
      <c r="H300" t="s">
        <v>402</v>
      </c>
      <c r="I300" t="s">
        <v>197</v>
      </c>
      <c r="J300" s="4">
        <v>698</v>
      </c>
      <c r="K300" s="4">
        <v>738</v>
      </c>
      <c r="L300" s="4">
        <v>695</v>
      </c>
      <c r="M300" s="4">
        <v>43</v>
      </c>
      <c r="N300" s="4">
        <v>17</v>
      </c>
      <c r="O300" s="4">
        <v>0</v>
      </c>
      <c r="P300" t="s">
        <v>39</v>
      </c>
      <c r="Q300" s="4">
        <v>57</v>
      </c>
      <c r="R300" s="4">
        <v>61</v>
      </c>
      <c r="S300" s="4">
        <v>70.599999999999994</v>
      </c>
      <c r="T300" s="5">
        <v>1.64</v>
      </c>
      <c r="U300" s="5">
        <v>25.66</v>
      </c>
      <c r="V300" s="43">
        <v>19597.830000000002</v>
      </c>
      <c r="W300" s="5">
        <v>9.4</v>
      </c>
      <c r="X300" s="6" t="s">
        <v>34</v>
      </c>
      <c r="Y300" s="4">
        <v>30</v>
      </c>
      <c r="Z300" s="43">
        <v>31664.45</v>
      </c>
      <c r="AA300" s="8">
        <f t="shared" si="88"/>
        <v>1.0573065902578798</v>
      </c>
      <c r="AB300" s="8">
        <f t="shared" si="89"/>
        <v>5.8265582655826556E-2</v>
      </c>
      <c r="AC300" s="8">
        <f t="shared" si="90"/>
        <v>2.3035230352303523E-2</v>
      </c>
      <c r="AD300" s="8">
        <f t="shared" si="91"/>
        <v>0.9417344173441734</v>
      </c>
      <c r="AE300" s="11">
        <f t="shared" si="92"/>
        <v>0</v>
      </c>
      <c r="AF300" s="11">
        <f t="shared" si="93"/>
        <v>59.016393442622949</v>
      </c>
      <c r="AG300" s="11">
        <f t="shared" si="94"/>
        <v>12.505000000000001</v>
      </c>
      <c r="AH300" s="13">
        <f t="shared" si="95"/>
        <v>11.051666666666666</v>
      </c>
      <c r="AI300">
        <f t="shared" si="96"/>
        <v>11.051666666666666</v>
      </c>
      <c r="AJ300" s="14">
        <f t="shared" si="97"/>
        <v>1</v>
      </c>
      <c r="AK300">
        <f t="shared" si="98"/>
        <v>63.157894736842103</v>
      </c>
      <c r="AL300" s="8">
        <f t="shared" si="99"/>
        <v>0.93442622950819676</v>
      </c>
      <c r="AM300" s="8">
        <f t="shared" si="100"/>
        <v>0.9417344173441734</v>
      </c>
      <c r="AN300" s="16">
        <f t="shared" si="101"/>
        <v>0.87998134079701451</v>
      </c>
      <c r="AO300" s="16">
        <f t="shared" si="102"/>
        <v>0.86382625596398976</v>
      </c>
      <c r="AP300" s="17">
        <f t="shared" si="103"/>
        <v>19597.830000000002</v>
      </c>
      <c r="AQ300" s="17">
        <f t="shared" si="104"/>
        <v>26.555325203252035</v>
      </c>
      <c r="AR300" s="17">
        <f t="shared" si="105"/>
        <v>12066.619999999999</v>
      </c>
      <c r="AS300" s="17">
        <f t="shared" si="106"/>
        <v>16.350433604336043</v>
      </c>
      <c r="AT300" s="18" t="str">
        <f t="shared" si="107"/>
        <v>Low</v>
      </c>
      <c r="AU300" s="16" t="str">
        <f t="shared" si="108"/>
        <v>Normal</v>
      </c>
      <c r="AV300" s="17">
        <f t="shared" si="109"/>
        <v>451.44052845528461</v>
      </c>
    </row>
    <row r="301" spans="1:48">
      <c r="A301">
        <v>300</v>
      </c>
      <c r="B301" s="2">
        <v>46185</v>
      </c>
      <c r="C301" t="s">
        <v>26</v>
      </c>
      <c r="D301" t="s">
        <v>27</v>
      </c>
      <c r="E301" t="s">
        <v>51</v>
      </c>
      <c r="F301" t="s">
        <v>57</v>
      </c>
      <c r="G301" t="s">
        <v>103</v>
      </c>
      <c r="H301" t="s">
        <v>403</v>
      </c>
      <c r="I301" t="s">
        <v>38</v>
      </c>
      <c r="J301" s="4">
        <v>581</v>
      </c>
      <c r="K301" s="4">
        <v>577</v>
      </c>
      <c r="L301" s="4">
        <v>552</v>
      </c>
      <c r="M301" s="4">
        <v>25</v>
      </c>
      <c r="N301" s="4">
        <v>5</v>
      </c>
      <c r="O301" s="4">
        <v>14</v>
      </c>
      <c r="P301" t="s">
        <v>73</v>
      </c>
      <c r="Q301" s="4">
        <v>57</v>
      </c>
      <c r="R301" s="4">
        <v>62</v>
      </c>
      <c r="S301" s="4">
        <v>74.099999999999994</v>
      </c>
      <c r="T301" s="5">
        <v>1.74</v>
      </c>
      <c r="U301" s="5">
        <v>22.85</v>
      </c>
      <c r="V301" s="43">
        <v>15769.89</v>
      </c>
      <c r="W301" s="5">
        <v>9.0299999999999994</v>
      </c>
      <c r="X301" s="6" t="s">
        <v>34</v>
      </c>
      <c r="Y301" s="4">
        <v>21</v>
      </c>
      <c r="Z301" s="43">
        <v>25146.68</v>
      </c>
      <c r="AA301" s="8">
        <f t="shared" si="88"/>
        <v>0.99311531841652323</v>
      </c>
      <c r="AB301" s="8">
        <f t="shared" si="89"/>
        <v>4.3327556325823226E-2</v>
      </c>
      <c r="AC301" s="8">
        <f t="shared" si="90"/>
        <v>8.6655112651646445E-3</v>
      </c>
      <c r="AD301" s="8">
        <f t="shared" si="91"/>
        <v>0.95667244367417681</v>
      </c>
      <c r="AE301" s="11">
        <f t="shared" si="92"/>
        <v>0.23333333333333334</v>
      </c>
      <c r="AF301" s="11">
        <f t="shared" si="93"/>
        <v>58.064516129032256</v>
      </c>
      <c r="AG301" s="11">
        <f t="shared" si="94"/>
        <v>9.9372222222222231</v>
      </c>
      <c r="AH301" s="13">
        <f t="shared" si="95"/>
        <v>8.9658333333333342</v>
      </c>
      <c r="AI301">
        <f t="shared" si="96"/>
        <v>9.1991666666666667</v>
      </c>
      <c r="AJ301" s="14">
        <f t="shared" si="97"/>
        <v>0.97463538363982249</v>
      </c>
      <c r="AK301">
        <f t="shared" si="98"/>
        <v>63.157894736842103</v>
      </c>
      <c r="AL301" s="8">
        <f t="shared" si="99"/>
        <v>0.91935483870967738</v>
      </c>
      <c r="AM301" s="8">
        <f t="shared" si="100"/>
        <v>0.95667244367417681</v>
      </c>
      <c r="AN301" s="16">
        <f t="shared" si="101"/>
        <v>0.85721271624205775</v>
      </c>
      <c r="AO301" s="16">
        <f t="shared" si="102"/>
        <v>0.86380321019389983</v>
      </c>
      <c r="AP301" s="17">
        <f t="shared" si="103"/>
        <v>15769.89</v>
      </c>
      <c r="AQ301" s="17">
        <f t="shared" si="104"/>
        <v>27.330831889081455</v>
      </c>
      <c r="AR301" s="17">
        <f t="shared" si="105"/>
        <v>9376.7900000000009</v>
      </c>
      <c r="AS301" s="17">
        <f t="shared" si="106"/>
        <v>16.250935875216641</v>
      </c>
      <c r="AT301" s="18" t="str">
        <f t="shared" si="107"/>
        <v>Low</v>
      </c>
      <c r="AU301" s="16" t="str">
        <f t="shared" si="108"/>
        <v>Normal</v>
      </c>
      <c r="AV301" s="17">
        <f t="shared" si="109"/>
        <v>136.65415944540729</v>
      </c>
    </row>
    <row r="302" spans="1:48">
      <c r="A302">
        <v>301</v>
      </c>
      <c r="B302" s="2">
        <v>46083</v>
      </c>
      <c r="C302" t="s">
        <v>26</v>
      </c>
      <c r="D302" t="s">
        <v>108</v>
      </c>
      <c r="E302" t="s">
        <v>130</v>
      </c>
      <c r="F302" t="s">
        <v>29</v>
      </c>
      <c r="G302" t="s">
        <v>36</v>
      </c>
      <c r="H302" t="s">
        <v>404</v>
      </c>
      <c r="I302" t="s">
        <v>132</v>
      </c>
      <c r="J302" s="4">
        <v>873</v>
      </c>
      <c r="K302" s="4">
        <v>786</v>
      </c>
      <c r="L302" s="4">
        <v>749</v>
      </c>
      <c r="M302" s="4">
        <v>37</v>
      </c>
      <c r="N302" s="4">
        <v>7</v>
      </c>
      <c r="O302" s="4">
        <v>36</v>
      </c>
      <c r="P302" t="s">
        <v>73</v>
      </c>
      <c r="Q302" s="4">
        <v>45</v>
      </c>
      <c r="R302" s="4">
        <v>48</v>
      </c>
      <c r="S302" s="4">
        <v>73.7</v>
      </c>
      <c r="T302" s="5">
        <v>1.87</v>
      </c>
      <c r="U302" s="5">
        <v>33.03</v>
      </c>
      <c r="V302" s="43">
        <v>16008.91</v>
      </c>
      <c r="W302" s="5">
        <v>7.58</v>
      </c>
      <c r="X302" s="6" t="s">
        <v>45</v>
      </c>
      <c r="Y302" s="4">
        <v>24</v>
      </c>
      <c r="Z302" s="43">
        <v>26353.79</v>
      </c>
      <c r="AA302" s="8">
        <f t="shared" si="88"/>
        <v>0.90034364261168387</v>
      </c>
      <c r="AB302" s="8">
        <f t="shared" si="89"/>
        <v>4.7073791348600506E-2</v>
      </c>
      <c r="AC302" s="8">
        <f t="shared" si="90"/>
        <v>8.9058524173027988E-3</v>
      </c>
      <c r="AD302" s="8">
        <f t="shared" si="91"/>
        <v>0.95292620865139954</v>
      </c>
      <c r="AE302" s="11">
        <f t="shared" si="92"/>
        <v>0.6</v>
      </c>
      <c r="AF302" s="11">
        <f t="shared" si="93"/>
        <v>75</v>
      </c>
      <c r="AG302" s="11">
        <f t="shared" si="94"/>
        <v>10.48</v>
      </c>
      <c r="AH302" s="13">
        <f t="shared" si="95"/>
        <v>10.3125</v>
      </c>
      <c r="AI302">
        <f t="shared" si="96"/>
        <v>10.9125</v>
      </c>
      <c r="AJ302" s="14">
        <f t="shared" si="97"/>
        <v>0.94501718213058428</v>
      </c>
      <c r="AK302">
        <f t="shared" si="98"/>
        <v>80</v>
      </c>
      <c r="AL302" s="8">
        <f t="shared" si="99"/>
        <v>0.9375</v>
      </c>
      <c r="AM302" s="8">
        <f t="shared" si="100"/>
        <v>0.95292620865139954</v>
      </c>
      <c r="AN302" s="16">
        <f t="shared" si="101"/>
        <v>0.84424841294824382</v>
      </c>
      <c r="AO302" s="16">
        <f t="shared" si="102"/>
        <v>0.86381262518525948</v>
      </c>
      <c r="AP302" s="17">
        <f t="shared" si="103"/>
        <v>16008.91</v>
      </c>
      <c r="AQ302" s="17">
        <f t="shared" si="104"/>
        <v>20.367569974554709</v>
      </c>
      <c r="AR302" s="17">
        <f t="shared" si="105"/>
        <v>10344.880000000001</v>
      </c>
      <c r="AS302" s="17">
        <f t="shared" si="106"/>
        <v>13.161424936386769</v>
      </c>
      <c r="AT302" s="18" t="str">
        <f t="shared" si="107"/>
        <v>Medium</v>
      </c>
      <c r="AU302" s="16" t="str">
        <f t="shared" si="108"/>
        <v>Warning</v>
      </c>
      <c r="AV302" s="17">
        <f t="shared" si="109"/>
        <v>142.57298982188297</v>
      </c>
    </row>
    <row r="303" spans="1:48">
      <c r="A303">
        <v>302</v>
      </c>
      <c r="B303" s="2">
        <v>46155</v>
      </c>
      <c r="C303" t="s">
        <v>46</v>
      </c>
      <c r="D303" t="s">
        <v>108</v>
      </c>
      <c r="E303" t="s">
        <v>109</v>
      </c>
      <c r="F303" t="s">
        <v>42</v>
      </c>
      <c r="G303" t="s">
        <v>58</v>
      </c>
      <c r="H303" t="s">
        <v>405</v>
      </c>
      <c r="I303" t="s">
        <v>197</v>
      </c>
      <c r="J303" s="4">
        <v>870</v>
      </c>
      <c r="K303" s="4">
        <v>780</v>
      </c>
      <c r="L303" s="4">
        <v>691</v>
      </c>
      <c r="M303" s="4">
        <v>89</v>
      </c>
      <c r="N303" s="4">
        <v>32</v>
      </c>
      <c r="O303" s="4">
        <v>31</v>
      </c>
      <c r="P303" t="s">
        <v>70</v>
      </c>
      <c r="Q303" s="4">
        <v>49</v>
      </c>
      <c r="R303" s="4">
        <v>50</v>
      </c>
      <c r="S303" s="4">
        <v>72.8</v>
      </c>
      <c r="T303" s="5">
        <v>2.0099999999999998</v>
      </c>
      <c r="U303" s="5">
        <v>32.96</v>
      </c>
      <c r="V303" s="43">
        <v>18090.39</v>
      </c>
      <c r="W303" s="5">
        <v>8.24</v>
      </c>
      <c r="X303" s="6" t="s">
        <v>34</v>
      </c>
      <c r="Y303" s="4">
        <v>20</v>
      </c>
      <c r="Z303" s="43">
        <v>25660.68</v>
      </c>
      <c r="AA303" s="8">
        <f t="shared" si="88"/>
        <v>0.89655172413793105</v>
      </c>
      <c r="AB303" s="8">
        <f t="shared" si="89"/>
        <v>0.1141025641025641</v>
      </c>
      <c r="AC303" s="8">
        <f t="shared" si="90"/>
        <v>4.1025641025641026E-2</v>
      </c>
      <c r="AD303" s="8">
        <f t="shared" si="91"/>
        <v>0.88589743589743586</v>
      </c>
      <c r="AE303" s="11">
        <f t="shared" si="92"/>
        <v>0.51666666666666672</v>
      </c>
      <c r="AF303" s="11">
        <f t="shared" si="93"/>
        <v>72</v>
      </c>
      <c r="AG303" s="11">
        <f t="shared" si="94"/>
        <v>10.833333333333334</v>
      </c>
      <c r="AH303" s="13">
        <f t="shared" si="95"/>
        <v>11.324999999999999</v>
      </c>
      <c r="AI303">
        <f t="shared" si="96"/>
        <v>11.841666666666667</v>
      </c>
      <c r="AJ303" s="14">
        <f t="shared" si="97"/>
        <v>0.95636875439831093</v>
      </c>
      <c r="AK303">
        <f t="shared" si="98"/>
        <v>73.469387755102048</v>
      </c>
      <c r="AL303" s="8">
        <f t="shared" si="99"/>
        <v>0.97999999999999987</v>
      </c>
      <c r="AM303" s="8">
        <f t="shared" si="100"/>
        <v>0.88589743589743586</v>
      </c>
      <c r="AN303" s="16">
        <f t="shared" si="101"/>
        <v>0.83029973474801033</v>
      </c>
      <c r="AO303" s="16">
        <f t="shared" si="102"/>
        <v>0.86384061404396772</v>
      </c>
      <c r="AP303" s="17">
        <f t="shared" si="103"/>
        <v>18090.39</v>
      </c>
      <c r="AQ303" s="17">
        <f t="shared" si="104"/>
        <v>23.192807692307692</v>
      </c>
      <c r="AR303" s="17">
        <f t="shared" si="105"/>
        <v>7570.2900000000009</v>
      </c>
      <c r="AS303" s="17">
        <f t="shared" si="106"/>
        <v>9.7055000000000007</v>
      </c>
      <c r="AT303" s="18" t="str">
        <f t="shared" si="107"/>
        <v>Medium</v>
      </c>
      <c r="AU303" s="16" t="str">
        <f t="shared" si="108"/>
        <v>Warning</v>
      </c>
      <c r="AV303" s="17">
        <f t="shared" si="109"/>
        <v>742.16984615384615</v>
      </c>
    </row>
    <row r="304" spans="1:48">
      <c r="A304">
        <v>303</v>
      </c>
      <c r="B304" s="2">
        <v>46169</v>
      </c>
      <c r="C304" t="s">
        <v>46</v>
      </c>
      <c r="D304" t="s">
        <v>27</v>
      </c>
      <c r="E304" t="s">
        <v>28</v>
      </c>
      <c r="F304" t="s">
        <v>29</v>
      </c>
      <c r="G304" t="s">
        <v>58</v>
      </c>
      <c r="H304" t="s">
        <v>406</v>
      </c>
      <c r="I304" t="s">
        <v>134</v>
      </c>
      <c r="J304" s="4">
        <v>775</v>
      </c>
      <c r="K304" s="4">
        <v>773</v>
      </c>
      <c r="L304" s="4">
        <v>735</v>
      </c>
      <c r="M304" s="4">
        <v>38</v>
      </c>
      <c r="N304" s="4">
        <v>7</v>
      </c>
      <c r="O304" s="4">
        <v>22</v>
      </c>
      <c r="P304" t="s">
        <v>61</v>
      </c>
      <c r="Q304" s="4">
        <v>49</v>
      </c>
      <c r="R304" s="4">
        <v>50</v>
      </c>
      <c r="S304" s="4">
        <v>70.400000000000006</v>
      </c>
      <c r="T304" s="5">
        <v>1.99</v>
      </c>
      <c r="U304" s="5">
        <v>27.98</v>
      </c>
      <c r="V304" s="43">
        <v>16076.82</v>
      </c>
      <c r="W304" s="5">
        <v>8.77</v>
      </c>
      <c r="X304" s="6" t="s">
        <v>34</v>
      </c>
      <c r="Y304" s="4">
        <v>30</v>
      </c>
      <c r="Z304" s="43">
        <v>27850.19</v>
      </c>
      <c r="AA304" s="8">
        <f t="shared" si="88"/>
        <v>0.99741935483870969</v>
      </c>
      <c r="AB304" s="8">
        <f t="shared" si="89"/>
        <v>4.9159120310478657E-2</v>
      </c>
      <c r="AC304" s="8">
        <f t="shared" si="90"/>
        <v>9.0556274256144882E-3</v>
      </c>
      <c r="AD304" s="8">
        <f t="shared" si="91"/>
        <v>0.95084087968952136</v>
      </c>
      <c r="AE304" s="11">
        <f t="shared" si="92"/>
        <v>0.36666666666666664</v>
      </c>
      <c r="AF304" s="11">
        <f t="shared" si="93"/>
        <v>72</v>
      </c>
      <c r="AG304" s="11">
        <f t="shared" si="94"/>
        <v>10.736111111111111</v>
      </c>
      <c r="AH304" s="13">
        <f t="shared" si="95"/>
        <v>10.181944444444444</v>
      </c>
      <c r="AI304">
        <f t="shared" si="96"/>
        <v>10.548611111111111</v>
      </c>
      <c r="AJ304" s="14">
        <f t="shared" si="97"/>
        <v>0.96524028966425279</v>
      </c>
      <c r="AK304">
        <f t="shared" si="98"/>
        <v>73.469387755102048</v>
      </c>
      <c r="AL304" s="8">
        <f t="shared" si="99"/>
        <v>0.97999999999999987</v>
      </c>
      <c r="AM304" s="8">
        <f t="shared" si="100"/>
        <v>0.95084087968952136</v>
      </c>
      <c r="AN304" s="16">
        <f t="shared" si="101"/>
        <v>0.89943412761340391</v>
      </c>
      <c r="AO304" s="16">
        <f t="shared" si="102"/>
        <v>0.86388866687963528</v>
      </c>
      <c r="AP304" s="17">
        <f t="shared" si="103"/>
        <v>16076.82</v>
      </c>
      <c r="AQ304" s="17">
        <f t="shared" si="104"/>
        <v>20.797956015523933</v>
      </c>
      <c r="AR304" s="17">
        <f t="shared" si="105"/>
        <v>11773.369999999999</v>
      </c>
      <c r="AS304" s="17">
        <f t="shared" si="106"/>
        <v>15.230750323415263</v>
      </c>
      <c r="AT304" s="18" t="str">
        <f t="shared" si="107"/>
        <v>Low</v>
      </c>
      <c r="AU304" s="16" t="str">
        <f t="shared" si="108"/>
        <v>Normal</v>
      </c>
      <c r="AV304" s="17">
        <f t="shared" si="109"/>
        <v>145.58569210866753</v>
      </c>
    </row>
    <row r="305" spans="1:48">
      <c r="A305">
        <v>304</v>
      </c>
      <c r="B305" s="2">
        <v>46109</v>
      </c>
      <c r="C305" t="s">
        <v>46</v>
      </c>
      <c r="D305" t="s">
        <v>40</v>
      </c>
      <c r="E305" t="s">
        <v>74</v>
      </c>
      <c r="F305" t="s">
        <v>57</v>
      </c>
      <c r="G305" t="s">
        <v>30</v>
      </c>
      <c r="H305" t="s">
        <v>407</v>
      </c>
      <c r="I305" t="s">
        <v>132</v>
      </c>
      <c r="J305" s="4">
        <v>978</v>
      </c>
      <c r="K305" s="4">
        <v>866</v>
      </c>
      <c r="L305" s="4">
        <v>810</v>
      </c>
      <c r="M305" s="4">
        <v>56</v>
      </c>
      <c r="N305" s="4">
        <v>15</v>
      </c>
      <c r="O305" s="4">
        <v>24</v>
      </c>
      <c r="P305" t="s">
        <v>33</v>
      </c>
      <c r="Q305" s="4">
        <v>42</v>
      </c>
      <c r="R305" s="4">
        <v>46</v>
      </c>
      <c r="S305" s="4">
        <v>77.900000000000006</v>
      </c>
      <c r="T305" s="5">
        <v>2.41</v>
      </c>
      <c r="U305" s="5">
        <v>35.549999999999997</v>
      </c>
      <c r="V305" s="43">
        <v>15147.83</v>
      </c>
      <c r="W305" s="5">
        <v>8.33</v>
      </c>
      <c r="X305" s="6" t="s">
        <v>45</v>
      </c>
      <c r="Y305" s="4">
        <v>31</v>
      </c>
      <c r="Z305" s="43">
        <v>25573.77</v>
      </c>
      <c r="AA305" s="8">
        <f t="shared" si="88"/>
        <v>0.88548057259713697</v>
      </c>
      <c r="AB305" s="8">
        <f t="shared" si="89"/>
        <v>6.4665127020785224E-2</v>
      </c>
      <c r="AC305" s="8">
        <f t="shared" si="90"/>
        <v>1.7321016166281754E-2</v>
      </c>
      <c r="AD305" s="8">
        <f t="shared" si="91"/>
        <v>0.9353348729792148</v>
      </c>
      <c r="AE305" s="11">
        <f t="shared" si="92"/>
        <v>0.4</v>
      </c>
      <c r="AF305" s="11">
        <f t="shared" si="93"/>
        <v>78.260869565217391</v>
      </c>
      <c r="AG305" s="11">
        <f t="shared" si="94"/>
        <v>11.065555555555555</v>
      </c>
      <c r="AH305" s="13">
        <f t="shared" si="95"/>
        <v>11.01</v>
      </c>
      <c r="AI305">
        <f t="shared" si="96"/>
        <v>11.41</v>
      </c>
      <c r="AJ305" s="14">
        <f t="shared" si="97"/>
        <v>0.96494303242769497</v>
      </c>
      <c r="AK305">
        <f t="shared" si="98"/>
        <v>85.714285714285708</v>
      </c>
      <c r="AL305" s="8">
        <f t="shared" si="99"/>
        <v>0.91304347826086962</v>
      </c>
      <c r="AM305" s="8">
        <f t="shared" si="100"/>
        <v>0.9353348729792148</v>
      </c>
      <c r="AN305" s="16">
        <f t="shared" si="101"/>
        <v>0.82406270617507249</v>
      </c>
      <c r="AO305" s="16">
        <f t="shared" si="102"/>
        <v>0.86383766908805171</v>
      </c>
      <c r="AP305" s="17">
        <f t="shared" si="103"/>
        <v>15147.83</v>
      </c>
      <c r="AQ305" s="17">
        <f t="shared" si="104"/>
        <v>17.491720554272518</v>
      </c>
      <c r="AR305" s="17">
        <f t="shared" si="105"/>
        <v>10425.94</v>
      </c>
      <c r="AS305" s="17">
        <f t="shared" si="106"/>
        <v>12.039191685912241</v>
      </c>
      <c r="AT305" s="18" t="str">
        <f t="shared" si="107"/>
        <v>High</v>
      </c>
      <c r="AU305" s="16" t="str">
        <f t="shared" si="108"/>
        <v>Warning</v>
      </c>
      <c r="AV305" s="17">
        <f t="shared" si="109"/>
        <v>262.37580831408775</v>
      </c>
    </row>
    <row r="306" spans="1:48">
      <c r="A306">
        <v>305</v>
      </c>
      <c r="B306" s="2">
        <v>46045</v>
      </c>
      <c r="C306" t="s">
        <v>26</v>
      </c>
      <c r="D306" t="s">
        <v>27</v>
      </c>
      <c r="E306" t="s">
        <v>28</v>
      </c>
      <c r="F306" t="s">
        <v>42</v>
      </c>
      <c r="G306" t="s">
        <v>36</v>
      </c>
      <c r="H306" t="s">
        <v>408</v>
      </c>
      <c r="I306" t="s">
        <v>100</v>
      </c>
      <c r="J306" s="4">
        <v>743</v>
      </c>
      <c r="K306" s="4">
        <v>726</v>
      </c>
      <c r="L306" s="4">
        <v>679</v>
      </c>
      <c r="M306" s="4">
        <v>47</v>
      </c>
      <c r="N306" s="4">
        <v>19</v>
      </c>
      <c r="O306" s="4">
        <v>54</v>
      </c>
      <c r="P306" t="s">
        <v>73</v>
      </c>
      <c r="Q306" s="4">
        <v>45</v>
      </c>
      <c r="R306" s="4">
        <v>48</v>
      </c>
      <c r="S306" s="4">
        <v>72.5</v>
      </c>
      <c r="T306" s="5">
        <v>2.88</v>
      </c>
      <c r="U306" s="5">
        <v>25.26</v>
      </c>
      <c r="V306" s="43">
        <v>15471.81</v>
      </c>
      <c r="W306" s="5">
        <v>9.74</v>
      </c>
      <c r="X306" s="6" t="s">
        <v>50</v>
      </c>
      <c r="Y306" s="4">
        <v>49</v>
      </c>
      <c r="Z306" s="43">
        <v>23172.75</v>
      </c>
      <c r="AA306" s="8">
        <f t="shared" si="88"/>
        <v>0.97711978465679672</v>
      </c>
      <c r="AB306" s="8">
        <f t="shared" si="89"/>
        <v>6.4738292011019286E-2</v>
      </c>
      <c r="AC306" s="8">
        <f t="shared" si="90"/>
        <v>2.6170798898071626E-2</v>
      </c>
      <c r="AD306" s="8">
        <f t="shared" si="91"/>
        <v>0.93526170798898067</v>
      </c>
      <c r="AE306" s="11">
        <f t="shared" si="92"/>
        <v>0.9</v>
      </c>
      <c r="AF306" s="11">
        <f t="shared" si="93"/>
        <v>75</v>
      </c>
      <c r="AG306" s="11">
        <f t="shared" si="94"/>
        <v>9.68</v>
      </c>
      <c r="AH306" s="13">
        <f t="shared" si="95"/>
        <v>8.3874999999999993</v>
      </c>
      <c r="AI306">
        <f t="shared" si="96"/>
        <v>9.2874999999999996</v>
      </c>
      <c r="AJ306" s="14">
        <f t="shared" si="97"/>
        <v>0.90309555854643331</v>
      </c>
      <c r="AK306">
        <f t="shared" si="98"/>
        <v>80</v>
      </c>
      <c r="AL306" s="8">
        <f t="shared" si="99"/>
        <v>0.9375</v>
      </c>
      <c r="AM306" s="8">
        <f t="shared" si="100"/>
        <v>0.93526170798898067</v>
      </c>
      <c r="AN306" s="16">
        <f t="shared" si="101"/>
        <v>0.79184127615318722</v>
      </c>
      <c r="AO306" s="16">
        <f t="shared" si="102"/>
        <v>0.86389481702327153</v>
      </c>
      <c r="AP306" s="17">
        <f t="shared" si="103"/>
        <v>15471.81</v>
      </c>
      <c r="AQ306" s="17">
        <f t="shared" si="104"/>
        <v>21.31103305785124</v>
      </c>
      <c r="AR306" s="17">
        <f t="shared" si="105"/>
        <v>7700.9400000000005</v>
      </c>
      <c r="AS306" s="17">
        <f t="shared" si="106"/>
        <v>10.607355371900827</v>
      </c>
      <c r="AT306" s="18" t="str">
        <f t="shared" si="107"/>
        <v>High</v>
      </c>
      <c r="AU306" s="16" t="str">
        <f t="shared" si="108"/>
        <v>Warning</v>
      </c>
      <c r="AV306" s="17">
        <f t="shared" si="109"/>
        <v>404.90962809917357</v>
      </c>
    </row>
    <row r="307" spans="1:48">
      <c r="A307">
        <v>306</v>
      </c>
      <c r="B307" s="2">
        <v>46159</v>
      </c>
      <c r="C307" t="s">
        <v>46</v>
      </c>
      <c r="D307" t="s">
        <v>40</v>
      </c>
      <c r="E307" t="s">
        <v>74</v>
      </c>
      <c r="F307" t="s">
        <v>29</v>
      </c>
      <c r="G307" t="s">
        <v>47</v>
      </c>
      <c r="H307" t="s">
        <v>409</v>
      </c>
      <c r="I307" t="s">
        <v>143</v>
      </c>
      <c r="J307" s="4">
        <v>537</v>
      </c>
      <c r="K307" s="4">
        <v>598</v>
      </c>
      <c r="L307" s="4">
        <v>565</v>
      </c>
      <c r="M307" s="4">
        <v>33</v>
      </c>
      <c r="N307" s="4">
        <v>7</v>
      </c>
      <c r="O307" s="4">
        <v>0</v>
      </c>
      <c r="P307" t="s">
        <v>39</v>
      </c>
      <c r="Q307" s="4">
        <v>64</v>
      </c>
      <c r="R307" s="4">
        <v>64</v>
      </c>
      <c r="S307" s="4">
        <v>71.900000000000006</v>
      </c>
      <c r="T307" s="5">
        <v>2.29</v>
      </c>
      <c r="U307" s="5">
        <v>17.86</v>
      </c>
      <c r="V307" s="43">
        <v>17625.099999999999</v>
      </c>
      <c r="W307" s="5">
        <v>9.15</v>
      </c>
      <c r="X307" s="6" t="s">
        <v>34</v>
      </c>
      <c r="Y307" s="4">
        <v>9</v>
      </c>
      <c r="Z307" s="43">
        <v>28796.85</v>
      </c>
      <c r="AA307" s="8">
        <f t="shared" si="88"/>
        <v>1.1135940409683427</v>
      </c>
      <c r="AB307" s="8">
        <f t="shared" si="89"/>
        <v>5.5183946488294312E-2</v>
      </c>
      <c r="AC307" s="8">
        <f t="shared" si="90"/>
        <v>1.1705685618729096E-2</v>
      </c>
      <c r="AD307" s="8">
        <f t="shared" si="91"/>
        <v>0.94481605351170572</v>
      </c>
      <c r="AE307" s="11">
        <f t="shared" si="92"/>
        <v>0</v>
      </c>
      <c r="AF307" s="11">
        <f t="shared" si="93"/>
        <v>56.25</v>
      </c>
      <c r="AG307" s="11">
        <f t="shared" si="94"/>
        <v>10.63111111111111</v>
      </c>
      <c r="AH307" s="13">
        <f t="shared" si="95"/>
        <v>9.5466666666666669</v>
      </c>
      <c r="AI307">
        <f t="shared" si="96"/>
        <v>9.5466666666666669</v>
      </c>
      <c r="AJ307" s="14">
        <f t="shared" si="97"/>
        <v>1</v>
      </c>
      <c r="AK307">
        <f t="shared" si="98"/>
        <v>56.25</v>
      </c>
      <c r="AL307" s="8">
        <f t="shared" si="99"/>
        <v>1</v>
      </c>
      <c r="AM307" s="8">
        <f t="shared" si="100"/>
        <v>0.94481605351170572</v>
      </c>
      <c r="AN307" s="16">
        <f t="shared" si="101"/>
        <v>0.94481605351170572</v>
      </c>
      <c r="AO307" s="16">
        <f t="shared" si="102"/>
        <v>0.86399849118279681</v>
      </c>
      <c r="AP307" s="17">
        <f t="shared" si="103"/>
        <v>17625.099999999999</v>
      </c>
      <c r="AQ307" s="17">
        <f t="shared" si="104"/>
        <v>29.473411371237457</v>
      </c>
      <c r="AR307" s="17">
        <f t="shared" si="105"/>
        <v>11171.75</v>
      </c>
      <c r="AS307" s="17">
        <f t="shared" si="106"/>
        <v>18.681856187290968</v>
      </c>
      <c r="AT307" s="18" t="str">
        <f t="shared" si="107"/>
        <v>Low</v>
      </c>
      <c r="AU307" s="16" t="str">
        <f t="shared" si="108"/>
        <v>Normal</v>
      </c>
      <c r="AV307" s="17">
        <f t="shared" si="109"/>
        <v>206.3138795986622</v>
      </c>
    </row>
    <row r="308" spans="1:48">
      <c r="A308">
        <v>307</v>
      </c>
      <c r="B308" s="2">
        <v>46180</v>
      </c>
      <c r="C308" t="s">
        <v>46</v>
      </c>
      <c r="D308" t="s">
        <v>77</v>
      </c>
      <c r="E308" t="s">
        <v>84</v>
      </c>
      <c r="F308" t="s">
        <v>42</v>
      </c>
      <c r="G308" t="s">
        <v>58</v>
      </c>
      <c r="H308" t="s">
        <v>410</v>
      </c>
      <c r="I308" t="s">
        <v>32</v>
      </c>
      <c r="J308" s="4">
        <v>783</v>
      </c>
      <c r="K308" s="4">
        <v>709</v>
      </c>
      <c r="L308" s="4">
        <v>663</v>
      </c>
      <c r="M308" s="4">
        <v>46</v>
      </c>
      <c r="N308" s="4">
        <v>14</v>
      </c>
      <c r="O308" s="4">
        <v>15</v>
      </c>
      <c r="P308" t="s">
        <v>76</v>
      </c>
      <c r="Q308" s="4">
        <v>49</v>
      </c>
      <c r="R308" s="4">
        <v>53</v>
      </c>
      <c r="S308" s="4">
        <v>73.2</v>
      </c>
      <c r="T308" s="5">
        <v>1.82</v>
      </c>
      <c r="U308" s="5">
        <v>29.29</v>
      </c>
      <c r="V308" s="43">
        <v>15257.97</v>
      </c>
      <c r="W308" s="5">
        <v>8.17</v>
      </c>
      <c r="X308" s="6" t="s">
        <v>34</v>
      </c>
      <c r="Y308" s="4">
        <v>31</v>
      </c>
      <c r="Z308" s="43">
        <v>24481.88</v>
      </c>
      <c r="AA308" s="8">
        <f t="shared" si="88"/>
        <v>0.90549169859514689</v>
      </c>
      <c r="AB308" s="8">
        <f t="shared" si="89"/>
        <v>6.488011283497884E-2</v>
      </c>
      <c r="AC308" s="8">
        <f t="shared" si="90"/>
        <v>1.9746121297602257E-2</v>
      </c>
      <c r="AD308" s="8">
        <f t="shared" si="91"/>
        <v>0.93511988716502115</v>
      </c>
      <c r="AE308" s="11">
        <f t="shared" si="92"/>
        <v>0.25</v>
      </c>
      <c r="AF308" s="11">
        <f t="shared" si="93"/>
        <v>67.924528301886795</v>
      </c>
      <c r="AG308" s="11">
        <f t="shared" si="94"/>
        <v>10.438055555555556</v>
      </c>
      <c r="AH308" s="13">
        <f t="shared" si="95"/>
        <v>10.407500000000001</v>
      </c>
      <c r="AI308">
        <f t="shared" si="96"/>
        <v>10.657500000000001</v>
      </c>
      <c r="AJ308" s="14">
        <f t="shared" si="97"/>
        <v>0.97654234107436078</v>
      </c>
      <c r="AK308">
        <f t="shared" si="98"/>
        <v>73.469387755102048</v>
      </c>
      <c r="AL308" s="8">
        <f t="shared" si="99"/>
        <v>0.92452830188679236</v>
      </c>
      <c r="AM308" s="8">
        <f t="shared" si="100"/>
        <v>0.93511988716502115</v>
      </c>
      <c r="AN308" s="16">
        <f t="shared" si="101"/>
        <v>0.84426460426544836</v>
      </c>
      <c r="AO308" s="16">
        <f t="shared" si="102"/>
        <v>0.86388203936387908</v>
      </c>
      <c r="AP308" s="17">
        <f t="shared" si="103"/>
        <v>15257.97</v>
      </c>
      <c r="AQ308" s="17">
        <f t="shared" si="104"/>
        <v>21.520409026798305</v>
      </c>
      <c r="AR308" s="17">
        <f t="shared" si="105"/>
        <v>9223.9100000000017</v>
      </c>
      <c r="AS308" s="17">
        <f t="shared" si="106"/>
        <v>13.009746121297605</v>
      </c>
      <c r="AT308" s="18" t="str">
        <f t="shared" si="107"/>
        <v>Medium</v>
      </c>
      <c r="AU308" s="16" t="str">
        <f t="shared" si="108"/>
        <v>Warning</v>
      </c>
      <c r="AV308" s="17">
        <f t="shared" si="109"/>
        <v>301.2857263751763</v>
      </c>
    </row>
    <row r="309" spans="1:48">
      <c r="A309">
        <v>308</v>
      </c>
      <c r="B309" s="2">
        <v>46185</v>
      </c>
      <c r="C309" t="s">
        <v>26</v>
      </c>
      <c r="D309" t="s">
        <v>27</v>
      </c>
      <c r="E309" t="s">
        <v>35</v>
      </c>
      <c r="F309" t="s">
        <v>42</v>
      </c>
      <c r="G309" t="s">
        <v>103</v>
      </c>
      <c r="H309" t="s">
        <v>411</v>
      </c>
      <c r="I309" t="s">
        <v>32</v>
      </c>
      <c r="J309" s="4">
        <v>583</v>
      </c>
      <c r="K309" s="4">
        <v>580</v>
      </c>
      <c r="L309" s="4">
        <v>545</v>
      </c>
      <c r="M309" s="4">
        <v>35</v>
      </c>
      <c r="N309" s="4">
        <v>7</v>
      </c>
      <c r="O309" s="4">
        <v>16</v>
      </c>
      <c r="P309" t="s">
        <v>73</v>
      </c>
      <c r="Q309" s="4">
        <v>57</v>
      </c>
      <c r="R309" s="4">
        <v>58</v>
      </c>
      <c r="S309" s="4">
        <v>75.400000000000006</v>
      </c>
      <c r="T309" s="5">
        <v>1.64</v>
      </c>
      <c r="U309" s="5">
        <v>20.98</v>
      </c>
      <c r="V309" s="43">
        <v>15462.24</v>
      </c>
      <c r="W309" s="5">
        <v>10.29</v>
      </c>
      <c r="X309" s="6" t="s">
        <v>50</v>
      </c>
      <c r="Y309" s="4">
        <v>18</v>
      </c>
      <c r="Z309" s="43">
        <v>25152.959999999999</v>
      </c>
      <c r="AA309" s="8">
        <f t="shared" si="88"/>
        <v>0.99485420240137223</v>
      </c>
      <c r="AB309" s="8">
        <f t="shared" si="89"/>
        <v>6.0344827586206899E-2</v>
      </c>
      <c r="AC309" s="8">
        <f t="shared" si="90"/>
        <v>1.2068965517241379E-2</v>
      </c>
      <c r="AD309" s="8">
        <f t="shared" si="91"/>
        <v>0.93965517241379315</v>
      </c>
      <c r="AE309" s="11">
        <f t="shared" si="92"/>
        <v>0.26666666666666666</v>
      </c>
      <c r="AF309" s="11">
        <f t="shared" si="93"/>
        <v>62.068965517241381</v>
      </c>
      <c r="AG309" s="11">
        <f t="shared" si="94"/>
        <v>9.344444444444445</v>
      </c>
      <c r="AH309" s="13">
        <f t="shared" si="95"/>
        <v>8.9641666666666655</v>
      </c>
      <c r="AI309">
        <f t="shared" si="96"/>
        <v>9.230833333333333</v>
      </c>
      <c r="AJ309" s="14">
        <f t="shared" si="97"/>
        <v>0.97111131172700182</v>
      </c>
      <c r="AK309">
        <f t="shared" si="98"/>
        <v>63.157894736842103</v>
      </c>
      <c r="AL309" s="8">
        <f t="shared" si="99"/>
        <v>0.98275862068965525</v>
      </c>
      <c r="AM309" s="8">
        <f t="shared" si="100"/>
        <v>0.93965517241379315</v>
      </c>
      <c r="AN309" s="16">
        <f t="shared" si="101"/>
        <v>0.8967768400356515</v>
      </c>
      <c r="AO309" s="16">
        <f t="shared" si="102"/>
        <v>0.86391034735103434</v>
      </c>
      <c r="AP309" s="17">
        <f t="shared" si="103"/>
        <v>15462.24</v>
      </c>
      <c r="AQ309" s="17">
        <f t="shared" si="104"/>
        <v>26.659034482758621</v>
      </c>
      <c r="AR309" s="17">
        <f t="shared" si="105"/>
        <v>9690.7199999999993</v>
      </c>
      <c r="AS309" s="17">
        <f t="shared" si="106"/>
        <v>16.708137931034482</v>
      </c>
      <c r="AT309" s="18" t="str">
        <f t="shared" si="107"/>
        <v>Low</v>
      </c>
      <c r="AU309" s="16" t="str">
        <f t="shared" si="108"/>
        <v>Normal</v>
      </c>
      <c r="AV309" s="17">
        <f t="shared" si="109"/>
        <v>186.61324137931035</v>
      </c>
    </row>
    <row r="310" spans="1:48">
      <c r="A310">
        <v>309</v>
      </c>
      <c r="B310" s="2">
        <v>46033</v>
      </c>
      <c r="C310" t="s">
        <v>26</v>
      </c>
      <c r="D310" t="s">
        <v>40</v>
      </c>
      <c r="E310" t="s">
        <v>74</v>
      </c>
      <c r="F310" t="s">
        <v>29</v>
      </c>
      <c r="G310" t="s">
        <v>47</v>
      </c>
      <c r="H310" t="s">
        <v>412</v>
      </c>
      <c r="I310" t="s">
        <v>111</v>
      </c>
      <c r="J310" s="4">
        <v>465</v>
      </c>
      <c r="K310" s="4">
        <v>490</v>
      </c>
      <c r="L310" s="4">
        <v>464</v>
      </c>
      <c r="M310" s="4">
        <v>26</v>
      </c>
      <c r="N310" s="4">
        <v>9</v>
      </c>
      <c r="O310" s="4">
        <v>24</v>
      </c>
      <c r="P310" t="s">
        <v>61</v>
      </c>
      <c r="Q310" s="4">
        <v>64</v>
      </c>
      <c r="R310" s="4">
        <v>65</v>
      </c>
      <c r="S310" s="4">
        <v>77.7</v>
      </c>
      <c r="T310" s="5">
        <v>1.61</v>
      </c>
      <c r="U310" s="5">
        <v>18.440000000000001</v>
      </c>
      <c r="V310" s="43">
        <v>14999.16</v>
      </c>
      <c r="W310" s="5">
        <v>8.01</v>
      </c>
      <c r="X310" s="6" t="s">
        <v>34</v>
      </c>
      <c r="Y310" s="4">
        <v>7</v>
      </c>
      <c r="Z310" s="43">
        <v>24209.759999999998</v>
      </c>
      <c r="AA310" s="8">
        <f t="shared" si="88"/>
        <v>1.053763440860215</v>
      </c>
      <c r="AB310" s="8">
        <f t="shared" si="89"/>
        <v>5.3061224489795916E-2</v>
      </c>
      <c r="AC310" s="8">
        <f t="shared" si="90"/>
        <v>1.8367346938775512E-2</v>
      </c>
      <c r="AD310" s="8">
        <f t="shared" si="91"/>
        <v>0.94693877551020411</v>
      </c>
      <c r="AE310" s="11">
        <f t="shared" si="92"/>
        <v>0.4</v>
      </c>
      <c r="AF310" s="11">
        <f t="shared" si="93"/>
        <v>55.384615384615387</v>
      </c>
      <c r="AG310" s="11">
        <f t="shared" si="94"/>
        <v>8.8472222222222214</v>
      </c>
      <c r="AH310" s="13">
        <f t="shared" si="95"/>
        <v>7.8666666666666671</v>
      </c>
      <c r="AI310">
        <f t="shared" si="96"/>
        <v>8.2666666666666675</v>
      </c>
      <c r="AJ310" s="14">
        <f t="shared" si="97"/>
        <v>0.95161290322580638</v>
      </c>
      <c r="AK310">
        <f t="shared" si="98"/>
        <v>56.25</v>
      </c>
      <c r="AL310" s="8">
        <f t="shared" si="99"/>
        <v>0.98461538461538467</v>
      </c>
      <c r="AM310" s="8">
        <f t="shared" si="100"/>
        <v>0.94693877551020411</v>
      </c>
      <c r="AN310" s="16">
        <f t="shared" si="101"/>
        <v>0.88725578568896546</v>
      </c>
      <c r="AO310" s="16">
        <f t="shared" si="102"/>
        <v>0.86386285241940908</v>
      </c>
      <c r="AP310" s="17">
        <f t="shared" si="103"/>
        <v>14999.16</v>
      </c>
      <c r="AQ310" s="17">
        <f t="shared" si="104"/>
        <v>30.610530612244897</v>
      </c>
      <c r="AR310" s="17">
        <f t="shared" si="105"/>
        <v>9210.5999999999985</v>
      </c>
      <c r="AS310" s="17">
        <f t="shared" si="106"/>
        <v>18.797142857142855</v>
      </c>
      <c r="AT310" s="18" t="str">
        <f t="shared" si="107"/>
        <v>Low</v>
      </c>
      <c r="AU310" s="16" t="str">
        <f t="shared" si="108"/>
        <v>Normal</v>
      </c>
      <c r="AV310" s="17">
        <f t="shared" si="109"/>
        <v>275.49477551020408</v>
      </c>
    </row>
    <row r="311" spans="1:48">
      <c r="A311">
        <v>310</v>
      </c>
      <c r="B311" s="2">
        <v>46094</v>
      </c>
      <c r="C311" t="s">
        <v>46</v>
      </c>
      <c r="D311" t="s">
        <v>77</v>
      </c>
      <c r="E311" t="s">
        <v>105</v>
      </c>
      <c r="F311" t="s">
        <v>42</v>
      </c>
      <c r="G311" t="s">
        <v>36</v>
      </c>
      <c r="H311" t="s">
        <v>413</v>
      </c>
      <c r="I311" t="s">
        <v>205</v>
      </c>
      <c r="J311" s="4">
        <v>813</v>
      </c>
      <c r="K311" s="4">
        <v>792</v>
      </c>
      <c r="L311" s="4">
        <v>727</v>
      </c>
      <c r="M311" s="4">
        <v>65</v>
      </c>
      <c r="N311" s="4">
        <v>14</v>
      </c>
      <c r="O311" s="4">
        <v>20</v>
      </c>
      <c r="P311" t="s">
        <v>54</v>
      </c>
      <c r="Q311" s="4">
        <v>45</v>
      </c>
      <c r="R311" s="4">
        <v>45</v>
      </c>
      <c r="S311" s="4">
        <v>76.3</v>
      </c>
      <c r="T311" s="5">
        <v>2.0099999999999998</v>
      </c>
      <c r="U311" s="5">
        <v>32.86</v>
      </c>
      <c r="V311" s="43">
        <v>15270.18</v>
      </c>
      <c r="W311" s="5">
        <v>7.04</v>
      </c>
      <c r="X311" s="6" t="s">
        <v>34</v>
      </c>
      <c r="Y311" s="4">
        <v>16</v>
      </c>
      <c r="Z311" s="43">
        <v>25530.18</v>
      </c>
      <c r="AA311" s="8">
        <f t="shared" si="88"/>
        <v>0.97416974169741699</v>
      </c>
      <c r="AB311" s="8">
        <f t="shared" si="89"/>
        <v>8.2070707070707072E-2</v>
      </c>
      <c r="AC311" s="8">
        <f t="shared" si="90"/>
        <v>1.7676767676767676E-2</v>
      </c>
      <c r="AD311" s="8">
        <f t="shared" si="91"/>
        <v>0.91792929292929293</v>
      </c>
      <c r="AE311" s="11">
        <f t="shared" si="92"/>
        <v>0.33333333333333331</v>
      </c>
      <c r="AF311" s="11">
        <f t="shared" si="93"/>
        <v>80</v>
      </c>
      <c r="AG311" s="11">
        <f t="shared" si="94"/>
        <v>9.9</v>
      </c>
      <c r="AH311" s="13">
        <f t="shared" si="95"/>
        <v>9.8291666666666657</v>
      </c>
      <c r="AI311">
        <f t="shared" si="96"/>
        <v>10.1625</v>
      </c>
      <c r="AJ311" s="14">
        <f t="shared" si="97"/>
        <v>0.96719967199671986</v>
      </c>
      <c r="AK311">
        <f t="shared" si="98"/>
        <v>80</v>
      </c>
      <c r="AL311" s="8">
        <f t="shared" si="99"/>
        <v>1</v>
      </c>
      <c r="AM311" s="8">
        <f t="shared" si="100"/>
        <v>0.91792929292929293</v>
      </c>
      <c r="AN311" s="16">
        <f t="shared" si="101"/>
        <v>0.88782091103739313</v>
      </c>
      <c r="AO311" s="16">
        <f t="shared" si="102"/>
        <v>0.8638289986809583</v>
      </c>
      <c r="AP311" s="17">
        <f t="shared" si="103"/>
        <v>15270.18</v>
      </c>
      <c r="AQ311" s="17">
        <f t="shared" si="104"/>
        <v>19.280530303030304</v>
      </c>
      <c r="AR311" s="17">
        <f t="shared" si="105"/>
        <v>10260</v>
      </c>
      <c r="AS311" s="17">
        <f t="shared" si="106"/>
        <v>12.954545454545455</v>
      </c>
      <c r="AT311" s="18" t="str">
        <f t="shared" si="107"/>
        <v>Medium</v>
      </c>
      <c r="AU311" s="16" t="str">
        <f t="shared" si="108"/>
        <v>Normal</v>
      </c>
      <c r="AV311" s="17">
        <f t="shared" si="109"/>
        <v>269.92742424242425</v>
      </c>
    </row>
    <row r="312" spans="1:48">
      <c r="A312">
        <v>311</v>
      </c>
      <c r="B312" s="2">
        <v>46201</v>
      </c>
      <c r="C312" t="s">
        <v>46</v>
      </c>
      <c r="D312" t="s">
        <v>40</v>
      </c>
      <c r="E312" t="s">
        <v>74</v>
      </c>
      <c r="F312" t="s">
        <v>29</v>
      </c>
      <c r="G312" t="s">
        <v>47</v>
      </c>
      <c r="H312" t="s">
        <v>414</v>
      </c>
      <c r="I312" t="s">
        <v>72</v>
      </c>
      <c r="J312" s="4">
        <v>587</v>
      </c>
      <c r="K312" s="4">
        <v>551</v>
      </c>
      <c r="L312" s="4">
        <v>520</v>
      </c>
      <c r="M312" s="4">
        <v>31</v>
      </c>
      <c r="N312" s="4">
        <v>11</v>
      </c>
      <c r="O312" s="4">
        <v>0</v>
      </c>
      <c r="P312" t="s">
        <v>39</v>
      </c>
      <c r="Q312" s="4">
        <v>64</v>
      </c>
      <c r="R312" s="4">
        <v>67</v>
      </c>
      <c r="S312" s="4">
        <v>79.3</v>
      </c>
      <c r="T312" s="5">
        <v>2.27</v>
      </c>
      <c r="U312" s="5">
        <v>20.420000000000002</v>
      </c>
      <c r="V312" s="43">
        <v>17004.53</v>
      </c>
      <c r="W312" s="5">
        <v>9.66</v>
      </c>
      <c r="X312" s="6" t="s">
        <v>45</v>
      </c>
      <c r="Y312" s="4">
        <v>32</v>
      </c>
      <c r="Z312" s="43">
        <v>26588.2</v>
      </c>
      <c r="AA312" s="8">
        <f t="shared" si="88"/>
        <v>0.93867120954003402</v>
      </c>
      <c r="AB312" s="8">
        <f t="shared" si="89"/>
        <v>5.6261343012704176E-2</v>
      </c>
      <c r="AC312" s="8">
        <f t="shared" si="90"/>
        <v>1.9963702359346643E-2</v>
      </c>
      <c r="AD312" s="8">
        <f t="shared" si="91"/>
        <v>0.94373865698729587</v>
      </c>
      <c r="AE312" s="11">
        <f t="shared" si="92"/>
        <v>0</v>
      </c>
      <c r="AF312" s="11">
        <f t="shared" si="93"/>
        <v>53.731343283582092</v>
      </c>
      <c r="AG312" s="11">
        <f t="shared" si="94"/>
        <v>10.254722222222222</v>
      </c>
      <c r="AH312" s="13">
        <f t="shared" si="95"/>
        <v>10.435555555555556</v>
      </c>
      <c r="AI312">
        <f t="shared" si="96"/>
        <v>10.435555555555556</v>
      </c>
      <c r="AJ312" s="14">
        <f t="shared" si="97"/>
        <v>1</v>
      </c>
      <c r="AK312">
        <f t="shared" si="98"/>
        <v>56.25</v>
      </c>
      <c r="AL312" s="8">
        <f t="shared" si="99"/>
        <v>0.95522388059701502</v>
      </c>
      <c r="AM312" s="8">
        <f t="shared" si="100"/>
        <v>0.94373865698729587</v>
      </c>
      <c r="AN312" s="16">
        <f t="shared" si="101"/>
        <v>0.90148170219682</v>
      </c>
      <c r="AO312" s="16">
        <f t="shared" si="102"/>
        <v>0.86379422779348503</v>
      </c>
      <c r="AP312" s="17">
        <f t="shared" si="103"/>
        <v>17004.53</v>
      </c>
      <c r="AQ312" s="17">
        <f t="shared" si="104"/>
        <v>30.861215970961887</v>
      </c>
      <c r="AR312" s="17">
        <f t="shared" si="105"/>
        <v>9583.6700000000019</v>
      </c>
      <c r="AS312" s="17">
        <f t="shared" si="106"/>
        <v>17.393230490018151</v>
      </c>
      <c r="AT312" s="18" t="str">
        <f t="shared" si="107"/>
        <v>High</v>
      </c>
      <c r="AU312" s="16" t="str">
        <f t="shared" si="108"/>
        <v>Normal</v>
      </c>
      <c r="AV312" s="17">
        <f t="shared" si="109"/>
        <v>339.47337568058077</v>
      </c>
    </row>
    <row r="313" spans="1:48">
      <c r="A313">
        <v>312</v>
      </c>
      <c r="B313" s="2">
        <v>46028</v>
      </c>
      <c r="C313" t="s">
        <v>46</v>
      </c>
      <c r="D313" t="s">
        <v>108</v>
      </c>
      <c r="E313" t="s">
        <v>146</v>
      </c>
      <c r="F313" t="s">
        <v>29</v>
      </c>
      <c r="G313" t="s">
        <v>103</v>
      </c>
      <c r="H313" t="s">
        <v>415</v>
      </c>
      <c r="I313" t="s">
        <v>100</v>
      </c>
      <c r="J313" s="4">
        <v>726</v>
      </c>
      <c r="K313" s="4">
        <v>728</v>
      </c>
      <c r="L313" s="4">
        <v>671</v>
      </c>
      <c r="M313" s="4">
        <v>57</v>
      </c>
      <c r="N313" s="4">
        <v>13</v>
      </c>
      <c r="O313" s="4">
        <v>26</v>
      </c>
      <c r="P313" t="s">
        <v>54</v>
      </c>
      <c r="Q313" s="4">
        <v>57</v>
      </c>
      <c r="R313" s="4">
        <v>57</v>
      </c>
      <c r="S313" s="4">
        <v>78.5</v>
      </c>
      <c r="T313" s="5">
        <v>1.73</v>
      </c>
      <c r="U313" s="5">
        <v>29.48</v>
      </c>
      <c r="V313" s="43">
        <v>20908.689999999999</v>
      </c>
      <c r="W313" s="5">
        <v>9.1</v>
      </c>
      <c r="X313" s="6" t="s">
        <v>34</v>
      </c>
      <c r="Y313" s="4">
        <v>14</v>
      </c>
      <c r="Z313" s="43">
        <v>30961.9</v>
      </c>
      <c r="AA313" s="8">
        <f t="shared" si="88"/>
        <v>1.002754820936639</v>
      </c>
      <c r="AB313" s="8">
        <f t="shared" si="89"/>
        <v>7.8296703296703296E-2</v>
      </c>
      <c r="AC313" s="8">
        <f t="shared" si="90"/>
        <v>1.7857142857142856E-2</v>
      </c>
      <c r="AD313" s="8">
        <f t="shared" si="91"/>
        <v>0.92170329670329665</v>
      </c>
      <c r="AE313" s="11">
        <f t="shared" si="92"/>
        <v>0.43333333333333335</v>
      </c>
      <c r="AF313" s="11">
        <f t="shared" si="93"/>
        <v>63.157894736842103</v>
      </c>
      <c r="AG313" s="11">
        <f t="shared" si="94"/>
        <v>11.526666666666667</v>
      </c>
      <c r="AH313" s="13">
        <f t="shared" si="95"/>
        <v>11.061666666666666</v>
      </c>
      <c r="AI313">
        <f t="shared" si="96"/>
        <v>11.494999999999999</v>
      </c>
      <c r="AJ313" s="14">
        <f t="shared" si="97"/>
        <v>0.96230245034072781</v>
      </c>
      <c r="AK313">
        <f t="shared" si="98"/>
        <v>63.157894736842103</v>
      </c>
      <c r="AL313" s="8">
        <f t="shared" si="99"/>
        <v>1</v>
      </c>
      <c r="AM313" s="8">
        <f t="shared" si="100"/>
        <v>0.92170329670329665</v>
      </c>
      <c r="AN313" s="16">
        <f t="shared" si="101"/>
        <v>0.88695734090470923</v>
      </c>
      <c r="AO313" s="16">
        <f t="shared" si="102"/>
        <v>0.86373952899173867</v>
      </c>
      <c r="AP313" s="17">
        <f t="shared" si="103"/>
        <v>20908.689999999999</v>
      </c>
      <c r="AQ313" s="17">
        <f t="shared" si="104"/>
        <v>28.720728021978019</v>
      </c>
      <c r="AR313" s="17">
        <f t="shared" si="105"/>
        <v>10053.210000000003</v>
      </c>
      <c r="AS313" s="17">
        <f t="shared" si="106"/>
        <v>13.8093543956044</v>
      </c>
      <c r="AT313" s="18" t="str">
        <f t="shared" si="107"/>
        <v>Medium</v>
      </c>
      <c r="AU313" s="16" t="str">
        <f t="shared" si="108"/>
        <v>Normal</v>
      </c>
      <c r="AV313" s="17">
        <f t="shared" si="109"/>
        <v>373.36946428571423</v>
      </c>
    </row>
    <row r="314" spans="1:48">
      <c r="A314">
        <v>313</v>
      </c>
      <c r="B314" s="2">
        <v>46191</v>
      </c>
      <c r="C314" t="s">
        <v>26</v>
      </c>
      <c r="D314" t="s">
        <v>27</v>
      </c>
      <c r="E314" t="s">
        <v>28</v>
      </c>
      <c r="F314" t="s">
        <v>29</v>
      </c>
      <c r="G314" t="s">
        <v>30</v>
      </c>
      <c r="H314" t="s">
        <v>416</v>
      </c>
      <c r="I314" t="s">
        <v>38</v>
      </c>
      <c r="J314" s="4">
        <v>836</v>
      </c>
      <c r="K314" s="4">
        <v>953</v>
      </c>
      <c r="L314" s="4">
        <v>904</v>
      </c>
      <c r="M314" s="4">
        <v>49</v>
      </c>
      <c r="N314" s="4">
        <v>9</v>
      </c>
      <c r="O314" s="4">
        <v>8</v>
      </c>
      <c r="P314" t="s">
        <v>61</v>
      </c>
      <c r="Q314" s="4">
        <v>42</v>
      </c>
      <c r="R314" s="4">
        <v>40</v>
      </c>
      <c r="S314" s="4">
        <v>70.599999999999994</v>
      </c>
      <c r="T314" s="5">
        <v>1.54</v>
      </c>
      <c r="U314" s="5">
        <v>32.47</v>
      </c>
      <c r="V314" s="43">
        <v>17947.91</v>
      </c>
      <c r="W314" s="5">
        <v>11.42</v>
      </c>
      <c r="X314" s="6" t="s">
        <v>34</v>
      </c>
      <c r="Y314" s="4">
        <v>22</v>
      </c>
      <c r="Z314" s="43">
        <v>29525.67</v>
      </c>
      <c r="AA314" s="8">
        <f t="shared" si="88"/>
        <v>1.1399521531100478</v>
      </c>
      <c r="AB314" s="8">
        <f t="shared" si="89"/>
        <v>5.1416579223504719E-2</v>
      </c>
      <c r="AC314" s="8">
        <f t="shared" si="90"/>
        <v>9.4438614900314802E-3</v>
      </c>
      <c r="AD314" s="8">
        <f t="shared" si="91"/>
        <v>0.94858342077649527</v>
      </c>
      <c r="AE314" s="11">
        <f t="shared" si="92"/>
        <v>0.13333333333333333</v>
      </c>
      <c r="AF314" s="11">
        <f t="shared" si="93"/>
        <v>90</v>
      </c>
      <c r="AG314" s="11">
        <f t="shared" si="94"/>
        <v>10.588888888888889</v>
      </c>
      <c r="AH314" s="13">
        <f t="shared" si="95"/>
        <v>9.620000000000001</v>
      </c>
      <c r="AI314">
        <f t="shared" si="96"/>
        <v>9.7533333333333339</v>
      </c>
      <c r="AJ314" s="14">
        <f t="shared" si="97"/>
        <v>0.98632946001367061</v>
      </c>
      <c r="AK314">
        <f t="shared" si="98"/>
        <v>85.714285714285708</v>
      </c>
      <c r="AL314" s="8">
        <f t="shared" si="99"/>
        <v>1.05</v>
      </c>
      <c r="AM314" s="8">
        <f t="shared" si="100"/>
        <v>0.94858342077649527</v>
      </c>
      <c r="AN314" s="16">
        <f t="shared" si="101"/>
        <v>0.98239656185202118</v>
      </c>
      <c r="AO314" s="16">
        <f t="shared" si="102"/>
        <v>0.8637057821720977</v>
      </c>
      <c r="AP314" s="17">
        <f t="shared" si="103"/>
        <v>17947.91</v>
      </c>
      <c r="AQ314" s="17">
        <f t="shared" si="104"/>
        <v>18.833064008394544</v>
      </c>
      <c r="AR314" s="17">
        <f t="shared" si="105"/>
        <v>11577.759999999998</v>
      </c>
      <c r="AS314" s="17">
        <f t="shared" si="106"/>
        <v>12.148751311647427</v>
      </c>
      <c r="AT314" s="18" t="str">
        <f t="shared" si="107"/>
        <v>Low</v>
      </c>
      <c r="AU314" s="16" t="str">
        <f t="shared" si="108"/>
        <v>Normal</v>
      </c>
      <c r="AV314" s="17">
        <f t="shared" si="109"/>
        <v>169.49757607555091</v>
      </c>
    </row>
    <row r="315" spans="1:48">
      <c r="A315">
        <v>314</v>
      </c>
      <c r="B315" s="2">
        <v>46127</v>
      </c>
      <c r="C315" t="s">
        <v>46</v>
      </c>
      <c r="D315" t="s">
        <v>27</v>
      </c>
      <c r="E315" t="s">
        <v>28</v>
      </c>
      <c r="F315" t="s">
        <v>42</v>
      </c>
      <c r="G315" t="s">
        <v>103</v>
      </c>
      <c r="H315" t="s">
        <v>417</v>
      </c>
      <c r="I315" t="s">
        <v>154</v>
      </c>
      <c r="J315" s="4">
        <v>714</v>
      </c>
      <c r="K315" s="4">
        <v>631</v>
      </c>
      <c r="L315" s="4">
        <v>605</v>
      </c>
      <c r="M315" s="4">
        <v>26</v>
      </c>
      <c r="N315" s="4">
        <v>10</v>
      </c>
      <c r="O315" s="4">
        <v>19</v>
      </c>
      <c r="P315" t="s">
        <v>76</v>
      </c>
      <c r="Q315" s="4">
        <v>57</v>
      </c>
      <c r="R315" s="4">
        <v>59</v>
      </c>
      <c r="S315" s="4">
        <v>70</v>
      </c>
      <c r="T315" s="5">
        <v>2.46</v>
      </c>
      <c r="U315" s="5">
        <v>25.71</v>
      </c>
      <c r="V315" s="43">
        <v>16781.18</v>
      </c>
      <c r="W315" s="5">
        <v>8.3699999999999992</v>
      </c>
      <c r="X315" s="6" t="s">
        <v>50</v>
      </c>
      <c r="Y315" s="4">
        <v>12</v>
      </c>
      <c r="Z315" s="43">
        <v>28526.3</v>
      </c>
      <c r="AA315" s="8">
        <f t="shared" si="88"/>
        <v>0.88375350140056019</v>
      </c>
      <c r="AB315" s="8">
        <f t="shared" si="89"/>
        <v>4.1204437400950873E-2</v>
      </c>
      <c r="AC315" s="8">
        <f t="shared" si="90"/>
        <v>1.5847860538827259E-2</v>
      </c>
      <c r="AD315" s="8">
        <f t="shared" si="91"/>
        <v>0.95879556259904908</v>
      </c>
      <c r="AE315" s="11">
        <f t="shared" si="92"/>
        <v>0.31666666666666665</v>
      </c>
      <c r="AF315" s="11">
        <f t="shared" si="93"/>
        <v>61.016949152542374</v>
      </c>
      <c r="AG315" s="11">
        <f t="shared" si="94"/>
        <v>10.341388888888888</v>
      </c>
      <c r="AH315" s="13">
        <f t="shared" si="95"/>
        <v>10.988333333333333</v>
      </c>
      <c r="AI315">
        <f t="shared" si="96"/>
        <v>11.305</v>
      </c>
      <c r="AJ315" s="14">
        <f t="shared" si="97"/>
        <v>0.97198879551820727</v>
      </c>
      <c r="AK315">
        <f t="shared" si="98"/>
        <v>63.157894736842103</v>
      </c>
      <c r="AL315" s="8">
        <f t="shared" si="99"/>
        <v>0.96610169491525433</v>
      </c>
      <c r="AM315" s="8">
        <f t="shared" si="100"/>
        <v>0.95879556259904908</v>
      </c>
      <c r="AN315" s="16">
        <f t="shared" si="101"/>
        <v>0.90034740695278892</v>
      </c>
      <c r="AO315" s="16">
        <f t="shared" si="102"/>
        <v>0.8635330153894486</v>
      </c>
      <c r="AP315" s="17">
        <f t="shared" si="103"/>
        <v>16781.18</v>
      </c>
      <c r="AQ315" s="17">
        <f t="shared" si="104"/>
        <v>26.59458003169572</v>
      </c>
      <c r="AR315" s="17">
        <f t="shared" si="105"/>
        <v>11745.119999999999</v>
      </c>
      <c r="AS315" s="17">
        <f t="shared" si="106"/>
        <v>18.613502377179078</v>
      </c>
      <c r="AT315" s="18" t="str">
        <f t="shared" si="107"/>
        <v>Low</v>
      </c>
      <c r="AU315" s="16" t="str">
        <f t="shared" si="108"/>
        <v>Normal</v>
      </c>
      <c r="AV315" s="17">
        <f t="shared" si="109"/>
        <v>265.94580031695722</v>
      </c>
    </row>
    <row r="316" spans="1:48">
      <c r="A316">
        <v>315</v>
      </c>
      <c r="B316" s="2">
        <v>46073</v>
      </c>
      <c r="C316" t="s">
        <v>26</v>
      </c>
      <c r="D316" t="s">
        <v>108</v>
      </c>
      <c r="E316" t="s">
        <v>130</v>
      </c>
      <c r="F316" t="s">
        <v>29</v>
      </c>
      <c r="G316" t="s">
        <v>103</v>
      </c>
      <c r="H316" t="s">
        <v>418</v>
      </c>
      <c r="I316" t="s">
        <v>143</v>
      </c>
      <c r="J316" s="4">
        <v>642</v>
      </c>
      <c r="K316" s="4">
        <v>576</v>
      </c>
      <c r="L316" s="4">
        <v>540</v>
      </c>
      <c r="M316" s="4">
        <v>36</v>
      </c>
      <c r="N316" s="4">
        <v>11</v>
      </c>
      <c r="O316" s="4">
        <v>36</v>
      </c>
      <c r="P316" t="s">
        <v>76</v>
      </c>
      <c r="Q316" s="4">
        <v>57</v>
      </c>
      <c r="R316" s="4">
        <v>61</v>
      </c>
      <c r="S316" s="4">
        <v>77.7</v>
      </c>
      <c r="T316" s="5">
        <v>2.89</v>
      </c>
      <c r="U316" s="5">
        <v>19.27</v>
      </c>
      <c r="V316" s="43">
        <v>16030.01</v>
      </c>
      <c r="W316" s="5">
        <v>7.76</v>
      </c>
      <c r="X316" s="6" t="s">
        <v>34</v>
      </c>
      <c r="Y316" s="4">
        <v>45</v>
      </c>
      <c r="Z316" s="43">
        <v>24760.2</v>
      </c>
      <c r="AA316" s="8">
        <f t="shared" si="88"/>
        <v>0.89719626168224298</v>
      </c>
      <c r="AB316" s="8">
        <f t="shared" si="89"/>
        <v>6.25E-2</v>
      </c>
      <c r="AC316" s="8">
        <f t="shared" si="90"/>
        <v>1.9097222222222224E-2</v>
      </c>
      <c r="AD316" s="8">
        <f t="shared" si="91"/>
        <v>0.9375</v>
      </c>
      <c r="AE316" s="11">
        <f t="shared" si="92"/>
        <v>0.6</v>
      </c>
      <c r="AF316" s="11">
        <f t="shared" si="93"/>
        <v>59.016393442622949</v>
      </c>
      <c r="AG316" s="11">
        <f t="shared" si="94"/>
        <v>9.76</v>
      </c>
      <c r="AH316" s="13">
        <f t="shared" si="95"/>
        <v>9.5649999999999995</v>
      </c>
      <c r="AI316">
        <f t="shared" si="96"/>
        <v>10.164999999999999</v>
      </c>
      <c r="AJ316" s="14">
        <f t="shared" si="97"/>
        <v>0.94097393015248409</v>
      </c>
      <c r="AK316">
        <f t="shared" si="98"/>
        <v>63.157894736842103</v>
      </c>
      <c r="AL316" s="8">
        <f t="shared" si="99"/>
        <v>0.93442622950819676</v>
      </c>
      <c r="AM316" s="8">
        <f t="shared" si="100"/>
        <v>0.9375</v>
      </c>
      <c r="AN316" s="16">
        <f t="shared" si="101"/>
        <v>0.8243163015167766</v>
      </c>
      <c r="AO316" s="16">
        <f t="shared" si="102"/>
        <v>0.8634793500956246</v>
      </c>
      <c r="AP316" s="17">
        <f t="shared" si="103"/>
        <v>16030.01</v>
      </c>
      <c r="AQ316" s="17">
        <f t="shared" si="104"/>
        <v>27.829878472222223</v>
      </c>
      <c r="AR316" s="17">
        <f t="shared" si="105"/>
        <v>8730.19</v>
      </c>
      <c r="AS316" s="17">
        <f t="shared" si="106"/>
        <v>15.156579861111112</v>
      </c>
      <c r="AT316" s="18" t="str">
        <f t="shared" si="107"/>
        <v>High</v>
      </c>
      <c r="AU316" s="16" t="str">
        <f t="shared" si="108"/>
        <v>Warning</v>
      </c>
      <c r="AV316" s="17">
        <f t="shared" si="109"/>
        <v>306.12866319444447</v>
      </c>
    </row>
    <row r="317" spans="1:48">
      <c r="A317">
        <v>316</v>
      </c>
      <c r="B317" s="2">
        <v>46054</v>
      </c>
      <c r="C317" t="s">
        <v>26</v>
      </c>
      <c r="D317" t="s">
        <v>27</v>
      </c>
      <c r="E317" t="s">
        <v>51</v>
      </c>
      <c r="F317" t="s">
        <v>29</v>
      </c>
      <c r="G317" t="s">
        <v>47</v>
      </c>
      <c r="H317" t="s">
        <v>419</v>
      </c>
      <c r="I317" t="s">
        <v>72</v>
      </c>
      <c r="J317" s="4">
        <v>650</v>
      </c>
      <c r="K317" s="4">
        <v>584</v>
      </c>
      <c r="L317" s="4">
        <v>559</v>
      </c>
      <c r="M317" s="4">
        <v>25</v>
      </c>
      <c r="N317" s="4">
        <v>6</v>
      </c>
      <c r="O317" s="4">
        <v>34</v>
      </c>
      <c r="P317" t="s">
        <v>54</v>
      </c>
      <c r="Q317" s="4">
        <v>64</v>
      </c>
      <c r="R317" s="4">
        <v>67</v>
      </c>
      <c r="S317" s="4">
        <v>78.900000000000006</v>
      </c>
      <c r="T317" s="5">
        <v>2.31</v>
      </c>
      <c r="U317" s="5">
        <v>20.57</v>
      </c>
      <c r="V317" s="43">
        <v>18651.39</v>
      </c>
      <c r="W317" s="5">
        <v>7.16</v>
      </c>
      <c r="X317" s="6" t="s">
        <v>45</v>
      </c>
      <c r="Y317" s="4">
        <v>18</v>
      </c>
      <c r="Z317" s="43">
        <v>29346.57</v>
      </c>
      <c r="AA317" s="8">
        <f t="shared" si="88"/>
        <v>0.89846153846153842</v>
      </c>
      <c r="AB317" s="8">
        <f t="shared" si="89"/>
        <v>4.2808219178082189E-2</v>
      </c>
      <c r="AC317" s="8">
        <f t="shared" si="90"/>
        <v>1.0273972602739725E-2</v>
      </c>
      <c r="AD317" s="8">
        <f t="shared" si="91"/>
        <v>0.9571917808219178</v>
      </c>
      <c r="AE317" s="11">
        <f t="shared" si="92"/>
        <v>0.56666666666666665</v>
      </c>
      <c r="AF317" s="11">
        <f t="shared" si="93"/>
        <v>53.731343283582092</v>
      </c>
      <c r="AG317" s="11">
        <f t="shared" si="94"/>
        <v>10.86888888888889</v>
      </c>
      <c r="AH317" s="13">
        <f t="shared" si="95"/>
        <v>10.988888888888889</v>
      </c>
      <c r="AI317">
        <f t="shared" si="96"/>
        <v>11.555555555555555</v>
      </c>
      <c r="AJ317" s="14">
        <f t="shared" si="97"/>
        <v>0.95096153846153852</v>
      </c>
      <c r="AK317">
        <f t="shared" si="98"/>
        <v>56.25</v>
      </c>
      <c r="AL317" s="8">
        <f t="shared" si="99"/>
        <v>0.95522388059701502</v>
      </c>
      <c r="AM317" s="8">
        <f t="shared" si="100"/>
        <v>0.9571917808219178</v>
      </c>
      <c r="AN317" s="16">
        <f t="shared" si="101"/>
        <v>0.86949499079942771</v>
      </c>
      <c r="AO317" s="16">
        <f t="shared" si="102"/>
        <v>0.86353652242931633</v>
      </c>
      <c r="AP317" s="17">
        <f t="shared" si="103"/>
        <v>18651.39</v>
      </c>
      <c r="AQ317" s="17">
        <f t="shared" si="104"/>
        <v>31.937311643835617</v>
      </c>
      <c r="AR317" s="17">
        <f t="shared" si="105"/>
        <v>10695.18</v>
      </c>
      <c r="AS317" s="17">
        <f t="shared" si="106"/>
        <v>18.313664383561644</v>
      </c>
      <c r="AT317" s="18" t="str">
        <f t="shared" si="107"/>
        <v>High</v>
      </c>
      <c r="AU317" s="16" t="str">
        <f t="shared" si="108"/>
        <v>Normal</v>
      </c>
      <c r="AV317" s="17">
        <f t="shared" si="109"/>
        <v>191.62386986301371</v>
      </c>
    </row>
    <row r="318" spans="1:48">
      <c r="A318">
        <v>317</v>
      </c>
      <c r="B318" s="2">
        <v>46025</v>
      </c>
      <c r="C318" t="s">
        <v>46</v>
      </c>
      <c r="D318" t="s">
        <v>40</v>
      </c>
      <c r="E318" t="s">
        <v>41</v>
      </c>
      <c r="F318" t="s">
        <v>57</v>
      </c>
      <c r="G318" t="s">
        <v>47</v>
      </c>
      <c r="H318" t="s">
        <v>420</v>
      </c>
      <c r="I318" t="s">
        <v>32</v>
      </c>
      <c r="J318" s="4">
        <v>536</v>
      </c>
      <c r="K318" s="4">
        <v>508</v>
      </c>
      <c r="L318" s="4">
        <v>474</v>
      </c>
      <c r="M318" s="4">
        <v>34</v>
      </c>
      <c r="N318" s="4">
        <v>13</v>
      </c>
      <c r="O318" s="4">
        <v>17</v>
      </c>
      <c r="P318" t="s">
        <v>73</v>
      </c>
      <c r="Q318" s="4">
        <v>64</v>
      </c>
      <c r="R318" s="4">
        <v>69</v>
      </c>
      <c r="S318" s="4">
        <v>72.5</v>
      </c>
      <c r="T318" s="5">
        <v>1.92</v>
      </c>
      <c r="U318" s="5">
        <v>16</v>
      </c>
      <c r="V318" s="43">
        <v>15474.72</v>
      </c>
      <c r="W318" s="5">
        <v>8.33</v>
      </c>
      <c r="X318" s="6" t="s">
        <v>89</v>
      </c>
      <c r="Y318" s="4">
        <v>22</v>
      </c>
      <c r="Z318" s="43">
        <v>24183.52</v>
      </c>
      <c r="AA318" s="8">
        <f t="shared" si="88"/>
        <v>0.94776119402985071</v>
      </c>
      <c r="AB318" s="8">
        <f t="shared" si="89"/>
        <v>6.6929133858267723E-2</v>
      </c>
      <c r="AC318" s="8">
        <f t="shared" si="90"/>
        <v>2.5590551181102362E-2</v>
      </c>
      <c r="AD318" s="8">
        <f t="shared" si="91"/>
        <v>0.93307086614173229</v>
      </c>
      <c r="AE318" s="11">
        <f t="shared" si="92"/>
        <v>0.28333333333333333</v>
      </c>
      <c r="AF318" s="11">
        <f t="shared" si="93"/>
        <v>52.173913043478258</v>
      </c>
      <c r="AG318" s="11">
        <f t="shared" si="94"/>
        <v>9.7366666666666664</v>
      </c>
      <c r="AH318" s="13">
        <f t="shared" si="95"/>
        <v>9.2455555555555549</v>
      </c>
      <c r="AI318">
        <f t="shared" si="96"/>
        <v>9.5288888888888881</v>
      </c>
      <c r="AJ318" s="14">
        <f t="shared" si="97"/>
        <v>0.97026585820895528</v>
      </c>
      <c r="AK318">
        <f t="shared" si="98"/>
        <v>56.25</v>
      </c>
      <c r="AL318" s="8">
        <f t="shared" si="99"/>
        <v>0.92753623188405787</v>
      </c>
      <c r="AM318" s="8">
        <f t="shared" si="100"/>
        <v>0.93307086614173229</v>
      </c>
      <c r="AN318" s="16">
        <f t="shared" si="101"/>
        <v>0.83972341306136211</v>
      </c>
      <c r="AO318" s="16">
        <f t="shared" si="102"/>
        <v>0.86352781121824873</v>
      </c>
      <c r="AP318" s="17">
        <f t="shared" si="103"/>
        <v>15474.72</v>
      </c>
      <c r="AQ318" s="17">
        <f t="shared" si="104"/>
        <v>30.462047244094485</v>
      </c>
      <c r="AR318" s="17">
        <f t="shared" si="105"/>
        <v>8708.8000000000011</v>
      </c>
      <c r="AS318" s="17">
        <f t="shared" si="106"/>
        <v>17.143307086614175</v>
      </c>
      <c r="AT318" s="18" t="str">
        <f t="shared" si="107"/>
        <v>Low</v>
      </c>
      <c r="AU318" s="16" t="str">
        <f t="shared" si="108"/>
        <v>Warning</v>
      </c>
      <c r="AV318" s="17">
        <f t="shared" si="109"/>
        <v>396.00661417322829</v>
      </c>
    </row>
    <row r="319" spans="1:48">
      <c r="A319">
        <v>318</v>
      </c>
      <c r="B319" s="2">
        <v>46058</v>
      </c>
      <c r="C319" t="s">
        <v>26</v>
      </c>
      <c r="D319" t="s">
        <v>27</v>
      </c>
      <c r="E319" t="s">
        <v>51</v>
      </c>
      <c r="F319" t="s">
        <v>29</v>
      </c>
      <c r="G319" t="s">
        <v>58</v>
      </c>
      <c r="H319" t="s">
        <v>421</v>
      </c>
      <c r="I319" t="s">
        <v>149</v>
      </c>
      <c r="J319" s="4">
        <v>779</v>
      </c>
      <c r="K319" s="4">
        <v>803</v>
      </c>
      <c r="L319" s="4">
        <v>769</v>
      </c>
      <c r="M319" s="4">
        <v>34</v>
      </c>
      <c r="N319" s="4">
        <v>11</v>
      </c>
      <c r="O319" s="4">
        <v>11</v>
      </c>
      <c r="P319" t="s">
        <v>83</v>
      </c>
      <c r="Q319" s="4">
        <v>49</v>
      </c>
      <c r="R319" s="4">
        <v>51</v>
      </c>
      <c r="S319" s="4">
        <v>68.599999999999994</v>
      </c>
      <c r="T319" s="5">
        <v>3.19</v>
      </c>
      <c r="U319" s="5">
        <v>24.48</v>
      </c>
      <c r="V319" s="43">
        <v>18342.64</v>
      </c>
      <c r="W319" s="5">
        <v>9.32</v>
      </c>
      <c r="X319" s="6" t="s">
        <v>34</v>
      </c>
      <c r="Y319" s="4">
        <v>8</v>
      </c>
      <c r="Z319" s="43">
        <v>28948.16</v>
      </c>
      <c r="AA319" s="8">
        <f t="shared" si="88"/>
        <v>1.0308087291399231</v>
      </c>
      <c r="AB319" s="8">
        <f t="shared" si="89"/>
        <v>4.2341220423412207E-2</v>
      </c>
      <c r="AC319" s="8">
        <f t="shared" si="90"/>
        <v>1.3698630136986301E-2</v>
      </c>
      <c r="AD319" s="8">
        <f t="shared" si="91"/>
        <v>0.95765877957658785</v>
      </c>
      <c r="AE319" s="11">
        <f t="shared" si="92"/>
        <v>0.18333333333333332</v>
      </c>
      <c r="AF319" s="11">
        <f t="shared" si="93"/>
        <v>70.588235294117652</v>
      </c>
      <c r="AG319" s="11">
        <f t="shared" si="94"/>
        <v>11.375833333333333</v>
      </c>
      <c r="AH319" s="13">
        <f t="shared" si="95"/>
        <v>10.419722222222221</v>
      </c>
      <c r="AI319">
        <f t="shared" si="96"/>
        <v>10.603055555555555</v>
      </c>
      <c r="AJ319" s="14">
        <f t="shared" si="97"/>
        <v>0.98270938670718611</v>
      </c>
      <c r="AK319">
        <f t="shared" si="98"/>
        <v>73.469387755102048</v>
      </c>
      <c r="AL319" s="8">
        <f t="shared" si="99"/>
        <v>0.96078431372549022</v>
      </c>
      <c r="AM319" s="8">
        <f t="shared" si="100"/>
        <v>0.95765877957658785</v>
      </c>
      <c r="AN319" s="16">
        <f t="shared" si="101"/>
        <v>0.90419437893471744</v>
      </c>
      <c r="AO319" s="16">
        <f t="shared" si="102"/>
        <v>0.86356266392418846</v>
      </c>
      <c r="AP319" s="17">
        <f t="shared" si="103"/>
        <v>18342.64</v>
      </c>
      <c r="AQ319" s="17">
        <f t="shared" si="104"/>
        <v>22.842640099626401</v>
      </c>
      <c r="AR319" s="17">
        <f t="shared" si="105"/>
        <v>10605.52</v>
      </c>
      <c r="AS319" s="17">
        <f t="shared" si="106"/>
        <v>13.207372353673724</v>
      </c>
      <c r="AT319" s="18" t="str">
        <f t="shared" si="107"/>
        <v>Low</v>
      </c>
      <c r="AU319" s="16" t="str">
        <f t="shared" si="108"/>
        <v>Normal</v>
      </c>
      <c r="AV319" s="17">
        <f t="shared" si="109"/>
        <v>251.2690410958904</v>
      </c>
    </row>
    <row r="320" spans="1:48">
      <c r="A320">
        <v>319</v>
      </c>
      <c r="B320" s="2">
        <v>46074</v>
      </c>
      <c r="C320" t="s">
        <v>26</v>
      </c>
      <c r="D320" t="s">
        <v>27</v>
      </c>
      <c r="E320" t="s">
        <v>35</v>
      </c>
      <c r="F320" t="s">
        <v>29</v>
      </c>
      <c r="G320" t="s">
        <v>103</v>
      </c>
      <c r="H320" t="s">
        <v>422</v>
      </c>
      <c r="I320" t="s">
        <v>96</v>
      </c>
      <c r="J320" s="4">
        <v>673</v>
      </c>
      <c r="K320" s="4">
        <v>707</v>
      </c>
      <c r="L320" s="4">
        <v>669</v>
      </c>
      <c r="M320" s="4">
        <v>38</v>
      </c>
      <c r="N320" s="4">
        <v>15</v>
      </c>
      <c r="O320" s="4">
        <v>7</v>
      </c>
      <c r="P320" t="s">
        <v>54</v>
      </c>
      <c r="Q320" s="4">
        <v>57</v>
      </c>
      <c r="R320" s="4">
        <v>57</v>
      </c>
      <c r="S320" s="4">
        <v>74.099999999999994</v>
      </c>
      <c r="T320" s="5">
        <v>2.78</v>
      </c>
      <c r="U320" s="5">
        <v>26.11</v>
      </c>
      <c r="V320" s="43">
        <v>19364.43</v>
      </c>
      <c r="W320" s="5">
        <v>8.3000000000000007</v>
      </c>
      <c r="X320" s="6" t="s">
        <v>45</v>
      </c>
      <c r="Y320" s="4">
        <v>33</v>
      </c>
      <c r="Z320" s="43">
        <v>31269.49</v>
      </c>
      <c r="AA320" s="8">
        <f t="shared" si="88"/>
        <v>1.0505200594353641</v>
      </c>
      <c r="AB320" s="8">
        <f t="shared" si="89"/>
        <v>5.3748231966053751E-2</v>
      </c>
      <c r="AC320" s="8">
        <f t="shared" si="90"/>
        <v>2.1216407355021217E-2</v>
      </c>
      <c r="AD320" s="8">
        <f t="shared" si="91"/>
        <v>0.94625176803394628</v>
      </c>
      <c r="AE320" s="11">
        <f t="shared" si="92"/>
        <v>0.11666666666666667</v>
      </c>
      <c r="AF320" s="11">
        <f t="shared" si="93"/>
        <v>63.157894736842103</v>
      </c>
      <c r="AG320" s="11">
        <f t="shared" si="94"/>
        <v>11.194166666666666</v>
      </c>
      <c r="AH320" s="13">
        <f t="shared" si="95"/>
        <v>10.539166666666667</v>
      </c>
      <c r="AI320">
        <f t="shared" si="96"/>
        <v>10.655833333333334</v>
      </c>
      <c r="AJ320" s="14">
        <f t="shared" si="97"/>
        <v>0.98905138030812545</v>
      </c>
      <c r="AK320">
        <f t="shared" si="98"/>
        <v>63.157894736842103</v>
      </c>
      <c r="AL320" s="8">
        <f t="shared" si="99"/>
        <v>1</v>
      </c>
      <c r="AM320" s="8">
        <f t="shared" si="100"/>
        <v>0.94625176803394628</v>
      </c>
      <c r="AN320" s="16">
        <f t="shared" si="101"/>
        <v>0.93589161729297876</v>
      </c>
      <c r="AO320" s="16">
        <f t="shared" si="102"/>
        <v>0.86350308662945185</v>
      </c>
      <c r="AP320" s="17">
        <f t="shared" si="103"/>
        <v>19364.43</v>
      </c>
      <c r="AQ320" s="17">
        <f t="shared" si="104"/>
        <v>27.389575671852899</v>
      </c>
      <c r="AR320" s="17">
        <f t="shared" si="105"/>
        <v>11905.060000000001</v>
      </c>
      <c r="AS320" s="17">
        <f t="shared" si="106"/>
        <v>16.83884016973126</v>
      </c>
      <c r="AT320" s="18" t="str">
        <f t="shared" si="107"/>
        <v>High</v>
      </c>
      <c r="AU320" s="16" t="str">
        <f t="shared" si="108"/>
        <v>Normal</v>
      </c>
      <c r="AV320" s="17">
        <f t="shared" si="109"/>
        <v>410.84363507779346</v>
      </c>
    </row>
    <row r="321" spans="1:48">
      <c r="A321">
        <v>320</v>
      </c>
      <c r="B321" s="2">
        <v>46107</v>
      </c>
      <c r="C321" t="s">
        <v>46</v>
      </c>
      <c r="D321" t="s">
        <v>77</v>
      </c>
      <c r="E321" t="s">
        <v>78</v>
      </c>
      <c r="F321" t="s">
        <v>29</v>
      </c>
      <c r="G321" t="s">
        <v>47</v>
      </c>
      <c r="H321" t="s">
        <v>423</v>
      </c>
      <c r="I321" t="s">
        <v>134</v>
      </c>
      <c r="J321" s="4">
        <v>452</v>
      </c>
      <c r="K321" s="4">
        <v>402</v>
      </c>
      <c r="L321" s="4">
        <v>384</v>
      </c>
      <c r="M321" s="4">
        <v>18</v>
      </c>
      <c r="N321" s="4">
        <v>3</v>
      </c>
      <c r="O321" s="4">
        <v>28</v>
      </c>
      <c r="P321" t="s">
        <v>54</v>
      </c>
      <c r="Q321" s="4">
        <v>64</v>
      </c>
      <c r="R321" s="4">
        <v>63</v>
      </c>
      <c r="S321" s="4">
        <v>64.7</v>
      </c>
      <c r="T321" s="5">
        <v>1.66</v>
      </c>
      <c r="U321" s="5">
        <v>15</v>
      </c>
      <c r="V321" s="43">
        <v>13038.32</v>
      </c>
      <c r="W321" s="5">
        <v>8.51</v>
      </c>
      <c r="X321" s="6" t="s">
        <v>34</v>
      </c>
      <c r="Y321" s="4">
        <v>5</v>
      </c>
      <c r="Z321" s="43">
        <v>20033.3</v>
      </c>
      <c r="AA321" s="8">
        <f t="shared" si="88"/>
        <v>0.88938053097345138</v>
      </c>
      <c r="AB321" s="8">
        <f t="shared" si="89"/>
        <v>4.4776119402985072E-2</v>
      </c>
      <c r="AC321" s="8">
        <f t="shared" si="90"/>
        <v>7.462686567164179E-3</v>
      </c>
      <c r="AD321" s="8">
        <f t="shared" si="91"/>
        <v>0.95522388059701491</v>
      </c>
      <c r="AE321" s="11">
        <f t="shared" si="92"/>
        <v>0.46666666666666667</v>
      </c>
      <c r="AF321" s="11">
        <f t="shared" si="93"/>
        <v>57.142857142857146</v>
      </c>
      <c r="AG321" s="11">
        <f t="shared" si="94"/>
        <v>7.0350000000000001</v>
      </c>
      <c r="AH321" s="13">
        <f t="shared" si="95"/>
        <v>7.568888888888889</v>
      </c>
      <c r="AI321">
        <f t="shared" si="96"/>
        <v>8.0355555555555558</v>
      </c>
      <c r="AJ321" s="14">
        <f t="shared" si="97"/>
        <v>0.94192477876106195</v>
      </c>
      <c r="AK321">
        <f t="shared" si="98"/>
        <v>56.25</v>
      </c>
      <c r="AL321" s="8">
        <f t="shared" si="99"/>
        <v>1.0158730158730158</v>
      </c>
      <c r="AM321" s="8">
        <f t="shared" si="100"/>
        <v>0.95522388059701491</v>
      </c>
      <c r="AN321" s="16">
        <f t="shared" si="101"/>
        <v>0.91403077323035054</v>
      </c>
      <c r="AO321" s="16">
        <f t="shared" si="102"/>
        <v>0.86339678922759644</v>
      </c>
      <c r="AP321" s="17">
        <f t="shared" si="103"/>
        <v>13038.32</v>
      </c>
      <c r="AQ321" s="17">
        <f t="shared" si="104"/>
        <v>32.433631840796018</v>
      </c>
      <c r="AR321" s="17">
        <f t="shared" si="105"/>
        <v>6994.98</v>
      </c>
      <c r="AS321" s="17">
        <f t="shared" si="106"/>
        <v>17.40044776119403</v>
      </c>
      <c r="AT321" s="18" t="str">
        <f t="shared" si="107"/>
        <v>Low</v>
      </c>
      <c r="AU321" s="16" t="str">
        <f t="shared" si="108"/>
        <v>Normal</v>
      </c>
      <c r="AV321" s="17">
        <f t="shared" si="109"/>
        <v>97.30089552238806</v>
      </c>
    </row>
    <row r="322" spans="1:48">
      <c r="A322">
        <v>321</v>
      </c>
      <c r="B322" s="2">
        <v>46068</v>
      </c>
      <c r="C322" t="s">
        <v>26</v>
      </c>
      <c r="D322" t="s">
        <v>27</v>
      </c>
      <c r="E322" t="s">
        <v>51</v>
      </c>
      <c r="F322" t="s">
        <v>57</v>
      </c>
      <c r="G322" t="s">
        <v>47</v>
      </c>
      <c r="H322" t="s">
        <v>424</v>
      </c>
      <c r="I322" t="s">
        <v>143</v>
      </c>
      <c r="J322" s="4">
        <v>662</v>
      </c>
      <c r="K322" s="4">
        <v>576</v>
      </c>
      <c r="L322" s="4">
        <v>542</v>
      </c>
      <c r="M322" s="4">
        <v>34</v>
      </c>
      <c r="N322" s="4">
        <v>14</v>
      </c>
      <c r="O322" s="4">
        <v>39</v>
      </c>
      <c r="P322" t="s">
        <v>33</v>
      </c>
      <c r="Q322" s="4">
        <v>64</v>
      </c>
      <c r="R322" s="4">
        <v>72</v>
      </c>
      <c r="S322" s="4">
        <v>75.5</v>
      </c>
      <c r="T322" s="5">
        <v>2.2799999999999998</v>
      </c>
      <c r="U322" s="5">
        <v>26.34</v>
      </c>
      <c r="V322" s="43">
        <v>18666.78</v>
      </c>
      <c r="W322" s="5">
        <v>6.45</v>
      </c>
      <c r="X322" s="6" t="s">
        <v>34</v>
      </c>
      <c r="Y322" s="4">
        <v>8</v>
      </c>
      <c r="Z322" s="43">
        <v>28901.26</v>
      </c>
      <c r="AA322" s="8">
        <f t="shared" ref="AA322:AA385" si="110">IFERROR(K322/J322,0)</f>
        <v>0.87009063444108758</v>
      </c>
      <c r="AB322" s="8">
        <f t="shared" ref="AB322:AB385" si="111">IFERROR(M322/K322,0)</f>
        <v>5.9027777777777776E-2</v>
      </c>
      <c r="AC322" s="8">
        <f t="shared" ref="AC322:AC385" si="112">IFERROR(N322/K322,0)</f>
        <v>2.4305555555555556E-2</v>
      </c>
      <c r="AD322" s="8">
        <f t="shared" ref="AD322:AD385" si="113">IFERROR(L322/K322,0)</f>
        <v>0.94097222222222221</v>
      </c>
      <c r="AE322" s="11">
        <f t="shared" ref="AE322:AE385" si="114">IFERROR(O322/60,0)</f>
        <v>0.65</v>
      </c>
      <c r="AF322" s="11">
        <f t="shared" ref="AF322:AF385" si="115">IFERROR(3600/R322,0)</f>
        <v>50</v>
      </c>
      <c r="AG322" s="11">
        <f t="shared" ref="AG322:AG385" si="116">(K322*R322)/3600</f>
        <v>11.52</v>
      </c>
      <c r="AH322" s="13">
        <f t="shared" ref="AH322:AH385" si="117">MAX(0,AI322-AE322)</f>
        <v>11.118888888888888</v>
      </c>
      <c r="AI322">
        <f t="shared" ref="AI322:AI385" si="118">(J322*Q322)/3600</f>
        <v>11.768888888888888</v>
      </c>
      <c r="AJ322" s="14">
        <f t="shared" ref="AJ322:AJ385" si="119">IFERROR(AH322/AI322,0)</f>
        <v>0.94476963746223563</v>
      </c>
      <c r="AK322">
        <f t="shared" ref="AK322:AK385" si="120">IFERROR(3600/Q322,0)</f>
        <v>56.25</v>
      </c>
      <c r="AL322" s="8">
        <f t="shared" ref="AL322:AL385" si="121">IFERROR(AF322/AK322,0)</f>
        <v>0.88888888888888884</v>
      </c>
      <c r="AM322" s="8">
        <f t="shared" ref="AM322:AM385" si="122">IFERROR(L322/K322,0)</f>
        <v>0.94097222222222221</v>
      </c>
      <c r="AN322" s="16">
        <f t="shared" ref="AN322:AN385" si="123">AJ322*AL322*AM322</f>
        <v>0.7902239868897093</v>
      </c>
      <c r="AO322" s="16">
        <f t="shared" ref="AO322:AO385" si="124">AVERAGE(AN322:AN1321)</f>
        <v>0.86332232748641591</v>
      </c>
      <c r="AP322" s="17">
        <f t="shared" ref="AP322:AP385" si="125">V322</f>
        <v>18666.78</v>
      </c>
      <c r="AQ322" s="17">
        <f t="shared" ref="AQ322:AQ385" si="126">IFERROR(AP322/K322,0)</f>
        <v>32.407604166666665</v>
      </c>
      <c r="AR322" s="17">
        <f t="shared" ref="AR322:AR385" si="127">Z322-AP322</f>
        <v>10234.48</v>
      </c>
      <c r="AS322" s="17">
        <f t="shared" ref="AS322:AS385" si="128">IFERROR(AR322/K322,0)</f>
        <v>17.768194444444443</v>
      </c>
      <c r="AT322" s="18" t="str">
        <f t="shared" ref="AT322:AT385" si="129">IF((Y322&gt;25)+(O322&gt;25)+(S322&gt;73)+(T322&gt;2)&gt;=3,"High",IF((Y322&gt;25)+(O322&gt;25)+(S322&gt;73)+(T322&gt;2)=2,"Medium","Low"))</f>
        <v>High</v>
      </c>
      <c r="AU322" s="16" t="str">
        <f t="shared" ref="AU322:AU385" si="130">IF(AN322&lt;70%,"Critical",IF(AN322&lt;85%,"Warning","Normal"))</f>
        <v>Warning</v>
      </c>
      <c r="AV322" s="17">
        <f t="shared" ref="AV322:AV385" si="131">IFERROR(N322*AQ322,0)</f>
        <v>453.70645833333333</v>
      </c>
    </row>
    <row r="323" spans="1:48">
      <c r="A323">
        <v>322</v>
      </c>
      <c r="B323" s="2">
        <v>46071</v>
      </c>
      <c r="C323" t="s">
        <v>26</v>
      </c>
      <c r="D323" t="s">
        <v>55</v>
      </c>
      <c r="E323" t="s">
        <v>98</v>
      </c>
      <c r="F323" t="s">
        <v>42</v>
      </c>
      <c r="G323" t="s">
        <v>58</v>
      </c>
      <c r="H323" t="s">
        <v>425</v>
      </c>
      <c r="I323" t="s">
        <v>53</v>
      </c>
      <c r="J323" s="4">
        <v>745</v>
      </c>
      <c r="K323" s="4">
        <v>709</v>
      </c>
      <c r="L323" s="4">
        <v>645</v>
      </c>
      <c r="M323" s="4">
        <v>64</v>
      </c>
      <c r="N323" s="4">
        <v>13</v>
      </c>
      <c r="O323" s="4">
        <v>27</v>
      </c>
      <c r="P323" t="s">
        <v>54</v>
      </c>
      <c r="Q323" s="4">
        <v>49</v>
      </c>
      <c r="R323" s="4">
        <v>50</v>
      </c>
      <c r="S323" s="4">
        <v>72.099999999999994</v>
      </c>
      <c r="T323" s="5">
        <v>2.78</v>
      </c>
      <c r="U323" s="5">
        <v>26.11</v>
      </c>
      <c r="V323" s="43">
        <v>15577.39</v>
      </c>
      <c r="W323" s="5">
        <v>9.14</v>
      </c>
      <c r="X323" s="6" t="s">
        <v>45</v>
      </c>
      <c r="Y323" s="4">
        <v>7</v>
      </c>
      <c r="Z323" s="43">
        <v>24937.94</v>
      </c>
      <c r="AA323" s="8">
        <f t="shared" si="110"/>
        <v>0.95167785234899327</v>
      </c>
      <c r="AB323" s="8">
        <f t="shared" si="111"/>
        <v>9.0267983074753172E-2</v>
      </c>
      <c r="AC323" s="8">
        <f t="shared" si="112"/>
        <v>1.8335684062059238E-2</v>
      </c>
      <c r="AD323" s="8">
        <f t="shared" si="113"/>
        <v>0.90973201692524686</v>
      </c>
      <c r="AE323" s="11">
        <f t="shared" si="114"/>
        <v>0.45</v>
      </c>
      <c r="AF323" s="11">
        <f t="shared" si="115"/>
        <v>72</v>
      </c>
      <c r="AG323" s="11">
        <f t="shared" si="116"/>
        <v>9.8472222222222214</v>
      </c>
      <c r="AH323" s="13">
        <f t="shared" si="117"/>
        <v>9.6902777777777782</v>
      </c>
      <c r="AI323">
        <f t="shared" si="118"/>
        <v>10.140277777777778</v>
      </c>
      <c r="AJ323" s="14">
        <f t="shared" si="119"/>
        <v>0.95562251746336124</v>
      </c>
      <c r="AK323">
        <f t="shared" si="120"/>
        <v>73.469387755102048</v>
      </c>
      <c r="AL323" s="8">
        <f t="shared" si="121"/>
        <v>0.97999999999999987</v>
      </c>
      <c r="AM323" s="8">
        <f t="shared" si="122"/>
        <v>0.90973201692524686</v>
      </c>
      <c r="AN323" s="16">
        <f t="shared" si="123"/>
        <v>0.85197319222650292</v>
      </c>
      <c r="AO323" s="16">
        <f t="shared" si="124"/>
        <v>0.86342998336358334</v>
      </c>
      <c r="AP323" s="17">
        <f t="shared" si="125"/>
        <v>15577.39</v>
      </c>
      <c r="AQ323" s="17">
        <f t="shared" si="126"/>
        <v>21.970930888575456</v>
      </c>
      <c r="AR323" s="17">
        <f t="shared" si="127"/>
        <v>9360.5499999999993</v>
      </c>
      <c r="AS323" s="17">
        <f t="shared" si="128"/>
        <v>13.202468265162199</v>
      </c>
      <c r="AT323" s="18" t="str">
        <f t="shared" si="129"/>
        <v>Medium</v>
      </c>
      <c r="AU323" s="16" t="str">
        <f t="shared" si="130"/>
        <v>Normal</v>
      </c>
      <c r="AV323" s="17">
        <f t="shared" si="131"/>
        <v>285.62210155148091</v>
      </c>
    </row>
    <row r="324" spans="1:48">
      <c r="A324">
        <v>323</v>
      </c>
      <c r="B324" s="2">
        <v>46180</v>
      </c>
      <c r="C324" t="s">
        <v>26</v>
      </c>
      <c r="D324" t="s">
        <v>77</v>
      </c>
      <c r="E324" t="s">
        <v>105</v>
      </c>
      <c r="F324" t="s">
        <v>29</v>
      </c>
      <c r="G324" t="s">
        <v>47</v>
      </c>
      <c r="H324" t="s">
        <v>426</v>
      </c>
      <c r="I324" t="s">
        <v>60</v>
      </c>
      <c r="J324" s="4">
        <v>545</v>
      </c>
      <c r="K324" s="4">
        <v>498</v>
      </c>
      <c r="L324" s="4">
        <v>456</v>
      </c>
      <c r="M324" s="4">
        <v>42</v>
      </c>
      <c r="N324" s="4">
        <v>8</v>
      </c>
      <c r="O324" s="4">
        <v>26</v>
      </c>
      <c r="P324" t="s">
        <v>70</v>
      </c>
      <c r="Q324" s="4">
        <v>64</v>
      </c>
      <c r="R324" s="4">
        <v>68</v>
      </c>
      <c r="S324" s="4">
        <v>72.099999999999994</v>
      </c>
      <c r="T324" s="5">
        <v>1.28</v>
      </c>
      <c r="U324" s="5">
        <v>16.489999999999998</v>
      </c>
      <c r="V324" s="43">
        <v>16110.79</v>
      </c>
      <c r="W324" s="5">
        <v>7.77</v>
      </c>
      <c r="X324" s="6" t="s">
        <v>34</v>
      </c>
      <c r="Y324" s="4">
        <v>13</v>
      </c>
      <c r="Z324" s="43">
        <v>24265.02</v>
      </c>
      <c r="AA324" s="8">
        <f t="shared" si="110"/>
        <v>0.91376146788990831</v>
      </c>
      <c r="AB324" s="8">
        <f t="shared" si="111"/>
        <v>8.4337349397590355E-2</v>
      </c>
      <c r="AC324" s="8">
        <f t="shared" si="112"/>
        <v>1.6064257028112448E-2</v>
      </c>
      <c r="AD324" s="8">
        <f t="shared" si="113"/>
        <v>0.91566265060240959</v>
      </c>
      <c r="AE324" s="11">
        <f t="shared" si="114"/>
        <v>0.43333333333333335</v>
      </c>
      <c r="AF324" s="11">
        <f t="shared" si="115"/>
        <v>52.941176470588232</v>
      </c>
      <c r="AG324" s="11">
        <f t="shared" si="116"/>
        <v>9.4066666666666663</v>
      </c>
      <c r="AH324" s="13">
        <f t="shared" si="117"/>
        <v>9.2555555555555546</v>
      </c>
      <c r="AI324">
        <f t="shared" si="118"/>
        <v>9.6888888888888882</v>
      </c>
      <c r="AJ324" s="14">
        <f t="shared" si="119"/>
        <v>0.95527522935779818</v>
      </c>
      <c r="AK324">
        <f t="shared" si="120"/>
        <v>56.25</v>
      </c>
      <c r="AL324" s="8">
        <f t="shared" si="121"/>
        <v>0.94117647058823528</v>
      </c>
      <c r="AM324" s="8">
        <f t="shared" si="122"/>
        <v>0.91566265060240959</v>
      </c>
      <c r="AN324" s="16">
        <f t="shared" si="123"/>
        <v>0.82325632806455173</v>
      </c>
      <c r="AO324" s="16">
        <f t="shared" si="124"/>
        <v>0.86344688128561442</v>
      </c>
      <c r="AP324" s="17">
        <f t="shared" si="125"/>
        <v>16110.79</v>
      </c>
      <c r="AQ324" s="17">
        <f t="shared" si="126"/>
        <v>32.350983935742974</v>
      </c>
      <c r="AR324" s="17">
        <f t="shared" si="127"/>
        <v>8154.23</v>
      </c>
      <c r="AS324" s="17">
        <f t="shared" si="128"/>
        <v>16.373955823293173</v>
      </c>
      <c r="AT324" s="18" t="str">
        <f t="shared" si="129"/>
        <v>Low</v>
      </c>
      <c r="AU324" s="16" t="str">
        <f t="shared" si="130"/>
        <v>Warning</v>
      </c>
      <c r="AV324" s="17">
        <f t="shared" si="131"/>
        <v>258.80787148594379</v>
      </c>
    </row>
    <row r="325" spans="1:48">
      <c r="A325">
        <v>324</v>
      </c>
      <c r="B325" s="2">
        <v>46169</v>
      </c>
      <c r="C325" t="s">
        <v>26</v>
      </c>
      <c r="D325" t="s">
        <v>108</v>
      </c>
      <c r="E325" t="s">
        <v>130</v>
      </c>
      <c r="F325" t="s">
        <v>42</v>
      </c>
      <c r="G325" t="s">
        <v>30</v>
      </c>
      <c r="H325" t="s">
        <v>427</v>
      </c>
      <c r="I325" t="s">
        <v>119</v>
      </c>
      <c r="J325" s="4">
        <v>871</v>
      </c>
      <c r="K325" s="4">
        <v>811</v>
      </c>
      <c r="L325" s="4">
        <v>768</v>
      </c>
      <c r="M325" s="4">
        <v>43</v>
      </c>
      <c r="N325" s="4">
        <v>16</v>
      </c>
      <c r="O325" s="4">
        <v>15</v>
      </c>
      <c r="P325" t="s">
        <v>83</v>
      </c>
      <c r="Q325" s="4">
        <v>42</v>
      </c>
      <c r="R325" s="4">
        <v>44</v>
      </c>
      <c r="S325" s="4">
        <v>67</v>
      </c>
      <c r="T325" s="5">
        <v>2.2999999999999998</v>
      </c>
      <c r="U325" s="5">
        <v>26.8</v>
      </c>
      <c r="V325" s="43">
        <v>14426.58</v>
      </c>
      <c r="W325" s="5">
        <v>7.42</v>
      </c>
      <c r="X325" s="6" t="s">
        <v>89</v>
      </c>
      <c r="Y325" s="4">
        <v>39</v>
      </c>
      <c r="Z325" s="43">
        <v>24368.22</v>
      </c>
      <c r="AA325" s="8">
        <f t="shared" si="110"/>
        <v>0.93111366245694605</v>
      </c>
      <c r="AB325" s="8">
        <f t="shared" si="111"/>
        <v>5.3020961775585698E-2</v>
      </c>
      <c r="AC325" s="8">
        <f t="shared" si="112"/>
        <v>1.9728729963008632E-2</v>
      </c>
      <c r="AD325" s="8">
        <f t="shared" si="113"/>
        <v>0.94697903822441432</v>
      </c>
      <c r="AE325" s="11">
        <f t="shared" si="114"/>
        <v>0.25</v>
      </c>
      <c r="AF325" s="11">
        <f t="shared" si="115"/>
        <v>81.818181818181813</v>
      </c>
      <c r="AG325" s="11">
        <f t="shared" si="116"/>
        <v>9.9122222222222227</v>
      </c>
      <c r="AH325" s="13">
        <f t="shared" si="117"/>
        <v>9.9116666666666671</v>
      </c>
      <c r="AI325">
        <f t="shared" si="118"/>
        <v>10.161666666666667</v>
      </c>
      <c r="AJ325" s="14">
        <f t="shared" si="119"/>
        <v>0.97539773659176643</v>
      </c>
      <c r="AK325">
        <f t="shared" si="120"/>
        <v>85.714285714285708</v>
      </c>
      <c r="AL325" s="8">
        <f t="shared" si="121"/>
        <v>0.95454545454545459</v>
      </c>
      <c r="AM325" s="8">
        <f t="shared" si="122"/>
        <v>0.94697903822441432</v>
      </c>
      <c r="AN325" s="16">
        <f t="shared" si="123"/>
        <v>0.88169570091648974</v>
      </c>
      <c r="AO325" s="16">
        <f t="shared" si="124"/>
        <v>0.86350624694768374</v>
      </c>
      <c r="AP325" s="17">
        <f t="shared" si="125"/>
        <v>14426.58</v>
      </c>
      <c r="AQ325" s="17">
        <f t="shared" si="126"/>
        <v>17.788631319358817</v>
      </c>
      <c r="AR325" s="17">
        <f t="shared" si="127"/>
        <v>9941.6400000000012</v>
      </c>
      <c r="AS325" s="17">
        <f t="shared" si="128"/>
        <v>12.258495684340323</v>
      </c>
      <c r="AT325" s="18" t="str">
        <f t="shared" si="129"/>
        <v>Medium</v>
      </c>
      <c r="AU325" s="16" t="str">
        <f t="shared" si="130"/>
        <v>Normal</v>
      </c>
      <c r="AV325" s="17">
        <f t="shared" si="131"/>
        <v>284.61810110974108</v>
      </c>
    </row>
    <row r="326" spans="1:48">
      <c r="A326">
        <v>325</v>
      </c>
      <c r="B326" s="2">
        <v>46044</v>
      </c>
      <c r="C326" t="s">
        <v>46</v>
      </c>
      <c r="D326" t="s">
        <v>55</v>
      </c>
      <c r="E326" t="s">
        <v>92</v>
      </c>
      <c r="F326" t="s">
        <v>42</v>
      </c>
      <c r="G326" t="s">
        <v>30</v>
      </c>
      <c r="H326" t="s">
        <v>428</v>
      </c>
      <c r="I326" t="s">
        <v>88</v>
      </c>
      <c r="J326" s="4">
        <v>836</v>
      </c>
      <c r="K326" s="4">
        <v>725</v>
      </c>
      <c r="L326" s="4">
        <v>696</v>
      </c>
      <c r="M326" s="4">
        <v>29</v>
      </c>
      <c r="N326" s="4">
        <v>10</v>
      </c>
      <c r="O326" s="4">
        <v>22</v>
      </c>
      <c r="P326" t="s">
        <v>33</v>
      </c>
      <c r="Q326" s="4">
        <v>42</v>
      </c>
      <c r="R326" s="4">
        <v>41</v>
      </c>
      <c r="S326" s="4">
        <v>75.7</v>
      </c>
      <c r="T326" s="5">
        <v>2.33</v>
      </c>
      <c r="U326" s="5">
        <v>31.35</v>
      </c>
      <c r="V326" s="43">
        <v>13818.71</v>
      </c>
      <c r="W326" s="5">
        <v>8.36</v>
      </c>
      <c r="X326" s="6" t="s">
        <v>50</v>
      </c>
      <c r="Y326" s="4">
        <v>27</v>
      </c>
      <c r="Z326" s="43">
        <v>21615.24</v>
      </c>
      <c r="AA326" s="8">
        <f t="shared" si="110"/>
        <v>0.86722488038277512</v>
      </c>
      <c r="AB326" s="8">
        <f t="shared" si="111"/>
        <v>0.04</v>
      </c>
      <c r="AC326" s="8">
        <f t="shared" si="112"/>
        <v>1.3793103448275862E-2</v>
      </c>
      <c r="AD326" s="8">
        <f t="shared" si="113"/>
        <v>0.96</v>
      </c>
      <c r="AE326" s="11">
        <f t="shared" si="114"/>
        <v>0.36666666666666664</v>
      </c>
      <c r="AF326" s="11">
        <f t="shared" si="115"/>
        <v>87.804878048780495</v>
      </c>
      <c r="AG326" s="11">
        <f t="shared" si="116"/>
        <v>8.2569444444444446</v>
      </c>
      <c r="AH326" s="13">
        <f t="shared" si="117"/>
        <v>9.3866666666666667</v>
      </c>
      <c r="AI326">
        <f t="shared" si="118"/>
        <v>9.7533333333333339</v>
      </c>
      <c r="AJ326" s="14">
        <f t="shared" si="119"/>
        <v>0.96240601503759393</v>
      </c>
      <c r="AK326">
        <f t="shared" si="120"/>
        <v>85.714285714285708</v>
      </c>
      <c r="AL326" s="8">
        <f t="shared" si="121"/>
        <v>1.0243902439024393</v>
      </c>
      <c r="AM326" s="8">
        <f t="shared" si="122"/>
        <v>0.96</v>
      </c>
      <c r="AN326" s="16">
        <f t="shared" si="123"/>
        <v>0.94644415917843405</v>
      </c>
      <c r="AO326" s="16">
        <f t="shared" si="124"/>
        <v>0.86347933947139854</v>
      </c>
      <c r="AP326" s="17">
        <f t="shared" si="125"/>
        <v>13818.71</v>
      </c>
      <c r="AQ326" s="17">
        <f t="shared" si="126"/>
        <v>19.060289655172411</v>
      </c>
      <c r="AR326" s="17">
        <f t="shared" si="127"/>
        <v>7796.5300000000025</v>
      </c>
      <c r="AS326" s="17">
        <f t="shared" si="128"/>
        <v>10.753834482758624</v>
      </c>
      <c r="AT326" s="18" t="str">
        <f t="shared" si="129"/>
        <v>High</v>
      </c>
      <c r="AU326" s="16" t="str">
        <f t="shared" si="130"/>
        <v>Normal</v>
      </c>
      <c r="AV326" s="17">
        <f t="shared" si="131"/>
        <v>190.60289655172411</v>
      </c>
    </row>
    <row r="327" spans="1:48">
      <c r="A327">
        <v>326</v>
      </c>
      <c r="B327" s="2">
        <v>46099</v>
      </c>
      <c r="C327" t="s">
        <v>46</v>
      </c>
      <c r="D327" t="s">
        <v>108</v>
      </c>
      <c r="E327" t="s">
        <v>130</v>
      </c>
      <c r="F327" t="s">
        <v>57</v>
      </c>
      <c r="G327" t="s">
        <v>36</v>
      </c>
      <c r="H327" t="s">
        <v>429</v>
      </c>
      <c r="I327" t="s">
        <v>111</v>
      </c>
      <c r="J327" s="4">
        <v>921</v>
      </c>
      <c r="K327" s="4">
        <v>709</v>
      </c>
      <c r="L327" s="4">
        <v>668</v>
      </c>
      <c r="M327" s="4">
        <v>41</v>
      </c>
      <c r="N327" s="4">
        <v>13</v>
      </c>
      <c r="O327" s="4">
        <v>61</v>
      </c>
      <c r="P327" t="s">
        <v>76</v>
      </c>
      <c r="Q327" s="4">
        <v>45</v>
      </c>
      <c r="R327" s="4">
        <v>46</v>
      </c>
      <c r="S327" s="4">
        <v>71.400000000000006</v>
      </c>
      <c r="T327" s="5">
        <v>1.77</v>
      </c>
      <c r="U327" s="5">
        <v>28.22</v>
      </c>
      <c r="V327" s="43">
        <v>15082.85</v>
      </c>
      <c r="W327" s="5">
        <v>6.41</v>
      </c>
      <c r="X327" s="6" t="s">
        <v>34</v>
      </c>
      <c r="Y327" s="4">
        <v>7</v>
      </c>
      <c r="Z327" s="43">
        <v>23865.09</v>
      </c>
      <c r="AA327" s="8">
        <f t="shared" si="110"/>
        <v>0.76981541802388709</v>
      </c>
      <c r="AB327" s="8">
        <f t="shared" si="111"/>
        <v>5.7827926657263752E-2</v>
      </c>
      <c r="AC327" s="8">
        <f t="shared" si="112"/>
        <v>1.8335684062059238E-2</v>
      </c>
      <c r="AD327" s="8">
        <f t="shared" si="113"/>
        <v>0.94217207334273623</v>
      </c>
      <c r="AE327" s="11">
        <f t="shared" si="114"/>
        <v>1.0166666666666666</v>
      </c>
      <c r="AF327" s="11">
        <f t="shared" si="115"/>
        <v>78.260869565217391</v>
      </c>
      <c r="AG327" s="11">
        <f t="shared" si="116"/>
        <v>9.0594444444444449</v>
      </c>
      <c r="AH327" s="13">
        <f t="shared" si="117"/>
        <v>10.495833333333334</v>
      </c>
      <c r="AI327">
        <f t="shared" si="118"/>
        <v>11.512499999999999</v>
      </c>
      <c r="AJ327" s="14">
        <f t="shared" si="119"/>
        <v>0.91169019182048505</v>
      </c>
      <c r="AK327">
        <f t="shared" si="120"/>
        <v>80</v>
      </c>
      <c r="AL327" s="8">
        <f t="shared" si="121"/>
        <v>0.97826086956521741</v>
      </c>
      <c r="AM327" s="8">
        <f t="shared" si="122"/>
        <v>0.94217207334273623</v>
      </c>
      <c r="AN327" s="16">
        <f t="shared" si="123"/>
        <v>0.84029579831127055</v>
      </c>
      <c r="AO327" s="16">
        <f t="shared" si="124"/>
        <v>0.86335642862738815</v>
      </c>
      <c r="AP327" s="17">
        <f t="shared" si="125"/>
        <v>15082.85</v>
      </c>
      <c r="AQ327" s="17">
        <f t="shared" si="126"/>
        <v>21.273413258110015</v>
      </c>
      <c r="AR327" s="17">
        <f t="shared" si="127"/>
        <v>8782.24</v>
      </c>
      <c r="AS327" s="17">
        <f t="shared" si="128"/>
        <v>12.386798307475317</v>
      </c>
      <c r="AT327" s="18" t="str">
        <f t="shared" si="129"/>
        <v>Low</v>
      </c>
      <c r="AU327" s="16" t="str">
        <f t="shared" si="130"/>
        <v>Warning</v>
      </c>
      <c r="AV327" s="17">
        <f t="shared" si="131"/>
        <v>276.55437235543019</v>
      </c>
    </row>
    <row r="328" spans="1:48">
      <c r="A328">
        <v>327</v>
      </c>
      <c r="B328" s="2">
        <v>46132</v>
      </c>
      <c r="C328" t="s">
        <v>46</v>
      </c>
      <c r="D328" t="s">
        <v>77</v>
      </c>
      <c r="E328" t="s">
        <v>78</v>
      </c>
      <c r="F328" t="s">
        <v>42</v>
      </c>
      <c r="G328" t="s">
        <v>103</v>
      </c>
      <c r="H328" t="s">
        <v>430</v>
      </c>
      <c r="I328" t="s">
        <v>134</v>
      </c>
      <c r="J328" s="4">
        <v>555</v>
      </c>
      <c r="K328" s="4">
        <v>500</v>
      </c>
      <c r="L328" s="4">
        <v>479</v>
      </c>
      <c r="M328" s="4">
        <v>21</v>
      </c>
      <c r="N328" s="4">
        <v>8</v>
      </c>
      <c r="O328" s="4">
        <v>57</v>
      </c>
      <c r="P328" t="s">
        <v>33</v>
      </c>
      <c r="Q328" s="4">
        <v>57</v>
      </c>
      <c r="R328" s="4">
        <v>61</v>
      </c>
      <c r="S328" s="4">
        <v>68.099999999999994</v>
      </c>
      <c r="T328" s="5">
        <v>1.46</v>
      </c>
      <c r="U328" s="5">
        <v>20.23</v>
      </c>
      <c r="V328" s="43">
        <v>12963.35</v>
      </c>
      <c r="W328" s="5">
        <v>8.82</v>
      </c>
      <c r="X328" s="6" t="s">
        <v>50</v>
      </c>
      <c r="Y328" s="4">
        <v>43</v>
      </c>
      <c r="Z328" s="43">
        <v>21576.17</v>
      </c>
      <c r="AA328" s="8">
        <f t="shared" si="110"/>
        <v>0.90090090090090091</v>
      </c>
      <c r="AB328" s="8">
        <f t="shared" si="111"/>
        <v>4.2000000000000003E-2</v>
      </c>
      <c r="AC328" s="8">
        <f t="shared" si="112"/>
        <v>1.6E-2</v>
      </c>
      <c r="AD328" s="8">
        <f t="shared" si="113"/>
        <v>0.95799999999999996</v>
      </c>
      <c r="AE328" s="11">
        <f t="shared" si="114"/>
        <v>0.95</v>
      </c>
      <c r="AF328" s="11">
        <f t="shared" si="115"/>
        <v>59.016393442622949</v>
      </c>
      <c r="AG328" s="11">
        <f t="shared" si="116"/>
        <v>8.4722222222222214</v>
      </c>
      <c r="AH328" s="13">
        <f t="shared" si="117"/>
        <v>7.8374999999999995</v>
      </c>
      <c r="AI328">
        <f t="shared" si="118"/>
        <v>8.7874999999999996</v>
      </c>
      <c r="AJ328" s="14">
        <f t="shared" si="119"/>
        <v>0.89189189189189189</v>
      </c>
      <c r="AK328">
        <f t="shared" si="120"/>
        <v>63.157894736842103</v>
      </c>
      <c r="AL328" s="8">
        <f t="shared" si="121"/>
        <v>0.93442622950819676</v>
      </c>
      <c r="AM328" s="8">
        <f t="shared" si="122"/>
        <v>0.95799999999999996</v>
      </c>
      <c r="AN328" s="16">
        <f t="shared" si="123"/>
        <v>0.79840407620735487</v>
      </c>
      <c r="AO328" s="16">
        <f t="shared" si="124"/>
        <v>0.86339064321242698</v>
      </c>
      <c r="AP328" s="17">
        <f t="shared" si="125"/>
        <v>12963.35</v>
      </c>
      <c r="AQ328" s="17">
        <f t="shared" si="126"/>
        <v>25.9267</v>
      </c>
      <c r="AR328" s="17">
        <f t="shared" si="127"/>
        <v>8612.8199999999979</v>
      </c>
      <c r="AS328" s="17">
        <f t="shared" si="128"/>
        <v>17.225639999999995</v>
      </c>
      <c r="AT328" s="18" t="str">
        <f t="shared" si="129"/>
        <v>Medium</v>
      </c>
      <c r="AU328" s="16" t="str">
        <f t="shared" si="130"/>
        <v>Warning</v>
      </c>
      <c r="AV328" s="17">
        <f t="shared" si="131"/>
        <v>207.4136</v>
      </c>
    </row>
    <row r="329" spans="1:48">
      <c r="A329">
        <v>328</v>
      </c>
      <c r="B329" s="2">
        <v>46107</v>
      </c>
      <c r="C329" t="s">
        <v>46</v>
      </c>
      <c r="D329" t="s">
        <v>40</v>
      </c>
      <c r="E329" t="s">
        <v>67</v>
      </c>
      <c r="F329" t="s">
        <v>57</v>
      </c>
      <c r="G329" t="s">
        <v>30</v>
      </c>
      <c r="H329" t="s">
        <v>431</v>
      </c>
      <c r="I329" t="s">
        <v>69</v>
      </c>
      <c r="J329" s="4">
        <v>816</v>
      </c>
      <c r="K329" s="4">
        <v>833</v>
      </c>
      <c r="L329" s="4">
        <v>795</v>
      </c>
      <c r="M329" s="4">
        <v>38</v>
      </c>
      <c r="N329" s="4">
        <v>8</v>
      </c>
      <c r="O329" s="4">
        <v>0</v>
      </c>
      <c r="P329" t="s">
        <v>39</v>
      </c>
      <c r="Q329" s="4">
        <v>42</v>
      </c>
      <c r="R329" s="4">
        <v>45</v>
      </c>
      <c r="S329" s="4">
        <v>71</v>
      </c>
      <c r="T329" s="5">
        <v>2.2999999999999998</v>
      </c>
      <c r="U329" s="5">
        <v>32.270000000000003</v>
      </c>
      <c r="V329" s="43">
        <v>14535.5</v>
      </c>
      <c r="W329" s="5">
        <v>8.02</v>
      </c>
      <c r="X329" s="6" t="s">
        <v>50</v>
      </c>
      <c r="Y329" s="4">
        <v>32</v>
      </c>
      <c r="Z329" s="43">
        <v>25265.83</v>
      </c>
      <c r="AA329" s="8">
        <f t="shared" si="110"/>
        <v>1.0208333333333333</v>
      </c>
      <c r="AB329" s="8">
        <f t="shared" si="111"/>
        <v>4.561824729891957E-2</v>
      </c>
      <c r="AC329" s="8">
        <f t="shared" si="112"/>
        <v>9.6038415366146452E-3</v>
      </c>
      <c r="AD329" s="8">
        <f t="shared" si="113"/>
        <v>0.95438175270108039</v>
      </c>
      <c r="AE329" s="11">
        <f t="shared" si="114"/>
        <v>0</v>
      </c>
      <c r="AF329" s="11">
        <f t="shared" si="115"/>
        <v>80</v>
      </c>
      <c r="AG329" s="11">
        <f t="shared" si="116"/>
        <v>10.4125</v>
      </c>
      <c r="AH329" s="13">
        <f t="shared" si="117"/>
        <v>9.52</v>
      </c>
      <c r="AI329">
        <f t="shared" si="118"/>
        <v>9.52</v>
      </c>
      <c r="AJ329" s="14">
        <f t="shared" si="119"/>
        <v>1</v>
      </c>
      <c r="AK329">
        <f t="shared" si="120"/>
        <v>85.714285714285708</v>
      </c>
      <c r="AL329" s="8">
        <f t="shared" si="121"/>
        <v>0.93333333333333335</v>
      </c>
      <c r="AM329" s="8">
        <f t="shared" si="122"/>
        <v>0.95438175270108039</v>
      </c>
      <c r="AN329" s="16">
        <f t="shared" si="123"/>
        <v>0.89075630252100835</v>
      </c>
      <c r="AO329" s="16">
        <f t="shared" si="124"/>
        <v>0.86348720571912119</v>
      </c>
      <c r="AP329" s="17">
        <f t="shared" si="125"/>
        <v>14535.5</v>
      </c>
      <c r="AQ329" s="17">
        <f t="shared" si="126"/>
        <v>17.449579831932773</v>
      </c>
      <c r="AR329" s="17">
        <f t="shared" si="127"/>
        <v>10730.330000000002</v>
      </c>
      <c r="AS329" s="17">
        <f t="shared" si="128"/>
        <v>12.881548619447781</v>
      </c>
      <c r="AT329" s="18" t="str">
        <f t="shared" si="129"/>
        <v>Medium</v>
      </c>
      <c r="AU329" s="16" t="str">
        <f t="shared" si="130"/>
        <v>Normal</v>
      </c>
      <c r="AV329" s="17">
        <f t="shared" si="131"/>
        <v>139.59663865546219</v>
      </c>
    </row>
    <row r="330" spans="1:48">
      <c r="A330">
        <v>329</v>
      </c>
      <c r="B330" s="2">
        <v>46075</v>
      </c>
      <c r="C330" t="s">
        <v>26</v>
      </c>
      <c r="D330" t="s">
        <v>108</v>
      </c>
      <c r="E330" t="s">
        <v>109</v>
      </c>
      <c r="F330" t="s">
        <v>42</v>
      </c>
      <c r="G330" t="s">
        <v>58</v>
      </c>
      <c r="H330" t="s">
        <v>432</v>
      </c>
      <c r="I330" t="s">
        <v>134</v>
      </c>
      <c r="J330" s="4">
        <v>885</v>
      </c>
      <c r="K330" s="4">
        <v>663</v>
      </c>
      <c r="L330" s="4">
        <v>577</v>
      </c>
      <c r="M330" s="4">
        <v>86</v>
      </c>
      <c r="N330" s="4">
        <v>30</v>
      </c>
      <c r="O330" s="4">
        <v>58</v>
      </c>
      <c r="P330" t="s">
        <v>33</v>
      </c>
      <c r="Q330" s="4">
        <v>49</v>
      </c>
      <c r="R330" s="4">
        <v>53</v>
      </c>
      <c r="S330" s="4">
        <v>75.900000000000006</v>
      </c>
      <c r="T330" s="5">
        <v>3.73</v>
      </c>
      <c r="U330" s="5">
        <v>26.09</v>
      </c>
      <c r="V330" s="43">
        <v>15354.66</v>
      </c>
      <c r="W330" s="5">
        <v>6.85</v>
      </c>
      <c r="X330" s="6" t="s">
        <v>45</v>
      </c>
      <c r="Y330" s="4">
        <v>28</v>
      </c>
      <c r="Z330" s="43">
        <v>22169.16</v>
      </c>
      <c r="AA330" s="8">
        <f t="shared" si="110"/>
        <v>0.74915254237288131</v>
      </c>
      <c r="AB330" s="8">
        <f t="shared" si="111"/>
        <v>0.1297134238310709</v>
      </c>
      <c r="AC330" s="8">
        <f t="shared" si="112"/>
        <v>4.5248868778280542E-2</v>
      </c>
      <c r="AD330" s="8">
        <f t="shared" si="113"/>
        <v>0.87028657616892913</v>
      </c>
      <c r="AE330" s="11">
        <f t="shared" si="114"/>
        <v>0.96666666666666667</v>
      </c>
      <c r="AF330" s="11">
        <f t="shared" si="115"/>
        <v>67.924528301886795</v>
      </c>
      <c r="AG330" s="11">
        <f t="shared" si="116"/>
        <v>9.7608333333333341</v>
      </c>
      <c r="AH330" s="13">
        <f t="shared" si="117"/>
        <v>11.079166666666666</v>
      </c>
      <c r="AI330">
        <f t="shared" si="118"/>
        <v>12.045833333333333</v>
      </c>
      <c r="AJ330" s="14">
        <f t="shared" si="119"/>
        <v>0.91975095122794881</v>
      </c>
      <c r="AK330">
        <f t="shared" si="120"/>
        <v>73.469387755102048</v>
      </c>
      <c r="AL330" s="8">
        <f t="shared" si="121"/>
        <v>0.92452830188679236</v>
      </c>
      <c r="AM330" s="8">
        <f t="shared" si="122"/>
        <v>0.87028657616892913</v>
      </c>
      <c r="AN330" s="16">
        <f t="shared" si="123"/>
        <v>0.74003581900645421</v>
      </c>
      <c r="AO330" s="16">
        <f t="shared" si="124"/>
        <v>0.86344662670602312</v>
      </c>
      <c r="AP330" s="17">
        <f t="shared" si="125"/>
        <v>15354.66</v>
      </c>
      <c r="AQ330" s="17">
        <f t="shared" si="126"/>
        <v>23.159366515837103</v>
      </c>
      <c r="AR330" s="17">
        <f t="shared" si="127"/>
        <v>6814.5</v>
      </c>
      <c r="AS330" s="17">
        <f t="shared" si="128"/>
        <v>10.278280542986426</v>
      </c>
      <c r="AT330" s="18" t="str">
        <f t="shared" si="129"/>
        <v>High</v>
      </c>
      <c r="AU330" s="16" t="str">
        <f t="shared" si="130"/>
        <v>Warning</v>
      </c>
      <c r="AV330" s="17">
        <f t="shared" si="131"/>
        <v>694.78099547511306</v>
      </c>
    </row>
    <row r="331" spans="1:48">
      <c r="A331">
        <v>330</v>
      </c>
      <c r="B331" s="2">
        <v>46093</v>
      </c>
      <c r="C331" t="s">
        <v>26</v>
      </c>
      <c r="D331" t="s">
        <v>27</v>
      </c>
      <c r="E331" t="s">
        <v>51</v>
      </c>
      <c r="F331" t="s">
        <v>42</v>
      </c>
      <c r="G331" t="s">
        <v>36</v>
      </c>
      <c r="H331" t="s">
        <v>433</v>
      </c>
      <c r="I331" t="s">
        <v>94</v>
      </c>
      <c r="J331" s="4">
        <v>949</v>
      </c>
      <c r="K331" s="4">
        <v>909</v>
      </c>
      <c r="L331" s="4">
        <v>875</v>
      </c>
      <c r="M331" s="4">
        <v>34</v>
      </c>
      <c r="N331" s="4">
        <v>14</v>
      </c>
      <c r="O331" s="4">
        <v>0</v>
      </c>
      <c r="P331" t="s">
        <v>39</v>
      </c>
      <c r="Q331" s="4">
        <v>45</v>
      </c>
      <c r="R331" s="4">
        <v>46</v>
      </c>
      <c r="S331" s="4">
        <v>74.099999999999994</v>
      </c>
      <c r="T331" s="5">
        <v>2.08</v>
      </c>
      <c r="U331" s="5">
        <v>29.55</v>
      </c>
      <c r="V331" s="43">
        <v>19288.23</v>
      </c>
      <c r="W331" s="5">
        <v>8.1300000000000008</v>
      </c>
      <c r="X331" s="6" t="s">
        <v>45</v>
      </c>
      <c r="Y331" s="4">
        <v>17</v>
      </c>
      <c r="Z331" s="43">
        <v>31267.84</v>
      </c>
      <c r="AA331" s="8">
        <f t="shared" si="110"/>
        <v>0.95785036880927288</v>
      </c>
      <c r="AB331" s="8">
        <f t="shared" si="111"/>
        <v>3.7403740374037403E-2</v>
      </c>
      <c r="AC331" s="8">
        <f t="shared" si="112"/>
        <v>1.5401540154015401E-2</v>
      </c>
      <c r="AD331" s="8">
        <f t="shared" si="113"/>
        <v>0.96259625962596262</v>
      </c>
      <c r="AE331" s="11">
        <f t="shared" si="114"/>
        <v>0</v>
      </c>
      <c r="AF331" s="11">
        <f t="shared" si="115"/>
        <v>78.260869565217391</v>
      </c>
      <c r="AG331" s="11">
        <f t="shared" si="116"/>
        <v>11.615</v>
      </c>
      <c r="AH331" s="13">
        <f t="shared" si="117"/>
        <v>11.862500000000001</v>
      </c>
      <c r="AI331">
        <f t="shared" si="118"/>
        <v>11.862500000000001</v>
      </c>
      <c r="AJ331" s="14">
        <f t="shared" si="119"/>
        <v>1</v>
      </c>
      <c r="AK331">
        <f t="shared" si="120"/>
        <v>80</v>
      </c>
      <c r="AL331" s="8">
        <f t="shared" si="121"/>
        <v>0.97826086956521741</v>
      </c>
      <c r="AM331" s="8">
        <f t="shared" si="122"/>
        <v>0.96259625962596262</v>
      </c>
      <c r="AN331" s="16">
        <f t="shared" si="123"/>
        <v>0.94167025398191995</v>
      </c>
      <c r="AO331" s="16">
        <f t="shared" si="124"/>
        <v>0.86363054743284806</v>
      </c>
      <c r="AP331" s="17">
        <f t="shared" si="125"/>
        <v>19288.23</v>
      </c>
      <c r="AQ331" s="17">
        <f t="shared" si="126"/>
        <v>21.219174917491749</v>
      </c>
      <c r="AR331" s="17">
        <f t="shared" si="127"/>
        <v>11979.61</v>
      </c>
      <c r="AS331" s="17">
        <f t="shared" si="128"/>
        <v>13.17888888888889</v>
      </c>
      <c r="AT331" s="18" t="str">
        <f t="shared" si="129"/>
        <v>Medium</v>
      </c>
      <c r="AU331" s="16" t="str">
        <f t="shared" si="130"/>
        <v>Normal</v>
      </c>
      <c r="AV331" s="17">
        <f t="shared" si="131"/>
        <v>297.06844884488447</v>
      </c>
    </row>
    <row r="332" spans="1:48">
      <c r="A332">
        <v>331</v>
      </c>
      <c r="B332" s="2">
        <v>46129</v>
      </c>
      <c r="C332" t="s">
        <v>26</v>
      </c>
      <c r="D332" t="s">
        <v>77</v>
      </c>
      <c r="E332" t="s">
        <v>105</v>
      </c>
      <c r="F332" t="s">
        <v>42</v>
      </c>
      <c r="G332" t="s">
        <v>58</v>
      </c>
      <c r="H332" t="s">
        <v>434</v>
      </c>
      <c r="I332" t="s">
        <v>113</v>
      </c>
      <c r="J332" s="4">
        <v>668</v>
      </c>
      <c r="K332" s="4">
        <v>591</v>
      </c>
      <c r="L332" s="4">
        <v>548</v>
      </c>
      <c r="M332" s="4">
        <v>43</v>
      </c>
      <c r="N332" s="4">
        <v>13</v>
      </c>
      <c r="O332" s="4">
        <v>21</v>
      </c>
      <c r="P332" t="s">
        <v>54</v>
      </c>
      <c r="Q332" s="4">
        <v>49</v>
      </c>
      <c r="R332" s="4">
        <v>51</v>
      </c>
      <c r="S332" s="4">
        <v>82.8</v>
      </c>
      <c r="T332" s="5">
        <v>1.88</v>
      </c>
      <c r="U332" s="5">
        <v>25.37</v>
      </c>
      <c r="V332" s="43">
        <v>13774.81</v>
      </c>
      <c r="W332" s="5">
        <v>6.59</v>
      </c>
      <c r="X332" s="6" t="s">
        <v>34</v>
      </c>
      <c r="Y332" s="4">
        <v>32</v>
      </c>
      <c r="Z332" s="43">
        <v>21157.02</v>
      </c>
      <c r="AA332" s="8">
        <f t="shared" si="110"/>
        <v>0.8847305389221557</v>
      </c>
      <c r="AB332" s="8">
        <f t="shared" si="111"/>
        <v>7.2758037225042302E-2</v>
      </c>
      <c r="AC332" s="8">
        <f t="shared" si="112"/>
        <v>2.1996615905245348E-2</v>
      </c>
      <c r="AD332" s="8">
        <f t="shared" si="113"/>
        <v>0.92724196277495774</v>
      </c>
      <c r="AE332" s="11">
        <f t="shared" si="114"/>
        <v>0.35</v>
      </c>
      <c r="AF332" s="11">
        <f t="shared" si="115"/>
        <v>70.588235294117652</v>
      </c>
      <c r="AG332" s="11">
        <f t="shared" si="116"/>
        <v>8.3725000000000005</v>
      </c>
      <c r="AH332" s="13">
        <f t="shared" si="117"/>
        <v>8.7422222222222228</v>
      </c>
      <c r="AI332">
        <f t="shared" si="118"/>
        <v>9.0922222222222224</v>
      </c>
      <c r="AJ332" s="14">
        <f t="shared" si="119"/>
        <v>0.96150556030795553</v>
      </c>
      <c r="AK332">
        <f t="shared" si="120"/>
        <v>73.469387755102048</v>
      </c>
      <c r="AL332" s="8">
        <f t="shared" si="121"/>
        <v>0.96078431372549022</v>
      </c>
      <c r="AM332" s="8">
        <f t="shared" si="122"/>
        <v>0.92724196277495774</v>
      </c>
      <c r="AN332" s="16">
        <f t="shared" si="123"/>
        <v>0.85658562441157304</v>
      </c>
      <c r="AO332" s="16">
        <f t="shared" si="124"/>
        <v>0.86351407025889426</v>
      </c>
      <c r="AP332" s="17">
        <f t="shared" si="125"/>
        <v>13774.81</v>
      </c>
      <c r="AQ332" s="17">
        <f t="shared" si="126"/>
        <v>23.307631133671741</v>
      </c>
      <c r="AR332" s="17">
        <f t="shared" si="127"/>
        <v>7382.2100000000009</v>
      </c>
      <c r="AS332" s="17">
        <f t="shared" si="128"/>
        <v>12.491049069373943</v>
      </c>
      <c r="AT332" s="18" t="str">
        <f t="shared" si="129"/>
        <v>Medium</v>
      </c>
      <c r="AU332" s="16" t="str">
        <f t="shared" si="130"/>
        <v>Normal</v>
      </c>
      <c r="AV332" s="17">
        <f t="shared" si="131"/>
        <v>302.99920473773261</v>
      </c>
    </row>
    <row r="333" spans="1:48">
      <c r="A333">
        <v>332</v>
      </c>
      <c r="B333" s="2">
        <v>46106</v>
      </c>
      <c r="C333" t="s">
        <v>46</v>
      </c>
      <c r="D333" t="s">
        <v>40</v>
      </c>
      <c r="E333" t="s">
        <v>67</v>
      </c>
      <c r="F333" t="s">
        <v>29</v>
      </c>
      <c r="G333" t="s">
        <v>103</v>
      </c>
      <c r="H333" t="s">
        <v>435</v>
      </c>
      <c r="I333" t="s">
        <v>96</v>
      </c>
      <c r="J333" s="4">
        <v>526</v>
      </c>
      <c r="K333" s="4">
        <v>472</v>
      </c>
      <c r="L333" s="4">
        <v>460</v>
      </c>
      <c r="M333" s="4">
        <v>12</v>
      </c>
      <c r="N333" s="4">
        <v>2</v>
      </c>
      <c r="O333" s="4">
        <v>10</v>
      </c>
      <c r="P333" t="s">
        <v>54</v>
      </c>
      <c r="Q333" s="4">
        <v>57</v>
      </c>
      <c r="R333" s="4">
        <v>61</v>
      </c>
      <c r="S333" s="4">
        <v>75.099999999999994</v>
      </c>
      <c r="T333" s="5">
        <v>1.68</v>
      </c>
      <c r="U333" s="5">
        <v>19.32</v>
      </c>
      <c r="V333" s="43">
        <v>13367.34</v>
      </c>
      <c r="W333" s="5">
        <v>7.9</v>
      </c>
      <c r="X333" s="6" t="s">
        <v>34</v>
      </c>
      <c r="Y333" s="4">
        <v>5</v>
      </c>
      <c r="Z333" s="43">
        <v>21221.48</v>
      </c>
      <c r="AA333" s="8">
        <f t="shared" si="110"/>
        <v>0.89733840304182511</v>
      </c>
      <c r="AB333" s="8">
        <f t="shared" si="111"/>
        <v>2.5423728813559324E-2</v>
      </c>
      <c r="AC333" s="8">
        <f t="shared" si="112"/>
        <v>4.2372881355932203E-3</v>
      </c>
      <c r="AD333" s="8">
        <f t="shared" si="113"/>
        <v>0.97457627118644063</v>
      </c>
      <c r="AE333" s="11">
        <f t="shared" si="114"/>
        <v>0.16666666666666666</v>
      </c>
      <c r="AF333" s="11">
        <f t="shared" si="115"/>
        <v>59.016393442622949</v>
      </c>
      <c r="AG333" s="11">
        <f t="shared" si="116"/>
        <v>7.9977777777777774</v>
      </c>
      <c r="AH333" s="13">
        <f t="shared" si="117"/>
        <v>8.1616666666666671</v>
      </c>
      <c r="AI333">
        <f t="shared" si="118"/>
        <v>8.3283333333333331</v>
      </c>
      <c r="AJ333" s="14">
        <f t="shared" si="119"/>
        <v>0.9799879927956775</v>
      </c>
      <c r="AK333">
        <f t="shared" si="120"/>
        <v>63.157894736842103</v>
      </c>
      <c r="AL333" s="8">
        <f t="shared" si="121"/>
        <v>0.93442622950819676</v>
      </c>
      <c r="AM333" s="8">
        <f t="shared" si="122"/>
        <v>0.97457627118644063</v>
      </c>
      <c r="AN333" s="16">
        <f t="shared" si="123"/>
        <v>0.89244530324752236</v>
      </c>
      <c r="AO333" s="16">
        <f t="shared" si="124"/>
        <v>0.86352442668019069</v>
      </c>
      <c r="AP333" s="17">
        <f t="shared" si="125"/>
        <v>13367.34</v>
      </c>
      <c r="AQ333" s="17">
        <f t="shared" si="126"/>
        <v>28.320635593220338</v>
      </c>
      <c r="AR333" s="17">
        <f t="shared" si="127"/>
        <v>7854.1399999999994</v>
      </c>
      <c r="AS333" s="17">
        <f t="shared" si="128"/>
        <v>16.640127118644067</v>
      </c>
      <c r="AT333" s="18" t="str">
        <f t="shared" si="129"/>
        <v>Low</v>
      </c>
      <c r="AU333" s="16" t="str">
        <f t="shared" si="130"/>
        <v>Normal</v>
      </c>
      <c r="AV333" s="17">
        <f t="shared" si="131"/>
        <v>56.641271186440676</v>
      </c>
    </row>
    <row r="334" spans="1:48">
      <c r="A334">
        <v>333</v>
      </c>
      <c r="B334" s="2">
        <v>46085</v>
      </c>
      <c r="C334" t="s">
        <v>46</v>
      </c>
      <c r="D334" t="s">
        <v>77</v>
      </c>
      <c r="E334" t="s">
        <v>78</v>
      </c>
      <c r="F334" t="s">
        <v>57</v>
      </c>
      <c r="G334" t="s">
        <v>36</v>
      </c>
      <c r="H334" t="s">
        <v>436</v>
      </c>
      <c r="I334" t="s">
        <v>44</v>
      </c>
      <c r="J334" s="4">
        <v>689</v>
      </c>
      <c r="K334" s="4">
        <v>585</v>
      </c>
      <c r="L334" s="4">
        <v>558</v>
      </c>
      <c r="M334" s="4">
        <v>27</v>
      </c>
      <c r="N334" s="4">
        <v>9</v>
      </c>
      <c r="O334" s="4">
        <v>28</v>
      </c>
      <c r="P334" t="s">
        <v>70</v>
      </c>
      <c r="Q334" s="4">
        <v>45</v>
      </c>
      <c r="R334" s="4">
        <v>46</v>
      </c>
      <c r="S334" s="4">
        <v>71.3</v>
      </c>
      <c r="T334" s="5">
        <v>1.98</v>
      </c>
      <c r="U334" s="5">
        <v>24.75</v>
      </c>
      <c r="V334" s="43">
        <v>11909.12</v>
      </c>
      <c r="W334" s="5">
        <v>6.25</v>
      </c>
      <c r="X334" s="6" t="s">
        <v>89</v>
      </c>
      <c r="Y334" s="4">
        <v>26</v>
      </c>
      <c r="Z334" s="43">
        <v>19556.8</v>
      </c>
      <c r="AA334" s="8">
        <f t="shared" si="110"/>
        <v>0.84905660377358494</v>
      </c>
      <c r="AB334" s="8">
        <f t="shared" si="111"/>
        <v>4.6153846153846156E-2</v>
      </c>
      <c r="AC334" s="8">
        <f t="shared" si="112"/>
        <v>1.5384615384615385E-2</v>
      </c>
      <c r="AD334" s="8">
        <f t="shared" si="113"/>
        <v>0.9538461538461539</v>
      </c>
      <c r="AE334" s="11">
        <f t="shared" si="114"/>
        <v>0.46666666666666667</v>
      </c>
      <c r="AF334" s="11">
        <f t="shared" si="115"/>
        <v>78.260869565217391</v>
      </c>
      <c r="AG334" s="11">
        <f t="shared" si="116"/>
        <v>7.4749999999999996</v>
      </c>
      <c r="AH334" s="13">
        <f t="shared" si="117"/>
        <v>8.1458333333333339</v>
      </c>
      <c r="AI334">
        <f t="shared" si="118"/>
        <v>8.6125000000000007</v>
      </c>
      <c r="AJ334" s="14">
        <f t="shared" si="119"/>
        <v>0.94581519109821</v>
      </c>
      <c r="AK334">
        <f t="shared" si="120"/>
        <v>80</v>
      </c>
      <c r="AL334" s="8">
        <f t="shared" si="121"/>
        <v>0.97826086956521741</v>
      </c>
      <c r="AM334" s="8">
        <f t="shared" si="122"/>
        <v>0.9538461538461539</v>
      </c>
      <c r="AN334" s="16">
        <f t="shared" si="123"/>
        <v>0.88254996092441673</v>
      </c>
      <c r="AO334" s="16">
        <f t="shared" si="124"/>
        <v>0.8634811319547907</v>
      </c>
      <c r="AP334" s="17">
        <f t="shared" si="125"/>
        <v>11909.12</v>
      </c>
      <c r="AQ334" s="17">
        <f t="shared" si="126"/>
        <v>20.357470085470087</v>
      </c>
      <c r="AR334" s="17">
        <f t="shared" si="127"/>
        <v>7647.6799999999985</v>
      </c>
      <c r="AS334" s="17">
        <f t="shared" si="128"/>
        <v>13.072957264957262</v>
      </c>
      <c r="AT334" s="18" t="str">
        <f t="shared" si="129"/>
        <v>Medium</v>
      </c>
      <c r="AU334" s="16" t="str">
        <f t="shared" si="130"/>
        <v>Normal</v>
      </c>
      <c r="AV334" s="17">
        <f t="shared" si="131"/>
        <v>183.21723076923078</v>
      </c>
    </row>
    <row r="335" spans="1:48">
      <c r="A335">
        <v>334</v>
      </c>
      <c r="B335" s="2">
        <v>46192</v>
      </c>
      <c r="C335" t="s">
        <v>26</v>
      </c>
      <c r="D335" t="s">
        <v>40</v>
      </c>
      <c r="E335" t="s">
        <v>74</v>
      </c>
      <c r="F335" t="s">
        <v>29</v>
      </c>
      <c r="G335" t="s">
        <v>30</v>
      </c>
      <c r="H335" t="s">
        <v>437</v>
      </c>
      <c r="I335" t="s">
        <v>111</v>
      </c>
      <c r="J335" s="4">
        <v>744</v>
      </c>
      <c r="K335" s="4">
        <v>732</v>
      </c>
      <c r="L335" s="4">
        <v>685</v>
      </c>
      <c r="M335" s="4">
        <v>47</v>
      </c>
      <c r="N335" s="4">
        <v>12</v>
      </c>
      <c r="O335" s="4">
        <v>29</v>
      </c>
      <c r="P335" t="s">
        <v>54</v>
      </c>
      <c r="Q335" s="4">
        <v>42</v>
      </c>
      <c r="R335" s="4">
        <v>42</v>
      </c>
      <c r="S335" s="4">
        <v>76.400000000000006</v>
      </c>
      <c r="T335" s="5">
        <v>2.33</v>
      </c>
      <c r="U335" s="5">
        <v>24.12</v>
      </c>
      <c r="V335" s="43">
        <v>13087.91</v>
      </c>
      <c r="W335" s="5">
        <v>9.9499999999999993</v>
      </c>
      <c r="X335" s="6" t="s">
        <v>89</v>
      </c>
      <c r="Y335" s="4">
        <v>36</v>
      </c>
      <c r="Z335" s="43">
        <v>22354.61</v>
      </c>
      <c r="AA335" s="8">
        <f t="shared" si="110"/>
        <v>0.9838709677419355</v>
      </c>
      <c r="AB335" s="8">
        <f t="shared" si="111"/>
        <v>6.4207650273224046E-2</v>
      </c>
      <c r="AC335" s="8">
        <f t="shared" si="112"/>
        <v>1.6393442622950821E-2</v>
      </c>
      <c r="AD335" s="8">
        <f t="shared" si="113"/>
        <v>0.93579234972677594</v>
      </c>
      <c r="AE335" s="11">
        <f t="shared" si="114"/>
        <v>0.48333333333333334</v>
      </c>
      <c r="AF335" s="11">
        <f t="shared" si="115"/>
        <v>85.714285714285708</v>
      </c>
      <c r="AG335" s="11">
        <f t="shared" si="116"/>
        <v>8.5399999999999991</v>
      </c>
      <c r="AH335" s="13">
        <f t="shared" si="117"/>
        <v>8.1966666666666672</v>
      </c>
      <c r="AI335">
        <f t="shared" si="118"/>
        <v>8.68</v>
      </c>
      <c r="AJ335" s="14">
        <f t="shared" si="119"/>
        <v>0.94431643625192019</v>
      </c>
      <c r="AK335">
        <f t="shared" si="120"/>
        <v>85.714285714285708</v>
      </c>
      <c r="AL335" s="8">
        <f t="shared" si="121"/>
        <v>1</v>
      </c>
      <c r="AM335" s="8">
        <f t="shared" si="122"/>
        <v>0.93579234972677594</v>
      </c>
      <c r="AN335" s="16">
        <f t="shared" si="123"/>
        <v>0.88368409676579962</v>
      </c>
      <c r="AO335" s="16">
        <f t="shared" si="124"/>
        <v>0.86345254300581054</v>
      </c>
      <c r="AP335" s="17">
        <f t="shared" si="125"/>
        <v>13087.91</v>
      </c>
      <c r="AQ335" s="17">
        <f t="shared" si="126"/>
        <v>17.879658469945355</v>
      </c>
      <c r="AR335" s="17">
        <f t="shared" si="127"/>
        <v>9266.7000000000007</v>
      </c>
      <c r="AS335" s="17">
        <f t="shared" si="128"/>
        <v>12.659426229508197</v>
      </c>
      <c r="AT335" s="18" t="str">
        <f t="shared" si="129"/>
        <v>High</v>
      </c>
      <c r="AU335" s="16" t="str">
        <f t="shared" si="130"/>
        <v>Normal</v>
      </c>
      <c r="AV335" s="17">
        <f t="shared" si="131"/>
        <v>214.55590163934426</v>
      </c>
    </row>
    <row r="336" spans="1:48">
      <c r="A336">
        <v>335</v>
      </c>
      <c r="B336" s="2">
        <v>46065</v>
      </c>
      <c r="C336" t="s">
        <v>26</v>
      </c>
      <c r="D336" t="s">
        <v>27</v>
      </c>
      <c r="E336" t="s">
        <v>35</v>
      </c>
      <c r="F336" t="s">
        <v>42</v>
      </c>
      <c r="G336" t="s">
        <v>36</v>
      </c>
      <c r="H336" t="s">
        <v>438</v>
      </c>
      <c r="I336" t="s">
        <v>49</v>
      </c>
      <c r="J336" s="4">
        <v>777</v>
      </c>
      <c r="K336" s="4">
        <v>789</v>
      </c>
      <c r="L336" s="4">
        <v>753</v>
      </c>
      <c r="M336" s="4">
        <v>36</v>
      </c>
      <c r="N336" s="4">
        <v>8</v>
      </c>
      <c r="O336" s="4">
        <v>18</v>
      </c>
      <c r="P336" t="s">
        <v>83</v>
      </c>
      <c r="Q336" s="4">
        <v>45</v>
      </c>
      <c r="R336" s="4">
        <v>45</v>
      </c>
      <c r="S336" s="4">
        <v>74.7</v>
      </c>
      <c r="T336" s="5">
        <v>2.72</v>
      </c>
      <c r="U336" s="5">
        <v>25.45</v>
      </c>
      <c r="V336" s="43">
        <v>15744.5</v>
      </c>
      <c r="W336" s="5">
        <v>9.4</v>
      </c>
      <c r="X336" s="6" t="s">
        <v>34</v>
      </c>
      <c r="Y336" s="4">
        <v>35</v>
      </c>
      <c r="Z336" s="43">
        <v>26964.53</v>
      </c>
      <c r="AA336" s="8">
        <f t="shared" si="110"/>
        <v>1.0154440154440154</v>
      </c>
      <c r="AB336" s="8">
        <f t="shared" si="111"/>
        <v>4.5627376425855515E-2</v>
      </c>
      <c r="AC336" s="8">
        <f t="shared" si="112"/>
        <v>1.0139416983523447E-2</v>
      </c>
      <c r="AD336" s="8">
        <f t="shared" si="113"/>
        <v>0.95437262357414454</v>
      </c>
      <c r="AE336" s="11">
        <f t="shared" si="114"/>
        <v>0.3</v>
      </c>
      <c r="AF336" s="11">
        <f t="shared" si="115"/>
        <v>80</v>
      </c>
      <c r="AG336" s="11">
        <f t="shared" si="116"/>
        <v>9.8625000000000007</v>
      </c>
      <c r="AH336" s="13">
        <f t="shared" si="117"/>
        <v>9.4124999999999996</v>
      </c>
      <c r="AI336">
        <f t="shared" si="118"/>
        <v>9.7125000000000004</v>
      </c>
      <c r="AJ336" s="14">
        <f t="shared" si="119"/>
        <v>0.96911196911196906</v>
      </c>
      <c r="AK336">
        <f t="shared" si="120"/>
        <v>80</v>
      </c>
      <c r="AL336" s="8">
        <f t="shared" si="121"/>
        <v>1</v>
      </c>
      <c r="AM336" s="8">
        <f t="shared" si="122"/>
        <v>0.95437262357414454</v>
      </c>
      <c r="AN336" s="16">
        <f t="shared" si="123"/>
        <v>0.92489393249849527</v>
      </c>
      <c r="AO336" s="16">
        <f t="shared" si="124"/>
        <v>0.86342216529746207</v>
      </c>
      <c r="AP336" s="17">
        <f t="shared" si="125"/>
        <v>15744.5</v>
      </c>
      <c r="AQ336" s="17">
        <f t="shared" si="126"/>
        <v>19.955006337135615</v>
      </c>
      <c r="AR336" s="17">
        <f t="shared" si="127"/>
        <v>11220.029999999999</v>
      </c>
      <c r="AS336" s="17">
        <f t="shared" si="128"/>
        <v>14.220570342205322</v>
      </c>
      <c r="AT336" s="18" t="str">
        <f t="shared" si="129"/>
        <v>High</v>
      </c>
      <c r="AU336" s="16" t="str">
        <f t="shared" si="130"/>
        <v>Normal</v>
      </c>
      <c r="AV336" s="17">
        <f t="shared" si="131"/>
        <v>159.64005069708492</v>
      </c>
    </row>
    <row r="337" spans="1:48">
      <c r="A337">
        <v>336</v>
      </c>
      <c r="B337" s="2">
        <v>46128</v>
      </c>
      <c r="C337" t="s">
        <v>46</v>
      </c>
      <c r="D337" t="s">
        <v>55</v>
      </c>
      <c r="E337" t="s">
        <v>98</v>
      </c>
      <c r="F337" t="s">
        <v>57</v>
      </c>
      <c r="G337" t="s">
        <v>30</v>
      </c>
      <c r="H337" t="s">
        <v>439</v>
      </c>
      <c r="I337" t="s">
        <v>107</v>
      </c>
      <c r="J337" s="4">
        <v>807</v>
      </c>
      <c r="K337" s="4">
        <v>663</v>
      </c>
      <c r="L337" s="4">
        <v>599</v>
      </c>
      <c r="M337" s="4">
        <v>64</v>
      </c>
      <c r="N337" s="4">
        <v>23</v>
      </c>
      <c r="O337" s="4">
        <v>37</v>
      </c>
      <c r="P337" t="s">
        <v>54</v>
      </c>
      <c r="Q337" s="4">
        <v>42</v>
      </c>
      <c r="R337" s="4">
        <v>49</v>
      </c>
      <c r="S337" s="4">
        <v>72.400000000000006</v>
      </c>
      <c r="T337" s="5">
        <v>1.91</v>
      </c>
      <c r="U337" s="5">
        <v>27.23</v>
      </c>
      <c r="V337" s="43">
        <v>12510.37</v>
      </c>
      <c r="W337" s="5">
        <v>6.1</v>
      </c>
      <c r="X337" s="6" t="s">
        <v>34</v>
      </c>
      <c r="Y337" s="4">
        <v>25</v>
      </c>
      <c r="Z337" s="43">
        <v>19641.95</v>
      </c>
      <c r="AA337" s="8">
        <f t="shared" si="110"/>
        <v>0.82156133828996281</v>
      </c>
      <c r="AB337" s="8">
        <f t="shared" si="111"/>
        <v>9.6530920060331829E-2</v>
      </c>
      <c r="AC337" s="8">
        <f t="shared" si="112"/>
        <v>3.4690799396681751E-2</v>
      </c>
      <c r="AD337" s="8">
        <f t="shared" si="113"/>
        <v>0.90346907993966818</v>
      </c>
      <c r="AE337" s="11">
        <f t="shared" si="114"/>
        <v>0.6166666666666667</v>
      </c>
      <c r="AF337" s="11">
        <f t="shared" si="115"/>
        <v>73.469387755102048</v>
      </c>
      <c r="AG337" s="11">
        <f t="shared" si="116"/>
        <v>9.024166666666666</v>
      </c>
      <c r="AH337" s="13">
        <f t="shared" si="117"/>
        <v>8.798333333333332</v>
      </c>
      <c r="AI337">
        <f t="shared" si="118"/>
        <v>9.4149999999999991</v>
      </c>
      <c r="AJ337" s="14">
        <f t="shared" si="119"/>
        <v>0.93450168171357761</v>
      </c>
      <c r="AK337">
        <f t="shared" si="120"/>
        <v>85.714285714285708</v>
      </c>
      <c r="AL337" s="8">
        <f t="shared" si="121"/>
        <v>0.85714285714285732</v>
      </c>
      <c r="AM337" s="8">
        <f t="shared" si="122"/>
        <v>0.90346907993966818</v>
      </c>
      <c r="AN337" s="16">
        <f t="shared" si="123"/>
        <v>0.72368003535414749</v>
      </c>
      <c r="AO337" s="16">
        <f t="shared" si="124"/>
        <v>0.86332972654979145</v>
      </c>
      <c r="AP337" s="17">
        <f t="shared" si="125"/>
        <v>12510.37</v>
      </c>
      <c r="AQ337" s="17">
        <f t="shared" si="126"/>
        <v>18.869336349924588</v>
      </c>
      <c r="AR337" s="17">
        <f t="shared" si="127"/>
        <v>7131.58</v>
      </c>
      <c r="AS337" s="17">
        <f t="shared" si="128"/>
        <v>10.756530920060332</v>
      </c>
      <c r="AT337" s="18" t="str">
        <f t="shared" si="129"/>
        <v>Low</v>
      </c>
      <c r="AU337" s="16" t="str">
        <f t="shared" si="130"/>
        <v>Warning</v>
      </c>
      <c r="AV337" s="17">
        <f t="shared" si="131"/>
        <v>433.99473604826551</v>
      </c>
    </row>
    <row r="338" spans="1:48">
      <c r="A338">
        <v>337</v>
      </c>
      <c r="B338" s="2">
        <v>46137</v>
      </c>
      <c r="C338" t="s">
        <v>46</v>
      </c>
      <c r="D338" t="s">
        <v>55</v>
      </c>
      <c r="E338" t="s">
        <v>92</v>
      </c>
      <c r="F338" t="s">
        <v>42</v>
      </c>
      <c r="G338" t="s">
        <v>103</v>
      </c>
      <c r="H338" t="s">
        <v>440</v>
      </c>
      <c r="I338" t="s">
        <v>111</v>
      </c>
      <c r="J338" s="4">
        <v>579</v>
      </c>
      <c r="K338" s="4">
        <v>513</v>
      </c>
      <c r="L338" s="4">
        <v>493</v>
      </c>
      <c r="M338" s="4">
        <v>20</v>
      </c>
      <c r="N338" s="4">
        <v>5</v>
      </c>
      <c r="O338" s="4">
        <v>12</v>
      </c>
      <c r="P338" t="s">
        <v>33</v>
      </c>
      <c r="Q338" s="4">
        <v>57</v>
      </c>
      <c r="R338" s="4">
        <v>58</v>
      </c>
      <c r="S338" s="4">
        <v>74</v>
      </c>
      <c r="T338" s="5">
        <v>2.4</v>
      </c>
      <c r="U338" s="5">
        <v>19.18</v>
      </c>
      <c r="V338" s="43">
        <v>14488.92</v>
      </c>
      <c r="W338" s="5">
        <v>9.27</v>
      </c>
      <c r="X338" s="6" t="s">
        <v>45</v>
      </c>
      <c r="Y338" s="4">
        <v>24</v>
      </c>
      <c r="Z338" s="43">
        <v>23191.43</v>
      </c>
      <c r="AA338" s="8">
        <f t="shared" si="110"/>
        <v>0.88601036269430056</v>
      </c>
      <c r="AB338" s="8">
        <f t="shared" si="111"/>
        <v>3.8986354775828458E-2</v>
      </c>
      <c r="AC338" s="8">
        <f t="shared" si="112"/>
        <v>9.7465886939571145E-3</v>
      </c>
      <c r="AD338" s="8">
        <f t="shared" si="113"/>
        <v>0.96101364522417154</v>
      </c>
      <c r="AE338" s="11">
        <f t="shared" si="114"/>
        <v>0.2</v>
      </c>
      <c r="AF338" s="11">
        <f t="shared" si="115"/>
        <v>62.068965517241381</v>
      </c>
      <c r="AG338" s="11">
        <f t="shared" si="116"/>
        <v>8.2650000000000006</v>
      </c>
      <c r="AH338" s="13">
        <f t="shared" si="117"/>
        <v>8.9675000000000011</v>
      </c>
      <c r="AI338">
        <f t="shared" si="118"/>
        <v>9.1675000000000004</v>
      </c>
      <c r="AJ338" s="14">
        <f t="shared" si="119"/>
        <v>0.97818380147259343</v>
      </c>
      <c r="AK338">
        <f t="shared" si="120"/>
        <v>63.157894736842103</v>
      </c>
      <c r="AL338" s="8">
        <f t="shared" si="121"/>
        <v>0.98275862068965525</v>
      </c>
      <c r="AM338" s="8">
        <f t="shared" si="122"/>
        <v>0.96101364522417154</v>
      </c>
      <c r="AN338" s="16">
        <f t="shared" si="123"/>
        <v>0.92384025694633831</v>
      </c>
      <c r="AO338" s="16">
        <f t="shared" si="124"/>
        <v>0.86354004234978499</v>
      </c>
      <c r="AP338" s="17">
        <f t="shared" si="125"/>
        <v>14488.92</v>
      </c>
      <c r="AQ338" s="17">
        <f t="shared" si="126"/>
        <v>28.243508771929825</v>
      </c>
      <c r="AR338" s="17">
        <f t="shared" si="127"/>
        <v>8702.51</v>
      </c>
      <c r="AS338" s="17">
        <f t="shared" si="128"/>
        <v>16.963957115009748</v>
      </c>
      <c r="AT338" s="18" t="str">
        <f t="shared" si="129"/>
        <v>Medium</v>
      </c>
      <c r="AU338" s="16" t="str">
        <f t="shared" si="130"/>
        <v>Normal</v>
      </c>
      <c r="AV338" s="17">
        <f t="shared" si="131"/>
        <v>141.21754385964914</v>
      </c>
    </row>
    <row r="339" spans="1:48">
      <c r="A339">
        <v>338</v>
      </c>
      <c r="B339" s="2">
        <v>46057</v>
      </c>
      <c r="C339" t="s">
        <v>46</v>
      </c>
      <c r="D339" t="s">
        <v>108</v>
      </c>
      <c r="E339" t="s">
        <v>109</v>
      </c>
      <c r="F339" t="s">
        <v>57</v>
      </c>
      <c r="G339" t="s">
        <v>30</v>
      </c>
      <c r="H339" t="s">
        <v>441</v>
      </c>
      <c r="I339" t="s">
        <v>86</v>
      </c>
      <c r="J339" s="4">
        <v>867</v>
      </c>
      <c r="K339" s="4">
        <v>684</v>
      </c>
      <c r="L339" s="4">
        <v>580</v>
      </c>
      <c r="M339" s="4">
        <v>104</v>
      </c>
      <c r="N339" s="4">
        <v>30</v>
      </c>
      <c r="O339" s="4">
        <v>46</v>
      </c>
      <c r="P339" t="s">
        <v>73</v>
      </c>
      <c r="Q339" s="4">
        <v>42</v>
      </c>
      <c r="R339" s="4">
        <v>49</v>
      </c>
      <c r="S339" s="4">
        <v>81.599999999999994</v>
      </c>
      <c r="T339" s="5">
        <v>3.61</v>
      </c>
      <c r="U339" s="5">
        <v>22.42</v>
      </c>
      <c r="V339" s="43">
        <v>12001.03</v>
      </c>
      <c r="W339" s="5">
        <v>6.18</v>
      </c>
      <c r="X339" s="6" t="s">
        <v>50</v>
      </c>
      <c r="Y339" s="4">
        <v>46</v>
      </c>
      <c r="Z339" s="43">
        <v>18160.810000000001</v>
      </c>
      <c r="AA339" s="8">
        <f t="shared" si="110"/>
        <v>0.78892733564013839</v>
      </c>
      <c r="AB339" s="8">
        <f t="shared" si="111"/>
        <v>0.15204678362573099</v>
      </c>
      <c r="AC339" s="8">
        <f t="shared" si="112"/>
        <v>4.3859649122807015E-2</v>
      </c>
      <c r="AD339" s="8">
        <f t="shared" si="113"/>
        <v>0.84795321637426901</v>
      </c>
      <c r="AE339" s="11">
        <f t="shared" si="114"/>
        <v>0.76666666666666672</v>
      </c>
      <c r="AF339" s="11">
        <f t="shared" si="115"/>
        <v>73.469387755102048</v>
      </c>
      <c r="AG339" s="11">
        <f t="shared" si="116"/>
        <v>9.31</v>
      </c>
      <c r="AH339" s="13">
        <f t="shared" si="117"/>
        <v>9.3483333333333327</v>
      </c>
      <c r="AI339">
        <f t="shared" si="118"/>
        <v>10.115</v>
      </c>
      <c r="AJ339" s="14">
        <f t="shared" si="119"/>
        <v>0.92420497610809016</v>
      </c>
      <c r="AK339">
        <f t="shared" si="120"/>
        <v>85.714285714285708</v>
      </c>
      <c r="AL339" s="8">
        <f t="shared" si="121"/>
        <v>0.85714285714285732</v>
      </c>
      <c r="AM339" s="8">
        <f t="shared" si="122"/>
        <v>0.84795321637426901</v>
      </c>
      <c r="AN339" s="16">
        <f t="shared" si="123"/>
        <v>0.67172792749710819</v>
      </c>
      <c r="AO339" s="16">
        <f t="shared" si="124"/>
        <v>0.86344909179986573</v>
      </c>
      <c r="AP339" s="17">
        <f t="shared" si="125"/>
        <v>12001.03</v>
      </c>
      <c r="AQ339" s="17">
        <f t="shared" si="126"/>
        <v>17.545365497076023</v>
      </c>
      <c r="AR339" s="17">
        <f t="shared" si="127"/>
        <v>6159.7800000000007</v>
      </c>
      <c r="AS339" s="17">
        <f t="shared" si="128"/>
        <v>9.0055263157894743</v>
      </c>
      <c r="AT339" s="18" t="str">
        <f t="shared" si="129"/>
        <v>High</v>
      </c>
      <c r="AU339" s="16" t="str">
        <f t="shared" si="130"/>
        <v>Critical</v>
      </c>
      <c r="AV339" s="17">
        <f t="shared" si="131"/>
        <v>526.36096491228068</v>
      </c>
    </row>
    <row r="340" spans="1:48">
      <c r="A340">
        <v>339</v>
      </c>
      <c r="B340" s="2">
        <v>46075</v>
      </c>
      <c r="C340" t="s">
        <v>26</v>
      </c>
      <c r="D340" t="s">
        <v>27</v>
      </c>
      <c r="E340" t="s">
        <v>51</v>
      </c>
      <c r="F340" t="s">
        <v>42</v>
      </c>
      <c r="G340" t="s">
        <v>36</v>
      </c>
      <c r="H340" t="s">
        <v>442</v>
      </c>
      <c r="I340" t="s">
        <v>140</v>
      </c>
      <c r="J340" s="4">
        <v>800</v>
      </c>
      <c r="K340" s="4">
        <v>731</v>
      </c>
      <c r="L340" s="4">
        <v>699</v>
      </c>
      <c r="M340" s="4">
        <v>32</v>
      </c>
      <c r="N340" s="4">
        <v>7</v>
      </c>
      <c r="O340" s="4">
        <v>27</v>
      </c>
      <c r="P340" t="s">
        <v>33</v>
      </c>
      <c r="Q340" s="4">
        <v>45</v>
      </c>
      <c r="R340" s="4">
        <v>44</v>
      </c>
      <c r="S340" s="4">
        <v>75.099999999999994</v>
      </c>
      <c r="T340" s="5">
        <v>1.84</v>
      </c>
      <c r="U340" s="5">
        <v>30.13</v>
      </c>
      <c r="V340" s="43">
        <v>15796.54</v>
      </c>
      <c r="W340" s="5">
        <v>7.66</v>
      </c>
      <c r="X340" s="6" t="s">
        <v>34</v>
      </c>
      <c r="Y340" s="4">
        <v>11</v>
      </c>
      <c r="Z340" s="43">
        <v>24422.01</v>
      </c>
      <c r="AA340" s="8">
        <f t="shared" si="110"/>
        <v>0.91374999999999995</v>
      </c>
      <c r="AB340" s="8">
        <f t="shared" si="111"/>
        <v>4.3775649794801641E-2</v>
      </c>
      <c r="AC340" s="8">
        <f t="shared" si="112"/>
        <v>9.575923392612859E-3</v>
      </c>
      <c r="AD340" s="8">
        <f t="shared" si="113"/>
        <v>0.95622435020519836</v>
      </c>
      <c r="AE340" s="11">
        <f t="shared" si="114"/>
        <v>0.45</v>
      </c>
      <c r="AF340" s="11">
        <f t="shared" si="115"/>
        <v>81.818181818181813</v>
      </c>
      <c r="AG340" s="11">
        <f t="shared" si="116"/>
        <v>8.9344444444444449</v>
      </c>
      <c r="AH340" s="13">
        <f t="shared" si="117"/>
        <v>9.5500000000000007</v>
      </c>
      <c r="AI340">
        <f t="shared" si="118"/>
        <v>10</v>
      </c>
      <c r="AJ340" s="14">
        <f t="shared" si="119"/>
        <v>0.95500000000000007</v>
      </c>
      <c r="AK340">
        <f t="shared" si="120"/>
        <v>80</v>
      </c>
      <c r="AL340" s="8">
        <f t="shared" si="121"/>
        <v>1.0227272727272727</v>
      </c>
      <c r="AM340" s="8">
        <f t="shared" si="122"/>
        <v>0.95622435020519836</v>
      </c>
      <c r="AN340" s="16">
        <f t="shared" si="123"/>
        <v>0.93394866931973641</v>
      </c>
      <c r="AO340" s="16">
        <f t="shared" si="124"/>
        <v>0.86373870080938642</v>
      </c>
      <c r="AP340" s="17">
        <f t="shared" si="125"/>
        <v>15796.54</v>
      </c>
      <c r="AQ340" s="17">
        <f t="shared" si="126"/>
        <v>21.609493844049251</v>
      </c>
      <c r="AR340" s="17">
        <f t="shared" si="127"/>
        <v>8625.4699999999975</v>
      </c>
      <c r="AS340" s="17">
        <f t="shared" si="128"/>
        <v>11.799548563611488</v>
      </c>
      <c r="AT340" s="18" t="str">
        <f t="shared" si="129"/>
        <v>Medium</v>
      </c>
      <c r="AU340" s="16" t="str">
        <f t="shared" si="130"/>
        <v>Normal</v>
      </c>
      <c r="AV340" s="17">
        <f t="shared" si="131"/>
        <v>151.26645690834476</v>
      </c>
    </row>
    <row r="341" spans="1:48">
      <c r="A341">
        <v>340</v>
      </c>
      <c r="B341" s="2">
        <v>46131</v>
      </c>
      <c r="C341" t="s">
        <v>46</v>
      </c>
      <c r="D341" t="s">
        <v>77</v>
      </c>
      <c r="E341" t="s">
        <v>78</v>
      </c>
      <c r="F341" t="s">
        <v>29</v>
      </c>
      <c r="G341" t="s">
        <v>58</v>
      </c>
      <c r="H341" t="s">
        <v>443</v>
      </c>
      <c r="I341" t="s">
        <v>119</v>
      </c>
      <c r="J341" s="4">
        <v>773</v>
      </c>
      <c r="K341" s="4">
        <v>768</v>
      </c>
      <c r="L341" s="4">
        <v>732</v>
      </c>
      <c r="M341" s="4">
        <v>36</v>
      </c>
      <c r="N341" s="4">
        <v>7</v>
      </c>
      <c r="O341" s="4">
        <v>41</v>
      </c>
      <c r="P341" t="s">
        <v>54</v>
      </c>
      <c r="Q341" s="4">
        <v>49</v>
      </c>
      <c r="R341" s="4">
        <v>50</v>
      </c>
      <c r="S341" s="4">
        <v>67.400000000000006</v>
      </c>
      <c r="T341" s="5">
        <v>2.1800000000000002</v>
      </c>
      <c r="U341" s="5">
        <v>25.07</v>
      </c>
      <c r="V341" s="43">
        <v>16195.95</v>
      </c>
      <c r="W341" s="5">
        <v>7.78</v>
      </c>
      <c r="X341" s="6" t="s">
        <v>34</v>
      </c>
      <c r="Y341" s="4">
        <v>38</v>
      </c>
      <c r="Z341" s="43">
        <v>27817.17</v>
      </c>
      <c r="AA341" s="8">
        <f t="shared" si="110"/>
        <v>0.99353169469598968</v>
      </c>
      <c r="AB341" s="8">
        <f t="shared" si="111"/>
        <v>4.6875E-2</v>
      </c>
      <c r="AC341" s="8">
        <f t="shared" si="112"/>
        <v>9.1145833333333339E-3</v>
      </c>
      <c r="AD341" s="8">
        <f t="shared" si="113"/>
        <v>0.953125</v>
      </c>
      <c r="AE341" s="11">
        <f t="shared" si="114"/>
        <v>0.68333333333333335</v>
      </c>
      <c r="AF341" s="11">
        <f t="shared" si="115"/>
        <v>72</v>
      </c>
      <c r="AG341" s="11">
        <f t="shared" si="116"/>
        <v>10.666666666666666</v>
      </c>
      <c r="AH341" s="13">
        <f t="shared" si="117"/>
        <v>9.838055555555556</v>
      </c>
      <c r="AI341">
        <f t="shared" si="118"/>
        <v>10.52138888888889</v>
      </c>
      <c r="AJ341" s="14">
        <f t="shared" si="119"/>
        <v>0.93505293449850835</v>
      </c>
      <c r="AK341">
        <f t="shared" si="120"/>
        <v>73.469387755102048</v>
      </c>
      <c r="AL341" s="8">
        <f t="shared" si="121"/>
        <v>0.97999999999999987</v>
      </c>
      <c r="AM341" s="8">
        <f t="shared" si="122"/>
        <v>0.953125</v>
      </c>
      <c r="AN341" s="16">
        <f t="shared" si="123"/>
        <v>0.87339788163001286</v>
      </c>
      <c r="AO341" s="16">
        <f t="shared" si="124"/>
        <v>0.86363248300528617</v>
      </c>
      <c r="AP341" s="17">
        <f t="shared" si="125"/>
        <v>16195.95</v>
      </c>
      <c r="AQ341" s="17">
        <f t="shared" si="126"/>
        <v>21.088476562500002</v>
      </c>
      <c r="AR341" s="17">
        <f t="shared" si="127"/>
        <v>11621.219999999998</v>
      </c>
      <c r="AS341" s="17">
        <f t="shared" si="128"/>
        <v>15.131796874999997</v>
      </c>
      <c r="AT341" s="18" t="str">
        <f t="shared" si="129"/>
        <v>High</v>
      </c>
      <c r="AU341" s="16" t="str">
        <f t="shared" si="130"/>
        <v>Normal</v>
      </c>
      <c r="AV341" s="17">
        <f t="shared" si="131"/>
        <v>147.61933593750001</v>
      </c>
    </row>
    <row r="342" spans="1:48">
      <c r="A342">
        <v>341</v>
      </c>
      <c r="B342" s="2">
        <v>46118</v>
      </c>
      <c r="C342" t="s">
        <v>46</v>
      </c>
      <c r="D342" t="s">
        <v>40</v>
      </c>
      <c r="E342" t="s">
        <v>41</v>
      </c>
      <c r="F342" t="s">
        <v>57</v>
      </c>
      <c r="G342" t="s">
        <v>47</v>
      </c>
      <c r="H342" t="s">
        <v>444</v>
      </c>
      <c r="I342" t="s">
        <v>134</v>
      </c>
      <c r="J342" s="4">
        <v>548</v>
      </c>
      <c r="K342" s="4">
        <v>580</v>
      </c>
      <c r="L342" s="4">
        <v>548</v>
      </c>
      <c r="M342" s="4">
        <v>32</v>
      </c>
      <c r="N342" s="4">
        <v>9</v>
      </c>
      <c r="O342" s="4">
        <v>0</v>
      </c>
      <c r="P342" t="s">
        <v>39</v>
      </c>
      <c r="Q342" s="4">
        <v>64</v>
      </c>
      <c r="R342" s="4">
        <v>67</v>
      </c>
      <c r="S342" s="4">
        <v>74.7</v>
      </c>
      <c r="T342" s="5">
        <v>1.62</v>
      </c>
      <c r="U342" s="5">
        <v>18.16</v>
      </c>
      <c r="V342" s="43">
        <v>18459.52</v>
      </c>
      <c r="W342" s="5">
        <v>9.4</v>
      </c>
      <c r="X342" s="6" t="s">
        <v>34</v>
      </c>
      <c r="Y342" s="4">
        <v>13</v>
      </c>
      <c r="Z342" s="43">
        <v>28818.27</v>
      </c>
      <c r="AA342" s="8">
        <f t="shared" si="110"/>
        <v>1.0583941605839415</v>
      </c>
      <c r="AB342" s="8">
        <f t="shared" si="111"/>
        <v>5.5172413793103448E-2</v>
      </c>
      <c r="AC342" s="8">
        <f t="shared" si="112"/>
        <v>1.5517241379310345E-2</v>
      </c>
      <c r="AD342" s="8">
        <f t="shared" si="113"/>
        <v>0.94482758620689655</v>
      </c>
      <c r="AE342" s="11">
        <f t="shared" si="114"/>
        <v>0</v>
      </c>
      <c r="AF342" s="11">
        <f t="shared" si="115"/>
        <v>53.731343283582092</v>
      </c>
      <c r="AG342" s="11">
        <f t="shared" si="116"/>
        <v>10.794444444444444</v>
      </c>
      <c r="AH342" s="13">
        <f t="shared" si="117"/>
        <v>9.7422222222222228</v>
      </c>
      <c r="AI342">
        <f t="shared" si="118"/>
        <v>9.7422222222222228</v>
      </c>
      <c r="AJ342" s="14">
        <f t="shared" si="119"/>
        <v>1</v>
      </c>
      <c r="AK342">
        <f t="shared" si="120"/>
        <v>56.25</v>
      </c>
      <c r="AL342" s="8">
        <f t="shared" si="121"/>
        <v>0.95522388059701502</v>
      </c>
      <c r="AM342" s="8">
        <f t="shared" si="122"/>
        <v>0.94482758620689655</v>
      </c>
      <c r="AN342" s="16">
        <f t="shared" si="123"/>
        <v>0.90252187339166245</v>
      </c>
      <c r="AO342" s="16">
        <f t="shared" si="124"/>
        <v>0.86361768694676366</v>
      </c>
      <c r="AP342" s="17">
        <f t="shared" si="125"/>
        <v>18459.52</v>
      </c>
      <c r="AQ342" s="17">
        <f t="shared" si="126"/>
        <v>31.826758620689656</v>
      </c>
      <c r="AR342" s="17">
        <f t="shared" si="127"/>
        <v>10358.75</v>
      </c>
      <c r="AS342" s="17">
        <f t="shared" si="128"/>
        <v>17.859913793103448</v>
      </c>
      <c r="AT342" s="18" t="str">
        <f t="shared" si="129"/>
        <v>Low</v>
      </c>
      <c r="AU342" s="16" t="str">
        <f t="shared" si="130"/>
        <v>Normal</v>
      </c>
      <c r="AV342" s="17">
        <f t="shared" si="131"/>
        <v>286.44082758620692</v>
      </c>
    </row>
    <row r="343" spans="1:48">
      <c r="A343">
        <v>342</v>
      </c>
      <c r="B343" s="2">
        <v>46201</v>
      </c>
      <c r="C343" t="s">
        <v>26</v>
      </c>
      <c r="D343" t="s">
        <v>40</v>
      </c>
      <c r="E343" t="s">
        <v>41</v>
      </c>
      <c r="F343" t="s">
        <v>42</v>
      </c>
      <c r="G343" t="s">
        <v>30</v>
      </c>
      <c r="H343" t="s">
        <v>445</v>
      </c>
      <c r="I343" t="s">
        <v>65</v>
      </c>
      <c r="J343" s="4">
        <v>905</v>
      </c>
      <c r="K343" s="4">
        <v>895</v>
      </c>
      <c r="L343" s="4">
        <v>859</v>
      </c>
      <c r="M343" s="4">
        <v>36</v>
      </c>
      <c r="N343" s="4">
        <v>12</v>
      </c>
      <c r="O343" s="4">
        <v>12</v>
      </c>
      <c r="P343" t="s">
        <v>81</v>
      </c>
      <c r="Q343" s="4">
        <v>42</v>
      </c>
      <c r="R343" s="4">
        <v>42</v>
      </c>
      <c r="S343" s="4">
        <v>64.7</v>
      </c>
      <c r="T343" s="5">
        <v>2.2400000000000002</v>
      </c>
      <c r="U343" s="5">
        <v>36.96</v>
      </c>
      <c r="V343" s="43">
        <v>15588.56</v>
      </c>
      <c r="W343" s="5">
        <v>9.64</v>
      </c>
      <c r="X343" s="6" t="s">
        <v>89</v>
      </c>
      <c r="Y343" s="4">
        <v>34</v>
      </c>
      <c r="Z343" s="43">
        <v>28175.56</v>
      </c>
      <c r="AA343" s="8">
        <f t="shared" si="110"/>
        <v>0.98895027624309395</v>
      </c>
      <c r="AB343" s="8">
        <f t="shared" si="111"/>
        <v>4.0223463687150837E-2</v>
      </c>
      <c r="AC343" s="8">
        <f t="shared" si="112"/>
        <v>1.3407821229050279E-2</v>
      </c>
      <c r="AD343" s="8">
        <f t="shared" si="113"/>
        <v>0.9597765363128492</v>
      </c>
      <c r="AE343" s="11">
        <f t="shared" si="114"/>
        <v>0.2</v>
      </c>
      <c r="AF343" s="11">
        <f t="shared" si="115"/>
        <v>85.714285714285708</v>
      </c>
      <c r="AG343" s="11">
        <f t="shared" si="116"/>
        <v>10.441666666666666</v>
      </c>
      <c r="AH343" s="13">
        <f t="shared" si="117"/>
        <v>10.358333333333334</v>
      </c>
      <c r="AI343">
        <f t="shared" si="118"/>
        <v>10.558333333333334</v>
      </c>
      <c r="AJ343" s="14">
        <f t="shared" si="119"/>
        <v>0.9810576164167325</v>
      </c>
      <c r="AK343">
        <f t="shared" si="120"/>
        <v>85.714285714285708</v>
      </c>
      <c r="AL343" s="8">
        <f t="shared" si="121"/>
        <v>1</v>
      </c>
      <c r="AM343" s="8">
        <f t="shared" si="122"/>
        <v>0.9597765363128492</v>
      </c>
      <c r="AN343" s="16">
        <f t="shared" si="123"/>
        <v>0.94159608100779135</v>
      </c>
      <c r="AO343" s="16">
        <f t="shared" si="124"/>
        <v>0.86355865176247693</v>
      </c>
      <c r="AP343" s="17">
        <f t="shared" si="125"/>
        <v>15588.56</v>
      </c>
      <c r="AQ343" s="17">
        <f t="shared" si="126"/>
        <v>17.417385474860335</v>
      </c>
      <c r="AR343" s="17">
        <f t="shared" si="127"/>
        <v>12587.000000000002</v>
      </c>
      <c r="AS343" s="17">
        <f t="shared" si="128"/>
        <v>14.063687150837991</v>
      </c>
      <c r="AT343" s="18" t="str">
        <f t="shared" si="129"/>
        <v>Medium</v>
      </c>
      <c r="AU343" s="16" t="str">
        <f t="shared" si="130"/>
        <v>Normal</v>
      </c>
      <c r="AV343" s="17">
        <f t="shared" si="131"/>
        <v>209.00862569832401</v>
      </c>
    </row>
    <row r="344" spans="1:48">
      <c r="A344">
        <v>343</v>
      </c>
      <c r="B344" s="2">
        <v>46124</v>
      </c>
      <c r="C344" t="s">
        <v>26</v>
      </c>
      <c r="D344" t="s">
        <v>55</v>
      </c>
      <c r="E344" t="s">
        <v>56</v>
      </c>
      <c r="F344" t="s">
        <v>57</v>
      </c>
      <c r="G344" t="s">
        <v>30</v>
      </c>
      <c r="H344" t="s">
        <v>446</v>
      </c>
      <c r="I344" t="s">
        <v>53</v>
      </c>
      <c r="J344" s="4">
        <v>849</v>
      </c>
      <c r="K344" s="4">
        <v>753</v>
      </c>
      <c r="L344" s="4">
        <v>703</v>
      </c>
      <c r="M344" s="4">
        <v>50</v>
      </c>
      <c r="N344" s="4">
        <v>16</v>
      </c>
      <c r="O344" s="4">
        <v>22</v>
      </c>
      <c r="P344" t="s">
        <v>76</v>
      </c>
      <c r="Q344" s="4">
        <v>42</v>
      </c>
      <c r="R344" s="4">
        <v>45</v>
      </c>
      <c r="S344" s="4">
        <v>63.7</v>
      </c>
      <c r="T344" s="5">
        <v>2.9</v>
      </c>
      <c r="U344" s="5">
        <v>30.38</v>
      </c>
      <c r="V344" s="43">
        <v>13544.38</v>
      </c>
      <c r="W344" s="5">
        <v>7</v>
      </c>
      <c r="X344" s="6" t="s">
        <v>45</v>
      </c>
      <c r="Y344" s="4">
        <v>9</v>
      </c>
      <c r="Z344" s="43">
        <v>22764.61</v>
      </c>
      <c r="AA344" s="8">
        <f t="shared" si="110"/>
        <v>0.88692579505300351</v>
      </c>
      <c r="AB344" s="8">
        <f t="shared" si="111"/>
        <v>6.6401062416998669E-2</v>
      </c>
      <c r="AC344" s="8">
        <f t="shared" si="112"/>
        <v>2.1248339973439574E-2</v>
      </c>
      <c r="AD344" s="8">
        <f t="shared" si="113"/>
        <v>0.93359893758300128</v>
      </c>
      <c r="AE344" s="11">
        <f t="shared" si="114"/>
        <v>0.36666666666666664</v>
      </c>
      <c r="AF344" s="11">
        <f t="shared" si="115"/>
        <v>80</v>
      </c>
      <c r="AG344" s="11">
        <f t="shared" si="116"/>
        <v>9.4124999999999996</v>
      </c>
      <c r="AH344" s="13">
        <f t="shared" si="117"/>
        <v>9.5383333333333322</v>
      </c>
      <c r="AI344">
        <f t="shared" si="118"/>
        <v>9.9049999999999994</v>
      </c>
      <c r="AJ344" s="14">
        <f t="shared" si="119"/>
        <v>0.96298165909473321</v>
      </c>
      <c r="AK344">
        <f t="shared" si="120"/>
        <v>85.714285714285708</v>
      </c>
      <c r="AL344" s="8">
        <f t="shared" si="121"/>
        <v>0.93333333333333335</v>
      </c>
      <c r="AM344" s="8">
        <f t="shared" si="122"/>
        <v>0.93359893758300128</v>
      </c>
      <c r="AN344" s="16">
        <f t="shared" si="123"/>
        <v>0.839102743586575</v>
      </c>
      <c r="AO344" s="16">
        <f t="shared" si="124"/>
        <v>0.86344005384569078</v>
      </c>
      <c r="AP344" s="17">
        <f t="shared" si="125"/>
        <v>13544.38</v>
      </c>
      <c r="AQ344" s="17">
        <f t="shared" si="126"/>
        <v>17.987224435590967</v>
      </c>
      <c r="AR344" s="17">
        <f t="shared" si="127"/>
        <v>9220.2300000000014</v>
      </c>
      <c r="AS344" s="17">
        <f t="shared" si="128"/>
        <v>12.244661354581675</v>
      </c>
      <c r="AT344" s="18" t="str">
        <f t="shared" si="129"/>
        <v>Low</v>
      </c>
      <c r="AU344" s="16" t="str">
        <f t="shared" si="130"/>
        <v>Warning</v>
      </c>
      <c r="AV344" s="17">
        <f t="shared" si="131"/>
        <v>287.79559096945547</v>
      </c>
    </row>
    <row r="345" spans="1:48">
      <c r="A345">
        <v>344</v>
      </c>
      <c r="B345" s="2">
        <v>46024</v>
      </c>
      <c r="C345" t="s">
        <v>26</v>
      </c>
      <c r="D345" t="s">
        <v>40</v>
      </c>
      <c r="E345" t="s">
        <v>67</v>
      </c>
      <c r="F345" t="s">
        <v>29</v>
      </c>
      <c r="G345" t="s">
        <v>36</v>
      </c>
      <c r="H345" t="s">
        <v>447</v>
      </c>
      <c r="I345" t="s">
        <v>86</v>
      </c>
      <c r="J345" s="4">
        <v>948</v>
      </c>
      <c r="K345" s="4">
        <v>1007</v>
      </c>
      <c r="L345" s="4">
        <v>972</v>
      </c>
      <c r="M345" s="4">
        <v>35</v>
      </c>
      <c r="N345" s="4">
        <v>7</v>
      </c>
      <c r="O345" s="4">
        <v>15</v>
      </c>
      <c r="P345" t="s">
        <v>33</v>
      </c>
      <c r="Q345" s="4">
        <v>45</v>
      </c>
      <c r="R345" s="4">
        <v>44</v>
      </c>
      <c r="S345" s="4">
        <v>75.8</v>
      </c>
      <c r="T345" s="5">
        <v>2.42</v>
      </c>
      <c r="U345" s="5">
        <v>36.270000000000003</v>
      </c>
      <c r="V345" s="43">
        <v>19902.66</v>
      </c>
      <c r="W345" s="5">
        <v>10.28</v>
      </c>
      <c r="X345" s="6" t="s">
        <v>45</v>
      </c>
      <c r="Y345" s="4">
        <v>12</v>
      </c>
      <c r="Z345" s="43">
        <v>33391.08</v>
      </c>
      <c r="AA345" s="8">
        <f t="shared" si="110"/>
        <v>1.0622362869198312</v>
      </c>
      <c r="AB345" s="8">
        <f t="shared" si="111"/>
        <v>3.4756703078450843E-2</v>
      </c>
      <c r="AC345" s="8">
        <f t="shared" si="112"/>
        <v>6.9513406156901684E-3</v>
      </c>
      <c r="AD345" s="8">
        <f t="shared" si="113"/>
        <v>0.9652432969215492</v>
      </c>
      <c r="AE345" s="11">
        <f t="shared" si="114"/>
        <v>0.25</v>
      </c>
      <c r="AF345" s="11">
        <f t="shared" si="115"/>
        <v>81.818181818181813</v>
      </c>
      <c r="AG345" s="11">
        <f t="shared" si="116"/>
        <v>12.307777777777778</v>
      </c>
      <c r="AH345" s="13">
        <f t="shared" si="117"/>
        <v>11.6</v>
      </c>
      <c r="AI345">
        <f t="shared" si="118"/>
        <v>11.85</v>
      </c>
      <c r="AJ345" s="14">
        <f t="shared" si="119"/>
        <v>0.97890295358649793</v>
      </c>
      <c r="AK345">
        <f t="shared" si="120"/>
        <v>80</v>
      </c>
      <c r="AL345" s="8">
        <f t="shared" si="121"/>
        <v>1.0227272727272727</v>
      </c>
      <c r="AM345" s="8">
        <f t="shared" si="122"/>
        <v>0.9652432969215492</v>
      </c>
      <c r="AN345" s="16">
        <f t="shared" si="123"/>
        <v>0.96635404870166597</v>
      </c>
      <c r="AO345" s="16">
        <f t="shared" si="124"/>
        <v>0.86347709693588715</v>
      </c>
      <c r="AP345" s="17">
        <f t="shared" si="125"/>
        <v>19902.66</v>
      </c>
      <c r="AQ345" s="17">
        <f t="shared" si="126"/>
        <v>19.764309831181727</v>
      </c>
      <c r="AR345" s="17">
        <f t="shared" si="127"/>
        <v>13488.420000000002</v>
      </c>
      <c r="AS345" s="17">
        <f t="shared" si="128"/>
        <v>13.394657398212514</v>
      </c>
      <c r="AT345" s="18" t="str">
        <f t="shared" si="129"/>
        <v>Medium</v>
      </c>
      <c r="AU345" s="16" t="str">
        <f t="shared" si="130"/>
        <v>Normal</v>
      </c>
      <c r="AV345" s="17">
        <f t="shared" si="131"/>
        <v>138.3501688182721</v>
      </c>
    </row>
    <row r="346" spans="1:48">
      <c r="A346">
        <v>345</v>
      </c>
      <c r="B346" s="2">
        <v>46127</v>
      </c>
      <c r="C346" t="s">
        <v>46</v>
      </c>
      <c r="D346" t="s">
        <v>55</v>
      </c>
      <c r="E346" t="s">
        <v>56</v>
      </c>
      <c r="F346" t="s">
        <v>57</v>
      </c>
      <c r="G346" t="s">
        <v>30</v>
      </c>
      <c r="H346" t="s">
        <v>448</v>
      </c>
      <c r="I346" t="s">
        <v>122</v>
      </c>
      <c r="J346" s="4">
        <v>763</v>
      </c>
      <c r="K346" s="4">
        <v>621</v>
      </c>
      <c r="L346" s="4">
        <v>582</v>
      </c>
      <c r="M346" s="4">
        <v>39</v>
      </c>
      <c r="N346" s="4">
        <v>12</v>
      </c>
      <c r="O346" s="4">
        <v>37</v>
      </c>
      <c r="P346" t="s">
        <v>73</v>
      </c>
      <c r="Q346" s="4">
        <v>42</v>
      </c>
      <c r="R346" s="4">
        <v>44</v>
      </c>
      <c r="S346" s="4">
        <v>70</v>
      </c>
      <c r="T346" s="5">
        <v>2.79</v>
      </c>
      <c r="U346" s="5">
        <v>26.8</v>
      </c>
      <c r="V346" s="43">
        <v>11519.29</v>
      </c>
      <c r="W346" s="5">
        <v>5.88</v>
      </c>
      <c r="X346" s="6" t="s">
        <v>89</v>
      </c>
      <c r="Y346" s="4">
        <v>22</v>
      </c>
      <c r="Z346" s="43">
        <v>19168.080000000002</v>
      </c>
      <c r="AA346" s="8">
        <f t="shared" si="110"/>
        <v>0.81389252948885982</v>
      </c>
      <c r="AB346" s="8">
        <f t="shared" si="111"/>
        <v>6.280193236714976E-2</v>
      </c>
      <c r="AC346" s="8">
        <f t="shared" si="112"/>
        <v>1.932367149758454E-2</v>
      </c>
      <c r="AD346" s="8">
        <f t="shared" si="113"/>
        <v>0.9371980676328503</v>
      </c>
      <c r="AE346" s="11">
        <f t="shared" si="114"/>
        <v>0.6166666666666667</v>
      </c>
      <c r="AF346" s="11">
        <f t="shared" si="115"/>
        <v>81.818181818181813</v>
      </c>
      <c r="AG346" s="11">
        <f t="shared" si="116"/>
        <v>7.59</v>
      </c>
      <c r="AH346" s="13">
        <f t="shared" si="117"/>
        <v>8.2850000000000001</v>
      </c>
      <c r="AI346">
        <f t="shared" si="118"/>
        <v>8.9016666666666673</v>
      </c>
      <c r="AJ346" s="14">
        <f t="shared" si="119"/>
        <v>0.93072458341134612</v>
      </c>
      <c r="AK346">
        <f t="shared" si="120"/>
        <v>85.714285714285708</v>
      </c>
      <c r="AL346" s="8">
        <f t="shared" si="121"/>
        <v>0.95454545454545459</v>
      </c>
      <c r="AM346" s="8">
        <f t="shared" si="122"/>
        <v>0.9371980676328503</v>
      </c>
      <c r="AN346" s="16">
        <f t="shared" si="123"/>
        <v>0.83262449556825313</v>
      </c>
      <c r="AO346" s="16">
        <f t="shared" si="124"/>
        <v>0.8633202723142932</v>
      </c>
      <c r="AP346" s="17">
        <f t="shared" si="125"/>
        <v>11519.29</v>
      </c>
      <c r="AQ346" s="17">
        <f t="shared" si="126"/>
        <v>18.549581320450887</v>
      </c>
      <c r="AR346" s="17">
        <f t="shared" si="127"/>
        <v>7648.7900000000009</v>
      </c>
      <c r="AS346" s="17">
        <f t="shared" si="128"/>
        <v>12.316892109500806</v>
      </c>
      <c r="AT346" s="18" t="str">
        <f t="shared" si="129"/>
        <v>Medium</v>
      </c>
      <c r="AU346" s="16" t="str">
        <f t="shared" si="130"/>
        <v>Warning</v>
      </c>
      <c r="AV346" s="17">
        <f t="shared" si="131"/>
        <v>222.59497584541066</v>
      </c>
    </row>
    <row r="347" spans="1:48">
      <c r="A347">
        <v>346</v>
      </c>
      <c r="B347" s="2">
        <v>46091</v>
      </c>
      <c r="C347" t="s">
        <v>46</v>
      </c>
      <c r="D347" t="s">
        <v>40</v>
      </c>
      <c r="E347" t="s">
        <v>41</v>
      </c>
      <c r="F347" t="s">
        <v>42</v>
      </c>
      <c r="G347" t="s">
        <v>58</v>
      </c>
      <c r="H347" t="s">
        <v>449</v>
      </c>
      <c r="I347" t="s">
        <v>205</v>
      </c>
      <c r="J347" s="4">
        <v>781</v>
      </c>
      <c r="K347" s="4">
        <v>774</v>
      </c>
      <c r="L347" s="4">
        <v>745</v>
      </c>
      <c r="M347" s="4">
        <v>29</v>
      </c>
      <c r="N347" s="4">
        <v>8</v>
      </c>
      <c r="O347" s="4">
        <v>43</v>
      </c>
      <c r="P347" t="s">
        <v>54</v>
      </c>
      <c r="Q347" s="4">
        <v>49</v>
      </c>
      <c r="R347" s="4">
        <v>47</v>
      </c>
      <c r="S347" s="4">
        <v>69.2</v>
      </c>
      <c r="T347" s="5">
        <v>2.37</v>
      </c>
      <c r="U347" s="5">
        <v>31.45</v>
      </c>
      <c r="V347" s="43">
        <v>17820.759999999998</v>
      </c>
      <c r="W347" s="5">
        <v>7.59</v>
      </c>
      <c r="X347" s="6" t="s">
        <v>89</v>
      </c>
      <c r="Y347" s="4">
        <v>31</v>
      </c>
      <c r="Z347" s="43">
        <v>28936.79</v>
      </c>
      <c r="AA347" s="8">
        <f t="shared" si="110"/>
        <v>0.99103713188220233</v>
      </c>
      <c r="AB347" s="8">
        <f t="shared" si="111"/>
        <v>3.7467700258397935E-2</v>
      </c>
      <c r="AC347" s="8">
        <f t="shared" si="112"/>
        <v>1.0335917312661499E-2</v>
      </c>
      <c r="AD347" s="8">
        <f t="shared" si="113"/>
        <v>0.96253229974160204</v>
      </c>
      <c r="AE347" s="11">
        <f t="shared" si="114"/>
        <v>0.71666666666666667</v>
      </c>
      <c r="AF347" s="11">
        <f t="shared" si="115"/>
        <v>76.59574468085107</v>
      </c>
      <c r="AG347" s="11">
        <f t="shared" si="116"/>
        <v>10.105</v>
      </c>
      <c r="AH347" s="13">
        <f t="shared" si="117"/>
        <v>9.9136111111111109</v>
      </c>
      <c r="AI347">
        <f t="shared" si="118"/>
        <v>10.630277777777778</v>
      </c>
      <c r="AJ347" s="14">
        <f t="shared" si="119"/>
        <v>0.93258250803522436</v>
      </c>
      <c r="AK347">
        <f t="shared" si="120"/>
        <v>73.469387755102048</v>
      </c>
      <c r="AL347" s="8">
        <f t="shared" si="121"/>
        <v>1.0425531914893618</v>
      </c>
      <c r="AM347" s="8">
        <f t="shared" si="122"/>
        <v>0.96253229974160204</v>
      </c>
      <c r="AN347" s="16">
        <f t="shared" si="123"/>
        <v>0.93583826641997536</v>
      </c>
      <c r="AO347" s="16">
        <f t="shared" si="124"/>
        <v>0.86336713609558491</v>
      </c>
      <c r="AP347" s="17">
        <f t="shared" si="125"/>
        <v>17820.759999999998</v>
      </c>
      <c r="AQ347" s="17">
        <f t="shared" si="126"/>
        <v>23.024237726098189</v>
      </c>
      <c r="AR347" s="17">
        <f t="shared" si="127"/>
        <v>11116.030000000002</v>
      </c>
      <c r="AS347" s="17">
        <f t="shared" si="128"/>
        <v>14.361795865633079</v>
      </c>
      <c r="AT347" s="18" t="str">
        <f t="shared" si="129"/>
        <v>High</v>
      </c>
      <c r="AU347" s="16" t="str">
        <f t="shared" si="130"/>
        <v>Normal</v>
      </c>
      <c r="AV347" s="17">
        <f t="shared" si="131"/>
        <v>184.19390180878551</v>
      </c>
    </row>
    <row r="348" spans="1:48">
      <c r="A348">
        <v>347</v>
      </c>
      <c r="B348" s="2">
        <v>46094</v>
      </c>
      <c r="C348" t="s">
        <v>26</v>
      </c>
      <c r="D348" t="s">
        <v>108</v>
      </c>
      <c r="E348" t="s">
        <v>130</v>
      </c>
      <c r="F348" t="s">
        <v>42</v>
      </c>
      <c r="G348" t="s">
        <v>36</v>
      </c>
      <c r="H348" t="s">
        <v>450</v>
      </c>
      <c r="I348" t="s">
        <v>63</v>
      </c>
      <c r="J348" s="4">
        <v>943</v>
      </c>
      <c r="K348" s="4">
        <v>781</v>
      </c>
      <c r="L348" s="4">
        <v>740</v>
      </c>
      <c r="M348" s="4">
        <v>41</v>
      </c>
      <c r="N348" s="4">
        <v>12</v>
      </c>
      <c r="O348" s="4">
        <v>70</v>
      </c>
      <c r="P348" t="s">
        <v>76</v>
      </c>
      <c r="Q348" s="4">
        <v>45</v>
      </c>
      <c r="R348" s="4">
        <v>48</v>
      </c>
      <c r="S348" s="4">
        <v>72.5</v>
      </c>
      <c r="T348" s="5">
        <v>2.86</v>
      </c>
      <c r="U348" s="5">
        <v>31.6</v>
      </c>
      <c r="V348" s="43">
        <v>16226.82</v>
      </c>
      <c r="W348" s="5">
        <v>6.19</v>
      </c>
      <c r="X348" s="6" t="s">
        <v>45</v>
      </c>
      <c r="Y348" s="4">
        <v>37</v>
      </c>
      <c r="Z348" s="43">
        <v>26570.53</v>
      </c>
      <c r="AA348" s="8">
        <f t="shared" si="110"/>
        <v>0.82820784729586427</v>
      </c>
      <c r="AB348" s="8">
        <f t="shared" si="111"/>
        <v>5.2496798975672214E-2</v>
      </c>
      <c r="AC348" s="8">
        <f t="shared" si="112"/>
        <v>1.5364916773367477E-2</v>
      </c>
      <c r="AD348" s="8">
        <f t="shared" si="113"/>
        <v>0.94750320102432783</v>
      </c>
      <c r="AE348" s="11">
        <f t="shared" si="114"/>
        <v>1.1666666666666667</v>
      </c>
      <c r="AF348" s="11">
        <f t="shared" si="115"/>
        <v>75</v>
      </c>
      <c r="AG348" s="11">
        <f t="shared" si="116"/>
        <v>10.413333333333334</v>
      </c>
      <c r="AH348" s="13">
        <f t="shared" si="117"/>
        <v>10.620833333333334</v>
      </c>
      <c r="AI348">
        <f t="shared" si="118"/>
        <v>11.7875</v>
      </c>
      <c r="AJ348" s="14">
        <f t="shared" si="119"/>
        <v>0.90102509720749391</v>
      </c>
      <c r="AK348">
        <f t="shared" si="120"/>
        <v>80</v>
      </c>
      <c r="AL348" s="8">
        <f t="shared" si="121"/>
        <v>0.9375</v>
      </c>
      <c r="AM348" s="8">
        <f t="shared" si="122"/>
        <v>0.94750320102432783</v>
      </c>
      <c r="AN348" s="16">
        <f t="shared" si="123"/>
        <v>0.80036640356939681</v>
      </c>
      <c r="AO348" s="16">
        <f t="shared" si="124"/>
        <v>0.86325632396970664</v>
      </c>
      <c r="AP348" s="17">
        <f t="shared" si="125"/>
        <v>16226.82</v>
      </c>
      <c r="AQ348" s="17">
        <f t="shared" si="126"/>
        <v>20.776978233034569</v>
      </c>
      <c r="AR348" s="17">
        <f t="shared" si="127"/>
        <v>10343.709999999999</v>
      </c>
      <c r="AS348" s="17">
        <f t="shared" si="128"/>
        <v>13.244186939820741</v>
      </c>
      <c r="AT348" s="18" t="str">
        <f t="shared" si="129"/>
        <v>High</v>
      </c>
      <c r="AU348" s="16" t="str">
        <f t="shared" si="130"/>
        <v>Warning</v>
      </c>
      <c r="AV348" s="17">
        <f t="shared" si="131"/>
        <v>249.32373879641483</v>
      </c>
    </row>
    <row r="349" spans="1:48">
      <c r="A349">
        <v>348</v>
      </c>
      <c r="B349" s="2">
        <v>46144</v>
      </c>
      <c r="C349" t="s">
        <v>26</v>
      </c>
      <c r="D349" t="s">
        <v>40</v>
      </c>
      <c r="E349" t="s">
        <v>41</v>
      </c>
      <c r="F349" t="s">
        <v>42</v>
      </c>
      <c r="G349" t="s">
        <v>36</v>
      </c>
      <c r="H349" t="s">
        <v>451</v>
      </c>
      <c r="I349" t="s">
        <v>154</v>
      </c>
      <c r="J349" s="4">
        <v>938</v>
      </c>
      <c r="K349" s="4">
        <v>872</v>
      </c>
      <c r="L349" s="4">
        <v>827</v>
      </c>
      <c r="M349" s="4">
        <v>45</v>
      </c>
      <c r="N349" s="4">
        <v>18</v>
      </c>
      <c r="O349" s="4">
        <v>14</v>
      </c>
      <c r="P349" t="s">
        <v>61</v>
      </c>
      <c r="Q349" s="4">
        <v>45</v>
      </c>
      <c r="R349" s="4">
        <v>49</v>
      </c>
      <c r="S349" s="4">
        <v>77.599999999999994</v>
      </c>
      <c r="T349" s="5">
        <v>2.0099999999999998</v>
      </c>
      <c r="U349" s="5">
        <v>30.67</v>
      </c>
      <c r="V349" s="43">
        <v>17325.47</v>
      </c>
      <c r="W349" s="5">
        <v>7.22</v>
      </c>
      <c r="X349" s="6" t="s">
        <v>50</v>
      </c>
      <c r="Y349" s="4">
        <v>30</v>
      </c>
      <c r="Z349" s="43">
        <v>29292.18</v>
      </c>
      <c r="AA349" s="8">
        <f t="shared" si="110"/>
        <v>0.92963752665245203</v>
      </c>
      <c r="AB349" s="8">
        <f t="shared" si="111"/>
        <v>5.1605504587155966E-2</v>
      </c>
      <c r="AC349" s="8">
        <f t="shared" si="112"/>
        <v>2.0642201834862386E-2</v>
      </c>
      <c r="AD349" s="8">
        <f t="shared" si="113"/>
        <v>0.94839449541284404</v>
      </c>
      <c r="AE349" s="11">
        <f t="shared" si="114"/>
        <v>0.23333333333333334</v>
      </c>
      <c r="AF349" s="11">
        <f t="shared" si="115"/>
        <v>73.469387755102048</v>
      </c>
      <c r="AG349" s="11">
        <f t="shared" si="116"/>
        <v>11.86888888888889</v>
      </c>
      <c r="AH349" s="13">
        <f t="shared" si="117"/>
        <v>11.491666666666667</v>
      </c>
      <c r="AI349">
        <f t="shared" si="118"/>
        <v>11.725</v>
      </c>
      <c r="AJ349" s="14">
        <f t="shared" si="119"/>
        <v>0.98009950248756228</v>
      </c>
      <c r="AK349">
        <f t="shared" si="120"/>
        <v>80</v>
      </c>
      <c r="AL349" s="8">
        <f t="shared" si="121"/>
        <v>0.91836734693877564</v>
      </c>
      <c r="AM349" s="8">
        <f t="shared" si="122"/>
        <v>0.94839449541284404</v>
      </c>
      <c r="AN349" s="16">
        <f t="shared" si="123"/>
        <v>0.85364171000455513</v>
      </c>
      <c r="AO349" s="16">
        <f t="shared" si="124"/>
        <v>0.86335263318930888</v>
      </c>
      <c r="AP349" s="17">
        <f t="shared" si="125"/>
        <v>17325.47</v>
      </c>
      <c r="AQ349" s="17">
        <f t="shared" si="126"/>
        <v>19.868658256880735</v>
      </c>
      <c r="AR349" s="17">
        <f t="shared" si="127"/>
        <v>11966.71</v>
      </c>
      <c r="AS349" s="17">
        <f t="shared" si="128"/>
        <v>13.723291284403668</v>
      </c>
      <c r="AT349" s="18" t="str">
        <f t="shared" si="129"/>
        <v>High</v>
      </c>
      <c r="AU349" s="16" t="str">
        <f t="shared" si="130"/>
        <v>Normal</v>
      </c>
      <c r="AV349" s="17">
        <f t="shared" si="131"/>
        <v>357.63584862385324</v>
      </c>
    </row>
    <row r="350" spans="1:48">
      <c r="A350">
        <v>349</v>
      </c>
      <c r="B350" s="2">
        <v>46050</v>
      </c>
      <c r="C350" t="s">
        <v>46</v>
      </c>
      <c r="D350" t="s">
        <v>27</v>
      </c>
      <c r="E350" t="s">
        <v>51</v>
      </c>
      <c r="F350" t="s">
        <v>57</v>
      </c>
      <c r="G350" t="s">
        <v>58</v>
      </c>
      <c r="H350" t="s">
        <v>452</v>
      </c>
      <c r="I350" t="s">
        <v>69</v>
      </c>
      <c r="J350" s="4">
        <v>763</v>
      </c>
      <c r="K350" s="4">
        <v>645</v>
      </c>
      <c r="L350" s="4">
        <v>615</v>
      </c>
      <c r="M350" s="4">
        <v>30</v>
      </c>
      <c r="N350" s="4">
        <v>12</v>
      </c>
      <c r="O350" s="4">
        <v>38</v>
      </c>
      <c r="P350" t="s">
        <v>76</v>
      </c>
      <c r="Q350" s="4">
        <v>49</v>
      </c>
      <c r="R350" s="4">
        <v>49</v>
      </c>
      <c r="S350" s="4">
        <v>76.7</v>
      </c>
      <c r="T350" s="5">
        <v>2.0099999999999998</v>
      </c>
      <c r="U350" s="5">
        <v>28.37</v>
      </c>
      <c r="V350" s="43">
        <v>14361.44</v>
      </c>
      <c r="W350" s="5">
        <v>7.88</v>
      </c>
      <c r="X350" s="6" t="s">
        <v>45</v>
      </c>
      <c r="Y350" s="4">
        <v>23</v>
      </c>
      <c r="Z350" s="43">
        <v>23674.9</v>
      </c>
      <c r="AA350" s="8">
        <f t="shared" si="110"/>
        <v>0.84534731323722145</v>
      </c>
      <c r="AB350" s="8">
        <f t="shared" si="111"/>
        <v>4.6511627906976744E-2</v>
      </c>
      <c r="AC350" s="8">
        <f t="shared" si="112"/>
        <v>1.8604651162790697E-2</v>
      </c>
      <c r="AD350" s="8">
        <f t="shared" si="113"/>
        <v>0.95348837209302328</v>
      </c>
      <c r="AE350" s="11">
        <f t="shared" si="114"/>
        <v>0.6333333333333333</v>
      </c>
      <c r="AF350" s="11">
        <f t="shared" si="115"/>
        <v>73.469387755102048</v>
      </c>
      <c r="AG350" s="11">
        <f t="shared" si="116"/>
        <v>8.7791666666666668</v>
      </c>
      <c r="AH350" s="13">
        <f t="shared" si="117"/>
        <v>9.7519444444444456</v>
      </c>
      <c r="AI350">
        <f t="shared" si="118"/>
        <v>10.385277777777778</v>
      </c>
      <c r="AJ350" s="14">
        <f t="shared" si="119"/>
        <v>0.93901623558991099</v>
      </c>
      <c r="AK350">
        <f t="shared" si="120"/>
        <v>73.469387755102048</v>
      </c>
      <c r="AL350" s="8">
        <f t="shared" si="121"/>
        <v>1</v>
      </c>
      <c r="AM350" s="8">
        <f t="shared" si="122"/>
        <v>0.95348837209302328</v>
      </c>
      <c r="AN350" s="16">
        <f t="shared" si="123"/>
        <v>0.89534106184154305</v>
      </c>
      <c r="AO350" s="16">
        <f t="shared" si="124"/>
        <v>0.86336752724327315</v>
      </c>
      <c r="AP350" s="17">
        <f t="shared" si="125"/>
        <v>14361.44</v>
      </c>
      <c r="AQ350" s="17">
        <f t="shared" si="126"/>
        <v>22.265798449612404</v>
      </c>
      <c r="AR350" s="17">
        <f t="shared" si="127"/>
        <v>9313.4600000000009</v>
      </c>
      <c r="AS350" s="17">
        <f t="shared" si="128"/>
        <v>14.439472868217056</v>
      </c>
      <c r="AT350" s="18" t="str">
        <f t="shared" si="129"/>
        <v>High</v>
      </c>
      <c r="AU350" s="16" t="str">
        <f t="shared" si="130"/>
        <v>Normal</v>
      </c>
      <c r="AV350" s="17">
        <f t="shared" si="131"/>
        <v>267.18958139534885</v>
      </c>
    </row>
    <row r="351" spans="1:48">
      <c r="A351">
        <v>350</v>
      </c>
      <c r="B351" s="2">
        <v>46120</v>
      </c>
      <c r="C351" t="s">
        <v>46</v>
      </c>
      <c r="D351" t="s">
        <v>77</v>
      </c>
      <c r="E351" t="s">
        <v>84</v>
      </c>
      <c r="F351" t="s">
        <v>29</v>
      </c>
      <c r="G351" t="s">
        <v>58</v>
      </c>
      <c r="H351" t="s">
        <v>453</v>
      </c>
      <c r="I351" t="s">
        <v>176</v>
      </c>
      <c r="J351" s="4">
        <v>665</v>
      </c>
      <c r="K351" s="4">
        <v>622</v>
      </c>
      <c r="L351" s="4">
        <v>583</v>
      </c>
      <c r="M351" s="4">
        <v>39</v>
      </c>
      <c r="N351" s="4">
        <v>14</v>
      </c>
      <c r="O351" s="4">
        <v>14</v>
      </c>
      <c r="P351" t="s">
        <v>76</v>
      </c>
      <c r="Q351" s="4">
        <v>49</v>
      </c>
      <c r="R351" s="4">
        <v>51</v>
      </c>
      <c r="S351" s="4">
        <v>75</v>
      </c>
      <c r="T351" s="5">
        <v>2.37</v>
      </c>
      <c r="U351" s="5">
        <v>20.75</v>
      </c>
      <c r="V351" s="43">
        <v>13174.72</v>
      </c>
      <c r="W351" s="5">
        <v>7.93</v>
      </c>
      <c r="X351" s="6" t="s">
        <v>34</v>
      </c>
      <c r="Y351" s="4">
        <v>18</v>
      </c>
      <c r="Z351" s="43">
        <v>22514.6</v>
      </c>
      <c r="AA351" s="8">
        <f t="shared" si="110"/>
        <v>0.93533834586466169</v>
      </c>
      <c r="AB351" s="8">
        <f t="shared" si="111"/>
        <v>6.2700964630225078E-2</v>
      </c>
      <c r="AC351" s="8">
        <f t="shared" si="112"/>
        <v>2.2508038585209004E-2</v>
      </c>
      <c r="AD351" s="8">
        <f t="shared" si="113"/>
        <v>0.93729903536977488</v>
      </c>
      <c r="AE351" s="11">
        <f t="shared" si="114"/>
        <v>0.23333333333333334</v>
      </c>
      <c r="AF351" s="11">
        <f t="shared" si="115"/>
        <v>70.588235294117652</v>
      </c>
      <c r="AG351" s="11">
        <f t="shared" si="116"/>
        <v>8.8116666666666674</v>
      </c>
      <c r="AH351" s="13">
        <f t="shared" si="117"/>
        <v>8.8180555555555564</v>
      </c>
      <c r="AI351">
        <f t="shared" si="118"/>
        <v>9.0513888888888889</v>
      </c>
      <c r="AJ351" s="14">
        <f t="shared" si="119"/>
        <v>0.97422126745435023</v>
      </c>
      <c r="AK351">
        <f t="shared" si="120"/>
        <v>73.469387755102048</v>
      </c>
      <c r="AL351" s="8">
        <f t="shared" si="121"/>
        <v>0.96078431372549022</v>
      </c>
      <c r="AM351" s="8">
        <f t="shared" si="122"/>
        <v>0.93729903536977488</v>
      </c>
      <c r="AN351" s="16">
        <f t="shared" si="123"/>
        <v>0.87732737366396896</v>
      </c>
      <c r="AO351" s="16">
        <f t="shared" si="124"/>
        <v>0.86331841275080246</v>
      </c>
      <c r="AP351" s="17">
        <f t="shared" si="125"/>
        <v>13174.72</v>
      </c>
      <c r="AQ351" s="17">
        <f t="shared" si="126"/>
        <v>21.181221864951766</v>
      </c>
      <c r="AR351" s="17">
        <f t="shared" si="127"/>
        <v>9339.8799999999992</v>
      </c>
      <c r="AS351" s="17">
        <f t="shared" si="128"/>
        <v>15.015884244372989</v>
      </c>
      <c r="AT351" s="18" t="str">
        <f t="shared" si="129"/>
        <v>Medium</v>
      </c>
      <c r="AU351" s="16" t="str">
        <f t="shared" si="130"/>
        <v>Normal</v>
      </c>
      <c r="AV351" s="17">
        <f t="shared" si="131"/>
        <v>296.53710610932472</v>
      </c>
    </row>
    <row r="352" spans="1:48">
      <c r="A352">
        <v>351</v>
      </c>
      <c r="B352" s="2">
        <v>46196</v>
      </c>
      <c r="C352" t="s">
        <v>26</v>
      </c>
      <c r="D352" t="s">
        <v>55</v>
      </c>
      <c r="E352" t="s">
        <v>92</v>
      </c>
      <c r="F352" t="s">
        <v>42</v>
      </c>
      <c r="G352" t="s">
        <v>30</v>
      </c>
      <c r="H352" t="s">
        <v>454</v>
      </c>
      <c r="I352" t="s">
        <v>170</v>
      </c>
      <c r="J352" s="4">
        <v>724</v>
      </c>
      <c r="K352" s="4">
        <v>655</v>
      </c>
      <c r="L352" s="4">
        <v>624</v>
      </c>
      <c r="M352" s="4">
        <v>31</v>
      </c>
      <c r="N352" s="4">
        <v>12</v>
      </c>
      <c r="O352" s="4">
        <v>23</v>
      </c>
      <c r="P352" t="s">
        <v>76</v>
      </c>
      <c r="Q352" s="4">
        <v>42</v>
      </c>
      <c r="R352" s="4">
        <v>45</v>
      </c>
      <c r="S352" s="4">
        <v>72</v>
      </c>
      <c r="T352" s="5">
        <v>1.85</v>
      </c>
      <c r="U352" s="5">
        <v>25.68</v>
      </c>
      <c r="V352" s="43">
        <v>11839.61</v>
      </c>
      <c r="W352" s="5">
        <v>9.4700000000000006</v>
      </c>
      <c r="X352" s="6" t="s">
        <v>34</v>
      </c>
      <c r="Y352" s="4">
        <v>17</v>
      </c>
      <c r="Z352" s="43">
        <v>20563.259999999998</v>
      </c>
      <c r="AA352" s="8">
        <f t="shared" si="110"/>
        <v>0.90469613259668513</v>
      </c>
      <c r="AB352" s="8">
        <f t="shared" si="111"/>
        <v>4.732824427480916E-2</v>
      </c>
      <c r="AC352" s="8">
        <f t="shared" si="112"/>
        <v>1.8320610687022901E-2</v>
      </c>
      <c r="AD352" s="8">
        <f t="shared" si="113"/>
        <v>0.95267175572519081</v>
      </c>
      <c r="AE352" s="11">
        <f t="shared" si="114"/>
        <v>0.38333333333333336</v>
      </c>
      <c r="AF352" s="11">
        <f t="shared" si="115"/>
        <v>80</v>
      </c>
      <c r="AG352" s="11">
        <f t="shared" si="116"/>
        <v>8.1875</v>
      </c>
      <c r="AH352" s="13">
        <f t="shared" si="117"/>
        <v>8.0633333333333344</v>
      </c>
      <c r="AI352">
        <f t="shared" si="118"/>
        <v>8.4466666666666672</v>
      </c>
      <c r="AJ352" s="14">
        <f t="shared" si="119"/>
        <v>0.95461720599842148</v>
      </c>
      <c r="AK352">
        <f t="shared" si="120"/>
        <v>85.714285714285708</v>
      </c>
      <c r="AL352" s="8">
        <f t="shared" si="121"/>
        <v>0.93333333333333335</v>
      </c>
      <c r="AM352" s="8">
        <f t="shared" si="122"/>
        <v>0.95267175572519081</v>
      </c>
      <c r="AN352" s="16">
        <f t="shared" si="123"/>
        <v>0.84880772637172619</v>
      </c>
      <c r="AO352" s="16">
        <f t="shared" si="124"/>
        <v>0.86329686050324372</v>
      </c>
      <c r="AP352" s="17">
        <f t="shared" si="125"/>
        <v>11839.61</v>
      </c>
      <c r="AQ352" s="17">
        <f t="shared" si="126"/>
        <v>18.075740458015268</v>
      </c>
      <c r="AR352" s="17">
        <f t="shared" si="127"/>
        <v>8723.6499999999978</v>
      </c>
      <c r="AS352" s="17">
        <f t="shared" si="128"/>
        <v>13.318549618320608</v>
      </c>
      <c r="AT352" s="18" t="str">
        <f t="shared" si="129"/>
        <v>Low</v>
      </c>
      <c r="AU352" s="16" t="str">
        <f t="shared" si="130"/>
        <v>Warning</v>
      </c>
      <c r="AV352" s="17">
        <f t="shared" si="131"/>
        <v>216.90888549618322</v>
      </c>
    </row>
    <row r="353" spans="1:48">
      <c r="A353">
        <v>352</v>
      </c>
      <c r="B353" s="2">
        <v>46203</v>
      </c>
      <c r="C353" t="s">
        <v>46</v>
      </c>
      <c r="D353" t="s">
        <v>77</v>
      </c>
      <c r="E353" t="s">
        <v>78</v>
      </c>
      <c r="F353" t="s">
        <v>29</v>
      </c>
      <c r="G353" t="s">
        <v>47</v>
      </c>
      <c r="H353" t="s">
        <v>455</v>
      </c>
      <c r="I353" t="s">
        <v>129</v>
      </c>
      <c r="J353" s="4">
        <v>657</v>
      </c>
      <c r="K353" s="4">
        <v>593</v>
      </c>
      <c r="L353" s="4">
        <v>558</v>
      </c>
      <c r="M353" s="4">
        <v>35</v>
      </c>
      <c r="N353" s="4">
        <v>8</v>
      </c>
      <c r="O353" s="4">
        <v>26</v>
      </c>
      <c r="P353" t="s">
        <v>70</v>
      </c>
      <c r="Q353" s="4">
        <v>64</v>
      </c>
      <c r="R353" s="4">
        <v>69</v>
      </c>
      <c r="S353" s="4">
        <v>71.5</v>
      </c>
      <c r="T353" s="5">
        <v>1.91</v>
      </c>
      <c r="U353" s="5">
        <v>21.68</v>
      </c>
      <c r="V353" s="43">
        <v>19451.54</v>
      </c>
      <c r="W353" s="5">
        <v>8.4600000000000009</v>
      </c>
      <c r="X353" s="6" t="s">
        <v>45</v>
      </c>
      <c r="Y353" s="4">
        <v>19</v>
      </c>
      <c r="Z353" s="43">
        <v>29870.92</v>
      </c>
      <c r="AA353" s="8">
        <f t="shared" si="110"/>
        <v>0.9025875190258752</v>
      </c>
      <c r="AB353" s="8">
        <f t="shared" si="111"/>
        <v>5.9021922428330521E-2</v>
      </c>
      <c r="AC353" s="8">
        <f t="shared" si="112"/>
        <v>1.3490725126475547E-2</v>
      </c>
      <c r="AD353" s="8">
        <f t="shared" si="113"/>
        <v>0.94097807757166951</v>
      </c>
      <c r="AE353" s="11">
        <f t="shared" si="114"/>
        <v>0.43333333333333335</v>
      </c>
      <c r="AF353" s="11">
        <f t="shared" si="115"/>
        <v>52.173913043478258</v>
      </c>
      <c r="AG353" s="11">
        <f t="shared" si="116"/>
        <v>11.365833333333333</v>
      </c>
      <c r="AH353" s="13">
        <f t="shared" si="117"/>
        <v>11.246666666666666</v>
      </c>
      <c r="AI353">
        <f t="shared" si="118"/>
        <v>11.68</v>
      </c>
      <c r="AJ353" s="14">
        <f t="shared" si="119"/>
        <v>0.96289954337899542</v>
      </c>
      <c r="AK353">
        <f t="shared" si="120"/>
        <v>56.25</v>
      </c>
      <c r="AL353" s="8">
        <f t="shared" si="121"/>
        <v>0.92753623188405787</v>
      </c>
      <c r="AM353" s="8">
        <f t="shared" si="122"/>
        <v>0.94097807757166951</v>
      </c>
      <c r="AN353" s="16">
        <f t="shared" si="123"/>
        <v>0.84041030606228906</v>
      </c>
      <c r="AO353" s="16">
        <f t="shared" si="124"/>
        <v>0.86331918582548017</v>
      </c>
      <c r="AP353" s="17">
        <f t="shared" si="125"/>
        <v>19451.54</v>
      </c>
      <c r="AQ353" s="17">
        <f t="shared" si="126"/>
        <v>32.801922428330528</v>
      </c>
      <c r="AR353" s="17">
        <f t="shared" si="127"/>
        <v>10419.379999999997</v>
      </c>
      <c r="AS353" s="17">
        <f t="shared" si="128"/>
        <v>17.570623946037095</v>
      </c>
      <c r="AT353" s="18" t="str">
        <f t="shared" si="129"/>
        <v>Low</v>
      </c>
      <c r="AU353" s="16" t="str">
        <f t="shared" si="130"/>
        <v>Warning</v>
      </c>
      <c r="AV353" s="17">
        <f t="shared" si="131"/>
        <v>262.41537942664422</v>
      </c>
    </row>
    <row r="354" spans="1:48">
      <c r="A354">
        <v>353</v>
      </c>
      <c r="B354" s="2">
        <v>46163</v>
      </c>
      <c r="C354" t="s">
        <v>46</v>
      </c>
      <c r="D354" t="s">
        <v>108</v>
      </c>
      <c r="E354" t="s">
        <v>130</v>
      </c>
      <c r="F354" t="s">
        <v>42</v>
      </c>
      <c r="G354" t="s">
        <v>47</v>
      </c>
      <c r="H354" t="s">
        <v>456</v>
      </c>
      <c r="I354" t="s">
        <v>170</v>
      </c>
      <c r="J354" s="4">
        <v>550</v>
      </c>
      <c r="K354" s="4">
        <v>457</v>
      </c>
      <c r="L354" s="4">
        <v>425</v>
      </c>
      <c r="M354" s="4">
        <v>32</v>
      </c>
      <c r="N354" s="4">
        <v>6</v>
      </c>
      <c r="O354" s="4">
        <v>8</v>
      </c>
      <c r="P354" t="s">
        <v>76</v>
      </c>
      <c r="Q354" s="4">
        <v>64</v>
      </c>
      <c r="R354" s="4">
        <v>68</v>
      </c>
      <c r="S354" s="4">
        <v>71.3</v>
      </c>
      <c r="T354" s="5">
        <v>1.72</v>
      </c>
      <c r="U354" s="5">
        <v>18.73</v>
      </c>
      <c r="V354" s="43">
        <v>14429.88</v>
      </c>
      <c r="W354" s="5">
        <v>7.57</v>
      </c>
      <c r="X354" s="6" t="s">
        <v>45</v>
      </c>
      <c r="Y354" s="4">
        <v>22</v>
      </c>
      <c r="Z354" s="43">
        <v>22076.720000000001</v>
      </c>
      <c r="AA354" s="8">
        <f t="shared" si="110"/>
        <v>0.83090909090909093</v>
      </c>
      <c r="AB354" s="8">
        <f t="shared" si="111"/>
        <v>7.0021881838074396E-2</v>
      </c>
      <c r="AC354" s="8">
        <f t="shared" si="112"/>
        <v>1.3129102844638949E-2</v>
      </c>
      <c r="AD354" s="8">
        <f t="shared" si="113"/>
        <v>0.92997811816192555</v>
      </c>
      <c r="AE354" s="11">
        <f t="shared" si="114"/>
        <v>0.13333333333333333</v>
      </c>
      <c r="AF354" s="11">
        <f t="shared" si="115"/>
        <v>52.941176470588232</v>
      </c>
      <c r="AG354" s="11">
        <f t="shared" si="116"/>
        <v>8.6322222222222216</v>
      </c>
      <c r="AH354" s="13">
        <f t="shared" si="117"/>
        <v>9.6444444444444457</v>
      </c>
      <c r="AI354">
        <f t="shared" si="118"/>
        <v>9.7777777777777786</v>
      </c>
      <c r="AJ354" s="14">
        <f t="shared" si="119"/>
        <v>0.98636363636363644</v>
      </c>
      <c r="AK354">
        <f t="shared" si="120"/>
        <v>56.25</v>
      </c>
      <c r="AL354" s="8">
        <f t="shared" si="121"/>
        <v>0.94117647058823528</v>
      </c>
      <c r="AM354" s="8">
        <f t="shared" si="122"/>
        <v>0.92997811816192555</v>
      </c>
      <c r="AN354" s="16">
        <f t="shared" si="123"/>
        <v>0.86333797493534914</v>
      </c>
      <c r="AO354" s="16">
        <f t="shared" si="124"/>
        <v>0.86335453903499138</v>
      </c>
      <c r="AP354" s="17">
        <f t="shared" si="125"/>
        <v>14429.88</v>
      </c>
      <c r="AQ354" s="17">
        <f t="shared" si="126"/>
        <v>31.575229759299781</v>
      </c>
      <c r="AR354" s="17">
        <f t="shared" si="127"/>
        <v>7646.840000000002</v>
      </c>
      <c r="AS354" s="17">
        <f t="shared" si="128"/>
        <v>16.732691466083157</v>
      </c>
      <c r="AT354" s="18" t="str">
        <f t="shared" si="129"/>
        <v>Low</v>
      </c>
      <c r="AU354" s="16" t="str">
        <f t="shared" si="130"/>
        <v>Normal</v>
      </c>
      <c r="AV354" s="17">
        <f t="shared" si="131"/>
        <v>189.45137855579867</v>
      </c>
    </row>
    <row r="355" spans="1:48">
      <c r="A355">
        <v>354</v>
      </c>
      <c r="B355" s="2">
        <v>46060</v>
      </c>
      <c r="C355" t="s">
        <v>26</v>
      </c>
      <c r="D355" t="s">
        <v>77</v>
      </c>
      <c r="E355" t="s">
        <v>105</v>
      </c>
      <c r="F355" t="s">
        <v>29</v>
      </c>
      <c r="G355" t="s">
        <v>36</v>
      </c>
      <c r="H355" t="s">
        <v>457</v>
      </c>
      <c r="I355" t="s">
        <v>134</v>
      </c>
      <c r="J355" s="4">
        <v>732</v>
      </c>
      <c r="K355" s="4">
        <v>701</v>
      </c>
      <c r="L355" s="4">
        <v>642</v>
      </c>
      <c r="M355" s="4">
        <v>59</v>
      </c>
      <c r="N355" s="4">
        <v>13</v>
      </c>
      <c r="O355" s="4">
        <v>41</v>
      </c>
      <c r="P355" t="s">
        <v>83</v>
      </c>
      <c r="Q355" s="4">
        <v>45</v>
      </c>
      <c r="R355" s="4">
        <v>49</v>
      </c>
      <c r="S355" s="4">
        <v>74</v>
      </c>
      <c r="T355" s="5">
        <v>2.02</v>
      </c>
      <c r="U355" s="5">
        <v>23.15</v>
      </c>
      <c r="V355" s="43">
        <v>14629.34</v>
      </c>
      <c r="W355" s="5">
        <v>8.77</v>
      </c>
      <c r="X355" s="6" t="s">
        <v>50</v>
      </c>
      <c r="Y355" s="4">
        <v>43</v>
      </c>
      <c r="Z355" s="43">
        <v>22641.18</v>
      </c>
      <c r="AA355" s="8">
        <f t="shared" si="110"/>
        <v>0.95765027322404372</v>
      </c>
      <c r="AB355" s="8">
        <f t="shared" si="111"/>
        <v>8.4165477888730383E-2</v>
      </c>
      <c r="AC355" s="8">
        <f t="shared" si="112"/>
        <v>1.8544935805991442E-2</v>
      </c>
      <c r="AD355" s="8">
        <f t="shared" si="113"/>
        <v>0.91583452211126959</v>
      </c>
      <c r="AE355" s="11">
        <f t="shared" si="114"/>
        <v>0.68333333333333335</v>
      </c>
      <c r="AF355" s="11">
        <f t="shared" si="115"/>
        <v>73.469387755102048</v>
      </c>
      <c r="AG355" s="11">
        <f t="shared" si="116"/>
        <v>9.5413888888888891</v>
      </c>
      <c r="AH355" s="13">
        <f t="shared" si="117"/>
        <v>8.4666666666666668</v>
      </c>
      <c r="AI355">
        <f t="shared" si="118"/>
        <v>9.15</v>
      </c>
      <c r="AJ355" s="14">
        <f t="shared" si="119"/>
        <v>0.92531876138433511</v>
      </c>
      <c r="AK355">
        <f t="shared" si="120"/>
        <v>80</v>
      </c>
      <c r="AL355" s="8">
        <f t="shared" si="121"/>
        <v>0.91836734693877564</v>
      </c>
      <c r="AM355" s="8">
        <f t="shared" si="122"/>
        <v>0.91583452211126959</v>
      </c>
      <c r="AN355" s="16">
        <f t="shared" si="123"/>
        <v>0.77826018272419706</v>
      </c>
      <c r="AO355" s="16">
        <f t="shared" si="124"/>
        <v>0.86335456463638183</v>
      </c>
      <c r="AP355" s="17">
        <f t="shared" si="125"/>
        <v>14629.34</v>
      </c>
      <c r="AQ355" s="17">
        <f t="shared" si="126"/>
        <v>20.869243937232525</v>
      </c>
      <c r="AR355" s="17">
        <f t="shared" si="127"/>
        <v>8011.84</v>
      </c>
      <c r="AS355" s="17">
        <f t="shared" si="128"/>
        <v>11.429158345221113</v>
      </c>
      <c r="AT355" s="18" t="str">
        <f t="shared" si="129"/>
        <v>High</v>
      </c>
      <c r="AU355" s="16" t="str">
        <f t="shared" si="130"/>
        <v>Warning</v>
      </c>
      <c r="AV355" s="17">
        <f t="shared" si="131"/>
        <v>271.30017118402282</v>
      </c>
    </row>
    <row r="356" spans="1:48">
      <c r="A356">
        <v>355</v>
      </c>
      <c r="B356" s="2">
        <v>46126</v>
      </c>
      <c r="C356" t="s">
        <v>26</v>
      </c>
      <c r="D356" t="s">
        <v>27</v>
      </c>
      <c r="E356" t="s">
        <v>51</v>
      </c>
      <c r="F356" t="s">
        <v>29</v>
      </c>
      <c r="G356" t="s">
        <v>103</v>
      </c>
      <c r="H356" t="s">
        <v>458</v>
      </c>
      <c r="I356" t="s">
        <v>113</v>
      </c>
      <c r="J356" s="4">
        <v>687</v>
      </c>
      <c r="K356" s="4">
        <v>769</v>
      </c>
      <c r="L356" s="4">
        <v>741</v>
      </c>
      <c r="M356" s="4">
        <v>28</v>
      </c>
      <c r="N356" s="4">
        <v>8</v>
      </c>
      <c r="O356" s="4">
        <v>0</v>
      </c>
      <c r="P356" t="s">
        <v>39</v>
      </c>
      <c r="Q356" s="4">
        <v>57</v>
      </c>
      <c r="R356" s="4">
        <v>60</v>
      </c>
      <c r="S356" s="4">
        <v>75</v>
      </c>
      <c r="T356" s="5">
        <v>2.2200000000000002</v>
      </c>
      <c r="U356" s="5">
        <v>21.65</v>
      </c>
      <c r="V356" s="43">
        <v>20188.38</v>
      </c>
      <c r="W356" s="5">
        <v>10.43</v>
      </c>
      <c r="X356" s="6" t="s">
        <v>50</v>
      </c>
      <c r="Y356" s="4">
        <v>29</v>
      </c>
      <c r="Z356" s="43">
        <v>33523.449999999997</v>
      </c>
      <c r="AA356" s="8">
        <f t="shared" si="110"/>
        <v>1.1193595342066958</v>
      </c>
      <c r="AB356" s="8">
        <f t="shared" si="111"/>
        <v>3.6410923276983094E-2</v>
      </c>
      <c r="AC356" s="8">
        <f t="shared" si="112"/>
        <v>1.0403120936280884E-2</v>
      </c>
      <c r="AD356" s="8">
        <f t="shared" si="113"/>
        <v>0.96358907672301686</v>
      </c>
      <c r="AE356" s="11">
        <f t="shared" si="114"/>
        <v>0</v>
      </c>
      <c r="AF356" s="11">
        <f t="shared" si="115"/>
        <v>60</v>
      </c>
      <c r="AG356" s="11">
        <f t="shared" si="116"/>
        <v>12.816666666666666</v>
      </c>
      <c r="AH356" s="13">
        <f t="shared" si="117"/>
        <v>10.8775</v>
      </c>
      <c r="AI356">
        <f t="shared" si="118"/>
        <v>10.8775</v>
      </c>
      <c r="AJ356" s="14">
        <f t="shared" si="119"/>
        <v>1</v>
      </c>
      <c r="AK356">
        <f t="shared" si="120"/>
        <v>63.157894736842103</v>
      </c>
      <c r="AL356" s="8">
        <f t="shared" si="121"/>
        <v>0.95000000000000007</v>
      </c>
      <c r="AM356" s="8">
        <f t="shared" si="122"/>
        <v>0.96358907672301686</v>
      </c>
      <c r="AN356" s="16">
        <f t="shared" si="123"/>
        <v>0.91540962288686611</v>
      </c>
      <c r="AO356" s="16">
        <f t="shared" si="124"/>
        <v>0.86348628968578156</v>
      </c>
      <c r="AP356" s="17">
        <f t="shared" si="125"/>
        <v>20188.38</v>
      </c>
      <c r="AQ356" s="17">
        <f t="shared" si="126"/>
        <v>26.252769830949287</v>
      </c>
      <c r="AR356" s="17">
        <f t="shared" si="127"/>
        <v>13335.069999999996</v>
      </c>
      <c r="AS356" s="17">
        <f t="shared" si="128"/>
        <v>17.340793237971386</v>
      </c>
      <c r="AT356" s="18" t="str">
        <f t="shared" si="129"/>
        <v>High</v>
      </c>
      <c r="AU356" s="16" t="str">
        <f t="shared" si="130"/>
        <v>Normal</v>
      </c>
      <c r="AV356" s="17">
        <f t="shared" si="131"/>
        <v>210.0221586475943</v>
      </c>
    </row>
    <row r="357" spans="1:48">
      <c r="A357">
        <v>356</v>
      </c>
      <c r="B357" s="2">
        <v>46173</v>
      </c>
      <c r="C357" t="s">
        <v>46</v>
      </c>
      <c r="D357" t="s">
        <v>108</v>
      </c>
      <c r="E357" t="s">
        <v>109</v>
      </c>
      <c r="F357" t="s">
        <v>42</v>
      </c>
      <c r="G357" t="s">
        <v>36</v>
      </c>
      <c r="H357" t="s">
        <v>459</v>
      </c>
      <c r="I357" t="s">
        <v>113</v>
      </c>
      <c r="J357" s="4">
        <v>876</v>
      </c>
      <c r="K357" s="4">
        <v>748</v>
      </c>
      <c r="L357" s="4">
        <v>663</v>
      </c>
      <c r="M357" s="4">
        <v>85</v>
      </c>
      <c r="N357" s="4">
        <v>32</v>
      </c>
      <c r="O357" s="4">
        <v>29</v>
      </c>
      <c r="P357" t="s">
        <v>54</v>
      </c>
      <c r="Q357" s="4">
        <v>45</v>
      </c>
      <c r="R357" s="4">
        <v>49</v>
      </c>
      <c r="S357" s="4">
        <v>81.099999999999994</v>
      </c>
      <c r="T357" s="5">
        <v>2.89</v>
      </c>
      <c r="U357" s="5">
        <v>30.19</v>
      </c>
      <c r="V357" s="43">
        <v>14531.6</v>
      </c>
      <c r="W357" s="5">
        <v>8.51</v>
      </c>
      <c r="X357" s="6" t="s">
        <v>45</v>
      </c>
      <c r="Y357" s="4">
        <v>38</v>
      </c>
      <c r="Z357" s="43">
        <v>23648.9</v>
      </c>
      <c r="AA357" s="8">
        <f t="shared" si="110"/>
        <v>0.85388127853881279</v>
      </c>
      <c r="AB357" s="8">
        <f t="shared" si="111"/>
        <v>0.11363636363636363</v>
      </c>
      <c r="AC357" s="8">
        <f t="shared" si="112"/>
        <v>4.2780748663101602E-2</v>
      </c>
      <c r="AD357" s="8">
        <f t="shared" si="113"/>
        <v>0.88636363636363635</v>
      </c>
      <c r="AE357" s="11">
        <f t="shared" si="114"/>
        <v>0.48333333333333334</v>
      </c>
      <c r="AF357" s="11">
        <f t="shared" si="115"/>
        <v>73.469387755102048</v>
      </c>
      <c r="AG357" s="11">
        <f t="shared" si="116"/>
        <v>10.181111111111111</v>
      </c>
      <c r="AH357" s="13">
        <f t="shared" si="117"/>
        <v>10.466666666666667</v>
      </c>
      <c r="AI357">
        <f t="shared" si="118"/>
        <v>10.95</v>
      </c>
      <c r="AJ357" s="14">
        <f t="shared" si="119"/>
        <v>0.95585996955859975</v>
      </c>
      <c r="AK357">
        <f t="shared" si="120"/>
        <v>80</v>
      </c>
      <c r="AL357" s="8">
        <f t="shared" si="121"/>
        <v>0.91836734693877564</v>
      </c>
      <c r="AM357" s="8">
        <f t="shared" si="122"/>
        <v>0.88636363636363635</v>
      </c>
      <c r="AN357" s="16">
        <f t="shared" si="123"/>
        <v>0.77807710880117942</v>
      </c>
      <c r="AO357" s="16">
        <f t="shared" si="124"/>
        <v>0.86340578839399684</v>
      </c>
      <c r="AP357" s="17">
        <f t="shared" si="125"/>
        <v>14531.6</v>
      </c>
      <c r="AQ357" s="17">
        <f t="shared" si="126"/>
        <v>19.427272727272729</v>
      </c>
      <c r="AR357" s="17">
        <f t="shared" si="127"/>
        <v>9117.3000000000011</v>
      </c>
      <c r="AS357" s="17">
        <f t="shared" si="128"/>
        <v>12.18890374331551</v>
      </c>
      <c r="AT357" s="18" t="str">
        <f t="shared" si="129"/>
        <v>High</v>
      </c>
      <c r="AU357" s="16" t="str">
        <f t="shared" si="130"/>
        <v>Warning</v>
      </c>
      <c r="AV357" s="17">
        <f t="shared" si="131"/>
        <v>621.67272727272734</v>
      </c>
    </row>
    <row r="358" spans="1:48">
      <c r="A358">
        <v>357</v>
      </c>
      <c r="B358" s="2">
        <v>46189</v>
      </c>
      <c r="C358" t="s">
        <v>26</v>
      </c>
      <c r="D358" t="s">
        <v>77</v>
      </c>
      <c r="E358" t="s">
        <v>105</v>
      </c>
      <c r="F358" t="s">
        <v>57</v>
      </c>
      <c r="G358" t="s">
        <v>30</v>
      </c>
      <c r="H358" t="s">
        <v>460</v>
      </c>
      <c r="I358" t="s">
        <v>113</v>
      </c>
      <c r="J358" s="4">
        <v>722</v>
      </c>
      <c r="K358" s="4">
        <v>575</v>
      </c>
      <c r="L358" s="4">
        <v>522</v>
      </c>
      <c r="M358" s="4">
        <v>53</v>
      </c>
      <c r="N358" s="4">
        <v>14</v>
      </c>
      <c r="O358" s="4">
        <v>15</v>
      </c>
      <c r="P358" t="s">
        <v>33</v>
      </c>
      <c r="Q358" s="4">
        <v>42</v>
      </c>
      <c r="R358" s="4">
        <v>43</v>
      </c>
      <c r="S358" s="4">
        <v>68.3</v>
      </c>
      <c r="T358" s="5">
        <v>3.34</v>
      </c>
      <c r="U358" s="5">
        <v>20.95</v>
      </c>
      <c r="V358" s="43">
        <v>11205.83</v>
      </c>
      <c r="W358" s="5">
        <v>5.73</v>
      </c>
      <c r="X358" s="6" t="s">
        <v>34</v>
      </c>
      <c r="Y358" s="4">
        <v>25</v>
      </c>
      <c r="Z358" s="43">
        <v>17151.21</v>
      </c>
      <c r="AA358" s="8">
        <f t="shared" si="110"/>
        <v>0.79639889196675895</v>
      </c>
      <c r="AB358" s="8">
        <f t="shared" si="111"/>
        <v>9.2173913043478259E-2</v>
      </c>
      <c r="AC358" s="8">
        <f t="shared" si="112"/>
        <v>2.4347826086956521E-2</v>
      </c>
      <c r="AD358" s="8">
        <f t="shared" si="113"/>
        <v>0.90782608695652178</v>
      </c>
      <c r="AE358" s="11">
        <f t="shared" si="114"/>
        <v>0.25</v>
      </c>
      <c r="AF358" s="11">
        <f t="shared" si="115"/>
        <v>83.720930232558146</v>
      </c>
      <c r="AG358" s="11">
        <f t="shared" si="116"/>
        <v>6.8680555555555554</v>
      </c>
      <c r="AH358" s="13">
        <f t="shared" si="117"/>
        <v>8.1733333333333338</v>
      </c>
      <c r="AI358">
        <f t="shared" si="118"/>
        <v>8.4233333333333338</v>
      </c>
      <c r="AJ358" s="14">
        <f t="shared" si="119"/>
        <v>0.97032053818757424</v>
      </c>
      <c r="AK358">
        <f t="shared" si="120"/>
        <v>85.714285714285708</v>
      </c>
      <c r="AL358" s="8">
        <f t="shared" si="121"/>
        <v>0.97674418604651181</v>
      </c>
      <c r="AM358" s="8">
        <f t="shared" si="122"/>
        <v>0.90782608695652178</v>
      </c>
      <c r="AN358" s="16">
        <f t="shared" si="123"/>
        <v>0.86039666245599122</v>
      </c>
      <c r="AO358" s="16">
        <f t="shared" si="124"/>
        <v>0.86353828634367513</v>
      </c>
      <c r="AP358" s="17">
        <f t="shared" si="125"/>
        <v>11205.83</v>
      </c>
      <c r="AQ358" s="17">
        <f t="shared" si="126"/>
        <v>19.488399999999999</v>
      </c>
      <c r="AR358" s="17">
        <f t="shared" si="127"/>
        <v>5945.3799999999992</v>
      </c>
      <c r="AS358" s="17">
        <f t="shared" si="128"/>
        <v>10.339791304347825</v>
      </c>
      <c r="AT358" s="18" t="str">
        <f t="shared" si="129"/>
        <v>Low</v>
      </c>
      <c r="AU358" s="16" t="str">
        <f t="shared" si="130"/>
        <v>Normal</v>
      </c>
      <c r="AV358" s="17">
        <f t="shared" si="131"/>
        <v>272.83759999999995</v>
      </c>
    </row>
    <row r="359" spans="1:48">
      <c r="A359">
        <v>358</v>
      </c>
      <c r="B359" s="2">
        <v>46155</v>
      </c>
      <c r="C359" t="s">
        <v>46</v>
      </c>
      <c r="D359" t="s">
        <v>55</v>
      </c>
      <c r="E359" t="s">
        <v>98</v>
      </c>
      <c r="F359" t="s">
        <v>29</v>
      </c>
      <c r="G359" t="s">
        <v>103</v>
      </c>
      <c r="H359" t="s">
        <v>461</v>
      </c>
      <c r="I359" t="s">
        <v>49</v>
      </c>
      <c r="J359" s="4">
        <v>653</v>
      </c>
      <c r="K359" s="4">
        <v>656</v>
      </c>
      <c r="L359" s="4">
        <v>598</v>
      </c>
      <c r="M359" s="4">
        <v>58</v>
      </c>
      <c r="N359" s="4">
        <v>22</v>
      </c>
      <c r="O359" s="4">
        <v>48</v>
      </c>
      <c r="P359" t="s">
        <v>81</v>
      </c>
      <c r="Q359" s="4">
        <v>57</v>
      </c>
      <c r="R359" s="4">
        <v>62</v>
      </c>
      <c r="S359" s="4">
        <v>73.3</v>
      </c>
      <c r="T359" s="5">
        <v>2.1800000000000002</v>
      </c>
      <c r="U359" s="5">
        <v>22.14</v>
      </c>
      <c r="V359" s="43">
        <v>18152.72</v>
      </c>
      <c r="W359" s="5">
        <v>9.19</v>
      </c>
      <c r="X359" s="6" t="s">
        <v>34</v>
      </c>
      <c r="Y359" s="4">
        <v>31</v>
      </c>
      <c r="Z359" s="43">
        <v>27886.13</v>
      </c>
      <c r="AA359" s="8">
        <f t="shared" si="110"/>
        <v>1.004594180704441</v>
      </c>
      <c r="AB359" s="8">
        <f t="shared" si="111"/>
        <v>8.8414634146341459E-2</v>
      </c>
      <c r="AC359" s="8">
        <f t="shared" si="112"/>
        <v>3.3536585365853661E-2</v>
      </c>
      <c r="AD359" s="8">
        <f t="shared" si="113"/>
        <v>0.91158536585365857</v>
      </c>
      <c r="AE359" s="11">
        <f t="shared" si="114"/>
        <v>0.8</v>
      </c>
      <c r="AF359" s="11">
        <f t="shared" si="115"/>
        <v>58.064516129032256</v>
      </c>
      <c r="AG359" s="11">
        <f t="shared" si="116"/>
        <v>11.297777777777778</v>
      </c>
      <c r="AH359" s="13">
        <f t="shared" si="117"/>
        <v>9.5391666666666666</v>
      </c>
      <c r="AI359">
        <f t="shared" si="118"/>
        <v>10.339166666666667</v>
      </c>
      <c r="AJ359" s="14">
        <f t="shared" si="119"/>
        <v>0.92262432497783498</v>
      </c>
      <c r="AK359">
        <f t="shared" si="120"/>
        <v>63.157894736842103</v>
      </c>
      <c r="AL359" s="8">
        <f t="shared" si="121"/>
        <v>0.91935483870967738</v>
      </c>
      <c r="AM359" s="8">
        <f t="shared" si="122"/>
        <v>0.91158536585365857</v>
      </c>
      <c r="AN359" s="16">
        <f t="shared" si="123"/>
        <v>0.77322415276343626</v>
      </c>
      <c r="AO359" s="16">
        <f t="shared" si="124"/>
        <v>0.86354317222841492</v>
      </c>
      <c r="AP359" s="17">
        <f t="shared" si="125"/>
        <v>18152.72</v>
      </c>
      <c r="AQ359" s="17">
        <f t="shared" si="126"/>
        <v>27.671829268292683</v>
      </c>
      <c r="AR359" s="17">
        <f t="shared" si="127"/>
        <v>9733.41</v>
      </c>
      <c r="AS359" s="17">
        <f t="shared" si="128"/>
        <v>14.837515243902439</v>
      </c>
      <c r="AT359" s="18" t="str">
        <f t="shared" si="129"/>
        <v>High</v>
      </c>
      <c r="AU359" s="16" t="str">
        <f t="shared" si="130"/>
        <v>Warning</v>
      </c>
      <c r="AV359" s="17">
        <f t="shared" si="131"/>
        <v>608.780243902439</v>
      </c>
    </row>
    <row r="360" spans="1:48">
      <c r="A360">
        <v>359</v>
      </c>
      <c r="B360" s="2">
        <v>46131</v>
      </c>
      <c r="C360" t="s">
        <v>26</v>
      </c>
      <c r="D360" t="s">
        <v>55</v>
      </c>
      <c r="E360" t="s">
        <v>98</v>
      </c>
      <c r="F360" t="s">
        <v>29</v>
      </c>
      <c r="G360" t="s">
        <v>103</v>
      </c>
      <c r="H360" t="s">
        <v>462</v>
      </c>
      <c r="I360" t="s">
        <v>44</v>
      </c>
      <c r="J360" s="4">
        <v>622</v>
      </c>
      <c r="K360" s="4">
        <v>589</v>
      </c>
      <c r="L360" s="4">
        <v>531</v>
      </c>
      <c r="M360" s="4">
        <v>58</v>
      </c>
      <c r="N360" s="4">
        <v>18</v>
      </c>
      <c r="O360" s="4">
        <v>24</v>
      </c>
      <c r="P360" t="s">
        <v>33</v>
      </c>
      <c r="Q360" s="4">
        <v>57</v>
      </c>
      <c r="R360" s="4">
        <v>59</v>
      </c>
      <c r="S360" s="4">
        <v>69.099999999999994</v>
      </c>
      <c r="T360" s="5">
        <v>1.71</v>
      </c>
      <c r="U360" s="5">
        <v>22.78</v>
      </c>
      <c r="V360" s="43">
        <v>15544.5</v>
      </c>
      <c r="W360" s="5">
        <v>9.39</v>
      </c>
      <c r="X360" s="6" t="s">
        <v>34</v>
      </c>
      <c r="Y360" s="4">
        <v>40</v>
      </c>
      <c r="Z360" s="43">
        <v>24847.759999999998</v>
      </c>
      <c r="AA360" s="8">
        <f t="shared" si="110"/>
        <v>0.94694533762057875</v>
      </c>
      <c r="AB360" s="8">
        <f t="shared" si="111"/>
        <v>9.8471986417657045E-2</v>
      </c>
      <c r="AC360" s="8">
        <f t="shared" si="112"/>
        <v>3.0560271646859084E-2</v>
      </c>
      <c r="AD360" s="8">
        <f t="shared" si="113"/>
        <v>0.90152801358234291</v>
      </c>
      <c r="AE360" s="11">
        <f t="shared" si="114"/>
        <v>0.4</v>
      </c>
      <c r="AF360" s="11">
        <f t="shared" si="115"/>
        <v>61.016949152542374</v>
      </c>
      <c r="AG360" s="11">
        <f t="shared" si="116"/>
        <v>9.6530555555555555</v>
      </c>
      <c r="AH360" s="13">
        <f t="shared" si="117"/>
        <v>9.4483333333333324</v>
      </c>
      <c r="AI360">
        <f t="shared" si="118"/>
        <v>9.8483333333333327</v>
      </c>
      <c r="AJ360" s="14">
        <f t="shared" si="119"/>
        <v>0.95938399052293111</v>
      </c>
      <c r="AK360">
        <f t="shared" si="120"/>
        <v>63.157894736842103</v>
      </c>
      <c r="AL360" s="8">
        <f t="shared" si="121"/>
        <v>0.96610169491525433</v>
      </c>
      <c r="AM360" s="8">
        <f t="shared" si="122"/>
        <v>0.90152801358234291</v>
      </c>
      <c r="AN360" s="16">
        <f t="shared" si="123"/>
        <v>0.83559250787481099</v>
      </c>
      <c r="AO360" s="16">
        <f t="shared" si="124"/>
        <v>0.86368385605935727</v>
      </c>
      <c r="AP360" s="17">
        <f t="shared" si="125"/>
        <v>15544.5</v>
      </c>
      <c r="AQ360" s="17">
        <f t="shared" si="126"/>
        <v>26.391341256366722</v>
      </c>
      <c r="AR360" s="17">
        <f t="shared" si="127"/>
        <v>9303.2599999999984</v>
      </c>
      <c r="AS360" s="17">
        <f t="shared" si="128"/>
        <v>15.795008488964344</v>
      </c>
      <c r="AT360" s="18" t="str">
        <f t="shared" si="129"/>
        <v>Low</v>
      </c>
      <c r="AU360" s="16" t="str">
        <f t="shared" si="130"/>
        <v>Warning</v>
      </c>
      <c r="AV360" s="17">
        <f t="shared" si="131"/>
        <v>475.04414261460101</v>
      </c>
    </row>
    <row r="361" spans="1:48">
      <c r="A361">
        <v>360</v>
      </c>
      <c r="B361" s="2">
        <v>46120</v>
      </c>
      <c r="C361" t="s">
        <v>26</v>
      </c>
      <c r="D361" t="s">
        <v>55</v>
      </c>
      <c r="E361" t="s">
        <v>56</v>
      </c>
      <c r="F361" t="s">
        <v>29</v>
      </c>
      <c r="G361" t="s">
        <v>30</v>
      </c>
      <c r="H361" t="s">
        <v>463</v>
      </c>
      <c r="I361" t="s">
        <v>176</v>
      </c>
      <c r="J361" s="4">
        <v>928</v>
      </c>
      <c r="K361" s="4">
        <v>840</v>
      </c>
      <c r="L361" s="4">
        <v>794</v>
      </c>
      <c r="M361" s="4">
        <v>46</v>
      </c>
      <c r="N361" s="4">
        <v>12</v>
      </c>
      <c r="O361" s="4">
        <v>13</v>
      </c>
      <c r="P361" t="s">
        <v>54</v>
      </c>
      <c r="Q361" s="4">
        <v>42</v>
      </c>
      <c r="R361" s="4">
        <v>42</v>
      </c>
      <c r="S361" s="4">
        <v>74.400000000000006</v>
      </c>
      <c r="T361" s="5">
        <v>1.85</v>
      </c>
      <c r="U361" s="5">
        <v>34.75</v>
      </c>
      <c r="V361" s="43">
        <v>14803.41</v>
      </c>
      <c r="W361" s="5">
        <v>9.2799999999999994</v>
      </c>
      <c r="X361" s="6" t="s">
        <v>34</v>
      </c>
      <c r="Y361" s="4">
        <v>11</v>
      </c>
      <c r="Z361" s="43">
        <v>25756.080000000002</v>
      </c>
      <c r="AA361" s="8">
        <f t="shared" si="110"/>
        <v>0.90517241379310343</v>
      </c>
      <c r="AB361" s="8">
        <f t="shared" si="111"/>
        <v>5.4761904761904762E-2</v>
      </c>
      <c r="AC361" s="8">
        <f t="shared" si="112"/>
        <v>1.4285714285714285E-2</v>
      </c>
      <c r="AD361" s="8">
        <f t="shared" si="113"/>
        <v>0.94523809523809521</v>
      </c>
      <c r="AE361" s="11">
        <f t="shared" si="114"/>
        <v>0.21666666666666667</v>
      </c>
      <c r="AF361" s="11">
        <f t="shared" si="115"/>
        <v>85.714285714285708</v>
      </c>
      <c r="AG361" s="11">
        <f t="shared" si="116"/>
        <v>9.8000000000000007</v>
      </c>
      <c r="AH361" s="13">
        <f t="shared" si="117"/>
        <v>10.61</v>
      </c>
      <c r="AI361">
        <f t="shared" si="118"/>
        <v>10.826666666666666</v>
      </c>
      <c r="AJ361" s="14">
        <f t="shared" si="119"/>
        <v>0.97998768472906406</v>
      </c>
      <c r="AK361">
        <f t="shared" si="120"/>
        <v>85.714285714285708</v>
      </c>
      <c r="AL361" s="8">
        <f t="shared" si="121"/>
        <v>1</v>
      </c>
      <c r="AM361" s="8">
        <f t="shared" si="122"/>
        <v>0.94523809523809521</v>
      </c>
      <c r="AN361" s="16">
        <f t="shared" si="123"/>
        <v>0.92632169247009144</v>
      </c>
      <c r="AO361" s="16">
        <f t="shared" si="124"/>
        <v>0.86372768031549574</v>
      </c>
      <c r="AP361" s="17">
        <f t="shared" si="125"/>
        <v>14803.41</v>
      </c>
      <c r="AQ361" s="17">
        <f t="shared" si="126"/>
        <v>17.623107142857144</v>
      </c>
      <c r="AR361" s="17">
        <f t="shared" si="127"/>
        <v>10952.670000000002</v>
      </c>
      <c r="AS361" s="17">
        <f t="shared" si="128"/>
        <v>13.038892857142859</v>
      </c>
      <c r="AT361" s="18" t="str">
        <f t="shared" si="129"/>
        <v>Low</v>
      </c>
      <c r="AU361" s="16" t="str">
        <f t="shared" si="130"/>
        <v>Normal</v>
      </c>
      <c r="AV361" s="17">
        <f t="shared" si="131"/>
        <v>211.47728571428573</v>
      </c>
    </row>
    <row r="362" spans="1:48">
      <c r="A362">
        <v>361</v>
      </c>
      <c r="B362" s="2">
        <v>46101</v>
      </c>
      <c r="C362" t="s">
        <v>46</v>
      </c>
      <c r="D362" t="s">
        <v>27</v>
      </c>
      <c r="E362" t="s">
        <v>28</v>
      </c>
      <c r="F362" t="s">
        <v>29</v>
      </c>
      <c r="G362" t="s">
        <v>103</v>
      </c>
      <c r="H362" t="s">
        <v>464</v>
      </c>
      <c r="I362" t="s">
        <v>122</v>
      </c>
      <c r="J362" s="4">
        <v>661</v>
      </c>
      <c r="K362" s="4">
        <v>658</v>
      </c>
      <c r="L362" s="4">
        <v>628</v>
      </c>
      <c r="M362" s="4">
        <v>30</v>
      </c>
      <c r="N362" s="4">
        <v>12</v>
      </c>
      <c r="O362" s="4">
        <v>23</v>
      </c>
      <c r="P362" t="s">
        <v>54</v>
      </c>
      <c r="Q362" s="4">
        <v>57</v>
      </c>
      <c r="R362" s="4">
        <v>61</v>
      </c>
      <c r="S362" s="4">
        <v>80.2</v>
      </c>
      <c r="T362" s="5">
        <v>1.71</v>
      </c>
      <c r="U362" s="5">
        <v>23.22</v>
      </c>
      <c r="V362" s="43">
        <v>17571.830000000002</v>
      </c>
      <c r="W362" s="5">
        <v>9.42</v>
      </c>
      <c r="X362" s="6" t="s">
        <v>89</v>
      </c>
      <c r="Y362" s="4">
        <v>27</v>
      </c>
      <c r="Z362" s="43">
        <v>29161.1</v>
      </c>
      <c r="AA362" s="8">
        <f t="shared" si="110"/>
        <v>0.9954614220877458</v>
      </c>
      <c r="AB362" s="8">
        <f t="shared" si="111"/>
        <v>4.5592705167173252E-2</v>
      </c>
      <c r="AC362" s="8">
        <f t="shared" si="112"/>
        <v>1.82370820668693E-2</v>
      </c>
      <c r="AD362" s="8">
        <f t="shared" si="113"/>
        <v>0.95440729483282671</v>
      </c>
      <c r="AE362" s="11">
        <f t="shared" si="114"/>
        <v>0.38333333333333336</v>
      </c>
      <c r="AF362" s="11">
        <f t="shared" si="115"/>
        <v>59.016393442622949</v>
      </c>
      <c r="AG362" s="11">
        <f t="shared" si="116"/>
        <v>11.149444444444445</v>
      </c>
      <c r="AH362" s="13">
        <f t="shared" si="117"/>
        <v>10.082500000000001</v>
      </c>
      <c r="AI362">
        <f t="shared" si="118"/>
        <v>10.465833333333334</v>
      </c>
      <c r="AJ362" s="14">
        <f t="shared" si="119"/>
        <v>0.96337288000637</v>
      </c>
      <c r="AK362">
        <f t="shared" si="120"/>
        <v>63.157894736842103</v>
      </c>
      <c r="AL362" s="8">
        <f t="shared" si="121"/>
        <v>0.93442622950819676</v>
      </c>
      <c r="AM362" s="8">
        <f t="shared" si="122"/>
        <v>0.95440729483282671</v>
      </c>
      <c r="AN362" s="16">
        <f t="shared" si="123"/>
        <v>0.85915829420270118</v>
      </c>
      <c r="AO362" s="16">
        <f t="shared" si="124"/>
        <v>0.86362987717150408</v>
      </c>
      <c r="AP362" s="17">
        <f t="shared" si="125"/>
        <v>17571.830000000002</v>
      </c>
      <c r="AQ362" s="17">
        <f t="shared" si="126"/>
        <v>26.704908814589668</v>
      </c>
      <c r="AR362" s="17">
        <f t="shared" si="127"/>
        <v>11589.269999999997</v>
      </c>
      <c r="AS362" s="17">
        <f t="shared" si="128"/>
        <v>17.612872340425525</v>
      </c>
      <c r="AT362" s="18" t="str">
        <f t="shared" si="129"/>
        <v>Medium</v>
      </c>
      <c r="AU362" s="16" t="str">
        <f t="shared" si="130"/>
        <v>Normal</v>
      </c>
      <c r="AV362" s="17">
        <f t="shared" si="131"/>
        <v>320.458905775076</v>
      </c>
    </row>
    <row r="363" spans="1:48">
      <c r="A363">
        <v>362</v>
      </c>
      <c r="B363" s="2">
        <v>46059</v>
      </c>
      <c r="C363" t="s">
        <v>46</v>
      </c>
      <c r="D363" t="s">
        <v>55</v>
      </c>
      <c r="E363" t="s">
        <v>92</v>
      </c>
      <c r="F363" t="s">
        <v>29</v>
      </c>
      <c r="G363" t="s">
        <v>47</v>
      </c>
      <c r="H363" t="s">
        <v>465</v>
      </c>
      <c r="I363" t="s">
        <v>134</v>
      </c>
      <c r="J363" s="4">
        <v>631</v>
      </c>
      <c r="K363" s="4">
        <v>632</v>
      </c>
      <c r="L363" s="4">
        <v>601</v>
      </c>
      <c r="M363" s="4">
        <v>31</v>
      </c>
      <c r="N363" s="4">
        <v>13</v>
      </c>
      <c r="O363" s="4">
        <v>13</v>
      </c>
      <c r="P363" t="s">
        <v>83</v>
      </c>
      <c r="Q363" s="4">
        <v>64</v>
      </c>
      <c r="R363" s="4">
        <v>65</v>
      </c>
      <c r="S363" s="4">
        <v>68.599999999999994</v>
      </c>
      <c r="T363" s="5">
        <v>2.46</v>
      </c>
      <c r="U363" s="5">
        <v>22.8</v>
      </c>
      <c r="V363" s="43">
        <v>20588.400000000001</v>
      </c>
      <c r="W363" s="5">
        <v>7.97</v>
      </c>
      <c r="X363" s="6" t="s">
        <v>45</v>
      </c>
      <c r="Y363" s="4">
        <v>4</v>
      </c>
      <c r="Z363" s="43">
        <v>30477.47</v>
      </c>
      <c r="AA363" s="8">
        <f t="shared" si="110"/>
        <v>1.0015847860538827</v>
      </c>
      <c r="AB363" s="8">
        <f t="shared" si="111"/>
        <v>4.9050632911392403E-2</v>
      </c>
      <c r="AC363" s="8">
        <f t="shared" si="112"/>
        <v>2.0569620253164556E-2</v>
      </c>
      <c r="AD363" s="8">
        <f t="shared" si="113"/>
        <v>0.95094936708860756</v>
      </c>
      <c r="AE363" s="11">
        <f t="shared" si="114"/>
        <v>0.21666666666666667</v>
      </c>
      <c r="AF363" s="11">
        <f t="shared" si="115"/>
        <v>55.384615384615387</v>
      </c>
      <c r="AG363" s="11">
        <f t="shared" si="116"/>
        <v>11.411111111111111</v>
      </c>
      <c r="AH363" s="13">
        <f t="shared" si="117"/>
        <v>11.001111111111111</v>
      </c>
      <c r="AI363">
        <f t="shared" si="118"/>
        <v>11.217777777777778</v>
      </c>
      <c r="AJ363" s="14">
        <f t="shared" si="119"/>
        <v>0.98068541996830427</v>
      </c>
      <c r="AK363">
        <f t="shared" si="120"/>
        <v>56.25</v>
      </c>
      <c r="AL363" s="8">
        <f t="shared" si="121"/>
        <v>0.98461538461538467</v>
      </c>
      <c r="AM363" s="8">
        <f t="shared" si="122"/>
        <v>0.95094936708860756</v>
      </c>
      <c r="AN363" s="16">
        <f t="shared" si="123"/>
        <v>0.91823476128677839</v>
      </c>
      <c r="AO363" s="16">
        <f t="shared" si="124"/>
        <v>0.86363687495392771</v>
      </c>
      <c r="AP363" s="17">
        <f t="shared" si="125"/>
        <v>20588.400000000001</v>
      </c>
      <c r="AQ363" s="17">
        <f t="shared" si="126"/>
        <v>32.576582278481013</v>
      </c>
      <c r="AR363" s="17">
        <f t="shared" si="127"/>
        <v>9889.07</v>
      </c>
      <c r="AS363" s="17">
        <f t="shared" si="128"/>
        <v>15.647262658227847</v>
      </c>
      <c r="AT363" s="18" t="str">
        <f t="shared" si="129"/>
        <v>Low</v>
      </c>
      <c r="AU363" s="16" t="str">
        <f t="shared" si="130"/>
        <v>Normal</v>
      </c>
      <c r="AV363" s="17">
        <f t="shared" si="131"/>
        <v>423.49556962025315</v>
      </c>
    </row>
    <row r="364" spans="1:48">
      <c r="A364">
        <v>363</v>
      </c>
      <c r="B364" s="2">
        <v>46101</v>
      </c>
      <c r="C364" t="s">
        <v>46</v>
      </c>
      <c r="D364" t="s">
        <v>108</v>
      </c>
      <c r="E364" t="s">
        <v>146</v>
      </c>
      <c r="F364" t="s">
        <v>42</v>
      </c>
      <c r="G364" t="s">
        <v>30</v>
      </c>
      <c r="H364" t="s">
        <v>466</v>
      </c>
      <c r="I364" t="s">
        <v>94</v>
      </c>
      <c r="J364" s="4">
        <v>767</v>
      </c>
      <c r="K364" s="4">
        <v>672</v>
      </c>
      <c r="L364" s="4">
        <v>612</v>
      </c>
      <c r="M364" s="4">
        <v>60</v>
      </c>
      <c r="N364" s="4">
        <v>18</v>
      </c>
      <c r="O364" s="4">
        <v>42</v>
      </c>
      <c r="P364" t="s">
        <v>73</v>
      </c>
      <c r="Q364" s="4">
        <v>42</v>
      </c>
      <c r="R364" s="4">
        <v>43</v>
      </c>
      <c r="S364" s="4">
        <v>62.9</v>
      </c>
      <c r="T364" s="5">
        <v>1.65</v>
      </c>
      <c r="U364" s="5">
        <v>26.46</v>
      </c>
      <c r="V364" s="43">
        <v>13010.95</v>
      </c>
      <c r="W364" s="5">
        <v>8.33</v>
      </c>
      <c r="X364" s="6" t="s">
        <v>89</v>
      </c>
      <c r="Y364" s="4">
        <v>42</v>
      </c>
      <c r="Z364" s="43">
        <v>19720.64</v>
      </c>
      <c r="AA364" s="8">
        <f t="shared" si="110"/>
        <v>0.87614080834419816</v>
      </c>
      <c r="AB364" s="8">
        <f t="shared" si="111"/>
        <v>8.9285714285714288E-2</v>
      </c>
      <c r="AC364" s="8">
        <f t="shared" si="112"/>
        <v>2.6785714285714284E-2</v>
      </c>
      <c r="AD364" s="8">
        <f t="shared" si="113"/>
        <v>0.9107142857142857</v>
      </c>
      <c r="AE364" s="11">
        <f t="shared" si="114"/>
        <v>0.7</v>
      </c>
      <c r="AF364" s="11">
        <f t="shared" si="115"/>
        <v>83.720930232558146</v>
      </c>
      <c r="AG364" s="11">
        <f t="shared" si="116"/>
        <v>8.0266666666666673</v>
      </c>
      <c r="AH364" s="13">
        <f t="shared" si="117"/>
        <v>8.2483333333333348</v>
      </c>
      <c r="AI364">
        <f t="shared" si="118"/>
        <v>8.9483333333333341</v>
      </c>
      <c r="AJ364" s="14">
        <f t="shared" si="119"/>
        <v>0.92177314211212524</v>
      </c>
      <c r="AK364">
        <f t="shared" si="120"/>
        <v>85.714285714285708</v>
      </c>
      <c r="AL364" s="8">
        <f t="shared" si="121"/>
        <v>0.97674418604651181</v>
      </c>
      <c r="AM364" s="8">
        <f t="shared" si="122"/>
        <v>0.9107142857142857</v>
      </c>
      <c r="AN364" s="16">
        <f t="shared" si="123"/>
        <v>0.81994936478578595</v>
      </c>
      <c r="AO364" s="16">
        <f t="shared" si="124"/>
        <v>0.86355129832958144</v>
      </c>
      <c r="AP364" s="17">
        <f t="shared" si="125"/>
        <v>13010.95</v>
      </c>
      <c r="AQ364" s="17">
        <f t="shared" si="126"/>
        <v>19.361532738095239</v>
      </c>
      <c r="AR364" s="17">
        <f t="shared" si="127"/>
        <v>6709.6899999999987</v>
      </c>
      <c r="AS364" s="17">
        <f t="shared" si="128"/>
        <v>9.9846577380952368</v>
      </c>
      <c r="AT364" s="18" t="str">
        <f t="shared" si="129"/>
        <v>Medium</v>
      </c>
      <c r="AU364" s="16" t="str">
        <f t="shared" si="130"/>
        <v>Warning</v>
      </c>
      <c r="AV364" s="17">
        <f t="shared" si="131"/>
        <v>348.50758928571429</v>
      </c>
    </row>
    <row r="365" spans="1:48">
      <c r="A365">
        <v>364</v>
      </c>
      <c r="B365" s="2">
        <v>46024</v>
      </c>
      <c r="C365" t="s">
        <v>46</v>
      </c>
      <c r="D365" t="s">
        <v>55</v>
      </c>
      <c r="E365" t="s">
        <v>92</v>
      </c>
      <c r="F365" t="s">
        <v>29</v>
      </c>
      <c r="G365" t="s">
        <v>47</v>
      </c>
      <c r="H365" t="s">
        <v>467</v>
      </c>
      <c r="I365" t="s">
        <v>154</v>
      </c>
      <c r="J365" s="4">
        <v>625</v>
      </c>
      <c r="K365" s="4">
        <v>603</v>
      </c>
      <c r="L365" s="4">
        <v>574</v>
      </c>
      <c r="M365" s="4">
        <v>29</v>
      </c>
      <c r="N365" s="4">
        <v>6</v>
      </c>
      <c r="O365" s="4">
        <v>0</v>
      </c>
      <c r="P365" t="s">
        <v>39</v>
      </c>
      <c r="Q365" s="4">
        <v>64</v>
      </c>
      <c r="R365" s="4">
        <v>67</v>
      </c>
      <c r="S365" s="4">
        <v>76.5</v>
      </c>
      <c r="T365" s="5">
        <v>1.68</v>
      </c>
      <c r="U365" s="5">
        <v>23.46</v>
      </c>
      <c r="V365" s="43">
        <v>19707.990000000002</v>
      </c>
      <c r="W365" s="5">
        <v>8.2899999999999991</v>
      </c>
      <c r="X365" s="6" t="s">
        <v>45</v>
      </c>
      <c r="Y365" s="4">
        <v>30</v>
      </c>
      <c r="Z365" s="43">
        <v>29621.07</v>
      </c>
      <c r="AA365" s="8">
        <f t="shared" si="110"/>
        <v>0.96479999999999999</v>
      </c>
      <c r="AB365" s="8">
        <f t="shared" si="111"/>
        <v>4.809286898839138E-2</v>
      </c>
      <c r="AC365" s="8">
        <f t="shared" si="112"/>
        <v>9.9502487562189053E-3</v>
      </c>
      <c r="AD365" s="8">
        <f t="shared" si="113"/>
        <v>0.95190713101160862</v>
      </c>
      <c r="AE365" s="11">
        <f t="shared" si="114"/>
        <v>0</v>
      </c>
      <c r="AF365" s="11">
        <f t="shared" si="115"/>
        <v>53.731343283582092</v>
      </c>
      <c r="AG365" s="11">
        <f t="shared" si="116"/>
        <v>11.2225</v>
      </c>
      <c r="AH365" s="13">
        <f t="shared" si="117"/>
        <v>11.111111111111111</v>
      </c>
      <c r="AI365">
        <f t="shared" si="118"/>
        <v>11.111111111111111</v>
      </c>
      <c r="AJ365" s="14">
        <f t="shared" si="119"/>
        <v>1</v>
      </c>
      <c r="AK365">
        <f t="shared" si="120"/>
        <v>56.25</v>
      </c>
      <c r="AL365" s="8">
        <f t="shared" si="121"/>
        <v>0.95522388059701502</v>
      </c>
      <c r="AM365" s="8">
        <f t="shared" si="122"/>
        <v>0.95190713101160862</v>
      </c>
      <c r="AN365" s="16">
        <f t="shared" si="123"/>
        <v>0.90928442365287998</v>
      </c>
      <c r="AO365" s="16">
        <f t="shared" si="124"/>
        <v>0.86361974720484647</v>
      </c>
      <c r="AP365" s="17">
        <f t="shared" si="125"/>
        <v>19707.990000000002</v>
      </c>
      <c r="AQ365" s="17">
        <f t="shared" si="126"/>
        <v>32.683233830845772</v>
      </c>
      <c r="AR365" s="17">
        <f t="shared" si="127"/>
        <v>9913.0799999999981</v>
      </c>
      <c r="AS365" s="17">
        <f t="shared" si="128"/>
        <v>16.439601990049749</v>
      </c>
      <c r="AT365" s="18" t="str">
        <f t="shared" si="129"/>
        <v>Medium</v>
      </c>
      <c r="AU365" s="16" t="str">
        <f t="shared" si="130"/>
        <v>Normal</v>
      </c>
      <c r="AV365" s="17">
        <f t="shared" si="131"/>
        <v>196.09940298507462</v>
      </c>
    </row>
    <row r="366" spans="1:48">
      <c r="A366">
        <v>365</v>
      </c>
      <c r="B366" s="2">
        <v>46051</v>
      </c>
      <c r="C366" t="s">
        <v>46</v>
      </c>
      <c r="D366" t="s">
        <v>77</v>
      </c>
      <c r="E366" t="s">
        <v>105</v>
      </c>
      <c r="F366" t="s">
        <v>57</v>
      </c>
      <c r="G366" t="s">
        <v>47</v>
      </c>
      <c r="H366" t="s">
        <v>468</v>
      </c>
      <c r="I366" t="s">
        <v>122</v>
      </c>
      <c r="J366" s="4">
        <v>526</v>
      </c>
      <c r="K366" s="4">
        <v>506</v>
      </c>
      <c r="L366" s="4">
        <v>456</v>
      </c>
      <c r="M366" s="4">
        <v>50</v>
      </c>
      <c r="N366" s="4">
        <v>20</v>
      </c>
      <c r="O366" s="4">
        <v>24</v>
      </c>
      <c r="P366" t="s">
        <v>54</v>
      </c>
      <c r="Q366" s="4">
        <v>64</v>
      </c>
      <c r="R366" s="4">
        <v>72</v>
      </c>
      <c r="S366" s="4">
        <v>66.599999999999994</v>
      </c>
      <c r="T366" s="5">
        <v>1.1599999999999999</v>
      </c>
      <c r="U366" s="5">
        <v>20.64</v>
      </c>
      <c r="V366" s="43">
        <v>14755.93</v>
      </c>
      <c r="W366" s="5">
        <v>8.39</v>
      </c>
      <c r="X366" s="6" t="s">
        <v>34</v>
      </c>
      <c r="Y366" s="4">
        <v>23</v>
      </c>
      <c r="Z366" s="43">
        <v>23153.1</v>
      </c>
      <c r="AA366" s="8">
        <f t="shared" si="110"/>
        <v>0.96197718631178708</v>
      </c>
      <c r="AB366" s="8">
        <f t="shared" si="111"/>
        <v>9.8814229249011856E-2</v>
      </c>
      <c r="AC366" s="8">
        <f t="shared" si="112"/>
        <v>3.9525691699604744E-2</v>
      </c>
      <c r="AD366" s="8">
        <f t="shared" si="113"/>
        <v>0.90118577075098816</v>
      </c>
      <c r="AE366" s="11">
        <f t="shared" si="114"/>
        <v>0.4</v>
      </c>
      <c r="AF366" s="11">
        <f t="shared" si="115"/>
        <v>50</v>
      </c>
      <c r="AG366" s="11">
        <f t="shared" si="116"/>
        <v>10.119999999999999</v>
      </c>
      <c r="AH366" s="13">
        <f t="shared" si="117"/>
        <v>8.9511111111111106</v>
      </c>
      <c r="AI366">
        <f t="shared" si="118"/>
        <v>9.3511111111111109</v>
      </c>
      <c r="AJ366" s="14">
        <f t="shared" si="119"/>
        <v>0.9572243346007604</v>
      </c>
      <c r="AK366">
        <f t="shared" si="120"/>
        <v>56.25</v>
      </c>
      <c r="AL366" s="8">
        <f t="shared" si="121"/>
        <v>0.88888888888888884</v>
      </c>
      <c r="AM366" s="8">
        <f t="shared" si="122"/>
        <v>0.90118577075098816</v>
      </c>
      <c r="AN366" s="16">
        <f t="shared" si="123"/>
        <v>0.76678839978558933</v>
      </c>
      <c r="AO366" s="16">
        <f t="shared" si="124"/>
        <v>0.86354794739911067</v>
      </c>
      <c r="AP366" s="17">
        <f t="shared" si="125"/>
        <v>14755.93</v>
      </c>
      <c r="AQ366" s="17">
        <f t="shared" si="126"/>
        <v>29.161916996047431</v>
      </c>
      <c r="AR366" s="17">
        <f t="shared" si="127"/>
        <v>8397.1699999999983</v>
      </c>
      <c r="AS366" s="17">
        <f t="shared" si="128"/>
        <v>16.595197628458493</v>
      </c>
      <c r="AT366" s="18" t="str">
        <f t="shared" si="129"/>
        <v>Low</v>
      </c>
      <c r="AU366" s="16" t="str">
        <f t="shared" si="130"/>
        <v>Warning</v>
      </c>
      <c r="AV366" s="17">
        <f t="shared" si="131"/>
        <v>583.23833992094865</v>
      </c>
    </row>
    <row r="367" spans="1:48">
      <c r="A367">
        <v>366</v>
      </c>
      <c r="B367" s="2">
        <v>46112</v>
      </c>
      <c r="C367" t="s">
        <v>26</v>
      </c>
      <c r="D367" t="s">
        <v>40</v>
      </c>
      <c r="E367" t="s">
        <v>41</v>
      </c>
      <c r="F367" t="s">
        <v>29</v>
      </c>
      <c r="G367" t="s">
        <v>58</v>
      </c>
      <c r="H367" t="s">
        <v>469</v>
      </c>
      <c r="I367" t="s">
        <v>117</v>
      </c>
      <c r="J367" s="4">
        <v>663</v>
      </c>
      <c r="K367" s="4">
        <v>659</v>
      </c>
      <c r="L367" s="4">
        <v>630</v>
      </c>
      <c r="M367" s="4">
        <v>29</v>
      </c>
      <c r="N367" s="4">
        <v>8</v>
      </c>
      <c r="O367" s="4">
        <v>34</v>
      </c>
      <c r="P367" t="s">
        <v>76</v>
      </c>
      <c r="Q367" s="4">
        <v>49</v>
      </c>
      <c r="R367" s="4">
        <v>47</v>
      </c>
      <c r="S367" s="4">
        <v>72.5</v>
      </c>
      <c r="T367" s="5">
        <v>1.72</v>
      </c>
      <c r="U367" s="5">
        <v>23.98</v>
      </c>
      <c r="V367" s="43">
        <v>14561.37</v>
      </c>
      <c r="W367" s="5">
        <v>8.0399999999999991</v>
      </c>
      <c r="X367" s="6" t="s">
        <v>50</v>
      </c>
      <c r="Y367" s="4">
        <v>21</v>
      </c>
      <c r="Z367" s="43">
        <v>24164.48</v>
      </c>
      <c r="AA367" s="8">
        <f t="shared" si="110"/>
        <v>0.99396681749622928</v>
      </c>
      <c r="AB367" s="8">
        <f t="shared" si="111"/>
        <v>4.4006069802731411E-2</v>
      </c>
      <c r="AC367" s="8">
        <f t="shared" si="112"/>
        <v>1.2139605462822459E-2</v>
      </c>
      <c r="AD367" s="8">
        <f t="shared" si="113"/>
        <v>0.95599393019726864</v>
      </c>
      <c r="AE367" s="11">
        <f t="shared" si="114"/>
        <v>0.56666666666666665</v>
      </c>
      <c r="AF367" s="11">
        <f t="shared" si="115"/>
        <v>76.59574468085107</v>
      </c>
      <c r="AG367" s="11">
        <f t="shared" si="116"/>
        <v>8.6036111111111104</v>
      </c>
      <c r="AH367" s="13">
        <f t="shared" si="117"/>
        <v>8.4574999999999996</v>
      </c>
      <c r="AI367">
        <f t="shared" si="118"/>
        <v>9.024166666666666</v>
      </c>
      <c r="AJ367" s="14">
        <f t="shared" si="119"/>
        <v>0.93720565149136581</v>
      </c>
      <c r="AK367">
        <f t="shared" si="120"/>
        <v>73.469387755102048</v>
      </c>
      <c r="AL367" s="8">
        <f t="shared" si="121"/>
        <v>1.0425531914893618</v>
      </c>
      <c r="AM367" s="8">
        <f t="shared" si="122"/>
        <v>0.95599393019726864</v>
      </c>
      <c r="AN367" s="16">
        <f t="shared" si="123"/>
        <v>0.93408899562646386</v>
      </c>
      <c r="AO367" s="16">
        <f t="shared" si="124"/>
        <v>0.86370032463944713</v>
      </c>
      <c r="AP367" s="17">
        <f t="shared" si="125"/>
        <v>14561.37</v>
      </c>
      <c r="AQ367" s="17">
        <f t="shared" si="126"/>
        <v>22.096160849772385</v>
      </c>
      <c r="AR367" s="17">
        <f t="shared" si="127"/>
        <v>9603.1099999999988</v>
      </c>
      <c r="AS367" s="17">
        <f t="shared" si="128"/>
        <v>14.572245827010621</v>
      </c>
      <c r="AT367" s="18" t="str">
        <f t="shared" si="129"/>
        <v>Low</v>
      </c>
      <c r="AU367" s="16" t="str">
        <f t="shared" si="130"/>
        <v>Normal</v>
      </c>
      <c r="AV367" s="17">
        <f t="shared" si="131"/>
        <v>176.76928679817908</v>
      </c>
    </row>
    <row r="368" spans="1:48">
      <c r="A368">
        <v>367</v>
      </c>
      <c r="B368" s="2">
        <v>46135</v>
      </c>
      <c r="C368" t="s">
        <v>26</v>
      </c>
      <c r="D368" t="s">
        <v>77</v>
      </c>
      <c r="E368" t="s">
        <v>78</v>
      </c>
      <c r="F368" t="s">
        <v>42</v>
      </c>
      <c r="G368" t="s">
        <v>30</v>
      </c>
      <c r="H368" t="s">
        <v>470</v>
      </c>
      <c r="I368" t="s">
        <v>117</v>
      </c>
      <c r="J368" s="4">
        <v>776</v>
      </c>
      <c r="K368" s="4">
        <v>682</v>
      </c>
      <c r="L368" s="4">
        <v>655</v>
      </c>
      <c r="M368" s="4">
        <v>27</v>
      </c>
      <c r="N368" s="4">
        <v>8</v>
      </c>
      <c r="O368" s="4">
        <v>28</v>
      </c>
      <c r="P368" t="s">
        <v>70</v>
      </c>
      <c r="Q368" s="4">
        <v>42</v>
      </c>
      <c r="R368" s="4">
        <v>46</v>
      </c>
      <c r="S368" s="4">
        <v>74.8</v>
      </c>
      <c r="T368" s="5">
        <v>1.39</v>
      </c>
      <c r="U368" s="5">
        <v>25.85</v>
      </c>
      <c r="V368" s="43">
        <v>12941.49</v>
      </c>
      <c r="W368" s="5">
        <v>7.27</v>
      </c>
      <c r="X368" s="6" t="s">
        <v>89</v>
      </c>
      <c r="Y368" s="4">
        <v>35</v>
      </c>
      <c r="Z368" s="43">
        <v>21440.11</v>
      </c>
      <c r="AA368" s="8">
        <f t="shared" si="110"/>
        <v>0.87886597938144329</v>
      </c>
      <c r="AB368" s="8">
        <f t="shared" si="111"/>
        <v>3.9589442815249266E-2</v>
      </c>
      <c r="AC368" s="8">
        <f t="shared" si="112"/>
        <v>1.1730205278592375E-2</v>
      </c>
      <c r="AD368" s="8">
        <f t="shared" si="113"/>
        <v>0.96041055718475077</v>
      </c>
      <c r="AE368" s="11">
        <f t="shared" si="114"/>
        <v>0.46666666666666667</v>
      </c>
      <c r="AF368" s="11">
        <f t="shared" si="115"/>
        <v>78.260869565217391</v>
      </c>
      <c r="AG368" s="11">
        <f t="shared" si="116"/>
        <v>8.7144444444444442</v>
      </c>
      <c r="AH368" s="13">
        <f t="shared" si="117"/>
        <v>8.586666666666666</v>
      </c>
      <c r="AI368">
        <f t="shared" si="118"/>
        <v>9.0533333333333328</v>
      </c>
      <c r="AJ368" s="14">
        <f t="shared" si="119"/>
        <v>0.94845360824742264</v>
      </c>
      <c r="AK368">
        <f t="shared" si="120"/>
        <v>85.714285714285708</v>
      </c>
      <c r="AL368" s="8">
        <f t="shared" si="121"/>
        <v>0.91304347826086962</v>
      </c>
      <c r="AM368" s="8">
        <f t="shared" si="122"/>
        <v>0.96041055718475077</v>
      </c>
      <c r="AN368" s="16">
        <f t="shared" si="123"/>
        <v>0.83169574024246462</v>
      </c>
      <c r="AO368" s="16">
        <f t="shared" si="124"/>
        <v>0.86358930149908897</v>
      </c>
      <c r="AP368" s="17">
        <f t="shared" si="125"/>
        <v>12941.49</v>
      </c>
      <c r="AQ368" s="17">
        <f t="shared" si="126"/>
        <v>18.975791788856306</v>
      </c>
      <c r="AR368" s="17">
        <f t="shared" si="127"/>
        <v>8498.6200000000008</v>
      </c>
      <c r="AS368" s="17">
        <f t="shared" si="128"/>
        <v>12.461319648093843</v>
      </c>
      <c r="AT368" s="18" t="str">
        <f t="shared" si="129"/>
        <v>High</v>
      </c>
      <c r="AU368" s="16" t="str">
        <f t="shared" si="130"/>
        <v>Warning</v>
      </c>
      <c r="AV368" s="17">
        <f t="shared" si="131"/>
        <v>151.80633431085045</v>
      </c>
    </row>
    <row r="369" spans="1:48">
      <c r="A369">
        <v>368</v>
      </c>
      <c r="B369" s="2">
        <v>46151</v>
      </c>
      <c r="C369" t="s">
        <v>46</v>
      </c>
      <c r="D369" t="s">
        <v>77</v>
      </c>
      <c r="E369" t="s">
        <v>84</v>
      </c>
      <c r="F369" t="s">
        <v>57</v>
      </c>
      <c r="G369" t="s">
        <v>36</v>
      </c>
      <c r="H369" t="s">
        <v>471</v>
      </c>
      <c r="I369" t="s">
        <v>132</v>
      </c>
      <c r="J369" s="4">
        <v>759</v>
      </c>
      <c r="K369" s="4">
        <v>599</v>
      </c>
      <c r="L369" s="4">
        <v>561</v>
      </c>
      <c r="M369" s="4">
        <v>38</v>
      </c>
      <c r="N369" s="4">
        <v>11</v>
      </c>
      <c r="O369" s="4">
        <v>46</v>
      </c>
      <c r="P369" t="s">
        <v>33</v>
      </c>
      <c r="Q369" s="4">
        <v>45</v>
      </c>
      <c r="R369" s="4">
        <v>50</v>
      </c>
      <c r="S369" s="4">
        <v>65.900000000000006</v>
      </c>
      <c r="T369" s="5">
        <v>2.35</v>
      </c>
      <c r="U369" s="5">
        <v>20.73</v>
      </c>
      <c r="V369" s="43">
        <v>12174.81</v>
      </c>
      <c r="W369" s="5">
        <v>7.29</v>
      </c>
      <c r="X369" s="6" t="s">
        <v>89</v>
      </c>
      <c r="Y369" s="4">
        <v>26</v>
      </c>
      <c r="Z369" s="43">
        <v>19266.09</v>
      </c>
      <c r="AA369" s="8">
        <f t="shared" si="110"/>
        <v>0.7891963109354414</v>
      </c>
      <c r="AB369" s="8">
        <f t="shared" si="111"/>
        <v>6.3439065108514187E-2</v>
      </c>
      <c r="AC369" s="8">
        <f t="shared" si="112"/>
        <v>1.8363939899833055E-2</v>
      </c>
      <c r="AD369" s="8">
        <f t="shared" si="113"/>
        <v>0.93656093489148584</v>
      </c>
      <c r="AE369" s="11">
        <f t="shared" si="114"/>
        <v>0.76666666666666672</v>
      </c>
      <c r="AF369" s="11">
        <f t="shared" si="115"/>
        <v>72</v>
      </c>
      <c r="AG369" s="11">
        <f t="shared" si="116"/>
        <v>8.3194444444444446</v>
      </c>
      <c r="AH369" s="13">
        <f t="shared" si="117"/>
        <v>8.7208333333333332</v>
      </c>
      <c r="AI369">
        <f t="shared" si="118"/>
        <v>9.4875000000000007</v>
      </c>
      <c r="AJ369" s="14">
        <f t="shared" si="119"/>
        <v>0.91919191919191912</v>
      </c>
      <c r="AK369">
        <f t="shared" si="120"/>
        <v>80</v>
      </c>
      <c r="AL369" s="8">
        <f t="shared" si="121"/>
        <v>0.9</v>
      </c>
      <c r="AM369" s="8">
        <f t="shared" si="122"/>
        <v>0.93656093489148584</v>
      </c>
      <c r="AN369" s="16">
        <f t="shared" si="123"/>
        <v>0.7747913188647747</v>
      </c>
      <c r="AO369" s="16">
        <f t="shared" si="124"/>
        <v>0.86363968627200616</v>
      </c>
      <c r="AP369" s="17">
        <f t="shared" si="125"/>
        <v>12174.81</v>
      </c>
      <c r="AQ369" s="17">
        <f t="shared" si="126"/>
        <v>20.325225375626044</v>
      </c>
      <c r="AR369" s="17">
        <f t="shared" si="127"/>
        <v>7091.2800000000007</v>
      </c>
      <c r="AS369" s="17">
        <f t="shared" si="128"/>
        <v>11.838530884808014</v>
      </c>
      <c r="AT369" s="18" t="str">
        <f t="shared" si="129"/>
        <v>High</v>
      </c>
      <c r="AU369" s="16" t="str">
        <f t="shared" si="130"/>
        <v>Warning</v>
      </c>
      <c r="AV369" s="17">
        <f t="shared" si="131"/>
        <v>223.57747913188649</v>
      </c>
    </row>
    <row r="370" spans="1:48">
      <c r="A370">
        <v>369</v>
      </c>
      <c r="B370" s="2">
        <v>46094</v>
      </c>
      <c r="C370" t="s">
        <v>26</v>
      </c>
      <c r="D370" t="s">
        <v>108</v>
      </c>
      <c r="E370" t="s">
        <v>109</v>
      </c>
      <c r="F370" t="s">
        <v>29</v>
      </c>
      <c r="G370" t="s">
        <v>36</v>
      </c>
      <c r="H370" t="s">
        <v>472</v>
      </c>
      <c r="I370" t="s">
        <v>117</v>
      </c>
      <c r="J370" s="4">
        <v>922</v>
      </c>
      <c r="K370" s="4">
        <v>881</v>
      </c>
      <c r="L370" s="4">
        <v>759</v>
      </c>
      <c r="M370" s="4">
        <v>122</v>
      </c>
      <c r="N370" s="4">
        <v>47</v>
      </c>
      <c r="O370" s="4">
        <v>19</v>
      </c>
      <c r="P370" t="s">
        <v>33</v>
      </c>
      <c r="Q370" s="4">
        <v>45</v>
      </c>
      <c r="R370" s="4">
        <v>50</v>
      </c>
      <c r="S370" s="4">
        <v>77</v>
      </c>
      <c r="T370" s="5">
        <v>3.48</v>
      </c>
      <c r="U370" s="5">
        <v>30.09</v>
      </c>
      <c r="V370" s="43">
        <v>18494.3</v>
      </c>
      <c r="W370" s="5">
        <v>9.9700000000000006</v>
      </c>
      <c r="X370" s="6" t="s">
        <v>45</v>
      </c>
      <c r="Y370" s="4">
        <v>51</v>
      </c>
      <c r="Z370" s="43">
        <v>26447.17</v>
      </c>
      <c r="AA370" s="8">
        <f t="shared" si="110"/>
        <v>0.95553145336225598</v>
      </c>
      <c r="AB370" s="8">
        <f t="shared" si="111"/>
        <v>0.13847900113507378</v>
      </c>
      <c r="AC370" s="8">
        <f t="shared" si="112"/>
        <v>5.3348467650397274E-2</v>
      </c>
      <c r="AD370" s="8">
        <f t="shared" si="113"/>
        <v>0.86152099886492617</v>
      </c>
      <c r="AE370" s="11">
        <f t="shared" si="114"/>
        <v>0.31666666666666665</v>
      </c>
      <c r="AF370" s="11">
        <f t="shared" si="115"/>
        <v>72</v>
      </c>
      <c r="AG370" s="11">
        <f t="shared" si="116"/>
        <v>12.236111111111111</v>
      </c>
      <c r="AH370" s="13">
        <f t="shared" si="117"/>
        <v>11.208333333333334</v>
      </c>
      <c r="AI370">
        <f t="shared" si="118"/>
        <v>11.525</v>
      </c>
      <c r="AJ370" s="14">
        <f t="shared" si="119"/>
        <v>0.97252349963846707</v>
      </c>
      <c r="AK370">
        <f t="shared" si="120"/>
        <v>80</v>
      </c>
      <c r="AL370" s="8">
        <f t="shared" si="121"/>
        <v>0.9</v>
      </c>
      <c r="AM370" s="8">
        <f t="shared" si="122"/>
        <v>0.86152099886492617</v>
      </c>
      <c r="AN370" s="16">
        <f t="shared" si="123"/>
        <v>0.75406447514533126</v>
      </c>
      <c r="AO370" s="16">
        <f t="shared" si="124"/>
        <v>0.8637802691318277</v>
      </c>
      <c r="AP370" s="17">
        <f t="shared" si="125"/>
        <v>18494.3</v>
      </c>
      <c r="AQ370" s="17">
        <f t="shared" si="126"/>
        <v>20.99239500567537</v>
      </c>
      <c r="AR370" s="17">
        <f t="shared" si="127"/>
        <v>7952.869999999999</v>
      </c>
      <c r="AS370" s="17">
        <f t="shared" si="128"/>
        <v>9.0270942111237211</v>
      </c>
      <c r="AT370" s="18" t="str">
        <f t="shared" si="129"/>
        <v>High</v>
      </c>
      <c r="AU370" s="16" t="str">
        <f t="shared" si="130"/>
        <v>Warning</v>
      </c>
      <c r="AV370" s="17">
        <f t="shared" si="131"/>
        <v>986.64256526674239</v>
      </c>
    </row>
    <row r="371" spans="1:48">
      <c r="A371">
        <v>370</v>
      </c>
      <c r="B371" s="2">
        <v>46038</v>
      </c>
      <c r="C371" t="s">
        <v>46</v>
      </c>
      <c r="D371" t="s">
        <v>27</v>
      </c>
      <c r="E371" t="s">
        <v>35</v>
      </c>
      <c r="F371" t="s">
        <v>29</v>
      </c>
      <c r="G371" t="s">
        <v>58</v>
      </c>
      <c r="H371" t="s">
        <v>473</v>
      </c>
      <c r="I371" t="s">
        <v>149</v>
      </c>
      <c r="J371" s="4">
        <v>834</v>
      </c>
      <c r="K371" s="4">
        <v>778</v>
      </c>
      <c r="L371" s="4">
        <v>739</v>
      </c>
      <c r="M371" s="4">
        <v>39</v>
      </c>
      <c r="N371" s="4">
        <v>13</v>
      </c>
      <c r="O371" s="4">
        <v>31</v>
      </c>
      <c r="P371" t="s">
        <v>33</v>
      </c>
      <c r="Q371" s="4">
        <v>49</v>
      </c>
      <c r="R371" s="4">
        <v>52</v>
      </c>
      <c r="S371" s="4">
        <v>70.2</v>
      </c>
      <c r="T371" s="5">
        <v>2.4</v>
      </c>
      <c r="U371" s="5">
        <v>27.54</v>
      </c>
      <c r="V371" s="43">
        <v>17098.099999999999</v>
      </c>
      <c r="W371" s="5">
        <v>7.75</v>
      </c>
      <c r="X371" s="6" t="s">
        <v>34</v>
      </c>
      <c r="Y371" s="4">
        <v>32</v>
      </c>
      <c r="Z371" s="43">
        <v>28366.66</v>
      </c>
      <c r="AA371" s="8">
        <f t="shared" si="110"/>
        <v>0.93285371702637887</v>
      </c>
      <c r="AB371" s="8">
        <f t="shared" si="111"/>
        <v>5.0128534704370183E-2</v>
      </c>
      <c r="AC371" s="8">
        <f t="shared" si="112"/>
        <v>1.6709511568123392E-2</v>
      </c>
      <c r="AD371" s="8">
        <f t="shared" si="113"/>
        <v>0.94987146529562982</v>
      </c>
      <c r="AE371" s="11">
        <f t="shared" si="114"/>
        <v>0.51666666666666672</v>
      </c>
      <c r="AF371" s="11">
        <f t="shared" si="115"/>
        <v>69.230769230769226</v>
      </c>
      <c r="AG371" s="11">
        <f t="shared" si="116"/>
        <v>11.237777777777778</v>
      </c>
      <c r="AH371" s="13">
        <f t="shared" si="117"/>
        <v>10.834999999999999</v>
      </c>
      <c r="AI371">
        <f t="shared" si="118"/>
        <v>11.351666666666667</v>
      </c>
      <c r="AJ371" s="14">
        <f t="shared" si="119"/>
        <v>0.9544853912788136</v>
      </c>
      <c r="AK371">
        <f t="shared" si="120"/>
        <v>73.469387755102048</v>
      </c>
      <c r="AL371" s="8">
        <f t="shared" si="121"/>
        <v>0.94230769230769218</v>
      </c>
      <c r="AM371" s="8">
        <f t="shared" si="122"/>
        <v>0.94987146529562982</v>
      </c>
      <c r="AN371" s="16">
        <f t="shared" si="123"/>
        <v>0.8543323735316668</v>
      </c>
      <c r="AO371" s="16">
        <f t="shared" si="124"/>
        <v>0.86395414519202807</v>
      </c>
      <c r="AP371" s="17">
        <f t="shared" si="125"/>
        <v>17098.099999999999</v>
      </c>
      <c r="AQ371" s="17">
        <f t="shared" si="126"/>
        <v>21.976992287917735</v>
      </c>
      <c r="AR371" s="17">
        <f t="shared" si="127"/>
        <v>11268.560000000001</v>
      </c>
      <c r="AS371" s="17">
        <f t="shared" si="128"/>
        <v>14.484010282776351</v>
      </c>
      <c r="AT371" s="18" t="str">
        <f t="shared" si="129"/>
        <v>High</v>
      </c>
      <c r="AU371" s="16" t="str">
        <f t="shared" si="130"/>
        <v>Normal</v>
      </c>
      <c r="AV371" s="17">
        <f t="shared" si="131"/>
        <v>285.70089974293057</v>
      </c>
    </row>
    <row r="372" spans="1:48">
      <c r="A372">
        <v>371</v>
      </c>
      <c r="B372" s="2">
        <v>46197</v>
      </c>
      <c r="C372" t="s">
        <v>26</v>
      </c>
      <c r="D372" t="s">
        <v>108</v>
      </c>
      <c r="E372" t="s">
        <v>130</v>
      </c>
      <c r="F372" t="s">
        <v>42</v>
      </c>
      <c r="G372" t="s">
        <v>58</v>
      </c>
      <c r="H372" t="s">
        <v>474</v>
      </c>
      <c r="I372" t="s">
        <v>154</v>
      </c>
      <c r="J372" s="4">
        <v>810</v>
      </c>
      <c r="K372" s="4">
        <v>639</v>
      </c>
      <c r="L372" s="4">
        <v>595</v>
      </c>
      <c r="M372" s="4">
        <v>44</v>
      </c>
      <c r="N372" s="4">
        <v>17</v>
      </c>
      <c r="O372" s="4">
        <v>42</v>
      </c>
      <c r="P372" t="s">
        <v>33</v>
      </c>
      <c r="Q372" s="4">
        <v>49</v>
      </c>
      <c r="R372" s="4">
        <v>48</v>
      </c>
      <c r="S372" s="4">
        <v>67.099999999999994</v>
      </c>
      <c r="T372" s="5">
        <v>3.22</v>
      </c>
      <c r="U372" s="5">
        <v>21.71</v>
      </c>
      <c r="V372" s="43">
        <v>13380.92</v>
      </c>
      <c r="W372" s="5">
        <v>8.1300000000000008</v>
      </c>
      <c r="X372" s="6" t="s">
        <v>89</v>
      </c>
      <c r="Y372" s="4">
        <v>21</v>
      </c>
      <c r="Z372" s="43">
        <v>22340.68</v>
      </c>
      <c r="AA372" s="8">
        <f t="shared" si="110"/>
        <v>0.78888888888888886</v>
      </c>
      <c r="AB372" s="8">
        <f t="shared" si="111"/>
        <v>6.8857589984350542E-2</v>
      </c>
      <c r="AC372" s="8">
        <f t="shared" si="112"/>
        <v>2.6604068857589983E-2</v>
      </c>
      <c r="AD372" s="8">
        <f t="shared" si="113"/>
        <v>0.93114241001564946</v>
      </c>
      <c r="AE372" s="11">
        <f t="shared" si="114"/>
        <v>0.7</v>
      </c>
      <c r="AF372" s="11">
        <f t="shared" si="115"/>
        <v>75</v>
      </c>
      <c r="AG372" s="11">
        <f t="shared" si="116"/>
        <v>8.52</v>
      </c>
      <c r="AH372" s="13">
        <f t="shared" si="117"/>
        <v>10.325000000000001</v>
      </c>
      <c r="AI372">
        <f t="shared" si="118"/>
        <v>11.025</v>
      </c>
      <c r="AJ372" s="14">
        <f t="shared" si="119"/>
        <v>0.93650793650793662</v>
      </c>
      <c r="AK372">
        <f t="shared" si="120"/>
        <v>73.469387755102048</v>
      </c>
      <c r="AL372" s="8">
        <f t="shared" si="121"/>
        <v>1.0208333333333333</v>
      </c>
      <c r="AM372" s="8">
        <f t="shared" si="122"/>
        <v>0.93114241001564946</v>
      </c>
      <c r="AN372" s="16">
        <f t="shared" si="123"/>
        <v>0.89018938735292419</v>
      </c>
      <c r="AO372" s="16">
        <f t="shared" si="124"/>
        <v>0.86396941784545733</v>
      </c>
      <c r="AP372" s="17">
        <f t="shared" si="125"/>
        <v>13380.92</v>
      </c>
      <c r="AQ372" s="17">
        <f t="shared" si="126"/>
        <v>20.940406885759</v>
      </c>
      <c r="AR372" s="17">
        <f t="shared" si="127"/>
        <v>8959.76</v>
      </c>
      <c r="AS372" s="17">
        <f t="shared" si="128"/>
        <v>14.021533646322379</v>
      </c>
      <c r="AT372" s="18" t="str">
        <f t="shared" si="129"/>
        <v>Medium</v>
      </c>
      <c r="AU372" s="16" t="str">
        <f t="shared" si="130"/>
        <v>Normal</v>
      </c>
      <c r="AV372" s="17">
        <f t="shared" si="131"/>
        <v>355.98691705790299</v>
      </c>
    </row>
    <row r="373" spans="1:48">
      <c r="A373">
        <v>372</v>
      </c>
      <c r="B373" s="2">
        <v>46144</v>
      </c>
      <c r="C373" t="s">
        <v>26</v>
      </c>
      <c r="D373" t="s">
        <v>55</v>
      </c>
      <c r="E373" t="s">
        <v>92</v>
      </c>
      <c r="F373" t="s">
        <v>29</v>
      </c>
      <c r="G373" t="s">
        <v>30</v>
      </c>
      <c r="H373" t="s">
        <v>475</v>
      </c>
      <c r="I373" t="s">
        <v>86</v>
      </c>
      <c r="J373" s="4">
        <v>849</v>
      </c>
      <c r="K373" s="4">
        <v>831</v>
      </c>
      <c r="L373" s="4">
        <v>800</v>
      </c>
      <c r="M373" s="4">
        <v>31</v>
      </c>
      <c r="N373" s="4">
        <v>9</v>
      </c>
      <c r="O373" s="4">
        <v>24</v>
      </c>
      <c r="P373" t="s">
        <v>73</v>
      </c>
      <c r="Q373" s="4">
        <v>42</v>
      </c>
      <c r="R373" s="4">
        <v>42</v>
      </c>
      <c r="S373" s="4">
        <v>67.3</v>
      </c>
      <c r="T373" s="5">
        <v>2.5299999999999998</v>
      </c>
      <c r="U373" s="5">
        <v>29.83</v>
      </c>
      <c r="V373" s="43">
        <v>16208.18</v>
      </c>
      <c r="W373" s="5">
        <v>9.6</v>
      </c>
      <c r="X373" s="6" t="s">
        <v>34</v>
      </c>
      <c r="Y373" s="4">
        <v>32</v>
      </c>
      <c r="Z373" s="43">
        <v>25253.09</v>
      </c>
      <c r="AA373" s="8">
        <f t="shared" si="110"/>
        <v>0.97879858657243812</v>
      </c>
      <c r="AB373" s="8">
        <f t="shared" si="111"/>
        <v>3.7304452466907341E-2</v>
      </c>
      <c r="AC373" s="8">
        <f t="shared" si="112"/>
        <v>1.0830324909747292E-2</v>
      </c>
      <c r="AD373" s="8">
        <f t="shared" si="113"/>
        <v>0.96269554753309261</v>
      </c>
      <c r="AE373" s="11">
        <f t="shared" si="114"/>
        <v>0.4</v>
      </c>
      <c r="AF373" s="11">
        <f t="shared" si="115"/>
        <v>85.714285714285708</v>
      </c>
      <c r="AG373" s="11">
        <f t="shared" si="116"/>
        <v>9.6950000000000003</v>
      </c>
      <c r="AH373" s="13">
        <f t="shared" si="117"/>
        <v>9.504999999999999</v>
      </c>
      <c r="AI373">
        <f t="shared" si="118"/>
        <v>9.9049999999999994</v>
      </c>
      <c r="AJ373" s="14">
        <f t="shared" si="119"/>
        <v>0.9596163553760727</v>
      </c>
      <c r="AK373">
        <f t="shared" si="120"/>
        <v>85.714285714285708</v>
      </c>
      <c r="AL373" s="8">
        <f t="shared" si="121"/>
        <v>1</v>
      </c>
      <c r="AM373" s="8">
        <f t="shared" si="122"/>
        <v>0.96269554753309261</v>
      </c>
      <c r="AN373" s="16">
        <f t="shared" si="123"/>
        <v>0.92381839266047905</v>
      </c>
      <c r="AO373" s="16">
        <f t="shared" si="124"/>
        <v>0.86392773267930845</v>
      </c>
      <c r="AP373" s="17">
        <f t="shared" si="125"/>
        <v>16208.18</v>
      </c>
      <c r="AQ373" s="17">
        <f t="shared" si="126"/>
        <v>19.504428399518652</v>
      </c>
      <c r="AR373" s="17">
        <f t="shared" si="127"/>
        <v>9044.91</v>
      </c>
      <c r="AS373" s="17">
        <f t="shared" si="128"/>
        <v>10.884368231046931</v>
      </c>
      <c r="AT373" s="18" t="str">
        <f t="shared" si="129"/>
        <v>Medium</v>
      </c>
      <c r="AU373" s="16" t="str">
        <f t="shared" si="130"/>
        <v>Normal</v>
      </c>
      <c r="AV373" s="17">
        <f t="shared" si="131"/>
        <v>175.53985559566786</v>
      </c>
    </row>
    <row r="374" spans="1:48">
      <c r="A374">
        <v>373</v>
      </c>
      <c r="B374" s="2">
        <v>46056</v>
      </c>
      <c r="C374" t="s">
        <v>46</v>
      </c>
      <c r="D374" t="s">
        <v>27</v>
      </c>
      <c r="E374" t="s">
        <v>28</v>
      </c>
      <c r="F374" t="s">
        <v>29</v>
      </c>
      <c r="G374" t="s">
        <v>47</v>
      </c>
      <c r="H374" t="s">
        <v>476</v>
      </c>
      <c r="I374" t="s">
        <v>117</v>
      </c>
      <c r="J374" s="4">
        <v>639</v>
      </c>
      <c r="K374" s="4">
        <v>645</v>
      </c>
      <c r="L374" s="4">
        <v>610</v>
      </c>
      <c r="M374" s="4">
        <v>35</v>
      </c>
      <c r="N374" s="4">
        <v>8</v>
      </c>
      <c r="O374" s="4">
        <v>21</v>
      </c>
      <c r="P374" t="s">
        <v>73</v>
      </c>
      <c r="Q374" s="4">
        <v>64</v>
      </c>
      <c r="R374" s="4">
        <v>62</v>
      </c>
      <c r="S374" s="4">
        <v>74.3</v>
      </c>
      <c r="T374" s="5">
        <v>1.64</v>
      </c>
      <c r="U374" s="5">
        <v>19.309999999999999</v>
      </c>
      <c r="V374" s="43">
        <v>20216.02</v>
      </c>
      <c r="W374" s="5">
        <v>7.3</v>
      </c>
      <c r="X374" s="6" t="s">
        <v>89</v>
      </c>
      <c r="Y374" s="4">
        <v>9</v>
      </c>
      <c r="Z374" s="43">
        <v>31744.35</v>
      </c>
      <c r="AA374" s="8">
        <f t="shared" si="110"/>
        <v>1.0093896713615023</v>
      </c>
      <c r="AB374" s="8">
        <f t="shared" si="111"/>
        <v>5.4263565891472867E-2</v>
      </c>
      <c r="AC374" s="8">
        <f t="shared" si="112"/>
        <v>1.2403100775193798E-2</v>
      </c>
      <c r="AD374" s="8">
        <f t="shared" si="113"/>
        <v>0.94573643410852715</v>
      </c>
      <c r="AE374" s="11">
        <f t="shared" si="114"/>
        <v>0.35</v>
      </c>
      <c r="AF374" s="11">
        <f t="shared" si="115"/>
        <v>58.064516129032256</v>
      </c>
      <c r="AG374" s="11">
        <f t="shared" si="116"/>
        <v>11.108333333333333</v>
      </c>
      <c r="AH374" s="13">
        <f t="shared" si="117"/>
        <v>11.01</v>
      </c>
      <c r="AI374">
        <f t="shared" si="118"/>
        <v>11.36</v>
      </c>
      <c r="AJ374" s="14">
        <f t="shared" si="119"/>
        <v>0.96919014084507049</v>
      </c>
      <c r="AK374">
        <f t="shared" si="120"/>
        <v>56.25</v>
      </c>
      <c r="AL374" s="8">
        <f t="shared" si="121"/>
        <v>1.032258064516129</v>
      </c>
      <c r="AM374" s="8">
        <f t="shared" si="122"/>
        <v>0.94573643410852715</v>
      </c>
      <c r="AN374" s="16">
        <f t="shared" si="123"/>
        <v>0.94616611899453751</v>
      </c>
      <c r="AO374" s="16">
        <f t="shared" si="124"/>
        <v>0.86383236538634489</v>
      </c>
      <c r="AP374" s="17">
        <f t="shared" si="125"/>
        <v>20216.02</v>
      </c>
      <c r="AQ374" s="17">
        <f t="shared" si="126"/>
        <v>31.342666666666666</v>
      </c>
      <c r="AR374" s="17">
        <f t="shared" si="127"/>
        <v>11528.329999999998</v>
      </c>
      <c r="AS374" s="17">
        <f t="shared" si="128"/>
        <v>17.873379844961239</v>
      </c>
      <c r="AT374" s="18" t="str">
        <f t="shared" si="129"/>
        <v>Low</v>
      </c>
      <c r="AU374" s="16" t="str">
        <f t="shared" si="130"/>
        <v>Normal</v>
      </c>
      <c r="AV374" s="17">
        <f t="shared" si="131"/>
        <v>250.74133333333333</v>
      </c>
    </row>
    <row r="375" spans="1:48">
      <c r="A375">
        <v>374</v>
      </c>
      <c r="B375" s="2">
        <v>46151</v>
      </c>
      <c r="C375" t="s">
        <v>46</v>
      </c>
      <c r="D375" t="s">
        <v>108</v>
      </c>
      <c r="E375" t="s">
        <v>146</v>
      </c>
      <c r="F375" t="s">
        <v>29</v>
      </c>
      <c r="G375" t="s">
        <v>58</v>
      </c>
      <c r="H375" t="s">
        <v>477</v>
      </c>
      <c r="I375" t="s">
        <v>176</v>
      </c>
      <c r="J375" s="4">
        <v>707</v>
      </c>
      <c r="K375" s="4">
        <v>636</v>
      </c>
      <c r="L375" s="4">
        <v>578</v>
      </c>
      <c r="M375" s="4">
        <v>58</v>
      </c>
      <c r="N375" s="4">
        <v>11</v>
      </c>
      <c r="O375" s="4">
        <v>11</v>
      </c>
      <c r="P375" t="s">
        <v>81</v>
      </c>
      <c r="Q375" s="4">
        <v>49</v>
      </c>
      <c r="R375" s="4">
        <v>54</v>
      </c>
      <c r="S375" s="4">
        <v>71.5</v>
      </c>
      <c r="T375" s="5">
        <v>2.36</v>
      </c>
      <c r="U375" s="5">
        <v>26.73</v>
      </c>
      <c r="V375" s="43">
        <v>13505.03</v>
      </c>
      <c r="W375" s="5">
        <v>6.82</v>
      </c>
      <c r="X375" s="6" t="s">
        <v>45</v>
      </c>
      <c r="Y375" s="4">
        <v>19</v>
      </c>
      <c r="Z375" s="43">
        <v>22138.85</v>
      </c>
      <c r="AA375" s="8">
        <f t="shared" si="110"/>
        <v>0.89957567185289955</v>
      </c>
      <c r="AB375" s="8">
        <f t="shared" si="111"/>
        <v>9.1194968553459113E-2</v>
      </c>
      <c r="AC375" s="8">
        <f t="shared" si="112"/>
        <v>1.7295597484276729E-2</v>
      </c>
      <c r="AD375" s="8">
        <f t="shared" si="113"/>
        <v>0.9088050314465409</v>
      </c>
      <c r="AE375" s="11">
        <f t="shared" si="114"/>
        <v>0.18333333333333332</v>
      </c>
      <c r="AF375" s="11">
        <f t="shared" si="115"/>
        <v>66.666666666666671</v>
      </c>
      <c r="AG375" s="11">
        <f t="shared" si="116"/>
        <v>9.5399999999999991</v>
      </c>
      <c r="AH375" s="13">
        <f t="shared" si="117"/>
        <v>9.4397222222222226</v>
      </c>
      <c r="AI375">
        <f t="shared" si="118"/>
        <v>9.6230555555555561</v>
      </c>
      <c r="AJ375" s="14">
        <f t="shared" si="119"/>
        <v>0.98094853217100131</v>
      </c>
      <c r="AK375">
        <f t="shared" si="120"/>
        <v>73.469387755102048</v>
      </c>
      <c r="AL375" s="8">
        <f t="shared" si="121"/>
        <v>0.90740740740740744</v>
      </c>
      <c r="AM375" s="8">
        <f t="shared" si="122"/>
        <v>0.9088050314465409</v>
      </c>
      <c r="AN375" s="16">
        <f t="shared" si="123"/>
        <v>0.80894550221718797</v>
      </c>
      <c r="AO375" s="16">
        <f t="shared" si="124"/>
        <v>0.86370105158473698</v>
      </c>
      <c r="AP375" s="17">
        <f t="shared" si="125"/>
        <v>13505.03</v>
      </c>
      <c r="AQ375" s="17">
        <f t="shared" si="126"/>
        <v>21.23432389937107</v>
      </c>
      <c r="AR375" s="17">
        <f t="shared" si="127"/>
        <v>8633.8199999999979</v>
      </c>
      <c r="AS375" s="17">
        <f t="shared" si="128"/>
        <v>13.575188679245279</v>
      </c>
      <c r="AT375" s="18" t="str">
        <f t="shared" si="129"/>
        <v>Low</v>
      </c>
      <c r="AU375" s="16" t="str">
        <f t="shared" si="130"/>
        <v>Warning</v>
      </c>
      <c r="AV375" s="17">
        <f t="shared" si="131"/>
        <v>233.57756289308176</v>
      </c>
    </row>
    <row r="376" spans="1:48">
      <c r="A376">
        <v>375</v>
      </c>
      <c r="B376" s="2">
        <v>46117</v>
      </c>
      <c r="C376" t="s">
        <v>46</v>
      </c>
      <c r="D376" t="s">
        <v>27</v>
      </c>
      <c r="E376" t="s">
        <v>28</v>
      </c>
      <c r="F376" t="s">
        <v>57</v>
      </c>
      <c r="G376" t="s">
        <v>58</v>
      </c>
      <c r="H376" t="s">
        <v>478</v>
      </c>
      <c r="I376" t="s">
        <v>132</v>
      </c>
      <c r="J376" s="4">
        <v>829</v>
      </c>
      <c r="K376" s="4">
        <v>694</v>
      </c>
      <c r="L376" s="4">
        <v>664</v>
      </c>
      <c r="M376" s="4">
        <v>30</v>
      </c>
      <c r="N376" s="4">
        <v>10</v>
      </c>
      <c r="O376" s="4">
        <v>65</v>
      </c>
      <c r="P376" t="s">
        <v>81</v>
      </c>
      <c r="Q376" s="4">
        <v>49</v>
      </c>
      <c r="R376" s="4">
        <v>49</v>
      </c>
      <c r="S376" s="4">
        <v>78.400000000000006</v>
      </c>
      <c r="T376" s="5">
        <v>1.99</v>
      </c>
      <c r="U376" s="5">
        <v>31.98</v>
      </c>
      <c r="V376" s="43">
        <v>15420.55</v>
      </c>
      <c r="W376" s="5">
        <v>8.02</v>
      </c>
      <c r="X376" s="6" t="s">
        <v>45</v>
      </c>
      <c r="Y376" s="4">
        <v>14</v>
      </c>
      <c r="Z376" s="43">
        <v>25906.69</v>
      </c>
      <c r="AA376" s="8">
        <f t="shared" si="110"/>
        <v>0.8371531966224367</v>
      </c>
      <c r="AB376" s="8">
        <f t="shared" si="111"/>
        <v>4.3227665706051875E-2</v>
      </c>
      <c r="AC376" s="8">
        <f t="shared" si="112"/>
        <v>1.4409221902017291E-2</v>
      </c>
      <c r="AD376" s="8">
        <f t="shared" si="113"/>
        <v>0.95677233429394815</v>
      </c>
      <c r="AE376" s="11">
        <f t="shared" si="114"/>
        <v>1.0833333333333333</v>
      </c>
      <c r="AF376" s="11">
        <f t="shared" si="115"/>
        <v>73.469387755102048</v>
      </c>
      <c r="AG376" s="11">
        <f t="shared" si="116"/>
        <v>9.4461111111111116</v>
      </c>
      <c r="AH376" s="13">
        <f t="shared" si="117"/>
        <v>10.200277777777778</v>
      </c>
      <c r="AI376">
        <f t="shared" si="118"/>
        <v>11.283611111111112</v>
      </c>
      <c r="AJ376" s="14">
        <f t="shared" si="119"/>
        <v>0.90399054676152724</v>
      </c>
      <c r="AK376">
        <f t="shared" si="120"/>
        <v>73.469387755102048</v>
      </c>
      <c r="AL376" s="8">
        <f t="shared" si="121"/>
        <v>1</v>
      </c>
      <c r="AM376" s="8">
        <f t="shared" si="122"/>
        <v>0.95677233429394815</v>
      </c>
      <c r="AN376" s="16">
        <f t="shared" si="123"/>
        <v>0.8649131456046889</v>
      </c>
      <c r="AO376" s="16">
        <f t="shared" si="124"/>
        <v>0.86378852051343935</v>
      </c>
      <c r="AP376" s="17">
        <f t="shared" si="125"/>
        <v>15420.55</v>
      </c>
      <c r="AQ376" s="17">
        <f t="shared" si="126"/>
        <v>22.219812680115272</v>
      </c>
      <c r="AR376" s="17">
        <f t="shared" si="127"/>
        <v>10486.14</v>
      </c>
      <c r="AS376" s="17">
        <f t="shared" si="128"/>
        <v>15.109711815561958</v>
      </c>
      <c r="AT376" s="18" t="str">
        <f t="shared" si="129"/>
        <v>Medium</v>
      </c>
      <c r="AU376" s="16" t="str">
        <f t="shared" si="130"/>
        <v>Normal</v>
      </c>
      <c r="AV376" s="17">
        <f t="shared" si="131"/>
        <v>222.19812680115271</v>
      </c>
    </row>
    <row r="377" spans="1:48">
      <c r="A377">
        <v>376</v>
      </c>
      <c r="B377" s="2">
        <v>46088</v>
      </c>
      <c r="C377" t="s">
        <v>26</v>
      </c>
      <c r="D377" t="s">
        <v>40</v>
      </c>
      <c r="E377" t="s">
        <v>67</v>
      </c>
      <c r="F377" t="s">
        <v>29</v>
      </c>
      <c r="G377" t="s">
        <v>30</v>
      </c>
      <c r="H377" t="s">
        <v>479</v>
      </c>
      <c r="I377" t="s">
        <v>170</v>
      </c>
      <c r="J377" s="4">
        <v>799</v>
      </c>
      <c r="K377" s="4">
        <v>794</v>
      </c>
      <c r="L377" s="4">
        <v>762</v>
      </c>
      <c r="M377" s="4">
        <v>32</v>
      </c>
      <c r="N377" s="4">
        <v>7</v>
      </c>
      <c r="O377" s="4">
        <v>19</v>
      </c>
      <c r="P377" t="s">
        <v>33</v>
      </c>
      <c r="Q377" s="4">
        <v>42</v>
      </c>
      <c r="R377" s="4">
        <v>43</v>
      </c>
      <c r="S377" s="4">
        <v>66.5</v>
      </c>
      <c r="T377" s="5">
        <v>2.0499999999999998</v>
      </c>
      <c r="U377" s="5">
        <v>29.49</v>
      </c>
      <c r="V377" s="43">
        <v>14125.66</v>
      </c>
      <c r="W377" s="5">
        <v>8.08</v>
      </c>
      <c r="X377" s="6" t="s">
        <v>34</v>
      </c>
      <c r="Y377" s="4">
        <v>33</v>
      </c>
      <c r="Z377" s="43">
        <v>24947.64</v>
      </c>
      <c r="AA377" s="8">
        <f t="shared" si="110"/>
        <v>0.99374217772215268</v>
      </c>
      <c r="AB377" s="8">
        <f t="shared" si="111"/>
        <v>4.0302267002518891E-2</v>
      </c>
      <c r="AC377" s="8">
        <f t="shared" si="112"/>
        <v>8.8161209068010078E-3</v>
      </c>
      <c r="AD377" s="8">
        <f t="shared" si="113"/>
        <v>0.95969773299748107</v>
      </c>
      <c r="AE377" s="11">
        <f t="shared" si="114"/>
        <v>0.31666666666666665</v>
      </c>
      <c r="AF377" s="11">
        <f t="shared" si="115"/>
        <v>83.720930232558146</v>
      </c>
      <c r="AG377" s="11">
        <f t="shared" si="116"/>
        <v>9.4838888888888881</v>
      </c>
      <c r="AH377" s="13">
        <f t="shared" si="117"/>
        <v>9.0050000000000008</v>
      </c>
      <c r="AI377">
        <f t="shared" si="118"/>
        <v>9.3216666666666672</v>
      </c>
      <c r="AJ377" s="14">
        <f t="shared" si="119"/>
        <v>0.9660289647774003</v>
      </c>
      <c r="AK377">
        <f t="shared" si="120"/>
        <v>85.714285714285708</v>
      </c>
      <c r="AL377" s="8">
        <f t="shared" si="121"/>
        <v>0.97674418604651181</v>
      </c>
      <c r="AM377" s="8">
        <f t="shared" si="122"/>
        <v>0.95969773299748107</v>
      </c>
      <c r="AN377" s="16">
        <f t="shared" si="123"/>
        <v>0.90553543989033813</v>
      </c>
      <c r="AO377" s="16">
        <f t="shared" si="124"/>
        <v>0.86378672111329324</v>
      </c>
      <c r="AP377" s="17">
        <f t="shared" si="125"/>
        <v>14125.66</v>
      </c>
      <c r="AQ377" s="17">
        <f t="shared" si="126"/>
        <v>17.790503778337531</v>
      </c>
      <c r="AR377" s="17">
        <f t="shared" si="127"/>
        <v>10821.98</v>
      </c>
      <c r="AS377" s="17">
        <f t="shared" si="128"/>
        <v>13.62969773299748</v>
      </c>
      <c r="AT377" s="18" t="str">
        <f t="shared" si="129"/>
        <v>Medium</v>
      </c>
      <c r="AU377" s="16" t="str">
        <f t="shared" si="130"/>
        <v>Normal</v>
      </c>
      <c r="AV377" s="17">
        <f t="shared" si="131"/>
        <v>124.53352644836272</v>
      </c>
    </row>
    <row r="378" spans="1:48">
      <c r="A378">
        <v>377</v>
      </c>
      <c r="B378" s="2">
        <v>46123</v>
      </c>
      <c r="C378" t="s">
        <v>26</v>
      </c>
      <c r="D378" t="s">
        <v>27</v>
      </c>
      <c r="E378" t="s">
        <v>51</v>
      </c>
      <c r="F378" t="s">
        <v>29</v>
      </c>
      <c r="G378" t="s">
        <v>30</v>
      </c>
      <c r="H378" t="s">
        <v>480</v>
      </c>
      <c r="I378" t="s">
        <v>170</v>
      </c>
      <c r="J378" s="4">
        <v>771</v>
      </c>
      <c r="K378" s="4">
        <v>763</v>
      </c>
      <c r="L378" s="4">
        <v>729</v>
      </c>
      <c r="M378" s="4">
        <v>34</v>
      </c>
      <c r="N378" s="4">
        <v>7</v>
      </c>
      <c r="O378" s="4">
        <v>45</v>
      </c>
      <c r="P378" t="s">
        <v>33</v>
      </c>
      <c r="Q378" s="4">
        <v>42</v>
      </c>
      <c r="R378" s="4">
        <v>41</v>
      </c>
      <c r="S378" s="4">
        <v>73.599999999999994</v>
      </c>
      <c r="T378" s="5">
        <v>2.88</v>
      </c>
      <c r="U378" s="5">
        <v>31.06</v>
      </c>
      <c r="V378" s="43">
        <v>14858.42</v>
      </c>
      <c r="W378" s="5">
        <v>9.08</v>
      </c>
      <c r="X378" s="6" t="s">
        <v>89</v>
      </c>
      <c r="Y378" s="4">
        <v>37</v>
      </c>
      <c r="Z378" s="43">
        <v>22641.31</v>
      </c>
      <c r="AA378" s="8">
        <f t="shared" si="110"/>
        <v>0.98962386511024647</v>
      </c>
      <c r="AB378" s="8">
        <f t="shared" si="111"/>
        <v>4.456094364351245E-2</v>
      </c>
      <c r="AC378" s="8">
        <f t="shared" si="112"/>
        <v>9.1743119266055051E-3</v>
      </c>
      <c r="AD378" s="8">
        <f t="shared" si="113"/>
        <v>0.95543905635648751</v>
      </c>
      <c r="AE378" s="11">
        <f t="shared" si="114"/>
        <v>0.75</v>
      </c>
      <c r="AF378" s="11">
        <f t="shared" si="115"/>
        <v>87.804878048780495</v>
      </c>
      <c r="AG378" s="11">
        <f t="shared" si="116"/>
        <v>8.6897222222222226</v>
      </c>
      <c r="AH378" s="13">
        <f t="shared" si="117"/>
        <v>8.2449999999999992</v>
      </c>
      <c r="AI378">
        <f t="shared" si="118"/>
        <v>8.9949999999999992</v>
      </c>
      <c r="AJ378" s="14">
        <f t="shared" si="119"/>
        <v>0.9166203446359088</v>
      </c>
      <c r="AK378">
        <f t="shared" si="120"/>
        <v>85.714285714285708</v>
      </c>
      <c r="AL378" s="8">
        <f t="shared" si="121"/>
        <v>1.0243902439024393</v>
      </c>
      <c r="AM378" s="8">
        <f t="shared" si="122"/>
        <v>0.95543905635648751</v>
      </c>
      <c r="AN378" s="16">
        <f t="shared" si="123"/>
        <v>0.89713523997258127</v>
      </c>
      <c r="AO378" s="16">
        <f t="shared" si="124"/>
        <v>0.86371981611525317</v>
      </c>
      <c r="AP378" s="17">
        <f t="shared" si="125"/>
        <v>14858.42</v>
      </c>
      <c r="AQ378" s="17">
        <f t="shared" si="126"/>
        <v>19.473682830930539</v>
      </c>
      <c r="AR378" s="17">
        <f t="shared" si="127"/>
        <v>7782.8900000000012</v>
      </c>
      <c r="AS378" s="17">
        <f t="shared" si="128"/>
        <v>10.200380078636961</v>
      </c>
      <c r="AT378" s="18" t="str">
        <f t="shared" si="129"/>
        <v>High</v>
      </c>
      <c r="AU378" s="16" t="str">
        <f t="shared" si="130"/>
        <v>Normal</v>
      </c>
      <c r="AV378" s="17">
        <f t="shared" si="131"/>
        <v>136.31577981651378</v>
      </c>
    </row>
    <row r="379" spans="1:48">
      <c r="A379">
        <v>378</v>
      </c>
      <c r="B379" s="2">
        <v>46050</v>
      </c>
      <c r="C379" t="s">
        <v>46</v>
      </c>
      <c r="D379" t="s">
        <v>27</v>
      </c>
      <c r="E379" t="s">
        <v>51</v>
      </c>
      <c r="F379" t="s">
        <v>29</v>
      </c>
      <c r="G379" t="s">
        <v>36</v>
      </c>
      <c r="H379" t="s">
        <v>481</v>
      </c>
      <c r="I379" t="s">
        <v>197</v>
      </c>
      <c r="J379" s="4">
        <v>763</v>
      </c>
      <c r="K379" s="4">
        <v>762</v>
      </c>
      <c r="L379" s="4">
        <v>742</v>
      </c>
      <c r="M379" s="4">
        <v>20</v>
      </c>
      <c r="N379" s="4">
        <v>6</v>
      </c>
      <c r="O379" s="4">
        <v>8</v>
      </c>
      <c r="P379" t="s">
        <v>73</v>
      </c>
      <c r="Q379" s="4">
        <v>45</v>
      </c>
      <c r="R379" s="4">
        <v>45</v>
      </c>
      <c r="S379" s="4">
        <v>71</v>
      </c>
      <c r="T379" s="5">
        <v>2.0099999999999998</v>
      </c>
      <c r="U379" s="5">
        <v>22.92</v>
      </c>
      <c r="V379" s="43">
        <v>15462.2</v>
      </c>
      <c r="W379" s="5">
        <v>7.19</v>
      </c>
      <c r="X379" s="6" t="s">
        <v>34</v>
      </c>
      <c r="Y379" s="4">
        <v>25</v>
      </c>
      <c r="Z379" s="43">
        <v>25544.11</v>
      </c>
      <c r="AA379" s="8">
        <f t="shared" si="110"/>
        <v>0.9986893840104849</v>
      </c>
      <c r="AB379" s="8">
        <f t="shared" si="111"/>
        <v>2.6246719160104987E-2</v>
      </c>
      <c r="AC379" s="8">
        <f t="shared" si="112"/>
        <v>7.874015748031496E-3</v>
      </c>
      <c r="AD379" s="8">
        <f t="shared" si="113"/>
        <v>0.97375328083989499</v>
      </c>
      <c r="AE379" s="11">
        <f t="shared" si="114"/>
        <v>0.13333333333333333</v>
      </c>
      <c r="AF379" s="11">
        <f t="shared" si="115"/>
        <v>80</v>
      </c>
      <c r="AG379" s="11">
        <f t="shared" si="116"/>
        <v>9.5250000000000004</v>
      </c>
      <c r="AH379" s="13">
        <f t="shared" si="117"/>
        <v>9.4041666666666668</v>
      </c>
      <c r="AI379">
        <f t="shared" si="118"/>
        <v>9.5374999999999996</v>
      </c>
      <c r="AJ379" s="14">
        <f t="shared" si="119"/>
        <v>0.98602009611183927</v>
      </c>
      <c r="AK379">
        <f t="shared" si="120"/>
        <v>80</v>
      </c>
      <c r="AL379" s="8">
        <f t="shared" si="121"/>
        <v>1</v>
      </c>
      <c r="AM379" s="8">
        <f t="shared" si="122"/>
        <v>0.97375328083989499</v>
      </c>
      <c r="AN379" s="16">
        <f t="shared" si="123"/>
        <v>0.96014030356297209</v>
      </c>
      <c r="AO379" s="16">
        <f t="shared" si="124"/>
        <v>0.86366617980087546</v>
      </c>
      <c r="AP379" s="17">
        <f t="shared" si="125"/>
        <v>15462.2</v>
      </c>
      <c r="AQ379" s="17">
        <f t="shared" si="126"/>
        <v>20.291601049868767</v>
      </c>
      <c r="AR379" s="17">
        <f t="shared" si="127"/>
        <v>10081.91</v>
      </c>
      <c r="AS379" s="17">
        <f t="shared" si="128"/>
        <v>13.230853018372704</v>
      </c>
      <c r="AT379" s="18" t="str">
        <f t="shared" si="129"/>
        <v>Low</v>
      </c>
      <c r="AU379" s="16" t="str">
        <f t="shared" si="130"/>
        <v>Normal</v>
      </c>
      <c r="AV379" s="17">
        <f t="shared" si="131"/>
        <v>121.7496062992126</v>
      </c>
    </row>
    <row r="380" spans="1:48">
      <c r="A380">
        <v>379</v>
      </c>
      <c r="B380" s="2">
        <v>46121</v>
      </c>
      <c r="C380" t="s">
        <v>26</v>
      </c>
      <c r="D380" t="s">
        <v>108</v>
      </c>
      <c r="E380" t="s">
        <v>109</v>
      </c>
      <c r="F380" t="s">
        <v>29</v>
      </c>
      <c r="G380" t="s">
        <v>47</v>
      </c>
      <c r="H380" t="s">
        <v>482</v>
      </c>
      <c r="I380" t="s">
        <v>69</v>
      </c>
      <c r="J380" s="4">
        <v>625</v>
      </c>
      <c r="K380" s="4">
        <v>614</v>
      </c>
      <c r="L380" s="4">
        <v>544</v>
      </c>
      <c r="M380" s="4">
        <v>70</v>
      </c>
      <c r="N380" s="4">
        <v>15</v>
      </c>
      <c r="O380" s="4">
        <v>24</v>
      </c>
      <c r="P380" t="s">
        <v>33</v>
      </c>
      <c r="Q380" s="4">
        <v>64</v>
      </c>
      <c r="R380" s="4">
        <v>73</v>
      </c>
      <c r="S380" s="4">
        <v>81.599999999999994</v>
      </c>
      <c r="T380" s="5">
        <v>2.54</v>
      </c>
      <c r="U380" s="5">
        <v>21.77</v>
      </c>
      <c r="V380" s="43">
        <v>18306.21</v>
      </c>
      <c r="W380" s="5">
        <v>8.4499999999999993</v>
      </c>
      <c r="X380" s="6" t="s">
        <v>50</v>
      </c>
      <c r="Y380" s="4">
        <v>36</v>
      </c>
      <c r="Z380" s="43">
        <v>28605.66</v>
      </c>
      <c r="AA380" s="8">
        <f t="shared" si="110"/>
        <v>0.98240000000000005</v>
      </c>
      <c r="AB380" s="8">
        <f t="shared" si="111"/>
        <v>0.11400651465798045</v>
      </c>
      <c r="AC380" s="8">
        <f t="shared" si="112"/>
        <v>2.4429967426710098E-2</v>
      </c>
      <c r="AD380" s="8">
        <f t="shared" si="113"/>
        <v>0.88599348534201949</v>
      </c>
      <c r="AE380" s="11">
        <f t="shared" si="114"/>
        <v>0.4</v>
      </c>
      <c r="AF380" s="11">
        <f t="shared" si="115"/>
        <v>49.315068493150683</v>
      </c>
      <c r="AG380" s="11">
        <f t="shared" si="116"/>
        <v>12.450555555555555</v>
      </c>
      <c r="AH380" s="13">
        <f t="shared" si="117"/>
        <v>10.71111111111111</v>
      </c>
      <c r="AI380">
        <f t="shared" si="118"/>
        <v>11.111111111111111</v>
      </c>
      <c r="AJ380" s="14">
        <f t="shared" si="119"/>
        <v>0.96399999999999997</v>
      </c>
      <c r="AK380">
        <f t="shared" si="120"/>
        <v>56.25</v>
      </c>
      <c r="AL380" s="8">
        <f t="shared" si="121"/>
        <v>0.87671232876712324</v>
      </c>
      <c r="AM380" s="8">
        <f t="shared" si="122"/>
        <v>0.88599348534201949</v>
      </c>
      <c r="AN380" s="16">
        <f t="shared" si="123"/>
        <v>0.74879800098166072</v>
      </c>
      <c r="AO380" s="16">
        <f t="shared" si="124"/>
        <v>0.86351107670801031</v>
      </c>
      <c r="AP380" s="17">
        <f t="shared" si="125"/>
        <v>18306.21</v>
      </c>
      <c r="AQ380" s="17">
        <f t="shared" si="126"/>
        <v>29.814674267100976</v>
      </c>
      <c r="AR380" s="17">
        <f t="shared" si="127"/>
        <v>10299.450000000001</v>
      </c>
      <c r="AS380" s="17">
        <f t="shared" si="128"/>
        <v>16.774348534201955</v>
      </c>
      <c r="AT380" s="18" t="str">
        <f t="shared" si="129"/>
        <v>High</v>
      </c>
      <c r="AU380" s="16" t="str">
        <f t="shared" si="130"/>
        <v>Warning</v>
      </c>
      <c r="AV380" s="17">
        <f t="shared" si="131"/>
        <v>447.22011400651462</v>
      </c>
    </row>
    <row r="381" spans="1:48">
      <c r="A381">
        <v>380</v>
      </c>
      <c r="B381" s="2">
        <v>46182</v>
      </c>
      <c r="C381" t="s">
        <v>46</v>
      </c>
      <c r="D381" t="s">
        <v>108</v>
      </c>
      <c r="E381" t="s">
        <v>146</v>
      </c>
      <c r="F381" t="s">
        <v>29</v>
      </c>
      <c r="G381" t="s">
        <v>103</v>
      </c>
      <c r="H381" t="s">
        <v>483</v>
      </c>
      <c r="I381" t="s">
        <v>134</v>
      </c>
      <c r="J381" s="4">
        <v>758</v>
      </c>
      <c r="K381" s="4">
        <v>615</v>
      </c>
      <c r="L381" s="4">
        <v>567</v>
      </c>
      <c r="M381" s="4">
        <v>48</v>
      </c>
      <c r="N381" s="4">
        <v>10</v>
      </c>
      <c r="O381" s="4">
        <v>50</v>
      </c>
      <c r="P381" t="s">
        <v>61</v>
      </c>
      <c r="Q381" s="4">
        <v>57</v>
      </c>
      <c r="R381" s="4">
        <v>62</v>
      </c>
      <c r="S381" s="4">
        <v>80.599999999999994</v>
      </c>
      <c r="T381" s="5">
        <v>2.02</v>
      </c>
      <c r="U381" s="5">
        <v>24.14</v>
      </c>
      <c r="V381" s="43">
        <v>17879.23</v>
      </c>
      <c r="W381" s="5">
        <v>8.02</v>
      </c>
      <c r="X381" s="6" t="s">
        <v>34</v>
      </c>
      <c r="Y381" s="4">
        <v>33</v>
      </c>
      <c r="Z381" s="43">
        <v>25968.47</v>
      </c>
      <c r="AA381" s="8">
        <f t="shared" si="110"/>
        <v>0.81134564643799467</v>
      </c>
      <c r="AB381" s="8">
        <f t="shared" si="111"/>
        <v>7.8048780487804878E-2</v>
      </c>
      <c r="AC381" s="8">
        <f t="shared" si="112"/>
        <v>1.6260162601626018E-2</v>
      </c>
      <c r="AD381" s="8">
        <f t="shared" si="113"/>
        <v>0.92195121951219516</v>
      </c>
      <c r="AE381" s="11">
        <f t="shared" si="114"/>
        <v>0.83333333333333337</v>
      </c>
      <c r="AF381" s="11">
        <f t="shared" si="115"/>
        <v>58.064516129032256</v>
      </c>
      <c r="AG381" s="11">
        <f t="shared" si="116"/>
        <v>10.591666666666667</v>
      </c>
      <c r="AH381" s="13">
        <f t="shared" si="117"/>
        <v>11.168333333333333</v>
      </c>
      <c r="AI381">
        <f t="shared" si="118"/>
        <v>12.001666666666667</v>
      </c>
      <c r="AJ381" s="14">
        <f t="shared" si="119"/>
        <v>0.93056519927787806</v>
      </c>
      <c r="AK381">
        <f t="shared" si="120"/>
        <v>63.157894736842103</v>
      </c>
      <c r="AL381" s="8">
        <f t="shared" si="121"/>
        <v>0.91935483870967738</v>
      </c>
      <c r="AM381" s="8">
        <f t="shared" si="122"/>
        <v>0.92195121951219516</v>
      </c>
      <c r="AN381" s="16">
        <f t="shared" si="123"/>
        <v>0.78874735576873178</v>
      </c>
      <c r="AO381" s="16">
        <f t="shared" si="124"/>
        <v>0.86369579985732814</v>
      </c>
      <c r="AP381" s="17">
        <f t="shared" si="125"/>
        <v>17879.23</v>
      </c>
      <c r="AQ381" s="17">
        <f t="shared" si="126"/>
        <v>29.071918699186991</v>
      </c>
      <c r="AR381" s="17">
        <f t="shared" si="127"/>
        <v>8089.2400000000016</v>
      </c>
      <c r="AS381" s="17">
        <f t="shared" si="128"/>
        <v>13.153235772357727</v>
      </c>
      <c r="AT381" s="18" t="str">
        <f t="shared" si="129"/>
        <v>High</v>
      </c>
      <c r="AU381" s="16" t="str">
        <f t="shared" si="130"/>
        <v>Warning</v>
      </c>
      <c r="AV381" s="17">
        <f t="shared" si="131"/>
        <v>290.71918699186989</v>
      </c>
    </row>
    <row r="382" spans="1:48">
      <c r="A382">
        <v>381</v>
      </c>
      <c r="B382" s="2">
        <v>46094</v>
      </c>
      <c r="C382" t="s">
        <v>26</v>
      </c>
      <c r="D382" t="s">
        <v>27</v>
      </c>
      <c r="E382" t="s">
        <v>35</v>
      </c>
      <c r="F382" t="s">
        <v>57</v>
      </c>
      <c r="G382" t="s">
        <v>30</v>
      </c>
      <c r="H382" t="s">
        <v>484</v>
      </c>
      <c r="I382" t="s">
        <v>69</v>
      </c>
      <c r="J382" s="4">
        <v>900</v>
      </c>
      <c r="K382" s="4">
        <v>729</v>
      </c>
      <c r="L382" s="4">
        <v>685</v>
      </c>
      <c r="M382" s="4">
        <v>44</v>
      </c>
      <c r="N382" s="4">
        <v>13</v>
      </c>
      <c r="O382" s="4">
        <v>33</v>
      </c>
      <c r="P382" t="s">
        <v>83</v>
      </c>
      <c r="Q382" s="4">
        <v>42</v>
      </c>
      <c r="R382" s="4">
        <v>46</v>
      </c>
      <c r="S382" s="4">
        <v>79.8</v>
      </c>
      <c r="T382" s="5">
        <v>1.88</v>
      </c>
      <c r="U382" s="5">
        <v>27.33</v>
      </c>
      <c r="V382" s="43">
        <v>14006.65</v>
      </c>
      <c r="W382" s="5">
        <v>6.86</v>
      </c>
      <c r="X382" s="6" t="s">
        <v>45</v>
      </c>
      <c r="Y382" s="4">
        <v>7</v>
      </c>
      <c r="Z382" s="43">
        <v>21817.200000000001</v>
      </c>
      <c r="AA382" s="8">
        <f t="shared" si="110"/>
        <v>0.81</v>
      </c>
      <c r="AB382" s="8">
        <f t="shared" si="111"/>
        <v>6.035665294924554E-2</v>
      </c>
      <c r="AC382" s="8">
        <f t="shared" si="112"/>
        <v>1.7832647462277092E-2</v>
      </c>
      <c r="AD382" s="8">
        <f t="shared" si="113"/>
        <v>0.93964334705075447</v>
      </c>
      <c r="AE382" s="11">
        <f t="shared" si="114"/>
        <v>0.55000000000000004</v>
      </c>
      <c r="AF382" s="11">
        <f t="shared" si="115"/>
        <v>78.260869565217391</v>
      </c>
      <c r="AG382" s="11">
        <f t="shared" si="116"/>
        <v>9.3149999999999995</v>
      </c>
      <c r="AH382" s="13">
        <f t="shared" si="117"/>
        <v>9.9499999999999993</v>
      </c>
      <c r="AI382">
        <f t="shared" si="118"/>
        <v>10.5</v>
      </c>
      <c r="AJ382" s="14">
        <f t="shared" si="119"/>
        <v>0.94761904761904758</v>
      </c>
      <c r="AK382">
        <f t="shared" si="120"/>
        <v>85.714285714285708</v>
      </c>
      <c r="AL382" s="8">
        <f t="shared" si="121"/>
        <v>0.91304347826086962</v>
      </c>
      <c r="AM382" s="8">
        <f t="shared" si="122"/>
        <v>0.93964334705075447</v>
      </c>
      <c r="AN382" s="16">
        <f t="shared" si="123"/>
        <v>0.81299576549173969</v>
      </c>
      <c r="AO382" s="16">
        <f t="shared" si="124"/>
        <v>0.86381668444456761</v>
      </c>
      <c r="AP382" s="17">
        <f t="shared" si="125"/>
        <v>14006.65</v>
      </c>
      <c r="AQ382" s="17">
        <f t="shared" si="126"/>
        <v>19.213511659807956</v>
      </c>
      <c r="AR382" s="17">
        <f t="shared" si="127"/>
        <v>7810.5500000000011</v>
      </c>
      <c r="AS382" s="17">
        <f t="shared" si="128"/>
        <v>10.714060356652951</v>
      </c>
      <c r="AT382" s="18" t="str">
        <f t="shared" si="129"/>
        <v>Medium</v>
      </c>
      <c r="AU382" s="16" t="str">
        <f t="shared" si="130"/>
        <v>Warning</v>
      </c>
      <c r="AV382" s="17">
        <f t="shared" si="131"/>
        <v>249.77565157750342</v>
      </c>
    </row>
    <row r="383" spans="1:48">
      <c r="A383">
        <v>382</v>
      </c>
      <c r="B383" s="2">
        <v>46170</v>
      </c>
      <c r="C383" t="s">
        <v>26</v>
      </c>
      <c r="D383" t="s">
        <v>27</v>
      </c>
      <c r="E383" t="s">
        <v>51</v>
      </c>
      <c r="F383" t="s">
        <v>29</v>
      </c>
      <c r="G383" t="s">
        <v>30</v>
      </c>
      <c r="H383" t="s">
        <v>485</v>
      </c>
      <c r="I383" t="s">
        <v>143</v>
      </c>
      <c r="J383" s="4">
        <v>905</v>
      </c>
      <c r="K383" s="4">
        <v>852</v>
      </c>
      <c r="L383" s="4">
        <v>817</v>
      </c>
      <c r="M383" s="4">
        <v>35</v>
      </c>
      <c r="N383" s="4">
        <v>9</v>
      </c>
      <c r="O383" s="4">
        <v>54</v>
      </c>
      <c r="P383" t="s">
        <v>33</v>
      </c>
      <c r="Q383" s="4">
        <v>42</v>
      </c>
      <c r="R383" s="4">
        <v>42</v>
      </c>
      <c r="S383" s="4">
        <v>77.8</v>
      </c>
      <c r="T383" s="5">
        <v>1.3</v>
      </c>
      <c r="U383" s="5">
        <v>29.19</v>
      </c>
      <c r="V383" s="43">
        <v>16654.419999999998</v>
      </c>
      <c r="W383" s="5">
        <v>9.61</v>
      </c>
      <c r="X383" s="6" t="s">
        <v>34</v>
      </c>
      <c r="Y383" s="4">
        <v>16</v>
      </c>
      <c r="Z383" s="43">
        <v>26658.23</v>
      </c>
      <c r="AA383" s="8">
        <f t="shared" si="110"/>
        <v>0.94143646408839776</v>
      </c>
      <c r="AB383" s="8">
        <f t="shared" si="111"/>
        <v>4.1079812206572773E-2</v>
      </c>
      <c r="AC383" s="8">
        <f t="shared" si="112"/>
        <v>1.0563380281690141E-2</v>
      </c>
      <c r="AD383" s="8">
        <f t="shared" si="113"/>
        <v>0.95892018779342725</v>
      </c>
      <c r="AE383" s="11">
        <f t="shared" si="114"/>
        <v>0.9</v>
      </c>
      <c r="AF383" s="11">
        <f t="shared" si="115"/>
        <v>85.714285714285708</v>
      </c>
      <c r="AG383" s="11">
        <f t="shared" si="116"/>
        <v>9.94</v>
      </c>
      <c r="AH383" s="13">
        <f t="shared" si="117"/>
        <v>9.6583333333333332</v>
      </c>
      <c r="AI383">
        <f t="shared" si="118"/>
        <v>10.558333333333334</v>
      </c>
      <c r="AJ383" s="14">
        <f t="shared" si="119"/>
        <v>0.91475927387529599</v>
      </c>
      <c r="AK383">
        <f t="shared" si="120"/>
        <v>85.714285714285708</v>
      </c>
      <c r="AL383" s="8">
        <f t="shared" si="121"/>
        <v>1</v>
      </c>
      <c r="AM383" s="8">
        <f t="shared" si="122"/>
        <v>0.95892018779342725</v>
      </c>
      <c r="AN383" s="16">
        <f t="shared" si="123"/>
        <v>0.87718113469027792</v>
      </c>
      <c r="AO383" s="16">
        <f t="shared" si="124"/>
        <v>0.86389878609069515</v>
      </c>
      <c r="AP383" s="17">
        <f t="shared" si="125"/>
        <v>16654.419999999998</v>
      </c>
      <c r="AQ383" s="17">
        <f t="shared" si="126"/>
        <v>19.547441314553989</v>
      </c>
      <c r="AR383" s="17">
        <f t="shared" si="127"/>
        <v>10003.810000000001</v>
      </c>
      <c r="AS383" s="17">
        <f t="shared" si="128"/>
        <v>11.741561032863851</v>
      </c>
      <c r="AT383" s="18" t="str">
        <f t="shared" si="129"/>
        <v>Medium</v>
      </c>
      <c r="AU383" s="16" t="str">
        <f t="shared" si="130"/>
        <v>Normal</v>
      </c>
      <c r="AV383" s="17">
        <f t="shared" si="131"/>
        <v>175.92697183098591</v>
      </c>
    </row>
    <row r="384" spans="1:48">
      <c r="A384">
        <v>383</v>
      </c>
      <c r="B384" s="2">
        <v>46037</v>
      </c>
      <c r="C384" t="s">
        <v>26</v>
      </c>
      <c r="D384" t="s">
        <v>27</v>
      </c>
      <c r="E384" t="s">
        <v>28</v>
      </c>
      <c r="F384" t="s">
        <v>42</v>
      </c>
      <c r="G384" t="s">
        <v>58</v>
      </c>
      <c r="H384" t="s">
        <v>486</v>
      </c>
      <c r="I384" t="s">
        <v>143</v>
      </c>
      <c r="J384" s="4">
        <v>837</v>
      </c>
      <c r="K384" s="4">
        <v>849</v>
      </c>
      <c r="L384" s="4">
        <v>818</v>
      </c>
      <c r="M384" s="4">
        <v>31</v>
      </c>
      <c r="N384" s="4">
        <v>6</v>
      </c>
      <c r="O384" s="4">
        <v>0</v>
      </c>
      <c r="P384" t="s">
        <v>39</v>
      </c>
      <c r="Q384" s="4">
        <v>49</v>
      </c>
      <c r="R384" s="4">
        <v>48</v>
      </c>
      <c r="S384" s="4">
        <v>63.4</v>
      </c>
      <c r="T384" s="5">
        <v>2.48</v>
      </c>
      <c r="U384" s="5">
        <v>30.05</v>
      </c>
      <c r="V384" s="43">
        <v>17892.89</v>
      </c>
      <c r="W384" s="5">
        <v>7.91</v>
      </c>
      <c r="X384" s="6" t="s">
        <v>45</v>
      </c>
      <c r="Y384" s="4">
        <v>18</v>
      </c>
      <c r="Z384" s="43">
        <v>31546.73</v>
      </c>
      <c r="AA384" s="8">
        <f t="shared" si="110"/>
        <v>1.0143369175627239</v>
      </c>
      <c r="AB384" s="8">
        <f t="shared" si="111"/>
        <v>3.6513545347467612E-2</v>
      </c>
      <c r="AC384" s="8">
        <f t="shared" si="112"/>
        <v>7.0671378091872791E-3</v>
      </c>
      <c r="AD384" s="8">
        <f t="shared" si="113"/>
        <v>0.96348645465253235</v>
      </c>
      <c r="AE384" s="11">
        <f t="shared" si="114"/>
        <v>0</v>
      </c>
      <c r="AF384" s="11">
        <f t="shared" si="115"/>
        <v>75</v>
      </c>
      <c r="AG384" s="11">
        <f t="shared" si="116"/>
        <v>11.32</v>
      </c>
      <c r="AH384" s="13">
        <f t="shared" si="117"/>
        <v>11.3925</v>
      </c>
      <c r="AI384">
        <f t="shared" si="118"/>
        <v>11.3925</v>
      </c>
      <c r="AJ384" s="14">
        <f t="shared" si="119"/>
        <v>1</v>
      </c>
      <c r="AK384">
        <f t="shared" si="120"/>
        <v>73.469387755102048</v>
      </c>
      <c r="AL384" s="8">
        <f t="shared" si="121"/>
        <v>1.0208333333333333</v>
      </c>
      <c r="AM384" s="8">
        <f t="shared" si="122"/>
        <v>0.96348645465253235</v>
      </c>
      <c r="AN384" s="16">
        <f t="shared" si="123"/>
        <v>0.98355908912446</v>
      </c>
      <c r="AO384" s="16">
        <f t="shared" si="124"/>
        <v>0.86387729361723287</v>
      </c>
      <c r="AP384" s="17">
        <f t="shared" si="125"/>
        <v>17892.89</v>
      </c>
      <c r="AQ384" s="17">
        <f t="shared" si="126"/>
        <v>21.075253239104828</v>
      </c>
      <c r="AR384" s="17">
        <f t="shared" si="127"/>
        <v>13653.84</v>
      </c>
      <c r="AS384" s="17">
        <f t="shared" si="128"/>
        <v>16.08226148409894</v>
      </c>
      <c r="AT384" s="18" t="str">
        <f t="shared" si="129"/>
        <v>Low</v>
      </c>
      <c r="AU384" s="16" t="str">
        <f t="shared" si="130"/>
        <v>Normal</v>
      </c>
      <c r="AV384" s="17">
        <f t="shared" si="131"/>
        <v>126.45151943462898</v>
      </c>
    </row>
    <row r="385" spans="1:48">
      <c r="A385">
        <v>384</v>
      </c>
      <c r="B385" s="2">
        <v>46201</v>
      </c>
      <c r="C385" t="s">
        <v>46</v>
      </c>
      <c r="D385" t="s">
        <v>40</v>
      </c>
      <c r="E385" t="s">
        <v>41</v>
      </c>
      <c r="F385" t="s">
        <v>42</v>
      </c>
      <c r="G385" t="s">
        <v>58</v>
      </c>
      <c r="H385" t="s">
        <v>487</v>
      </c>
      <c r="I385" t="s">
        <v>111</v>
      </c>
      <c r="J385" s="4">
        <v>766</v>
      </c>
      <c r="K385" s="4">
        <v>701</v>
      </c>
      <c r="L385" s="4">
        <v>671</v>
      </c>
      <c r="M385" s="4">
        <v>30</v>
      </c>
      <c r="N385" s="4">
        <v>12</v>
      </c>
      <c r="O385" s="4">
        <v>42</v>
      </c>
      <c r="P385" t="s">
        <v>81</v>
      </c>
      <c r="Q385" s="4">
        <v>49</v>
      </c>
      <c r="R385" s="4">
        <v>48</v>
      </c>
      <c r="S385" s="4">
        <v>74.7</v>
      </c>
      <c r="T385" s="5">
        <v>2.44</v>
      </c>
      <c r="U385" s="5">
        <v>26.43</v>
      </c>
      <c r="V385" s="43">
        <v>14974.25</v>
      </c>
      <c r="W385" s="5">
        <v>8.32</v>
      </c>
      <c r="X385" s="6" t="s">
        <v>34</v>
      </c>
      <c r="Y385" s="4">
        <v>26</v>
      </c>
      <c r="Z385" s="43">
        <v>25080.82</v>
      </c>
      <c r="AA385" s="8">
        <f t="shared" si="110"/>
        <v>0.91514360313315923</v>
      </c>
      <c r="AB385" s="8">
        <f t="shared" si="111"/>
        <v>4.2796005706134094E-2</v>
      </c>
      <c r="AC385" s="8">
        <f t="shared" si="112"/>
        <v>1.7118402282453638E-2</v>
      </c>
      <c r="AD385" s="8">
        <f t="shared" si="113"/>
        <v>0.95720399429386593</v>
      </c>
      <c r="AE385" s="11">
        <f t="shared" si="114"/>
        <v>0.7</v>
      </c>
      <c r="AF385" s="11">
        <f t="shared" si="115"/>
        <v>75</v>
      </c>
      <c r="AG385" s="11">
        <f t="shared" si="116"/>
        <v>9.3466666666666658</v>
      </c>
      <c r="AH385" s="13">
        <f t="shared" si="117"/>
        <v>9.7261111111111127</v>
      </c>
      <c r="AI385">
        <f t="shared" si="118"/>
        <v>10.426111111111112</v>
      </c>
      <c r="AJ385" s="14">
        <f t="shared" si="119"/>
        <v>0.9328608728086536</v>
      </c>
      <c r="AK385">
        <f t="shared" si="120"/>
        <v>73.469387755102048</v>
      </c>
      <c r="AL385" s="8">
        <f t="shared" si="121"/>
        <v>1.0208333333333333</v>
      </c>
      <c r="AM385" s="8">
        <f t="shared" si="122"/>
        <v>0.95720399429386593</v>
      </c>
      <c r="AN385" s="16">
        <f t="shared" si="123"/>
        <v>0.91154103177234069</v>
      </c>
      <c r="AO385" s="16">
        <f t="shared" si="124"/>
        <v>0.8636833198805921</v>
      </c>
      <c r="AP385" s="17">
        <f t="shared" si="125"/>
        <v>14974.25</v>
      </c>
      <c r="AQ385" s="17">
        <f t="shared" si="126"/>
        <v>21.361269614835948</v>
      </c>
      <c r="AR385" s="17">
        <f t="shared" si="127"/>
        <v>10106.57</v>
      </c>
      <c r="AS385" s="17">
        <f t="shared" si="128"/>
        <v>14.417360912981454</v>
      </c>
      <c r="AT385" s="18" t="str">
        <f t="shared" si="129"/>
        <v>High</v>
      </c>
      <c r="AU385" s="16" t="str">
        <f t="shared" si="130"/>
        <v>Normal</v>
      </c>
      <c r="AV385" s="17">
        <f t="shared" si="131"/>
        <v>256.33523537803137</v>
      </c>
    </row>
    <row r="386" spans="1:48">
      <c r="A386">
        <v>385</v>
      </c>
      <c r="B386" s="2">
        <v>46063</v>
      </c>
      <c r="C386" t="s">
        <v>46</v>
      </c>
      <c r="D386" t="s">
        <v>27</v>
      </c>
      <c r="E386" t="s">
        <v>28</v>
      </c>
      <c r="F386" t="s">
        <v>29</v>
      </c>
      <c r="G386" t="s">
        <v>47</v>
      </c>
      <c r="H386" t="s">
        <v>488</v>
      </c>
      <c r="I386" t="s">
        <v>140</v>
      </c>
      <c r="J386" s="4">
        <v>552</v>
      </c>
      <c r="K386" s="4">
        <v>586</v>
      </c>
      <c r="L386" s="4">
        <v>554</v>
      </c>
      <c r="M386" s="4">
        <v>32</v>
      </c>
      <c r="N386" s="4">
        <v>12</v>
      </c>
      <c r="O386" s="4">
        <v>30</v>
      </c>
      <c r="P386" t="s">
        <v>70</v>
      </c>
      <c r="Q386" s="4">
        <v>64</v>
      </c>
      <c r="R386" s="4">
        <v>66</v>
      </c>
      <c r="S386" s="4">
        <v>64.3</v>
      </c>
      <c r="T386" s="5">
        <v>1.67</v>
      </c>
      <c r="U386" s="5">
        <v>19.68</v>
      </c>
      <c r="V386" s="43">
        <v>18485.68</v>
      </c>
      <c r="W386" s="5">
        <v>8.33</v>
      </c>
      <c r="X386" s="6" t="s">
        <v>34</v>
      </c>
      <c r="Y386" s="4">
        <v>25</v>
      </c>
      <c r="Z386" s="43">
        <v>28078.25</v>
      </c>
      <c r="AA386" s="8">
        <f t="shared" ref="AA386:AA449" si="132">IFERROR(K386/J386,0)</f>
        <v>1.0615942028985508</v>
      </c>
      <c r="AB386" s="8">
        <f t="shared" ref="AB386:AB449" si="133">IFERROR(M386/K386,0)</f>
        <v>5.4607508532423209E-2</v>
      </c>
      <c r="AC386" s="8">
        <f t="shared" ref="AC386:AC449" si="134">IFERROR(N386/K386,0)</f>
        <v>2.0477815699658702E-2</v>
      </c>
      <c r="AD386" s="8">
        <f t="shared" ref="AD386:AD449" si="135">IFERROR(L386/K386,0)</f>
        <v>0.94539249146757676</v>
      </c>
      <c r="AE386" s="11">
        <f t="shared" ref="AE386:AE449" si="136">IFERROR(O386/60,0)</f>
        <v>0.5</v>
      </c>
      <c r="AF386" s="11">
        <f t="shared" ref="AF386:AF449" si="137">IFERROR(3600/R386,0)</f>
        <v>54.545454545454547</v>
      </c>
      <c r="AG386" s="11">
        <f t="shared" ref="AG386:AG449" si="138">(K386*R386)/3600</f>
        <v>10.743333333333334</v>
      </c>
      <c r="AH386" s="13">
        <f t="shared" ref="AH386:AH449" si="139">MAX(0,AI386-AE386)</f>
        <v>9.3133333333333326</v>
      </c>
      <c r="AI386">
        <f t="shared" ref="AI386:AI449" si="140">(J386*Q386)/3600</f>
        <v>9.8133333333333326</v>
      </c>
      <c r="AJ386" s="14">
        <f t="shared" ref="AJ386:AJ449" si="141">IFERROR(AH386/AI386,0)</f>
        <v>0.94904891304347827</v>
      </c>
      <c r="AK386">
        <f t="shared" ref="AK386:AK449" si="142">IFERROR(3600/Q386,0)</f>
        <v>56.25</v>
      </c>
      <c r="AL386" s="8">
        <f t="shared" ref="AL386:AL449" si="143">IFERROR(AF386/AK386,0)</f>
        <v>0.96969696969696972</v>
      </c>
      <c r="AM386" s="8">
        <f t="shared" ref="AM386:AM449" si="144">IFERROR(L386/K386,0)</f>
        <v>0.94539249146757676</v>
      </c>
      <c r="AN386" s="16">
        <f t="shared" ref="AN386:AN449" si="145">AJ386*AL386*AM386</f>
        <v>0.87003511895929175</v>
      </c>
      <c r="AO386" s="16">
        <f t="shared" ref="AO386:AO449" si="146">AVERAGE(AN386:AN1385)</f>
        <v>0.8636056287898588</v>
      </c>
      <c r="AP386" s="17">
        <f t="shared" ref="AP386:AP449" si="147">V386</f>
        <v>18485.68</v>
      </c>
      <c r="AQ386" s="17">
        <f t="shared" ref="AQ386:AQ449" si="148">IFERROR(AP386/K386,0)</f>
        <v>31.545529010238909</v>
      </c>
      <c r="AR386" s="17">
        <f t="shared" ref="AR386:AR449" si="149">Z386-AP386</f>
        <v>9592.57</v>
      </c>
      <c r="AS386" s="17">
        <f t="shared" ref="AS386:AS449" si="150">IFERROR(AR386/K386,0)</f>
        <v>16.36957337883959</v>
      </c>
      <c r="AT386" s="18" t="str">
        <f t="shared" ref="AT386:AT449" si="151">IF((Y386&gt;25)+(O386&gt;25)+(S386&gt;73)+(T386&gt;2)&gt;=3,"High",IF((Y386&gt;25)+(O386&gt;25)+(S386&gt;73)+(T386&gt;2)=2,"Medium","Low"))</f>
        <v>Low</v>
      </c>
      <c r="AU386" s="16" t="str">
        <f t="shared" ref="AU386:AU449" si="152">IF(AN386&lt;70%,"Critical",IF(AN386&lt;85%,"Warning","Normal"))</f>
        <v>Normal</v>
      </c>
      <c r="AV386" s="17">
        <f t="shared" ref="AV386:AV449" si="153">IFERROR(N386*AQ386,0)</f>
        <v>378.5463481228669</v>
      </c>
    </row>
    <row r="387" spans="1:48">
      <c r="A387">
        <v>386</v>
      </c>
      <c r="B387" s="2">
        <v>46177</v>
      </c>
      <c r="C387" t="s">
        <v>46</v>
      </c>
      <c r="D387" t="s">
        <v>27</v>
      </c>
      <c r="E387" t="s">
        <v>51</v>
      </c>
      <c r="F387" t="s">
        <v>29</v>
      </c>
      <c r="G387" t="s">
        <v>103</v>
      </c>
      <c r="H387" t="s">
        <v>489</v>
      </c>
      <c r="I387" t="s">
        <v>72</v>
      </c>
      <c r="J387" s="4">
        <v>574</v>
      </c>
      <c r="K387" s="4">
        <v>563</v>
      </c>
      <c r="L387" s="4">
        <v>538</v>
      </c>
      <c r="M387" s="4">
        <v>25</v>
      </c>
      <c r="N387" s="4">
        <v>8</v>
      </c>
      <c r="O387" s="4">
        <v>20</v>
      </c>
      <c r="P387" t="s">
        <v>73</v>
      </c>
      <c r="Q387" s="4">
        <v>57</v>
      </c>
      <c r="R387" s="4">
        <v>60</v>
      </c>
      <c r="S387" s="4">
        <v>75.900000000000006</v>
      </c>
      <c r="T387" s="5">
        <v>2.11</v>
      </c>
      <c r="U387" s="5">
        <v>21.22</v>
      </c>
      <c r="V387" s="43">
        <v>14638.42</v>
      </c>
      <c r="W387" s="5">
        <v>8.08</v>
      </c>
      <c r="X387" s="6" t="s">
        <v>50</v>
      </c>
      <c r="Y387" s="4">
        <v>26</v>
      </c>
      <c r="Z387" s="43">
        <v>24018.15</v>
      </c>
      <c r="AA387" s="8">
        <f t="shared" si="132"/>
        <v>0.98083623693379796</v>
      </c>
      <c r="AB387" s="8">
        <f t="shared" si="133"/>
        <v>4.4404973357015987E-2</v>
      </c>
      <c r="AC387" s="8">
        <f t="shared" si="134"/>
        <v>1.4209591474245116E-2</v>
      </c>
      <c r="AD387" s="8">
        <f t="shared" si="135"/>
        <v>0.95559502664298401</v>
      </c>
      <c r="AE387" s="11">
        <f t="shared" si="136"/>
        <v>0.33333333333333331</v>
      </c>
      <c r="AF387" s="11">
        <f t="shared" si="137"/>
        <v>60</v>
      </c>
      <c r="AG387" s="11">
        <f t="shared" si="138"/>
        <v>9.3833333333333329</v>
      </c>
      <c r="AH387" s="13">
        <f t="shared" si="139"/>
        <v>8.754999999999999</v>
      </c>
      <c r="AI387">
        <f t="shared" si="140"/>
        <v>9.0883333333333329</v>
      </c>
      <c r="AJ387" s="14">
        <f t="shared" si="141"/>
        <v>0.96332294150009168</v>
      </c>
      <c r="AK387">
        <f t="shared" si="142"/>
        <v>63.157894736842103</v>
      </c>
      <c r="AL387" s="8">
        <f t="shared" si="143"/>
        <v>0.95000000000000007</v>
      </c>
      <c r="AM387" s="8">
        <f t="shared" si="144"/>
        <v>0.95559502664298401</v>
      </c>
      <c r="AN387" s="16">
        <f t="shared" si="145"/>
        <v>0.87451928135114898</v>
      </c>
      <c r="AO387" s="16">
        <f t="shared" si="146"/>
        <v>0.86359517433429867</v>
      </c>
      <c r="AP387" s="17">
        <f t="shared" si="147"/>
        <v>14638.42</v>
      </c>
      <c r="AQ387" s="17">
        <f t="shared" si="148"/>
        <v>26.000746003552397</v>
      </c>
      <c r="AR387" s="17">
        <f t="shared" si="149"/>
        <v>9379.7300000000014</v>
      </c>
      <c r="AS387" s="17">
        <f t="shared" si="150"/>
        <v>16.660266429840146</v>
      </c>
      <c r="AT387" s="18" t="str">
        <f t="shared" si="151"/>
        <v>High</v>
      </c>
      <c r="AU387" s="16" t="str">
        <f t="shared" si="152"/>
        <v>Normal</v>
      </c>
      <c r="AV387" s="17">
        <f t="shared" si="153"/>
        <v>208.00596802841918</v>
      </c>
    </row>
    <row r="388" spans="1:48">
      <c r="A388">
        <v>387</v>
      </c>
      <c r="B388" s="2">
        <v>46114</v>
      </c>
      <c r="C388" t="s">
        <v>46</v>
      </c>
      <c r="D388" t="s">
        <v>40</v>
      </c>
      <c r="E388" t="s">
        <v>74</v>
      </c>
      <c r="F388" t="s">
        <v>29</v>
      </c>
      <c r="G388" t="s">
        <v>36</v>
      </c>
      <c r="H388" t="s">
        <v>490</v>
      </c>
      <c r="I388" t="s">
        <v>149</v>
      </c>
      <c r="J388" s="4">
        <v>746</v>
      </c>
      <c r="K388" s="4">
        <v>790</v>
      </c>
      <c r="L388" s="4">
        <v>746</v>
      </c>
      <c r="M388" s="4">
        <v>44</v>
      </c>
      <c r="N388" s="4">
        <v>17</v>
      </c>
      <c r="O388" s="4">
        <v>33</v>
      </c>
      <c r="P388" t="s">
        <v>70</v>
      </c>
      <c r="Q388" s="4">
        <v>45</v>
      </c>
      <c r="R388" s="4">
        <v>44</v>
      </c>
      <c r="S388" s="4">
        <v>69.3</v>
      </c>
      <c r="T388" s="5">
        <v>1.7</v>
      </c>
      <c r="U388" s="5">
        <v>26.45</v>
      </c>
      <c r="V388" s="43">
        <v>16123.3</v>
      </c>
      <c r="W388" s="5">
        <v>10.72</v>
      </c>
      <c r="X388" s="6" t="s">
        <v>34</v>
      </c>
      <c r="Y388" s="4">
        <v>34</v>
      </c>
      <c r="Z388" s="43">
        <v>26452.240000000002</v>
      </c>
      <c r="AA388" s="8">
        <f t="shared" si="132"/>
        <v>1.0589812332439679</v>
      </c>
      <c r="AB388" s="8">
        <f t="shared" si="133"/>
        <v>5.5696202531645568E-2</v>
      </c>
      <c r="AC388" s="8">
        <f t="shared" si="134"/>
        <v>2.1518987341772152E-2</v>
      </c>
      <c r="AD388" s="8">
        <f t="shared" si="135"/>
        <v>0.94430379746835447</v>
      </c>
      <c r="AE388" s="11">
        <f t="shared" si="136"/>
        <v>0.55000000000000004</v>
      </c>
      <c r="AF388" s="11">
        <f t="shared" si="137"/>
        <v>81.818181818181813</v>
      </c>
      <c r="AG388" s="11">
        <f t="shared" si="138"/>
        <v>9.655555555555555</v>
      </c>
      <c r="AH388" s="13">
        <f t="shared" si="139"/>
        <v>8.7749999999999986</v>
      </c>
      <c r="AI388">
        <f t="shared" si="140"/>
        <v>9.3249999999999993</v>
      </c>
      <c r="AJ388" s="14">
        <f t="shared" si="141"/>
        <v>0.94101876675603213</v>
      </c>
      <c r="AK388">
        <f t="shared" si="142"/>
        <v>80</v>
      </c>
      <c r="AL388" s="8">
        <f t="shared" si="143"/>
        <v>1.0227272727272727</v>
      </c>
      <c r="AM388" s="8">
        <f t="shared" si="144"/>
        <v>0.94430379746835447</v>
      </c>
      <c r="AN388" s="16">
        <f t="shared" si="145"/>
        <v>0.90880322209436126</v>
      </c>
      <c r="AO388" s="16">
        <f t="shared" si="146"/>
        <v>0.86357738262905959</v>
      </c>
      <c r="AP388" s="17">
        <f t="shared" si="147"/>
        <v>16123.3</v>
      </c>
      <c r="AQ388" s="17">
        <f t="shared" si="148"/>
        <v>20.409240506329112</v>
      </c>
      <c r="AR388" s="17">
        <f t="shared" si="149"/>
        <v>10328.940000000002</v>
      </c>
      <c r="AS388" s="17">
        <f t="shared" si="150"/>
        <v>13.074607594936712</v>
      </c>
      <c r="AT388" s="18" t="str">
        <f t="shared" si="151"/>
        <v>Medium</v>
      </c>
      <c r="AU388" s="16" t="str">
        <f t="shared" si="152"/>
        <v>Normal</v>
      </c>
      <c r="AV388" s="17">
        <f t="shared" si="153"/>
        <v>346.95708860759493</v>
      </c>
    </row>
    <row r="389" spans="1:48">
      <c r="A389">
        <v>388</v>
      </c>
      <c r="B389" s="2">
        <v>46078</v>
      </c>
      <c r="C389" t="s">
        <v>26</v>
      </c>
      <c r="D389" t="s">
        <v>77</v>
      </c>
      <c r="E389" t="s">
        <v>105</v>
      </c>
      <c r="F389" t="s">
        <v>42</v>
      </c>
      <c r="G389" t="s">
        <v>36</v>
      </c>
      <c r="H389" t="s">
        <v>491</v>
      </c>
      <c r="I389" t="s">
        <v>154</v>
      </c>
      <c r="J389" s="4">
        <v>854</v>
      </c>
      <c r="K389" s="4">
        <v>784</v>
      </c>
      <c r="L389" s="4">
        <v>729</v>
      </c>
      <c r="M389" s="4">
        <v>55</v>
      </c>
      <c r="N389" s="4">
        <v>23</v>
      </c>
      <c r="O389" s="4">
        <v>32</v>
      </c>
      <c r="P389" t="s">
        <v>76</v>
      </c>
      <c r="Q389" s="4">
        <v>45</v>
      </c>
      <c r="R389" s="4">
        <v>43</v>
      </c>
      <c r="S389" s="4">
        <v>70.2</v>
      </c>
      <c r="T389" s="5">
        <v>1.44</v>
      </c>
      <c r="U389" s="5">
        <v>30.48</v>
      </c>
      <c r="V389" s="43">
        <v>16201.03</v>
      </c>
      <c r="W389" s="5">
        <v>9.6199999999999992</v>
      </c>
      <c r="X389" s="6" t="s">
        <v>34</v>
      </c>
      <c r="Y389" s="4">
        <v>17</v>
      </c>
      <c r="Z389" s="43">
        <v>24772.42</v>
      </c>
      <c r="AA389" s="8">
        <f t="shared" si="132"/>
        <v>0.91803278688524592</v>
      </c>
      <c r="AB389" s="8">
        <f t="shared" si="133"/>
        <v>7.0153061224489791E-2</v>
      </c>
      <c r="AC389" s="8">
        <f t="shared" si="134"/>
        <v>2.9336734693877552E-2</v>
      </c>
      <c r="AD389" s="8">
        <f t="shared" si="135"/>
        <v>0.92984693877551017</v>
      </c>
      <c r="AE389" s="11">
        <f t="shared" si="136"/>
        <v>0.53333333333333333</v>
      </c>
      <c r="AF389" s="11">
        <f t="shared" si="137"/>
        <v>83.720930232558146</v>
      </c>
      <c r="AG389" s="11">
        <f t="shared" si="138"/>
        <v>9.3644444444444446</v>
      </c>
      <c r="AH389" s="13">
        <f t="shared" si="139"/>
        <v>10.141666666666667</v>
      </c>
      <c r="AI389">
        <f t="shared" si="140"/>
        <v>10.675000000000001</v>
      </c>
      <c r="AJ389" s="14">
        <f t="shared" si="141"/>
        <v>0.95003903200624518</v>
      </c>
      <c r="AK389">
        <f t="shared" si="142"/>
        <v>80</v>
      </c>
      <c r="AL389" s="8">
        <f t="shared" si="143"/>
        <v>1.0465116279069768</v>
      </c>
      <c r="AM389" s="8">
        <f t="shared" si="144"/>
        <v>0.92984693877551017</v>
      </c>
      <c r="AN389" s="16">
        <f t="shared" si="145"/>
        <v>0.92447883379701212</v>
      </c>
      <c r="AO389" s="16">
        <f t="shared" si="146"/>
        <v>0.86350360475064969</v>
      </c>
      <c r="AP389" s="17">
        <f t="shared" si="147"/>
        <v>16201.03</v>
      </c>
      <c r="AQ389" s="17">
        <f t="shared" si="148"/>
        <v>20.664579081632652</v>
      </c>
      <c r="AR389" s="17">
        <f t="shared" si="149"/>
        <v>8571.3899999999976</v>
      </c>
      <c r="AS389" s="17">
        <f t="shared" si="150"/>
        <v>10.932895408163262</v>
      </c>
      <c r="AT389" s="18" t="str">
        <f t="shared" si="151"/>
        <v>Low</v>
      </c>
      <c r="AU389" s="16" t="str">
        <f t="shared" si="152"/>
        <v>Normal</v>
      </c>
      <c r="AV389" s="17">
        <f t="shared" si="153"/>
        <v>475.28531887755099</v>
      </c>
    </row>
    <row r="390" spans="1:48">
      <c r="A390">
        <v>389</v>
      </c>
      <c r="B390" s="2">
        <v>46102</v>
      </c>
      <c r="C390" t="s">
        <v>26</v>
      </c>
      <c r="D390" t="s">
        <v>40</v>
      </c>
      <c r="E390" t="s">
        <v>67</v>
      </c>
      <c r="F390" t="s">
        <v>42</v>
      </c>
      <c r="G390" t="s">
        <v>30</v>
      </c>
      <c r="H390" t="s">
        <v>492</v>
      </c>
      <c r="I390" t="s">
        <v>122</v>
      </c>
      <c r="J390" s="4">
        <v>802</v>
      </c>
      <c r="K390" s="4">
        <v>674</v>
      </c>
      <c r="L390" s="4">
        <v>651</v>
      </c>
      <c r="M390" s="4">
        <v>23</v>
      </c>
      <c r="N390" s="4">
        <v>9</v>
      </c>
      <c r="O390" s="4">
        <v>12</v>
      </c>
      <c r="P390" t="s">
        <v>33</v>
      </c>
      <c r="Q390" s="4">
        <v>42</v>
      </c>
      <c r="R390" s="4">
        <v>44</v>
      </c>
      <c r="S390" s="4">
        <v>75.599999999999994</v>
      </c>
      <c r="T390" s="5">
        <v>2.79</v>
      </c>
      <c r="U390" s="5">
        <v>27.99</v>
      </c>
      <c r="V390" s="43">
        <v>12451.43</v>
      </c>
      <c r="W390" s="5">
        <v>7.06</v>
      </c>
      <c r="X390" s="6" t="s">
        <v>34</v>
      </c>
      <c r="Y390" s="4">
        <v>14</v>
      </c>
      <c r="Z390" s="43">
        <v>20718.3</v>
      </c>
      <c r="AA390" s="8">
        <f t="shared" si="132"/>
        <v>0.84039900249376553</v>
      </c>
      <c r="AB390" s="8">
        <f t="shared" si="133"/>
        <v>3.4124629080118693E-2</v>
      </c>
      <c r="AC390" s="8">
        <f t="shared" si="134"/>
        <v>1.3353115727002967E-2</v>
      </c>
      <c r="AD390" s="8">
        <f t="shared" si="135"/>
        <v>0.96587537091988129</v>
      </c>
      <c r="AE390" s="11">
        <f t="shared" si="136"/>
        <v>0.2</v>
      </c>
      <c r="AF390" s="11">
        <f t="shared" si="137"/>
        <v>81.818181818181813</v>
      </c>
      <c r="AG390" s="11">
        <f t="shared" si="138"/>
        <v>8.2377777777777776</v>
      </c>
      <c r="AH390" s="13">
        <f t="shared" si="139"/>
        <v>9.1566666666666681</v>
      </c>
      <c r="AI390">
        <f t="shared" si="140"/>
        <v>9.3566666666666674</v>
      </c>
      <c r="AJ390" s="14">
        <f t="shared" si="141"/>
        <v>0.97862486640541513</v>
      </c>
      <c r="AK390">
        <f t="shared" si="142"/>
        <v>85.714285714285708</v>
      </c>
      <c r="AL390" s="8">
        <f t="shared" si="143"/>
        <v>0.95454545454545459</v>
      </c>
      <c r="AM390" s="8">
        <f t="shared" si="144"/>
        <v>0.96587537091988129</v>
      </c>
      <c r="AN390" s="16">
        <f t="shared" si="145"/>
        <v>0.90226467147480649</v>
      </c>
      <c r="AO390" s="16">
        <f t="shared" si="146"/>
        <v>0.86340397202344976</v>
      </c>
      <c r="AP390" s="17">
        <f t="shared" si="147"/>
        <v>12451.43</v>
      </c>
      <c r="AQ390" s="17">
        <f t="shared" si="148"/>
        <v>18.473931750741841</v>
      </c>
      <c r="AR390" s="17">
        <f t="shared" si="149"/>
        <v>8266.869999999999</v>
      </c>
      <c r="AS390" s="17">
        <f t="shared" si="150"/>
        <v>12.265385756676556</v>
      </c>
      <c r="AT390" s="18" t="str">
        <f t="shared" si="151"/>
        <v>Medium</v>
      </c>
      <c r="AU390" s="16" t="str">
        <f t="shared" si="152"/>
        <v>Normal</v>
      </c>
      <c r="AV390" s="17">
        <f t="shared" si="153"/>
        <v>166.26538575667655</v>
      </c>
    </row>
    <row r="391" spans="1:48">
      <c r="A391">
        <v>390</v>
      </c>
      <c r="B391" s="2">
        <v>46181</v>
      </c>
      <c r="C391" t="s">
        <v>26</v>
      </c>
      <c r="D391" t="s">
        <v>40</v>
      </c>
      <c r="E391" t="s">
        <v>41</v>
      </c>
      <c r="F391" t="s">
        <v>42</v>
      </c>
      <c r="G391" t="s">
        <v>103</v>
      </c>
      <c r="H391" t="s">
        <v>493</v>
      </c>
      <c r="I391" t="s">
        <v>49</v>
      </c>
      <c r="J391" s="4">
        <v>615</v>
      </c>
      <c r="K391" s="4">
        <v>602</v>
      </c>
      <c r="L391" s="4">
        <v>572</v>
      </c>
      <c r="M391" s="4">
        <v>30</v>
      </c>
      <c r="N391" s="4">
        <v>11</v>
      </c>
      <c r="O391" s="4">
        <v>5</v>
      </c>
      <c r="P391" t="s">
        <v>76</v>
      </c>
      <c r="Q391" s="4">
        <v>57</v>
      </c>
      <c r="R391" s="4">
        <v>63</v>
      </c>
      <c r="S391" s="4">
        <v>85.3</v>
      </c>
      <c r="T391" s="5">
        <v>2.38</v>
      </c>
      <c r="U391" s="5">
        <v>22.62</v>
      </c>
      <c r="V391" s="43">
        <v>15868.75</v>
      </c>
      <c r="W391" s="5">
        <v>7.39</v>
      </c>
      <c r="X391" s="6" t="s">
        <v>45</v>
      </c>
      <c r="Y391" s="4">
        <v>21</v>
      </c>
      <c r="Z391" s="43">
        <v>26422.720000000001</v>
      </c>
      <c r="AA391" s="8">
        <f t="shared" si="132"/>
        <v>0.9788617886178862</v>
      </c>
      <c r="AB391" s="8">
        <f t="shared" si="133"/>
        <v>4.9833887043189369E-2</v>
      </c>
      <c r="AC391" s="8">
        <f t="shared" si="134"/>
        <v>1.8272425249169437E-2</v>
      </c>
      <c r="AD391" s="8">
        <f t="shared" si="135"/>
        <v>0.95016611295681064</v>
      </c>
      <c r="AE391" s="11">
        <f t="shared" si="136"/>
        <v>8.3333333333333329E-2</v>
      </c>
      <c r="AF391" s="11">
        <f t="shared" si="137"/>
        <v>57.142857142857146</v>
      </c>
      <c r="AG391" s="11">
        <f t="shared" si="138"/>
        <v>10.535</v>
      </c>
      <c r="AH391" s="13">
        <f t="shared" si="139"/>
        <v>9.6541666666666668</v>
      </c>
      <c r="AI391">
        <f t="shared" si="140"/>
        <v>9.7375000000000007</v>
      </c>
      <c r="AJ391" s="14">
        <f t="shared" si="141"/>
        <v>0.99144201968335466</v>
      </c>
      <c r="AK391">
        <f t="shared" si="142"/>
        <v>63.157894736842103</v>
      </c>
      <c r="AL391" s="8">
        <f t="shared" si="143"/>
        <v>0.90476190476190488</v>
      </c>
      <c r="AM391" s="8">
        <f t="shared" si="144"/>
        <v>0.95016611295681064</v>
      </c>
      <c r="AN391" s="16">
        <f t="shared" si="145"/>
        <v>0.85231702815367039</v>
      </c>
      <c r="AO391" s="16">
        <f t="shared" si="146"/>
        <v>0.86334037022402021</v>
      </c>
      <c r="AP391" s="17">
        <f t="shared" si="147"/>
        <v>15868.75</v>
      </c>
      <c r="AQ391" s="17">
        <f t="shared" si="148"/>
        <v>26.360049833887043</v>
      </c>
      <c r="AR391" s="17">
        <f t="shared" si="149"/>
        <v>10553.970000000001</v>
      </c>
      <c r="AS391" s="17">
        <f t="shared" si="150"/>
        <v>17.53151162790698</v>
      </c>
      <c r="AT391" s="18" t="str">
        <f t="shared" si="151"/>
        <v>Medium</v>
      </c>
      <c r="AU391" s="16" t="str">
        <f t="shared" si="152"/>
        <v>Normal</v>
      </c>
      <c r="AV391" s="17">
        <f t="shared" si="153"/>
        <v>289.96054817275746</v>
      </c>
    </row>
    <row r="392" spans="1:48">
      <c r="A392">
        <v>391</v>
      </c>
      <c r="B392" s="2">
        <v>46041</v>
      </c>
      <c r="C392" t="s">
        <v>26</v>
      </c>
      <c r="D392" t="s">
        <v>40</v>
      </c>
      <c r="E392" t="s">
        <v>41</v>
      </c>
      <c r="F392" t="s">
        <v>42</v>
      </c>
      <c r="G392" t="s">
        <v>58</v>
      </c>
      <c r="H392" t="s">
        <v>494</v>
      </c>
      <c r="I392" t="s">
        <v>96</v>
      </c>
      <c r="J392" s="4">
        <v>893</v>
      </c>
      <c r="K392" s="4">
        <v>988</v>
      </c>
      <c r="L392" s="4">
        <v>947</v>
      </c>
      <c r="M392" s="4">
        <v>41</v>
      </c>
      <c r="N392" s="4">
        <v>17</v>
      </c>
      <c r="O392" s="4">
        <v>22</v>
      </c>
      <c r="P392" t="s">
        <v>70</v>
      </c>
      <c r="Q392" s="4">
        <v>49</v>
      </c>
      <c r="R392" s="4">
        <v>53</v>
      </c>
      <c r="S392" s="4">
        <v>68</v>
      </c>
      <c r="T392" s="5">
        <v>2.1800000000000002</v>
      </c>
      <c r="U392" s="5">
        <v>35.299999999999997</v>
      </c>
      <c r="V392" s="43">
        <v>21673.97</v>
      </c>
      <c r="W392" s="5">
        <v>8.98</v>
      </c>
      <c r="X392" s="6" t="s">
        <v>34</v>
      </c>
      <c r="Y392" s="4">
        <v>19</v>
      </c>
      <c r="Z392" s="43">
        <v>35242.69</v>
      </c>
      <c r="AA392" s="8">
        <f t="shared" si="132"/>
        <v>1.1063829787234043</v>
      </c>
      <c r="AB392" s="8">
        <f t="shared" si="133"/>
        <v>4.1497975708502027E-2</v>
      </c>
      <c r="AC392" s="8">
        <f t="shared" si="134"/>
        <v>1.7206477732793522E-2</v>
      </c>
      <c r="AD392" s="8">
        <f t="shared" si="135"/>
        <v>0.958502024291498</v>
      </c>
      <c r="AE392" s="11">
        <f t="shared" si="136"/>
        <v>0.36666666666666664</v>
      </c>
      <c r="AF392" s="11">
        <f t="shared" si="137"/>
        <v>67.924528301886795</v>
      </c>
      <c r="AG392" s="11">
        <f t="shared" si="138"/>
        <v>14.545555555555556</v>
      </c>
      <c r="AH392" s="13">
        <f t="shared" si="139"/>
        <v>11.788055555555555</v>
      </c>
      <c r="AI392">
        <f t="shared" si="140"/>
        <v>12.154722222222222</v>
      </c>
      <c r="AJ392" s="14">
        <f t="shared" si="141"/>
        <v>0.96983339808487778</v>
      </c>
      <c r="AK392">
        <f t="shared" si="142"/>
        <v>73.469387755102048</v>
      </c>
      <c r="AL392" s="8">
        <f t="shared" si="143"/>
        <v>0.92452830188679236</v>
      </c>
      <c r="AM392" s="8">
        <f t="shared" si="144"/>
        <v>0.958502024291498</v>
      </c>
      <c r="AN392" s="16">
        <f t="shared" si="145"/>
        <v>0.85942974507930225</v>
      </c>
      <c r="AO392" s="16">
        <f t="shared" si="146"/>
        <v>0.86335844127659467</v>
      </c>
      <c r="AP392" s="17">
        <f t="shared" si="147"/>
        <v>21673.97</v>
      </c>
      <c r="AQ392" s="17">
        <f t="shared" si="148"/>
        <v>21.937216599190286</v>
      </c>
      <c r="AR392" s="17">
        <f t="shared" si="149"/>
        <v>13568.720000000001</v>
      </c>
      <c r="AS392" s="17">
        <f t="shared" si="150"/>
        <v>13.733522267206478</v>
      </c>
      <c r="AT392" s="18" t="str">
        <f t="shared" si="151"/>
        <v>Low</v>
      </c>
      <c r="AU392" s="16" t="str">
        <f t="shared" si="152"/>
        <v>Normal</v>
      </c>
      <c r="AV392" s="17">
        <f t="shared" si="153"/>
        <v>372.93268218623484</v>
      </c>
    </row>
    <row r="393" spans="1:48">
      <c r="A393">
        <v>392</v>
      </c>
      <c r="B393" s="2">
        <v>46143</v>
      </c>
      <c r="C393" t="s">
        <v>26</v>
      </c>
      <c r="D393" t="s">
        <v>77</v>
      </c>
      <c r="E393" t="s">
        <v>78</v>
      </c>
      <c r="F393" t="s">
        <v>42</v>
      </c>
      <c r="G393" t="s">
        <v>47</v>
      </c>
      <c r="H393" t="s">
        <v>495</v>
      </c>
      <c r="I393" t="s">
        <v>69</v>
      </c>
      <c r="J393" s="4">
        <v>465</v>
      </c>
      <c r="K393" s="4">
        <v>491</v>
      </c>
      <c r="L393" s="4">
        <v>464</v>
      </c>
      <c r="M393" s="4">
        <v>27</v>
      </c>
      <c r="N393" s="4">
        <v>7</v>
      </c>
      <c r="O393" s="4">
        <v>12</v>
      </c>
      <c r="P393" t="s">
        <v>73</v>
      </c>
      <c r="Q393" s="4">
        <v>64</v>
      </c>
      <c r="R393" s="4">
        <v>62</v>
      </c>
      <c r="S393" s="4">
        <v>80.3</v>
      </c>
      <c r="T393" s="5">
        <v>1.23</v>
      </c>
      <c r="U393" s="5">
        <v>18.27</v>
      </c>
      <c r="V393" s="43">
        <v>14434.24</v>
      </c>
      <c r="W393" s="5">
        <v>9.01</v>
      </c>
      <c r="X393" s="6" t="s">
        <v>34</v>
      </c>
      <c r="Y393" s="4">
        <v>34</v>
      </c>
      <c r="Z393" s="43">
        <v>24435.21</v>
      </c>
      <c r="AA393" s="8">
        <f t="shared" si="132"/>
        <v>1.0559139784946237</v>
      </c>
      <c r="AB393" s="8">
        <f t="shared" si="133"/>
        <v>5.4989816700610997E-2</v>
      </c>
      <c r="AC393" s="8">
        <f t="shared" si="134"/>
        <v>1.4256619144602852E-2</v>
      </c>
      <c r="AD393" s="8">
        <f t="shared" si="135"/>
        <v>0.94501018329938902</v>
      </c>
      <c r="AE393" s="11">
        <f t="shared" si="136"/>
        <v>0.2</v>
      </c>
      <c r="AF393" s="11">
        <f t="shared" si="137"/>
        <v>58.064516129032256</v>
      </c>
      <c r="AG393" s="11">
        <f t="shared" si="138"/>
        <v>8.4561111111111114</v>
      </c>
      <c r="AH393" s="13">
        <f t="shared" si="139"/>
        <v>8.0666666666666682</v>
      </c>
      <c r="AI393">
        <f t="shared" si="140"/>
        <v>8.2666666666666675</v>
      </c>
      <c r="AJ393" s="14">
        <f t="shared" si="141"/>
        <v>0.97580645161290336</v>
      </c>
      <c r="AK393">
        <f t="shared" si="142"/>
        <v>56.25</v>
      </c>
      <c r="AL393" s="8">
        <f t="shared" si="143"/>
        <v>1.032258064516129</v>
      </c>
      <c r="AM393" s="8">
        <f t="shared" si="144"/>
        <v>0.94501018329938902</v>
      </c>
      <c r="AN393" s="16">
        <f t="shared" si="145"/>
        <v>0.95189371220999874</v>
      </c>
      <c r="AO393" s="16">
        <f t="shared" si="146"/>
        <v>0.86336489233767399</v>
      </c>
      <c r="AP393" s="17">
        <f t="shared" si="147"/>
        <v>14434.24</v>
      </c>
      <c r="AQ393" s="17">
        <f t="shared" si="148"/>
        <v>29.397637474541749</v>
      </c>
      <c r="AR393" s="17">
        <f t="shared" si="149"/>
        <v>10000.969999999999</v>
      </c>
      <c r="AS393" s="17">
        <f t="shared" si="150"/>
        <v>20.368574338085537</v>
      </c>
      <c r="AT393" s="18" t="str">
        <f t="shared" si="151"/>
        <v>Medium</v>
      </c>
      <c r="AU393" s="16" t="str">
        <f t="shared" si="152"/>
        <v>Normal</v>
      </c>
      <c r="AV393" s="17">
        <f t="shared" si="153"/>
        <v>205.78346232179226</v>
      </c>
    </row>
    <row r="394" spans="1:48">
      <c r="A394">
        <v>393</v>
      </c>
      <c r="B394" s="2">
        <v>46130</v>
      </c>
      <c r="C394" t="s">
        <v>26</v>
      </c>
      <c r="D394" t="s">
        <v>108</v>
      </c>
      <c r="E394" t="s">
        <v>146</v>
      </c>
      <c r="F394" t="s">
        <v>57</v>
      </c>
      <c r="G394" t="s">
        <v>30</v>
      </c>
      <c r="H394" t="s">
        <v>496</v>
      </c>
      <c r="I394" t="s">
        <v>53</v>
      </c>
      <c r="J394" s="4">
        <v>895</v>
      </c>
      <c r="K394" s="4">
        <v>724</v>
      </c>
      <c r="L394" s="4">
        <v>651</v>
      </c>
      <c r="M394" s="4">
        <v>73</v>
      </c>
      <c r="N394" s="4">
        <v>23</v>
      </c>
      <c r="O394" s="4">
        <v>34</v>
      </c>
      <c r="P394" t="s">
        <v>76</v>
      </c>
      <c r="Q394" s="4">
        <v>42</v>
      </c>
      <c r="R394" s="4">
        <v>44</v>
      </c>
      <c r="S394" s="4">
        <v>70.099999999999994</v>
      </c>
      <c r="T394" s="5">
        <v>2.6</v>
      </c>
      <c r="U394" s="5">
        <v>29.97</v>
      </c>
      <c r="V394" s="43">
        <v>14026.91</v>
      </c>
      <c r="W394" s="5">
        <v>6.35</v>
      </c>
      <c r="X394" s="6" t="s">
        <v>89</v>
      </c>
      <c r="Y394" s="4">
        <v>21</v>
      </c>
      <c r="Z394" s="43">
        <v>20930.11</v>
      </c>
      <c r="AA394" s="8">
        <f t="shared" si="132"/>
        <v>0.80893854748603355</v>
      </c>
      <c r="AB394" s="8">
        <f t="shared" si="133"/>
        <v>0.10082872928176796</v>
      </c>
      <c r="AC394" s="8">
        <f t="shared" si="134"/>
        <v>3.1767955801104975E-2</v>
      </c>
      <c r="AD394" s="8">
        <f t="shared" si="135"/>
        <v>0.899171270718232</v>
      </c>
      <c r="AE394" s="11">
        <f t="shared" si="136"/>
        <v>0.56666666666666665</v>
      </c>
      <c r="AF394" s="11">
        <f t="shared" si="137"/>
        <v>81.818181818181813</v>
      </c>
      <c r="AG394" s="11">
        <f t="shared" si="138"/>
        <v>8.8488888888888884</v>
      </c>
      <c r="AH394" s="13">
        <f t="shared" si="139"/>
        <v>9.875</v>
      </c>
      <c r="AI394">
        <f t="shared" si="140"/>
        <v>10.441666666666666</v>
      </c>
      <c r="AJ394" s="14">
        <f t="shared" si="141"/>
        <v>0.94573024740622513</v>
      </c>
      <c r="AK394">
        <f t="shared" si="142"/>
        <v>85.714285714285708</v>
      </c>
      <c r="AL394" s="8">
        <f t="shared" si="143"/>
        <v>0.95454545454545459</v>
      </c>
      <c r="AM394" s="8">
        <f t="shared" si="144"/>
        <v>0.899171270718232</v>
      </c>
      <c r="AN394" s="16">
        <f t="shared" si="145"/>
        <v>0.8117201288479724</v>
      </c>
      <c r="AO394" s="16">
        <f t="shared" si="146"/>
        <v>0.86321928572604167</v>
      </c>
      <c r="AP394" s="17">
        <f t="shared" si="147"/>
        <v>14026.91</v>
      </c>
      <c r="AQ394" s="17">
        <f t="shared" si="148"/>
        <v>19.374185082872927</v>
      </c>
      <c r="AR394" s="17">
        <f t="shared" si="149"/>
        <v>6903.2000000000007</v>
      </c>
      <c r="AS394" s="17">
        <f t="shared" si="150"/>
        <v>9.5348066298342555</v>
      </c>
      <c r="AT394" s="18" t="str">
        <f t="shared" si="151"/>
        <v>Medium</v>
      </c>
      <c r="AU394" s="16" t="str">
        <f t="shared" si="152"/>
        <v>Warning</v>
      </c>
      <c r="AV394" s="17">
        <f t="shared" si="153"/>
        <v>445.60625690607731</v>
      </c>
    </row>
    <row r="395" spans="1:48">
      <c r="A395">
        <v>394</v>
      </c>
      <c r="B395" s="2">
        <v>46060</v>
      </c>
      <c r="C395" t="s">
        <v>46</v>
      </c>
      <c r="D395" t="s">
        <v>108</v>
      </c>
      <c r="E395" t="s">
        <v>146</v>
      </c>
      <c r="F395" t="s">
        <v>29</v>
      </c>
      <c r="G395" t="s">
        <v>58</v>
      </c>
      <c r="H395" t="s">
        <v>497</v>
      </c>
      <c r="I395" t="s">
        <v>80</v>
      </c>
      <c r="J395" s="4">
        <v>875</v>
      </c>
      <c r="K395" s="4">
        <v>863</v>
      </c>
      <c r="L395" s="4">
        <v>785</v>
      </c>
      <c r="M395" s="4">
        <v>78</v>
      </c>
      <c r="N395" s="4">
        <v>16</v>
      </c>
      <c r="O395" s="4">
        <v>56</v>
      </c>
      <c r="P395" t="s">
        <v>83</v>
      </c>
      <c r="Q395" s="4">
        <v>49</v>
      </c>
      <c r="R395" s="4">
        <v>51</v>
      </c>
      <c r="S395" s="4">
        <v>77.5</v>
      </c>
      <c r="T395" s="5">
        <v>2.14</v>
      </c>
      <c r="U395" s="5">
        <v>33.340000000000003</v>
      </c>
      <c r="V395" s="43">
        <v>18068.849999999999</v>
      </c>
      <c r="W395" s="5">
        <v>7.81</v>
      </c>
      <c r="X395" s="6" t="s">
        <v>50</v>
      </c>
      <c r="Y395" s="4">
        <v>21</v>
      </c>
      <c r="Z395" s="43">
        <v>29687.13</v>
      </c>
      <c r="AA395" s="8">
        <f t="shared" si="132"/>
        <v>0.98628571428571432</v>
      </c>
      <c r="AB395" s="8">
        <f t="shared" si="133"/>
        <v>9.0382387022016217E-2</v>
      </c>
      <c r="AC395" s="8">
        <f t="shared" si="134"/>
        <v>1.8539976825028968E-2</v>
      </c>
      <c r="AD395" s="8">
        <f t="shared" si="135"/>
        <v>0.90961761297798382</v>
      </c>
      <c r="AE395" s="11">
        <f t="shared" si="136"/>
        <v>0.93333333333333335</v>
      </c>
      <c r="AF395" s="11">
        <f t="shared" si="137"/>
        <v>70.588235294117652</v>
      </c>
      <c r="AG395" s="11">
        <f t="shared" si="138"/>
        <v>12.225833333333334</v>
      </c>
      <c r="AH395" s="13">
        <f t="shared" si="139"/>
        <v>10.976388888888888</v>
      </c>
      <c r="AI395">
        <f t="shared" si="140"/>
        <v>11.909722222222221</v>
      </c>
      <c r="AJ395" s="14">
        <f t="shared" si="141"/>
        <v>0.92163265306122444</v>
      </c>
      <c r="AK395">
        <f t="shared" si="142"/>
        <v>73.469387755102048</v>
      </c>
      <c r="AL395" s="8">
        <f t="shared" si="143"/>
        <v>0.96078431372549022</v>
      </c>
      <c r="AM395" s="8">
        <f t="shared" si="144"/>
        <v>0.90961761297798382</v>
      </c>
      <c r="AN395" s="16">
        <f t="shared" si="145"/>
        <v>0.80545747847226956</v>
      </c>
      <c r="AO395" s="16">
        <f t="shared" si="146"/>
        <v>0.86330412782962995</v>
      </c>
      <c r="AP395" s="17">
        <f t="shared" si="147"/>
        <v>18068.849999999999</v>
      </c>
      <c r="AQ395" s="17">
        <f t="shared" si="148"/>
        <v>20.937253765932791</v>
      </c>
      <c r="AR395" s="17">
        <f t="shared" si="149"/>
        <v>11618.280000000002</v>
      </c>
      <c r="AS395" s="17">
        <f t="shared" si="150"/>
        <v>13.4626651216686</v>
      </c>
      <c r="AT395" s="18" t="str">
        <f t="shared" si="151"/>
        <v>High</v>
      </c>
      <c r="AU395" s="16" t="str">
        <f t="shared" si="152"/>
        <v>Warning</v>
      </c>
      <c r="AV395" s="17">
        <f t="shared" si="153"/>
        <v>334.99606025492466</v>
      </c>
    </row>
    <row r="396" spans="1:48">
      <c r="A396">
        <v>395</v>
      </c>
      <c r="B396" s="2">
        <v>46162</v>
      </c>
      <c r="C396" t="s">
        <v>26</v>
      </c>
      <c r="D396" t="s">
        <v>55</v>
      </c>
      <c r="E396" t="s">
        <v>98</v>
      </c>
      <c r="F396" t="s">
        <v>29</v>
      </c>
      <c r="G396" t="s">
        <v>30</v>
      </c>
      <c r="H396" t="s">
        <v>498</v>
      </c>
      <c r="I396" t="s">
        <v>117</v>
      </c>
      <c r="J396" s="4">
        <v>727</v>
      </c>
      <c r="K396" s="4">
        <v>579</v>
      </c>
      <c r="L396" s="4">
        <v>521</v>
      </c>
      <c r="M396" s="4">
        <v>58</v>
      </c>
      <c r="N396" s="4">
        <v>16</v>
      </c>
      <c r="O396" s="4">
        <v>35</v>
      </c>
      <c r="P396" t="s">
        <v>61</v>
      </c>
      <c r="Q396" s="4">
        <v>42</v>
      </c>
      <c r="R396" s="4">
        <v>43</v>
      </c>
      <c r="S396" s="4">
        <v>72.099999999999994</v>
      </c>
      <c r="T396" s="5">
        <v>1.78</v>
      </c>
      <c r="U396" s="5">
        <v>25.24</v>
      </c>
      <c r="V396" s="43">
        <v>11259.52</v>
      </c>
      <c r="W396" s="5">
        <v>6.94</v>
      </c>
      <c r="X396" s="6" t="s">
        <v>34</v>
      </c>
      <c r="Y396" s="4">
        <v>17</v>
      </c>
      <c r="Z396" s="43">
        <v>16724.77</v>
      </c>
      <c r="AA396" s="8">
        <f t="shared" si="132"/>
        <v>0.796423658872077</v>
      </c>
      <c r="AB396" s="8">
        <f t="shared" si="133"/>
        <v>0.1001727115716753</v>
      </c>
      <c r="AC396" s="8">
        <f t="shared" si="134"/>
        <v>2.7633851468048358E-2</v>
      </c>
      <c r="AD396" s="8">
        <f t="shared" si="135"/>
        <v>0.89982728842832471</v>
      </c>
      <c r="AE396" s="11">
        <f t="shared" si="136"/>
        <v>0.58333333333333337</v>
      </c>
      <c r="AF396" s="11">
        <f t="shared" si="137"/>
        <v>83.720930232558146</v>
      </c>
      <c r="AG396" s="11">
        <f t="shared" si="138"/>
        <v>6.9158333333333335</v>
      </c>
      <c r="AH396" s="13">
        <f t="shared" si="139"/>
        <v>7.8983333333333343</v>
      </c>
      <c r="AI396">
        <f t="shared" si="140"/>
        <v>8.4816666666666674</v>
      </c>
      <c r="AJ396" s="14">
        <f t="shared" si="141"/>
        <v>0.93122420907840442</v>
      </c>
      <c r="AK396">
        <f t="shared" si="142"/>
        <v>85.714285714285708</v>
      </c>
      <c r="AL396" s="8">
        <f t="shared" si="143"/>
        <v>0.97674418604651181</v>
      </c>
      <c r="AM396" s="8">
        <f t="shared" si="144"/>
        <v>0.89982728842832471</v>
      </c>
      <c r="AN396" s="16">
        <f t="shared" si="145"/>
        <v>0.81845395602095239</v>
      </c>
      <c r="AO396" s="16">
        <f t="shared" si="146"/>
        <v>0.86339958434672115</v>
      </c>
      <c r="AP396" s="17">
        <f t="shared" si="147"/>
        <v>11259.52</v>
      </c>
      <c r="AQ396" s="17">
        <f t="shared" si="148"/>
        <v>19.446493955094994</v>
      </c>
      <c r="AR396" s="17">
        <f t="shared" si="149"/>
        <v>5465.25</v>
      </c>
      <c r="AS396" s="17">
        <f t="shared" si="150"/>
        <v>9.4391191709844566</v>
      </c>
      <c r="AT396" s="18" t="str">
        <f t="shared" si="151"/>
        <v>Low</v>
      </c>
      <c r="AU396" s="16" t="str">
        <f t="shared" si="152"/>
        <v>Warning</v>
      </c>
      <c r="AV396" s="17">
        <f t="shared" si="153"/>
        <v>311.1439032815199</v>
      </c>
    </row>
    <row r="397" spans="1:48">
      <c r="A397">
        <v>396</v>
      </c>
      <c r="B397" s="2">
        <v>46064</v>
      </c>
      <c r="C397" t="s">
        <v>46</v>
      </c>
      <c r="D397" t="s">
        <v>40</v>
      </c>
      <c r="E397" t="s">
        <v>41</v>
      </c>
      <c r="F397" t="s">
        <v>57</v>
      </c>
      <c r="G397" t="s">
        <v>36</v>
      </c>
      <c r="H397" t="s">
        <v>499</v>
      </c>
      <c r="I397" t="s">
        <v>53</v>
      </c>
      <c r="J397" s="4">
        <v>825</v>
      </c>
      <c r="K397" s="4">
        <v>711</v>
      </c>
      <c r="L397" s="4">
        <v>680</v>
      </c>
      <c r="M397" s="4">
        <v>31</v>
      </c>
      <c r="N397" s="4">
        <v>13</v>
      </c>
      <c r="O397" s="4">
        <v>53</v>
      </c>
      <c r="P397" t="s">
        <v>33</v>
      </c>
      <c r="Q397" s="4">
        <v>45</v>
      </c>
      <c r="R397" s="4">
        <v>45</v>
      </c>
      <c r="S397" s="4">
        <v>73.099999999999994</v>
      </c>
      <c r="T397" s="5">
        <v>1.89</v>
      </c>
      <c r="U397" s="5">
        <v>24.31</v>
      </c>
      <c r="V397" s="43">
        <v>14792.08</v>
      </c>
      <c r="W397" s="5">
        <v>7.75</v>
      </c>
      <c r="X397" s="6" t="s">
        <v>89</v>
      </c>
      <c r="Y397" s="4">
        <v>29</v>
      </c>
      <c r="Z397" s="43">
        <v>23804.799999999999</v>
      </c>
      <c r="AA397" s="8">
        <f t="shared" si="132"/>
        <v>0.86181818181818182</v>
      </c>
      <c r="AB397" s="8">
        <f t="shared" si="133"/>
        <v>4.360056258790436E-2</v>
      </c>
      <c r="AC397" s="8">
        <f t="shared" si="134"/>
        <v>1.8284106891701828E-2</v>
      </c>
      <c r="AD397" s="8">
        <f t="shared" si="135"/>
        <v>0.95639943741209565</v>
      </c>
      <c r="AE397" s="11">
        <f t="shared" si="136"/>
        <v>0.8833333333333333</v>
      </c>
      <c r="AF397" s="11">
        <f t="shared" si="137"/>
        <v>80</v>
      </c>
      <c r="AG397" s="11">
        <f t="shared" si="138"/>
        <v>8.8874999999999993</v>
      </c>
      <c r="AH397" s="13">
        <f t="shared" si="139"/>
        <v>9.4291666666666671</v>
      </c>
      <c r="AI397">
        <f t="shared" si="140"/>
        <v>10.3125</v>
      </c>
      <c r="AJ397" s="14">
        <f t="shared" si="141"/>
        <v>0.91434343434343435</v>
      </c>
      <c r="AK397">
        <f t="shared" si="142"/>
        <v>80</v>
      </c>
      <c r="AL397" s="8">
        <f t="shared" si="143"/>
        <v>1</v>
      </c>
      <c r="AM397" s="8">
        <f t="shared" si="144"/>
        <v>0.95639943741209565</v>
      </c>
      <c r="AN397" s="16">
        <f t="shared" si="145"/>
        <v>0.87447754620750406</v>
      </c>
      <c r="AO397" s="16">
        <f t="shared" si="146"/>
        <v>0.8634738746414744</v>
      </c>
      <c r="AP397" s="17">
        <f t="shared" si="147"/>
        <v>14792.08</v>
      </c>
      <c r="AQ397" s="17">
        <f t="shared" si="148"/>
        <v>20.804613220815753</v>
      </c>
      <c r="AR397" s="17">
        <f t="shared" si="149"/>
        <v>9012.7199999999993</v>
      </c>
      <c r="AS397" s="17">
        <f t="shared" si="150"/>
        <v>12.676118143459915</v>
      </c>
      <c r="AT397" s="18" t="str">
        <f t="shared" si="151"/>
        <v>High</v>
      </c>
      <c r="AU397" s="16" t="str">
        <f t="shared" si="152"/>
        <v>Normal</v>
      </c>
      <c r="AV397" s="17">
        <f t="shared" si="153"/>
        <v>270.45997187060482</v>
      </c>
    </row>
    <row r="398" spans="1:48">
      <c r="A398">
        <v>397</v>
      </c>
      <c r="B398" s="2">
        <v>46031</v>
      </c>
      <c r="C398" t="s">
        <v>46</v>
      </c>
      <c r="D398" t="s">
        <v>40</v>
      </c>
      <c r="E398" t="s">
        <v>67</v>
      </c>
      <c r="F398" t="s">
        <v>29</v>
      </c>
      <c r="G398" t="s">
        <v>58</v>
      </c>
      <c r="H398" t="s">
        <v>500</v>
      </c>
      <c r="I398" t="s">
        <v>69</v>
      </c>
      <c r="J398" s="4">
        <v>678</v>
      </c>
      <c r="K398" s="4">
        <v>623</v>
      </c>
      <c r="L398" s="4">
        <v>607</v>
      </c>
      <c r="M398" s="4">
        <v>16</v>
      </c>
      <c r="N398" s="4">
        <v>4</v>
      </c>
      <c r="O398" s="4">
        <v>21</v>
      </c>
      <c r="P398" t="s">
        <v>76</v>
      </c>
      <c r="Q398" s="4">
        <v>49</v>
      </c>
      <c r="R398" s="4">
        <v>53</v>
      </c>
      <c r="S398" s="4">
        <v>76.8</v>
      </c>
      <c r="T398" s="5">
        <v>1.82</v>
      </c>
      <c r="U398" s="5">
        <v>20.23</v>
      </c>
      <c r="V398" s="43">
        <v>14330.35</v>
      </c>
      <c r="W398" s="5">
        <v>7.42</v>
      </c>
      <c r="X398" s="6" t="s">
        <v>45</v>
      </c>
      <c r="Y398" s="4">
        <v>17</v>
      </c>
      <c r="Z398" s="43">
        <v>23474.46</v>
      </c>
      <c r="AA398" s="8">
        <f t="shared" si="132"/>
        <v>0.91887905604719766</v>
      </c>
      <c r="AB398" s="8">
        <f t="shared" si="133"/>
        <v>2.5682182985553772E-2</v>
      </c>
      <c r="AC398" s="8">
        <f t="shared" si="134"/>
        <v>6.420545746388443E-3</v>
      </c>
      <c r="AD398" s="8">
        <f t="shared" si="135"/>
        <v>0.9743178170144462</v>
      </c>
      <c r="AE398" s="11">
        <f t="shared" si="136"/>
        <v>0.35</v>
      </c>
      <c r="AF398" s="11">
        <f t="shared" si="137"/>
        <v>67.924528301886795</v>
      </c>
      <c r="AG398" s="11">
        <f t="shared" si="138"/>
        <v>9.1719444444444438</v>
      </c>
      <c r="AH398" s="13">
        <f t="shared" si="139"/>
        <v>8.8783333333333339</v>
      </c>
      <c r="AI398">
        <f t="shared" si="140"/>
        <v>9.2283333333333335</v>
      </c>
      <c r="AJ398" s="14">
        <f t="shared" si="141"/>
        <v>0.96207332490518338</v>
      </c>
      <c r="AK398">
        <f t="shared" si="142"/>
        <v>73.469387755102048</v>
      </c>
      <c r="AL398" s="8">
        <f t="shared" si="143"/>
        <v>0.92452830188679236</v>
      </c>
      <c r="AM398" s="8">
        <f t="shared" si="144"/>
        <v>0.9743178170144462</v>
      </c>
      <c r="AN398" s="16">
        <f t="shared" si="145"/>
        <v>0.86662063971213132</v>
      </c>
      <c r="AO398" s="16">
        <f t="shared" si="146"/>
        <v>0.86345565664219304</v>
      </c>
      <c r="AP398" s="17">
        <f t="shared" si="147"/>
        <v>14330.35</v>
      </c>
      <c r="AQ398" s="17">
        <f t="shared" si="148"/>
        <v>23.002166934189407</v>
      </c>
      <c r="AR398" s="17">
        <f t="shared" si="149"/>
        <v>9144.1099999999988</v>
      </c>
      <c r="AS398" s="17">
        <f t="shared" si="150"/>
        <v>14.677544141252005</v>
      </c>
      <c r="AT398" s="18" t="str">
        <f t="shared" si="151"/>
        <v>Low</v>
      </c>
      <c r="AU398" s="16" t="str">
        <f t="shared" si="152"/>
        <v>Normal</v>
      </c>
      <c r="AV398" s="17">
        <f t="shared" si="153"/>
        <v>92.00866773675763</v>
      </c>
    </row>
    <row r="399" spans="1:48">
      <c r="A399">
        <v>398</v>
      </c>
      <c r="B399" s="2">
        <v>46129</v>
      </c>
      <c r="C399" t="s">
        <v>26</v>
      </c>
      <c r="D399" t="s">
        <v>27</v>
      </c>
      <c r="E399" t="s">
        <v>35</v>
      </c>
      <c r="F399" t="s">
        <v>29</v>
      </c>
      <c r="G399" t="s">
        <v>30</v>
      </c>
      <c r="H399" t="s">
        <v>501</v>
      </c>
      <c r="I399" t="s">
        <v>134</v>
      </c>
      <c r="J399" s="4">
        <v>882</v>
      </c>
      <c r="K399" s="4">
        <v>768</v>
      </c>
      <c r="L399" s="4">
        <v>721</v>
      </c>
      <c r="M399" s="4">
        <v>47</v>
      </c>
      <c r="N399" s="4">
        <v>17</v>
      </c>
      <c r="O399" s="4">
        <v>70</v>
      </c>
      <c r="P399" t="s">
        <v>54</v>
      </c>
      <c r="Q399" s="4">
        <v>42</v>
      </c>
      <c r="R399" s="4">
        <v>46</v>
      </c>
      <c r="S399" s="4">
        <v>74.5</v>
      </c>
      <c r="T399" s="5">
        <v>2.68</v>
      </c>
      <c r="U399" s="5">
        <v>30.08</v>
      </c>
      <c r="V399" s="43">
        <v>14440.34</v>
      </c>
      <c r="W399" s="5">
        <v>9.08</v>
      </c>
      <c r="X399" s="6" t="s">
        <v>34</v>
      </c>
      <c r="Y399" s="4">
        <v>5</v>
      </c>
      <c r="Z399" s="43">
        <v>23631.5</v>
      </c>
      <c r="AA399" s="8">
        <f t="shared" si="132"/>
        <v>0.87074829931972786</v>
      </c>
      <c r="AB399" s="8">
        <f t="shared" si="133"/>
        <v>6.1197916666666664E-2</v>
      </c>
      <c r="AC399" s="8">
        <f t="shared" si="134"/>
        <v>2.2135416666666668E-2</v>
      </c>
      <c r="AD399" s="8">
        <f t="shared" si="135"/>
        <v>0.93880208333333337</v>
      </c>
      <c r="AE399" s="11">
        <f t="shared" si="136"/>
        <v>1.1666666666666667</v>
      </c>
      <c r="AF399" s="11">
        <f t="shared" si="137"/>
        <v>78.260869565217391</v>
      </c>
      <c r="AG399" s="11">
        <f t="shared" si="138"/>
        <v>9.8133333333333326</v>
      </c>
      <c r="AH399" s="13">
        <f t="shared" si="139"/>
        <v>9.1233333333333331</v>
      </c>
      <c r="AI399">
        <f t="shared" si="140"/>
        <v>10.29</v>
      </c>
      <c r="AJ399" s="14">
        <f t="shared" si="141"/>
        <v>0.88662131519274379</v>
      </c>
      <c r="AK399">
        <f t="shared" si="142"/>
        <v>85.714285714285708</v>
      </c>
      <c r="AL399" s="8">
        <f t="shared" si="143"/>
        <v>0.91304347826086962</v>
      </c>
      <c r="AM399" s="8">
        <f t="shared" si="144"/>
        <v>0.93880208333333337</v>
      </c>
      <c r="AN399" s="16">
        <f t="shared" si="145"/>
        <v>0.75998263888888906</v>
      </c>
      <c r="AO399" s="16">
        <f t="shared" si="146"/>
        <v>0.86345040791405059</v>
      </c>
      <c r="AP399" s="17">
        <f t="shared" si="147"/>
        <v>14440.34</v>
      </c>
      <c r="AQ399" s="17">
        <f t="shared" si="148"/>
        <v>18.802526041666667</v>
      </c>
      <c r="AR399" s="17">
        <f t="shared" si="149"/>
        <v>9191.16</v>
      </c>
      <c r="AS399" s="17">
        <f t="shared" si="150"/>
        <v>11.967656249999999</v>
      </c>
      <c r="AT399" s="18" t="str">
        <f t="shared" si="151"/>
        <v>High</v>
      </c>
      <c r="AU399" s="16" t="str">
        <f t="shared" si="152"/>
        <v>Warning</v>
      </c>
      <c r="AV399" s="17">
        <f t="shared" si="153"/>
        <v>319.64294270833335</v>
      </c>
    </row>
    <row r="400" spans="1:48">
      <c r="A400">
        <v>399</v>
      </c>
      <c r="B400" s="2">
        <v>46155</v>
      </c>
      <c r="C400" t="s">
        <v>26</v>
      </c>
      <c r="D400" t="s">
        <v>40</v>
      </c>
      <c r="E400" t="s">
        <v>67</v>
      </c>
      <c r="F400" t="s">
        <v>29</v>
      </c>
      <c r="G400" t="s">
        <v>36</v>
      </c>
      <c r="H400" t="s">
        <v>502</v>
      </c>
      <c r="I400" t="s">
        <v>60</v>
      </c>
      <c r="J400" s="4">
        <v>740</v>
      </c>
      <c r="K400" s="4">
        <v>807</v>
      </c>
      <c r="L400" s="4">
        <v>785</v>
      </c>
      <c r="M400" s="4">
        <v>22</v>
      </c>
      <c r="N400" s="4">
        <v>6</v>
      </c>
      <c r="O400" s="4">
        <v>0</v>
      </c>
      <c r="P400" t="s">
        <v>39</v>
      </c>
      <c r="Q400" s="4">
        <v>45</v>
      </c>
      <c r="R400" s="4">
        <v>47</v>
      </c>
      <c r="S400" s="4">
        <v>78.3</v>
      </c>
      <c r="T400" s="5">
        <v>2.3199999999999998</v>
      </c>
      <c r="U400" s="5">
        <v>29.19</v>
      </c>
      <c r="V400" s="43">
        <v>15606.12</v>
      </c>
      <c r="W400" s="5">
        <v>10.4</v>
      </c>
      <c r="X400" s="6" t="s">
        <v>50</v>
      </c>
      <c r="Y400" s="4">
        <v>28</v>
      </c>
      <c r="Z400" s="43">
        <v>26780.61</v>
      </c>
      <c r="AA400" s="8">
        <f t="shared" si="132"/>
        <v>1.0905405405405406</v>
      </c>
      <c r="AB400" s="8">
        <f t="shared" si="133"/>
        <v>2.7261462205700124E-2</v>
      </c>
      <c r="AC400" s="8">
        <f t="shared" si="134"/>
        <v>7.4349442379182153E-3</v>
      </c>
      <c r="AD400" s="8">
        <f t="shared" si="135"/>
        <v>0.97273853779429986</v>
      </c>
      <c r="AE400" s="11">
        <f t="shared" si="136"/>
        <v>0</v>
      </c>
      <c r="AF400" s="11">
        <f t="shared" si="137"/>
        <v>76.59574468085107</v>
      </c>
      <c r="AG400" s="11">
        <f t="shared" si="138"/>
        <v>10.535833333333333</v>
      </c>
      <c r="AH400" s="13">
        <f t="shared" si="139"/>
        <v>9.25</v>
      </c>
      <c r="AI400">
        <f t="shared" si="140"/>
        <v>9.25</v>
      </c>
      <c r="AJ400" s="14">
        <f t="shared" si="141"/>
        <v>1</v>
      </c>
      <c r="AK400">
        <f t="shared" si="142"/>
        <v>80</v>
      </c>
      <c r="AL400" s="8">
        <f t="shared" si="143"/>
        <v>0.95744680851063835</v>
      </c>
      <c r="AM400" s="8">
        <f t="shared" si="144"/>
        <v>0.97273853779429986</v>
      </c>
      <c r="AN400" s="16">
        <f t="shared" si="145"/>
        <v>0.93134540852645731</v>
      </c>
      <c r="AO400" s="16">
        <f t="shared" si="146"/>
        <v>0.86362228128452423</v>
      </c>
      <c r="AP400" s="17">
        <f t="shared" si="147"/>
        <v>15606.12</v>
      </c>
      <c r="AQ400" s="17">
        <f t="shared" si="148"/>
        <v>19.33843866171004</v>
      </c>
      <c r="AR400" s="17">
        <f t="shared" si="149"/>
        <v>11174.49</v>
      </c>
      <c r="AS400" s="17">
        <f t="shared" si="150"/>
        <v>13.846951672862453</v>
      </c>
      <c r="AT400" s="18" t="str">
        <f t="shared" si="151"/>
        <v>High</v>
      </c>
      <c r="AU400" s="16" t="str">
        <f t="shared" si="152"/>
        <v>Normal</v>
      </c>
      <c r="AV400" s="17">
        <f t="shared" si="153"/>
        <v>116.03063197026023</v>
      </c>
    </row>
    <row r="401" spans="1:48">
      <c r="A401">
        <v>400</v>
      </c>
      <c r="B401" s="2">
        <v>46120</v>
      </c>
      <c r="C401" t="s">
        <v>26</v>
      </c>
      <c r="D401" t="s">
        <v>77</v>
      </c>
      <c r="E401" t="s">
        <v>78</v>
      </c>
      <c r="F401" t="s">
        <v>42</v>
      </c>
      <c r="G401" t="s">
        <v>36</v>
      </c>
      <c r="H401" t="s">
        <v>503</v>
      </c>
      <c r="I401" t="s">
        <v>113</v>
      </c>
      <c r="J401" s="4">
        <v>802</v>
      </c>
      <c r="K401" s="4">
        <v>777</v>
      </c>
      <c r="L401" s="4">
        <v>746</v>
      </c>
      <c r="M401" s="4">
        <v>31</v>
      </c>
      <c r="N401" s="4">
        <v>6</v>
      </c>
      <c r="O401" s="4">
        <v>22</v>
      </c>
      <c r="P401" t="s">
        <v>61</v>
      </c>
      <c r="Q401" s="4">
        <v>45</v>
      </c>
      <c r="R401" s="4">
        <v>48</v>
      </c>
      <c r="S401" s="4">
        <v>73.7</v>
      </c>
      <c r="T401" s="5">
        <v>1.64</v>
      </c>
      <c r="U401" s="5">
        <v>23.49</v>
      </c>
      <c r="V401" s="43">
        <v>15017.02</v>
      </c>
      <c r="W401" s="5">
        <v>10.119999999999999</v>
      </c>
      <c r="X401" s="6" t="s">
        <v>50</v>
      </c>
      <c r="Y401" s="4">
        <v>21</v>
      </c>
      <c r="Z401" s="43">
        <v>25500.49</v>
      </c>
      <c r="AA401" s="8">
        <f t="shared" si="132"/>
        <v>0.96882793017456359</v>
      </c>
      <c r="AB401" s="8">
        <f t="shared" si="133"/>
        <v>3.9897039897039896E-2</v>
      </c>
      <c r="AC401" s="8">
        <f t="shared" si="134"/>
        <v>7.7220077220077222E-3</v>
      </c>
      <c r="AD401" s="8">
        <f t="shared" si="135"/>
        <v>0.96010296010296015</v>
      </c>
      <c r="AE401" s="11">
        <f t="shared" si="136"/>
        <v>0.36666666666666664</v>
      </c>
      <c r="AF401" s="11">
        <f t="shared" si="137"/>
        <v>75</v>
      </c>
      <c r="AG401" s="11">
        <f t="shared" si="138"/>
        <v>10.36</v>
      </c>
      <c r="AH401" s="13">
        <f t="shared" si="139"/>
        <v>9.6583333333333332</v>
      </c>
      <c r="AI401">
        <f t="shared" si="140"/>
        <v>10.025</v>
      </c>
      <c r="AJ401" s="14">
        <f t="shared" si="141"/>
        <v>0.96342477140482119</v>
      </c>
      <c r="AK401">
        <f t="shared" si="142"/>
        <v>80</v>
      </c>
      <c r="AL401" s="8">
        <f t="shared" si="143"/>
        <v>0.9375</v>
      </c>
      <c r="AM401" s="8">
        <f t="shared" si="144"/>
        <v>0.96010296010296015</v>
      </c>
      <c r="AN401" s="16">
        <f t="shared" si="145"/>
        <v>0.86717528893339368</v>
      </c>
      <c r="AO401" s="16">
        <f t="shared" si="146"/>
        <v>0.86350959721257425</v>
      </c>
      <c r="AP401" s="17">
        <f t="shared" si="147"/>
        <v>15017.02</v>
      </c>
      <c r="AQ401" s="17">
        <f t="shared" si="148"/>
        <v>19.326924066924068</v>
      </c>
      <c r="AR401" s="17">
        <f t="shared" si="149"/>
        <v>10483.470000000001</v>
      </c>
      <c r="AS401" s="17">
        <f t="shared" si="150"/>
        <v>13.492239382239383</v>
      </c>
      <c r="AT401" s="18" t="str">
        <f t="shared" si="151"/>
        <v>Low</v>
      </c>
      <c r="AU401" s="16" t="str">
        <f t="shared" si="152"/>
        <v>Normal</v>
      </c>
      <c r="AV401" s="17">
        <f t="shared" si="153"/>
        <v>115.96154440154442</v>
      </c>
    </row>
    <row r="402" spans="1:48">
      <c r="A402">
        <v>401</v>
      </c>
      <c r="B402" s="2">
        <v>46175</v>
      </c>
      <c r="C402" t="s">
        <v>26</v>
      </c>
      <c r="D402" t="s">
        <v>27</v>
      </c>
      <c r="E402" t="s">
        <v>51</v>
      </c>
      <c r="F402" t="s">
        <v>29</v>
      </c>
      <c r="G402" t="s">
        <v>47</v>
      </c>
      <c r="H402" t="s">
        <v>504</v>
      </c>
      <c r="I402" t="s">
        <v>119</v>
      </c>
      <c r="J402" s="4">
        <v>469</v>
      </c>
      <c r="K402" s="4">
        <v>465</v>
      </c>
      <c r="L402" s="4">
        <v>444</v>
      </c>
      <c r="M402" s="4">
        <v>21</v>
      </c>
      <c r="N402" s="4">
        <v>6</v>
      </c>
      <c r="O402" s="4">
        <v>43</v>
      </c>
      <c r="P402" t="s">
        <v>54</v>
      </c>
      <c r="Q402" s="4">
        <v>64</v>
      </c>
      <c r="R402" s="4">
        <v>66</v>
      </c>
      <c r="S402" s="4">
        <v>72.3</v>
      </c>
      <c r="T402" s="5">
        <v>2.21</v>
      </c>
      <c r="U402" s="5">
        <v>17.98</v>
      </c>
      <c r="V402" s="43">
        <v>14948.73</v>
      </c>
      <c r="W402" s="5">
        <v>7.73</v>
      </c>
      <c r="X402" s="6" t="s">
        <v>34</v>
      </c>
      <c r="Y402" s="4">
        <v>9</v>
      </c>
      <c r="Z402" s="43">
        <v>22642.880000000001</v>
      </c>
      <c r="AA402" s="8">
        <f t="shared" si="132"/>
        <v>0.99147121535181237</v>
      </c>
      <c r="AB402" s="8">
        <f t="shared" si="133"/>
        <v>4.5161290322580643E-2</v>
      </c>
      <c r="AC402" s="8">
        <f t="shared" si="134"/>
        <v>1.2903225806451613E-2</v>
      </c>
      <c r="AD402" s="8">
        <f t="shared" si="135"/>
        <v>0.95483870967741935</v>
      </c>
      <c r="AE402" s="11">
        <f t="shared" si="136"/>
        <v>0.71666666666666667</v>
      </c>
      <c r="AF402" s="11">
        <f t="shared" si="137"/>
        <v>54.545454545454547</v>
      </c>
      <c r="AG402" s="11">
        <f t="shared" si="138"/>
        <v>8.5250000000000004</v>
      </c>
      <c r="AH402" s="13">
        <f t="shared" si="139"/>
        <v>7.6211111111111105</v>
      </c>
      <c r="AI402">
        <f t="shared" si="140"/>
        <v>8.3377777777777773</v>
      </c>
      <c r="AJ402" s="14">
        <f t="shared" si="141"/>
        <v>0.91404584221748397</v>
      </c>
      <c r="AK402">
        <f t="shared" si="142"/>
        <v>56.25</v>
      </c>
      <c r="AL402" s="8">
        <f t="shared" si="143"/>
        <v>0.96969696969696972</v>
      </c>
      <c r="AM402" s="8">
        <f t="shared" si="144"/>
        <v>0.95483870967741935</v>
      </c>
      <c r="AN402" s="16">
        <f t="shared" si="145"/>
        <v>0.84631888733959026</v>
      </c>
      <c r="AO402" s="16">
        <f t="shared" si="146"/>
        <v>0.86350348772637286</v>
      </c>
      <c r="AP402" s="17">
        <f t="shared" si="147"/>
        <v>14948.73</v>
      </c>
      <c r="AQ402" s="17">
        <f t="shared" si="148"/>
        <v>32.147806451612901</v>
      </c>
      <c r="AR402" s="17">
        <f t="shared" si="149"/>
        <v>7694.1500000000015</v>
      </c>
      <c r="AS402" s="17">
        <f t="shared" si="150"/>
        <v>16.54655913978495</v>
      </c>
      <c r="AT402" s="18" t="str">
        <f t="shared" si="151"/>
        <v>Medium</v>
      </c>
      <c r="AU402" s="16" t="str">
        <f t="shared" si="152"/>
        <v>Warning</v>
      </c>
      <c r="AV402" s="17">
        <f t="shared" si="153"/>
        <v>192.88683870967742</v>
      </c>
    </row>
    <row r="403" spans="1:48">
      <c r="A403">
        <v>402</v>
      </c>
      <c r="B403" s="2">
        <v>46168</v>
      </c>
      <c r="C403" t="s">
        <v>26</v>
      </c>
      <c r="D403" t="s">
        <v>27</v>
      </c>
      <c r="E403" t="s">
        <v>35</v>
      </c>
      <c r="F403" t="s">
        <v>57</v>
      </c>
      <c r="G403" t="s">
        <v>103</v>
      </c>
      <c r="H403" t="s">
        <v>505</v>
      </c>
      <c r="I403" t="s">
        <v>107</v>
      </c>
      <c r="J403" s="4">
        <v>521</v>
      </c>
      <c r="K403" s="4">
        <v>373</v>
      </c>
      <c r="L403" s="4">
        <v>352</v>
      </c>
      <c r="M403" s="4">
        <v>21</v>
      </c>
      <c r="N403" s="4">
        <v>8</v>
      </c>
      <c r="O403" s="4">
        <v>19</v>
      </c>
      <c r="P403" t="s">
        <v>33</v>
      </c>
      <c r="Q403" s="4">
        <v>57</v>
      </c>
      <c r="R403" s="4">
        <v>57</v>
      </c>
      <c r="S403" s="4">
        <v>77.900000000000006</v>
      </c>
      <c r="T403" s="5">
        <v>2.15</v>
      </c>
      <c r="U403" s="5">
        <v>15</v>
      </c>
      <c r="V403" s="43">
        <v>10045.219999999999</v>
      </c>
      <c r="W403" s="5">
        <v>5.67</v>
      </c>
      <c r="X403" s="6" t="s">
        <v>89</v>
      </c>
      <c r="Y403" s="4">
        <v>22</v>
      </c>
      <c r="Z403" s="43">
        <v>16619.32</v>
      </c>
      <c r="AA403" s="8">
        <f t="shared" si="132"/>
        <v>0.71593090211132437</v>
      </c>
      <c r="AB403" s="8">
        <f t="shared" si="133"/>
        <v>5.6300268096514748E-2</v>
      </c>
      <c r="AC403" s="8">
        <f t="shared" si="134"/>
        <v>2.1447721179624665E-2</v>
      </c>
      <c r="AD403" s="8">
        <f t="shared" si="135"/>
        <v>0.94369973190348522</v>
      </c>
      <c r="AE403" s="11">
        <f t="shared" si="136"/>
        <v>0.31666666666666665</v>
      </c>
      <c r="AF403" s="11">
        <f t="shared" si="137"/>
        <v>63.157894736842103</v>
      </c>
      <c r="AG403" s="11">
        <f t="shared" si="138"/>
        <v>5.9058333333333337</v>
      </c>
      <c r="AH403" s="13">
        <f t="shared" si="139"/>
        <v>7.932500000000001</v>
      </c>
      <c r="AI403">
        <f t="shared" si="140"/>
        <v>8.2491666666666674</v>
      </c>
      <c r="AJ403" s="14">
        <f t="shared" si="141"/>
        <v>0.96161228406909793</v>
      </c>
      <c r="AK403">
        <f t="shared" si="142"/>
        <v>63.157894736842103</v>
      </c>
      <c r="AL403" s="8">
        <f t="shared" si="143"/>
        <v>1</v>
      </c>
      <c r="AM403" s="8">
        <f t="shared" si="144"/>
        <v>0.94369973190348522</v>
      </c>
      <c r="AN403" s="16">
        <f t="shared" si="145"/>
        <v>0.90747325467110573</v>
      </c>
      <c r="AO403" s="16">
        <f t="shared" si="146"/>
        <v>0.86353217654170988</v>
      </c>
      <c r="AP403" s="17">
        <f t="shared" si="147"/>
        <v>10045.219999999999</v>
      </c>
      <c r="AQ403" s="17">
        <f t="shared" si="148"/>
        <v>26.930884718498657</v>
      </c>
      <c r="AR403" s="17">
        <f t="shared" si="149"/>
        <v>6574.1</v>
      </c>
      <c r="AS403" s="17">
        <f t="shared" si="150"/>
        <v>17.624932975871314</v>
      </c>
      <c r="AT403" s="18" t="str">
        <f t="shared" si="151"/>
        <v>Medium</v>
      </c>
      <c r="AU403" s="16" t="str">
        <f t="shared" si="152"/>
        <v>Normal</v>
      </c>
      <c r="AV403" s="17">
        <f t="shared" si="153"/>
        <v>215.44707774798925</v>
      </c>
    </row>
    <row r="404" spans="1:48">
      <c r="A404">
        <v>403</v>
      </c>
      <c r="B404" s="2">
        <v>46091</v>
      </c>
      <c r="C404" t="s">
        <v>46</v>
      </c>
      <c r="D404" t="s">
        <v>40</v>
      </c>
      <c r="E404" t="s">
        <v>67</v>
      </c>
      <c r="F404" t="s">
        <v>57</v>
      </c>
      <c r="G404" t="s">
        <v>58</v>
      </c>
      <c r="H404" t="s">
        <v>506</v>
      </c>
      <c r="I404" t="s">
        <v>122</v>
      </c>
      <c r="J404" s="4">
        <v>859</v>
      </c>
      <c r="K404" s="4">
        <v>837</v>
      </c>
      <c r="L404" s="4">
        <v>803</v>
      </c>
      <c r="M404" s="4">
        <v>34</v>
      </c>
      <c r="N404" s="4">
        <v>11</v>
      </c>
      <c r="O404" s="4">
        <v>20</v>
      </c>
      <c r="P404" t="s">
        <v>54</v>
      </c>
      <c r="Q404" s="4">
        <v>49</v>
      </c>
      <c r="R404" s="4">
        <v>50</v>
      </c>
      <c r="S404" s="4">
        <v>78.7</v>
      </c>
      <c r="T404" s="5">
        <v>2.31</v>
      </c>
      <c r="U404" s="5">
        <v>32.72</v>
      </c>
      <c r="V404" s="43">
        <v>19063.87</v>
      </c>
      <c r="W404" s="5">
        <v>10.08</v>
      </c>
      <c r="X404" s="6" t="s">
        <v>34</v>
      </c>
      <c r="Y404" s="4">
        <v>9</v>
      </c>
      <c r="Z404" s="43">
        <v>31214.95</v>
      </c>
      <c r="AA404" s="8">
        <f t="shared" si="132"/>
        <v>0.97438882421420259</v>
      </c>
      <c r="AB404" s="8">
        <f t="shared" si="133"/>
        <v>4.0621266427718038E-2</v>
      </c>
      <c r="AC404" s="8">
        <f t="shared" si="134"/>
        <v>1.3142174432497013E-2</v>
      </c>
      <c r="AD404" s="8">
        <f t="shared" si="135"/>
        <v>0.95937873357228198</v>
      </c>
      <c r="AE404" s="11">
        <f t="shared" si="136"/>
        <v>0.33333333333333331</v>
      </c>
      <c r="AF404" s="11">
        <f t="shared" si="137"/>
        <v>72</v>
      </c>
      <c r="AG404" s="11">
        <f t="shared" si="138"/>
        <v>11.625</v>
      </c>
      <c r="AH404" s="13">
        <f t="shared" si="139"/>
        <v>11.358611111111111</v>
      </c>
      <c r="AI404">
        <f t="shared" si="140"/>
        <v>11.691944444444445</v>
      </c>
      <c r="AJ404" s="14">
        <f t="shared" si="141"/>
        <v>0.9714903423534722</v>
      </c>
      <c r="AK404">
        <f t="shared" si="142"/>
        <v>73.469387755102048</v>
      </c>
      <c r="AL404" s="8">
        <f t="shared" si="143"/>
        <v>0.97999999999999987</v>
      </c>
      <c r="AM404" s="8">
        <f t="shared" si="144"/>
        <v>0.95937873357228198</v>
      </c>
      <c r="AN404" s="16">
        <f t="shared" si="145"/>
        <v>0.9133866308382812</v>
      </c>
      <c r="AO404" s="16">
        <f t="shared" si="146"/>
        <v>0.86345869647794837</v>
      </c>
      <c r="AP404" s="17">
        <f t="shared" si="147"/>
        <v>19063.87</v>
      </c>
      <c r="AQ404" s="17">
        <f t="shared" si="148"/>
        <v>22.776427718040619</v>
      </c>
      <c r="AR404" s="17">
        <f t="shared" si="149"/>
        <v>12151.080000000002</v>
      </c>
      <c r="AS404" s="17">
        <f t="shared" si="150"/>
        <v>14.517419354838712</v>
      </c>
      <c r="AT404" s="18" t="str">
        <f t="shared" si="151"/>
        <v>Medium</v>
      </c>
      <c r="AU404" s="16" t="str">
        <f t="shared" si="152"/>
        <v>Normal</v>
      </c>
      <c r="AV404" s="17">
        <f t="shared" si="153"/>
        <v>250.54070489844682</v>
      </c>
    </row>
    <row r="405" spans="1:48">
      <c r="A405">
        <v>404</v>
      </c>
      <c r="B405" s="2">
        <v>46131</v>
      </c>
      <c r="C405" t="s">
        <v>46</v>
      </c>
      <c r="D405" t="s">
        <v>108</v>
      </c>
      <c r="E405" t="s">
        <v>109</v>
      </c>
      <c r="F405" t="s">
        <v>29</v>
      </c>
      <c r="G405" t="s">
        <v>58</v>
      </c>
      <c r="H405" t="s">
        <v>507</v>
      </c>
      <c r="I405" t="s">
        <v>117</v>
      </c>
      <c r="J405" s="4">
        <v>800</v>
      </c>
      <c r="K405" s="4">
        <v>673</v>
      </c>
      <c r="L405" s="4">
        <v>583</v>
      </c>
      <c r="M405" s="4">
        <v>90</v>
      </c>
      <c r="N405" s="4">
        <v>25</v>
      </c>
      <c r="O405" s="4">
        <v>43</v>
      </c>
      <c r="P405" t="s">
        <v>76</v>
      </c>
      <c r="Q405" s="4">
        <v>49</v>
      </c>
      <c r="R405" s="4">
        <v>51</v>
      </c>
      <c r="S405" s="4">
        <v>73.599999999999994</v>
      </c>
      <c r="T405" s="5">
        <v>3.86</v>
      </c>
      <c r="U405" s="5">
        <v>22.74</v>
      </c>
      <c r="V405" s="43">
        <v>14680.54</v>
      </c>
      <c r="W405" s="5">
        <v>6.57</v>
      </c>
      <c r="X405" s="6" t="s">
        <v>45</v>
      </c>
      <c r="Y405" s="4">
        <v>42</v>
      </c>
      <c r="Z405" s="43">
        <v>21775.41</v>
      </c>
      <c r="AA405" s="8">
        <f t="shared" si="132"/>
        <v>0.84125000000000005</v>
      </c>
      <c r="AB405" s="8">
        <f t="shared" si="133"/>
        <v>0.1337295690936107</v>
      </c>
      <c r="AC405" s="8">
        <f t="shared" si="134"/>
        <v>3.7147102526002972E-2</v>
      </c>
      <c r="AD405" s="8">
        <f t="shared" si="135"/>
        <v>0.86627043090638933</v>
      </c>
      <c r="AE405" s="11">
        <f t="shared" si="136"/>
        <v>0.71666666666666667</v>
      </c>
      <c r="AF405" s="11">
        <f t="shared" si="137"/>
        <v>70.588235294117652</v>
      </c>
      <c r="AG405" s="11">
        <f t="shared" si="138"/>
        <v>9.5341666666666658</v>
      </c>
      <c r="AH405" s="13">
        <f t="shared" si="139"/>
        <v>10.172222222222222</v>
      </c>
      <c r="AI405">
        <f t="shared" si="140"/>
        <v>10.888888888888889</v>
      </c>
      <c r="AJ405" s="14">
        <f t="shared" si="141"/>
        <v>0.9341836734693878</v>
      </c>
      <c r="AK405">
        <f t="shared" si="142"/>
        <v>73.469387755102048</v>
      </c>
      <c r="AL405" s="8">
        <f t="shared" si="143"/>
        <v>0.96078431372549022</v>
      </c>
      <c r="AM405" s="8">
        <f t="shared" si="144"/>
        <v>0.86627043090638933</v>
      </c>
      <c r="AN405" s="16">
        <f t="shared" si="145"/>
        <v>0.77752017597529355</v>
      </c>
      <c r="AO405" s="16">
        <f t="shared" si="146"/>
        <v>0.86337506509711004</v>
      </c>
      <c r="AP405" s="17">
        <f t="shared" si="147"/>
        <v>14680.54</v>
      </c>
      <c r="AQ405" s="17">
        <f t="shared" si="148"/>
        <v>21.813580980683508</v>
      </c>
      <c r="AR405" s="17">
        <f t="shared" si="149"/>
        <v>7094.869999999999</v>
      </c>
      <c r="AS405" s="17">
        <f t="shared" si="150"/>
        <v>10.542154531946506</v>
      </c>
      <c r="AT405" s="18" t="str">
        <f t="shared" si="151"/>
        <v>High</v>
      </c>
      <c r="AU405" s="16" t="str">
        <f t="shared" si="152"/>
        <v>Warning</v>
      </c>
      <c r="AV405" s="17">
        <f t="shared" si="153"/>
        <v>545.33952451708774</v>
      </c>
    </row>
    <row r="406" spans="1:48">
      <c r="A406">
        <v>405</v>
      </c>
      <c r="B406" s="2">
        <v>46118</v>
      </c>
      <c r="C406" t="s">
        <v>46</v>
      </c>
      <c r="D406" t="s">
        <v>77</v>
      </c>
      <c r="E406" t="s">
        <v>78</v>
      </c>
      <c r="F406" t="s">
        <v>29</v>
      </c>
      <c r="G406" t="s">
        <v>58</v>
      </c>
      <c r="H406" t="s">
        <v>508</v>
      </c>
      <c r="I406" t="s">
        <v>111</v>
      </c>
      <c r="J406" s="4">
        <v>788</v>
      </c>
      <c r="K406" s="4">
        <v>727</v>
      </c>
      <c r="L406" s="4">
        <v>692</v>
      </c>
      <c r="M406" s="4">
        <v>35</v>
      </c>
      <c r="N406" s="4">
        <v>14</v>
      </c>
      <c r="O406" s="4">
        <v>15</v>
      </c>
      <c r="P406" t="s">
        <v>33</v>
      </c>
      <c r="Q406" s="4">
        <v>49</v>
      </c>
      <c r="R406" s="4">
        <v>47</v>
      </c>
      <c r="S406" s="4">
        <v>75.400000000000006</v>
      </c>
      <c r="T406" s="5">
        <v>2.17</v>
      </c>
      <c r="U406" s="5">
        <v>28.91</v>
      </c>
      <c r="V406" s="43">
        <v>16135.93</v>
      </c>
      <c r="W406" s="5">
        <v>8.61</v>
      </c>
      <c r="X406" s="6" t="s">
        <v>45</v>
      </c>
      <c r="Y406" s="4">
        <v>14</v>
      </c>
      <c r="Z406" s="43">
        <v>26193.77</v>
      </c>
      <c r="AA406" s="8">
        <f t="shared" si="132"/>
        <v>0.92258883248730961</v>
      </c>
      <c r="AB406" s="8">
        <f t="shared" si="133"/>
        <v>4.8143053645116916E-2</v>
      </c>
      <c r="AC406" s="8">
        <f t="shared" si="134"/>
        <v>1.9257221458046769E-2</v>
      </c>
      <c r="AD406" s="8">
        <f t="shared" si="135"/>
        <v>0.95185694635488305</v>
      </c>
      <c r="AE406" s="11">
        <f t="shared" si="136"/>
        <v>0.25</v>
      </c>
      <c r="AF406" s="11">
        <f t="shared" si="137"/>
        <v>76.59574468085107</v>
      </c>
      <c r="AG406" s="11">
        <f t="shared" si="138"/>
        <v>9.4913888888888884</v>
      </c>
      <c r="AH406" s="13">
        <f t="shared" si="139"/>
        <v>10.475555555555555</v>
      </c>
      <c r="AI406">
        <f t="shared" si="140"/>
        <v>10.725555555555555</v>
      </c>
      <c r="AJ406" s="14">
        <f t="shared" si="141"/>
        <v>0.97669118408784839</v>
      </c>
      <c r="AK406">
        <f t="shared" si="142"/>
        <v>73.469387755102048</v>
      </c>
      <c r="AL406" s="8">
        <f t="shared" si="143"/>
        <v>1.0425531914893618</v>
      </c>
      <c r="AM406" s="8">
        <f t="shared" si="144"/>
        <v>0.95185694635488305</v>
      </c>
      <c r="AN406" s="16">
        <f t="shared" si="145"/>
        <v>0.96923072580557701</v>
      </c>
      <c r="AO406" s="16">
        <f t="shared" si="146"/>
        <v>0.86351911692449546</v>
      </c>
      <c r="AP406" s="17">
        <f t="shared" si="147"/>
        <v>16135.93</v>
      </c>
      <c r="AQ406" s="17">
        <f t="shared" si="148"/>
        <v>22.195226960110041</v>
      </c>
      <c r="AR406" s="17">
        <f t="shared" si="149"/>
        <v>10057.84</v>
      </c>
      <c r="AS406" s="17">
        <f t="shared" si="150"/>
        <v>13.834718019257222</v>
      </c>
      <c r="AT406" s="18" t="str">
        <f t="shared" si="151"/>
        <v>Medium</v>
      </c>
      <c r="AU406" s="16" t="str">
        <f t="shared" si="152"/>
        <v>Normal</v>
      </c>
      <c r="AV406" s="17">
        <f t="shared" si="153"/>
        <v>310.73317744154059</v>
      </c>
    </row>
    <row r="407" spans="1:48">
      <c r="A407">
        <v>406</v>
      </c>
      <c r="B407" s="2">
        <v>46104</v>
      </c>
      <c r="C407" t="s">
        <v>26</v>
      </c>
      <c r="D407" t="s">
        <v>77</v>
      </c>
      <c r="E407" t="s">
        <v>84</v>
      </c>
      <c r="F407" t="s">
        <v>57</v>
      </c>
      <c r="G407" t="s">
        <v>103</v>
      </c>
      <c r="H407" t="s">
        <v>509</v>
      </c>
      <c r="I407" t="s">
        <v>88</v>
      </c>
      <c r="J407" s="4">
        <v>627</v>
      </c>
      <c r="K407" s="4">
        <v>523</v>
      </c>
      <c r="L407" s="4">
        <v>482</v>
      </c>
      <c r="M407" s="4">
        <v>41</v>
      </c>
      <c r="N407" s="4">
        <v>13</v>
      </c>
      <c r="O407" s="4">
        <v>8</v>
      </c>
      <c r="P407" t="s">
        <v>81</v>
      </c>
      <c r="Q407" s="4">
        <v>57</v>
      </c>
      <c r="R407" s="4">
        <v>58</v>
      </c>
      <c r="S407" s="4">
        <v>72.900000000000006</v>
      </c>
      <c r="T407" s="5">
        <v>2.1</v>
      </c>
      <c r="U407" s="5">
        <v>15.1</v>
      </c>
      <c r="V407" s="43">
        <v>13745.74</v>
      </c>
      <c r="W407" s="5">
        <v>8.67</v>
      </c>
      <c r="X407" s="6" t="s">
        <v>34</v>
      </c>
      <c r="Y407" s="4">
        <v>39</v>
      </c>
      <c r="Z407" s="43">
        <v>22216.52</v>
      </c>
      <c r="AA407" s="8">
        <f t="shared" si="132"/>
        <v>0.8341307814992025</v>
      </c>
      <c r="AB407" s="8">
        <f t="shared" si="133"/>
        <v>7.8393881453154873E-2</v>
      </c>
      <c r="AC407" s="8">
        <f t="shared" si="134"/>
        <v>2.4856596558317401E-2</v>
      </c>
      <c r="AD407" s="8">
        <f t="shared" si="135"/>
        <v>0.92160611854684515</v>
      </c>
      <c r="AE407" s="11">
        <f t="shared" si="136"/>
        <v>0.13333333333333333</v>
      </c>
      <c r="AF407" s="11">
        <f t="shared" si="137"/>
        <v>62.068965517241381</v>
      </c>
      <c r="AG407" s="11">
        <f t="shared" si="138"/>
        <v>8.426111111111112</v>
      </c>
      <c r="AH407" s="13">
        <f t="shared" si="139"/>
        <v>9.7941666666666674</v>
      </c>
      <c r="AI407">
        <f t="shared" si="140"/>
        <v>9.9275000000000002</v>
      </c>
      <c r="AJ407" s="14">
        <f t="shared" si="141"/>
        <v>0.98656929404851845</v>
      </c>
      <c r="AK407">
        <f t="shared" si="142"/>
        <v>63.157894736842103</v>
      </c>
      <c r="AL407" s="8">
        <f t="shared" si="143"/>
        <v>0.98275862068965525</v>
      </c>
      <c r="AM407" s="8">
        <f t="shared" si="144"/>
        <v>0.92160611854684515</v>
      </c>
      <c r="AN407" s="16">
        <f t="shared" si="145"/>
        <v>0.8935519478040812</v>
      </c>
      <c r="AO407" s="16">
        <f t="shared" si="146"/>
        <v>0.86334145035494736</v>
      </c>
      <c r="AP407" s="17">
        <f t="shared" si="147"/>
        <v>13745.74</v>
      </c>
      <c r="AQ407" s="17">
        <f t="shared" si="148"/>
        <v>26.28248565965583</v>
      </c>
      <c r="AR407" s="17">
        <f t="shared" si="149"/>
        <v>8470.7800000000007</v>
      </c>
      <c r="AS407" s="17">
        <f t="shared" si="150"/>
        <v>16.196520076481836</v>
      </c>
      <c r="AT407" s="18" t="str">
        <f t="shared" si="151"/>
        <v>Medium</v>
      </c>
      <c r="AU407" s="16" t="str">
        <f t="shared" si="152"/>
        <v>Normal</v>
      </c>
      <c r="AV407" s="17">
        <f t="shared" si="153"/>
        <v>341.67231357552578</v>
      </c>
    </row>
    <row r="408" spans="1:48">
      <c r="A408">
        <v>407</v>
      </c>
      <c r="B408" s="2">
        <v>46158</v>
      </c>
      <c r="C408" t="s">
        <v>26</v>
      </c>
      <c r="D408" t="s">
        <v>108</v>
      </c>
      <c r="E408" t="s">
        <v>109</v>
      </c>
      <c r="F408" t="s">
        <v>29</v>
      </c>
      <c r="G408" t="s">
        <v>58</v>
      </c>
      <c r="H408" t="s">
        <v>510</v>
      </c>
      <c r="I408" t="s">
        <v>86</v>
      </c>
      <c r="J408" s="4">
        <v>774</v>
      </c>
      <c r="K408" s="4">
        <v>669</v>
      </c>
      <c r="L408" s="4">
        <v>549</v>
      </c>
      <c r="M408" s="4">
        <v>120</v>
      </c>
      <c r="N408" s="4">
        <v>45</v>
      </c>
      <c r="O408" s="4">
        <v>22</v>
      </c>
      <c r="P408" t="s">
        <v>73</v>
      </c>
      <c r="Q408" s="4">
        <v>49</v>
      </c>
      <c r="R408" s="4">
        <v>49</v>
      </c>
      <c r="S408" s="4">
        <v>100</v>
      </c>
      <c r="T408" s="5">
        <v>3.1</v>
      </c>
      <c r="U408" s="5">
        <v>21.58</v>
      </c>
      <c r="V408" s="43">
        <v>15356.27</v>
      </c>
      <c r="W408" s="5">
        <v>8.2899999999999991</v>
      </c>
      <c r="X408" s="6" t="s">
        <v>45</v>
      </c>
      <c r="Y408" s="4">
        <v>46</v>
      </c>
      <c r="Z408" s="43">
        <v>20346.310000000001</v>
      </c>
      <c r="AA408" s="8">
        <f t="shared" si="132"/>
        <v>0.86434108527131781</v>
      </c>
      <c r="AB408" s="8">
        <f t="shared" si="133"/>
        <v>0.17937219730941703</v>
      </c>
      <c r="AC408" s="8">
        <f t="shared" si="134"/>
        <v>6.726457399103139E-2</v>
      </c>
      <c r="AD408" s="8">
        <f t="shared" si="135"/>
        <v>0.820627802690583</v>
      </c>
      <c r="AE408" s="11">
        <f t="shared" si="136"/>
        <v>0.36666666666666664</v>
      </c>
      <c r="AF408" s="11">
        <f t="shared" si="137"/>
        <v>73.469387755102048</v>
      </c>
      <c r="AG408" s="11">
        <f t="shared" si="138"/>
        <v>9.105833333333333</v>
      </c>
      <c r="AH408" s="13">
        <f t="shared" si="139"/>
        <v>10.168333333333333</v>
      </c>
      <c r="AI408">
        <f t="shared" si="140"/>
        <v>10.535</v>
      </c>
      <c r="AJ408" s="14">
        <f t="shared" si="141"/>
        <v>0.96519538047777242</v>
      </c>
      <c r="AK408">
        <f t="shared" si="142"/>
        <v>73.469387755102048</v>
      </c>
      <c r="AL408" s="8">
        <f t="shared" si="143"/>
        <v>1</v>
      </c>
      <c r="AM408" s="8">
        <f t="shared" si="144"/>
        <v>0.820627802690583</v>
      </c>
      <c r="AN408" s="16">
        <f t="shared" si="145"/>
        <v>0.79206616424857557</v>
      </c>
      <c r="AO408" s="16">
        <f t="shared" si="146"/>
        <v>0.8632905909316323</v>
      </c>
      <c r="AP408" s="17">
        <f t="shared" si="147"/>
        <v>15356.27</v>
      </c>
      <c r="AQ408" s="17">
        <f t="shared" si="148"/>
        <v>22.95406576980568</v>
      </c>
      <c r="AR408" s="17">
        <f t="shared" si="149"/>
        <v>4990.0400000000009</v>
      </c>
      <c r="AS408" s="17">
        <f t="shared" si="150"/>
        <v>7.4589536621823633</v>
      </c>
      <c r="AT408" s="18" t="str">
        <f t="shared" si="151"/>
        <v>High</v>
      </c>
      <c r="AU408" s="16" t="str">
        <f t="shared" si="152"/>
        <v>Warning</v>
      </c>
      <c r="AV408" s="17">
        <f t="shared" si="153"/>
        <v>1032.9329596412556</v>
      </c>
    </row>
    <row r="409" spans="1:48">
      <c r="A409">
        <v>408</v>
      </c>
      <c r="B409" s="2">
        <v>46117</v>
      </c>
      <c r="C409" t="s">
        <v>26</v>
      </c>
      <c r="D409" t="s">
        <v>27</v>
      </c>
      <c r="E409" t="s">
        <v>35</v>
      </c>
      <c r="F409" t="s">
        <v>57</v>
      </c>
      <c r="G409" t="s">
        <v>30</v>
      </c>
      <c r="H409" t="s">
        <v>511</v>
      </c>
      <c r="I409" t="s">
        <v>129</v>
      </c>
      <c r="J409" s="4">
        <v>875</v>
      </c>
      <c r="K409" s="4">
        <v>768</v>
      </c>
      <c r="L409" s="4">
        <v>721</v>
      </c>
      <c r="M409" s="4">
        <v>47</v>
      </c>
      <c r="N409" s="4">
        <v>10</v>
      </c>
      <c r="O409" s="4">
        <v>11</v>
      </c>
      <c r="P409" t="s">
        <v>61</v>
      </c>
      <c r="Q409" s="4">
        <v>42</v>
      </c>
      <c r="R409" s="4">
        <v>43</v>
      </c>
      <c r="S409" s="4">
        <v>73.3</v>
      </c>
      <c r="T409" s="5">
        <v>2.29</v>
      </c>
      <c r="U409" s="5">
        <v>30.83</v>
      </c>
      <c r="V409" s="43">
        <v>14869.18</v>
      </c>
      <c r="W409" s="5">
        <v>9.1199999999999992</v>
      </c>
      <c r="X409" s="6" t="s">
        <v>45</v>
      </c>
      <c r="Y409" s="4">
        <v>24</v>
      </c>
      <c r="Z409" s="43">
        <v>22998.33</v>
      </c>
      <c r="AA409" s="8">
        <f t="shared" si="132"/>
        <v>0.87771428571428567</v>
      </c>
      <c r="AB409" s="8">
        <f t="shared" si="133"/>
        <v>6.1197916666666664E-2</v>
      </c>
      <c r="AC409" s="8">
        <f t="shared" si="134"/>
        <v>1.3020833333333334E-2</v>
      </c>
      <c r="AD409" s="8">
        <f t="shared" si="135"/>
        <v>0.93880208333333337</v>
      </c>
      <c r="AE409" s="11">
        <f t="shared" si="136"/>
        <v>0.18333333333333332</v>
      </c>
      <c r="AF409" s="11">
        <f t="shared" si="137"/>
        <v>83.720930232558146</v>
      </c>
      <c r="AG409" s="11">
        <f t="shared" si="138"/>
        <v>9.1733333333333338</v>
      </c>
      <c r="AH409" s="13">
        <f t="shared" si="139"/>
        <v>10.025</v>
      </c>
      <c r="AI409">
        <f t="shared" si="140"/>
        <v>10.208333333333334</v>
      </c>
      <c r="AJ409" s="14">
        <f t="shared" si="141"/>
        <v>0.98204081632653062</v>
      </c>
      <c r="AK409">
        <f t="shared" si="142"/>
        <v>85.714285714285708</v>
      </c>
      <c r="AL409" s="8">
        <f t="shared" si="143"/>
        <v>0.97674418604651181</v>
      </c>
      <c r="AM409" s="8">
        <f t="shared" si="144"/>
        <v>0.93880208333333337</v>
      </c>
      <c r="AN409" s="16">
        <f t="shared" si="145"/>
        <v>0.90050145348837229</v>
      </c>
      <c r="AO409" s="16">
        <f t="shared" si="146"/>
        <v>0.86341069957696648</v>
      </c>
      <c r="AP409" s="17">
        <f t="shared" si="147"/>
        <v>14869.18</v>
      </c>
      <c r="AQ409" s="17">
        <f t="shared" si="148"/>
        <v>19.360911458333334</v>
      </c>
      <c r="AR409" s="17">
        <f t="shared" si="149"/>
        <v>8129.1500000000015</v>
      </c>
      <c r="AS409" s="17">
        <f t="shared" si="150"/>
        <v>10.584830729166669</v>
      </c>
      <c r="AT409" s="18" t="str">
        <f t="shared" si="151"/>
        <v>Medium</v>
      </c>
      <c r="AU409" s="16" t="str">
        <f t="shared" si="152"/>
        <v>Normal</v>
      </c>
      <c r="AV409" s="17">
        <f t="shared" si="153"/>
        <v>193.60911458333334</v>
      </c>
    </row>
    <row r="410" spans="1:48">
      <c r="A410">
        <v>409</v>
      </c>
      <c r="B410" s="2">
        <v>46054</v>
      </c>
      <c r="C410" t="s">
        <v>26</v>
      </c>
      <c r="D410" t="s">
        <v>55</v>
      </c>
      <c r="E410" t="s">
        <v>98</v>
      </c>
      <c r="F410" t="s">
        <v>42</v>
      </c>
      <c r="G410" t="s">
        <v>47</v>
      </c>
      <c r="H410" t="s">
        <v>512</v>
      </c>
      <c r="I410" t="s">
        <v>49</v>
      </c>
      <c r="J410" s="4">
        <v>647</v>
      </c>
      <c r="K410" s="4">
        <v>646</v>
      </c>
      <c r="L410" s="4">
        <v>585</v>
      </c>
      <c r="M410" s="4">
        <v>61</v>
      </c>
      <c r="N410" s="4">
        <v>25</v>
      </c>
      <c r="O410" s="4">
        <v>37</v>
      </c>
      <c r="P410" t="s">
        <v>33</v>
      </c>
      <c r="Q410" s="4">
        <v>64</v>
      </c>
      <c r="R410" s="4">
        <v>69</v>
      </c>
      <c r="S410" s="4">
        <v>66.7</v>
      </c>
      <c r="T410" s="5">
        <v>2.12</v>
      </c>
      <c r="U410" s="5">
        <v>19.91</v>
      </c>
      <c r="V410" s="43">
        <v>19343.84</v>
      </c>
      <c r="W410" s="5">
        <v>9.89</v>
      </c>
      <c r="X410" s="6" t="s">
        <v>34</v>
      </c>
      <c r="Y410" s="4">
        <v>25</v>
      </c>
      <c r="Z410" s="43">
        <v>29698.2</v>
      </c>
      <c r="AA410" s="8">
        <f t="shared" si="132"/>
        <v>0.99845440494590421</v>
      </c>
      <c r="AB410" s="8">
        <f t="shared" si="133"/>
        <v>9.4427244582043338E-2</v>
      </c>
      <c r="AC410" s="8">
        <f t="shared" si="134"/>
        <v>3.8699690402476783E-2</v>
      </c>
      <c r="AD410" s="8">
        <f t="shared" si="135"/>
        <v>0.90557275541795668</v>
      </c>
      <c r="AE410" s="11">
        <f t="shared" si="136"/>
        <v>0.6166666666666667</v>
      </c>
      <c r="AF410" s="11">
        <f t="shared" si="137"/>
        <v>52.173913043478258</v>
      </c>
      <c r="AG410" s="11">
        <f t="shared" si="138"/>
        <v>12.381666666666666</v>
      </c>
      <c r="AH410" s="13">
        <f t="shared" si="139"/>
        <v>10.885555555555555</v>
      </c>
      <c r="AI410">
        <f t="shared" si="140"/>
        <v>11.502222222222223</v>
      </c>
      <c r="AJ410" s="14">
        <f t="shared" si="141"/>
        <v>0.94638717156105101</v>
      </c>
      <c r="AK410">
        <f t="shared" si="142"/>
        <v>56.25</v>
      </c>
      <c r="AL410" s="8">
        <f t="shared" si="143"/>
        <v>0.92753623188405787</v>
      </c>
      <c r="AM410" s="8">
        <f t="shared" si="144"/>
        <v>0.90557275541795668</v>
      </c>
      <c r="AN410" s="16">
        <f t="shared" si="145"/>
        <v>0.79491936337878011</v>
      </c>
      <c r="AO410" s="16">
        <f t="shared" si="146"/>
        <v>0.86334804627644024</v>
      </c>
      <c r="AP410" s="17">
        <f t="shared" si="147"/>
        <v>19343.84</v>
      </c>
      <c r="AQ410" s="17">
        <f t="shared" si="148"/>
        <v>29.944024767801857</v>
      </c>
      <c r="AR410" s="17">
        <f t="shared" si="149"/>
        <v>10354.36</v>
      </c>
      <c r="AS410" s="17">
        <f t="shared" si="150"/>
        <v>16.028421052631579</v>
      </c>
      <c r="AT410" s="18" t="str">
        <f t="shared" si="151"/>
        <v>Medium</v>
      </c>
      <c r="AU410" s="16" t="str">
        <f t="shared" si="152"/>
        <v>Warning</v>
      </c>
      <c r="AV410" s="17">
        <f t="shared" si="153"/>
        <v>748.60061919504642</v>
      </c>
    </row>
    <row r="411" spans="1:48">
      <c r="A411">
        <v>410</v>
      </c>
      <c r="B411" s="2">
        <v>46076</v>
      </c>
      <c r="C411" t="s">
        <v>46</v>
      </c>
      <c r="D411" t="s">
        <v>108</v>
      </c>
      <c r="E411" t="s">
        <v>109</v>
      </c>
      <c r="F411" t="s">
        <v>42</v>
      </c>
      <c r="G411" t="s">
        <v>30</v>
      </c>
      <c r="H411" t="s">
        <v>513</v>
      </c>
      <c r="I411" t="s">
        <v>60</v>
      </c>
      <c r="J411" s="4">
        <v>774</v>
      </c>
      <c r="K411" s="4">
        <v>701</v>
      </c>
      <c r="L411" s="4">
        <v>607</v>
      </c>
      <c r="M411" s="4">
        <v>94</v>
      </c>
      <c r="N411" s="4">
        <v>30</v>
      </c>
      <c r="O411" s="4">
        <v>41</v>
      </c>
      <c r="P411" t="s">
        <v>81</v>
      </c>
      <c r="Q411" s="4">
        <v>42</v>
      </c>
      <c r="R411" s="4">
        <v>43</v>
      </c>
      <c r="S411" s="4">
        <v>75.599999999999994</v>
      </c>
      <c r="T411" s="5">
        <v>3.4</v>
      </c>
      <c r="U411" s="5">
        <v>22.75</v>
      </c>
      <c r="V411" s="43">
        <v>12357.18</v>
      </c>
      <c r="W411" s="5">
        <v>6.85</v>
      </c>
      <c r="X411" s="6" t="s">
        <v>34</v>
      </c>
      <c r="Y411" s="4">
        <v>27</v>
      </c>
      <c r="Z411" s="43">
        <v>19378.37</v>
      </c>
      <c r="AA411" s="8">
        <f t="shared" si="132"/>
        <v>0.90568475452196384</v>
      </c>
      <c r="AB411" s="8">
        <f t="shared" si="133"/>
        <v>0.1340941512125535</v>
      </c>
      <c r="AC411" s="8">
        <f t="shared" si="134"/>
        <v>4.2796005706134094E-2</v>
      </c>
      <c r="AD411" s="8">
        <f t="shared" si="135"/>
        <v>0.86590584878744647</v>
      </c>
      <c r="AE411" s="11">
        <f t="shared" si="136"/>
        <v>0.68333333333333335</v>
      </c>
      <c r="AF411" s="11">
        <f t="shared" si="137"/>
        <v>83.720930232558146</v>
      </c>
      <c r="AG411" s="11">
        <f t="shared" si="138"/>
        <v>8.3730555555555561</v>
      </c>
      <c r="AH411" s="13">
        <f t="shared" si="139"/>
        <v>8.3466666666666658</v>
      </c>
      <c r="AI411">
        <f t="shared" si="140"/>
        <v>9.0299999999999994</v>
      </c>
      <c r="AJ411" s="14">
        <f t="shared" si="141"/>
        <v>0.92432631967515688</v>
      </c>
      <c r="AK411">
        <f t="shared" si="142"/>
        <v>85.714285714285708</v>
      </c>
      <c r="AL411" s="8">
        <f t="shared" si="143"/>
        <v>0.97674418604651181</v>
      </c>
      <c r="AM411" s="8">
        <f t="shared" si="144"/>
        <v>0.86590584878744647</v>
      </c>
      <c r="AN411" s="16">
        <f t="shared" si="145"/>
        <v>0.78176608810664006</v>
      </c>
      <c r="AO411" s="16">
        <f t="shared" si="146"/>
        <v>0.86346383084987122</v>
      </c>
      <c r="AP411" s="17">
        <f t="shared" si="147"/>
        <v>12357.18</v>
      </c>
      <c r="AQ411" s="17">
        <f t="shared" si="148"/>
        <v>17.627931526390871</v>
      </c>
      <c r="AR411" s="17">
        <f t="shared" si="149"/>
        <v>7021.1899999999987</v>
      </c>
      <c r="AS411" s="17">
        <f t="shared" si="150"/>
        <v>10.015962910128387</v>
      </c>
      <c r="AT411" s="18" t="str">
        <f t="shared" si="151"/>
        <v>High</v>
      </c>
      <c r="AU411" s="16" t="str">
        <f t="shared" si="152"/>
        <v>Warning</v>
      </c>
      <c r="AV411" s="17">
        <f t="shared" si="153"/>
        <v>528.83794579172616</v>
      </c>
    </row>
    <row r="412" spans="1:48">
      <c r="A412">
        <v>411</v>
      </c>
      <c r="B412" s="2">
        <v>46091</v>
      </c>
      <c r="C412" t="s">
        <v>26</v>
      </c>
      <c r="D412" t="s">
        <v>40</v>
      </c>
      <c r="E412" t="s">
        <v>74</v>
      </c>
      <c r="F412" t="s">
        <v>42</v>
      </c>
      <c r="G412" t="s">
        <v>58</v>
      </c>
      <c r="H412" t="s">
        <v>514</v>
      </c>
      <c r="I412" t="s">
        <v>176</v>
      </c>
      <c r="J412" s="4">
        <v>663</v>
      </c>
      <c r="K412" s="4">
        <v>601</v>
      </c>
      <c r="L412" s="4">
        <v>563</v>
      </c>
      <c r="M412" s="4">
        <v>38</v>
      </c>
      <c r="N412" s="4">
        <v>9</v>
      </c>
      <c r="O412" s="4">
        <v>37</v>
      </c>
      <c r="P412" t="s">
        <v>83</v>
      </c>
      <c r="Q412" s="4">
        <v>49</v>
      </c>
      <c r="R412" s="4">
        <v>49</v>
      </c>
      <c r="S412" s="4">
        <v>73.7</v>
      </c>
      <c r="T412" s="5">
        <v>2.4900000000000002</v>
      </c>
      <c r="U412" s="5">
        <v>19.86</v>
      </c>
      <c r="V412" s="43">
        <v>12866.47</v>
      </c>
      <c r="W412" s="5">
        <v>8.34</v>
      </c>
      <c r="X412" s="6" t="s">
        <v>45</v>
      </c>
      <c r="Y412" s="4">
        <v>26</v>
      </c>
      <c r="Z412" s="43">
        <v>20892.330000000002</v>
      </c>
      <c r="AA412" s="8">
        <f t="shared" si="132"/>
        <v>0.90648567119155354</v>
      </c>
      <c r="AB412" s="8">
        <f t="shared" si="133"/>
        <v>6.3227953410981697E-2</v>
      </c>
      <c r="AC412" s="8">
        <f t="shared" si="134"/>
        <v>1.4975041597337771E-2</v>
      </c>
      <c r="AD412" s="8">
        <f t="shared" si="135"/>
        <v>0.93677204658901825</v>
      </c>
      <c r="AE412" s="11">
        <f t="shared" si="136"/>
        <v>0.6166666666666667</v>
      </c>
      <c r="AF412" s="11">
        <f t="shared" si="137"/>
        <v>73.469387755102048</v>
      </c>
      <c r="AG412" s="11">
        <f t="shared" si="138"/>
        <v>8.1802777777777784</v>
      </c>
      <c r="AH412" s="13">
        <f t="shared" si="139"/>
        <v>8.4074999999999989</v>
      </c>
      <c r="AI412">
        <f t="shared" si="140"/>
        <v>9.024166666666666</v>
      </c>
      <c r="AJ412" s="14">
        <f t="shared" si="141"/>
        <v>0.93166497368178036</v>
      </c>
      <c r="AK412">
        <f t="shared" si="142"/>
        <v>73.469387755102048</v>
      </c>
      <c r="AL412" s="8">
        <f t="shared" si="143"/>
        <v>1</v>
      </c>
      <c r="AM412" s="8">
        <f t="shared" si="144"/>
        <v>0.93677204658901825</v>
      </c>
      <c r="AN412" s="16">
        <f t="shared" si="145"/>
        <v>0.87275770413118525</v>
      </c>
      <c r="AO412" s="16">
        <f t="shared" si="146"/>
        <v>0.8636023016002834</v>
      </c>
      <c r="AP412" s="17">
        <f t="shared" si="147"/>
        <v>12866.47</v>
      </c>
      <c r="AQ412" s="17">
        <f t="shared" si="148"/>
        <v>21.408435940099832</v>
      </c>
      <c r="AR412" s="17">
        <f t="shared" si="149"/>
        <v>8025.8600000000024</v>
      </c>
      <c r="AS412" s="17">
        <f t="shared" si="150"/>
        <v>13.35417637271215</v>
      </c>
      <c r="AT412" s="18" t="str">
        <f t="shared" si="151"/>
        <v>High</v>
      </c>
      <c r="AU412" s="16" t="str">
        <f t="shared" si="152"/>
        <v>Normal</v>
      </c>
      <c r="AV412" s="17">
        <f t="shared" si="153"/>
        <v>192.67592346089847</v>
      </c>
    </row>
    <row r="413" spans="1:48">
      <c r="A413">
        <v>412</v>
      </c>
      <c r="B413" s="2">
        <v>46035</v>
      </c>
      <c r="C413" t="s">
        <v>26</v>
      </c>
      <c r="D413" t="s">
        <v>27</v>
      </c>
      <c r="E413" t="s">
        <v>51</v>
      </c>
      <c r="F413" t="s">
        <v>29</v>
      </c>
      <c r="G413" t="s">
        <v>47</v>
      </c>
      <c r="H413" t="s">
        <v>515</v>
      </c>
      <c r="I413" t="s">
        <v>88</v>
      </c>
      <c r="J413" s="4">
        <v>511</v>
      </c>
      <c r="K413" s="4">
        <v>482</v>
      </c>
      <c r="L413" s="4">
        <v>459</v>
      </c>
      <c r="M413" s="4">
        <v>23</v>
      </c>
      <c r="N413" s="4">
        <v>9</v>
      </c>
      <c r="O413" s="4">
        <v>29</v>
      </c>
      <c r="P413" t="s">
        <v>81</v>
      </c>
      <c r="Q413" s="4">
        <v>64</v>
      </c>
      <c r="R413" s="4">
        <v>68</v>
      </c>
      <c r="S413" s="4">
        <v>70.2</v>
      </c>
      <c r="T413" s="5">
        <v>2.17</v>
      </c>
      <c r="U413" s="5">
        <v>16.43</v>
      </c>
      <c r="V413" s="43">
        <v>15454.32</v>
      </c>
      <c r="W413" s="5">
        <v>7.87</v>
      </c>
      <c r="X413" s="6" t="s">
        <v>34</v>
      </c>
      <c r="Y413" s="4">
        <v>27</v>
      </c>
      <c r="Z413" s="43">
        <v>24005.93</v>
      </c>
      <c r="AA413" s="8">
        <f t="shared" si="132"/>
        <v>0.94324853228962813</v>
      </c>
      <c r="AB413" s="8">
        <f t="shared" si="133"/>
        <v>4.7717842323651449E-2</v>
      </c>
      <c r="AC413" s="8">
        <f t="shared" si="134"/>
        <v>1.8672199170124481E-2</v>
      </c>
      <c r="AD413" s="8">
        <f t="shared" si="135"/>
        <v>0.9522821576763485</v>
      </c>
      <c r="AE413" s="11">
        <f t="shared" si="136"/>
        <v>0.48333333333333334</v>
      </c>
      <c r="AF413" s="11">
        <f t="shared" si="137"/>
        <v>52.941176470588232</v>
      </c>
      <c r="AG413" s="11">
        <f t="shared" si="138"/>
        <v>9.1044444444444448</v>
      </c>
      <c r="AH413" s="13">
        <f t="shared" si="139"/>
        <v>8.6011111111111127</v>
      </c>
      <c r="AI413">
        <f t="shared" si="140"/>
        <v>9.0844444444444452</v>
      </c>
      <c r="AJ413" s="14">
        <f t="shared" si="141"/>
        <v>0.94679549902152649</v>
      </c>
      <c r="AK413">
        <f t="shared" si="142"/>
        <v>56.25</v>
      </c>
      <c r="AL413" s="8">
        <f t="shared" si="143"/>
        <v>0.94117647058823528</v>
      </c>
      <c r="AM413" s="8">
        <f t="shared" si="144"/>
        <v>0.9522821576763485</v>
      </c>
      <c r="AN413" s="16">
        <f t="shared" si="145"/>
        <v>0.84858019829315234</v>
      </c>
      <c r="AO413" s="16">
        <f t="shared" si="146"/>
        <v>0.86358675762315118</v>
      </c>
      <c r="AP413" s="17">
        <f t="shared" si="147"/>
        <v>15454.32</v>
      </c>
      <c r="AQ413" s="17">
        <f t="shared" si="148"/>
        <v>32.062904564315353</v>
      </c>
      <c r="AR413" s="17">
        <f t="shared" si="149"/>
        <v>8551.61</v>
      </c>
      <c r="AS413" s="17">
        <f t="shared" si="150"/>
        <v>17.741929460580913</v>
      </c>
      <c r="AT413" s="18" t="str">
        <f t="shared" si="151"/>
        <v>High</v>
      </c>
      <c r="AU413" s="16" t="str">
        <f t="shared" si="152"/>
        <v>Warning</v>
      </c>
      <c r="AV413" s="17">
        <f t="shared" si="153"/>
        <v>288.5661410788382</v>
      </c>
    </row>
    <row r="414" spans="1:48">
      <c r="A414">
        <v>413</v>
      </c>
      <c r="B414" s="2">
        <v>46023</v>
      </c>
      <c r="C414" t="s">
        <v>26</v>
      </c>
      <c r="D414" t="s">
        <v>77</v>
      </c>
      <c r="E414" t="s">
        <v>105</v>
      </c>
      <c r="F414" t="s">
        <v>57</v>
      </c>
      <c r="G414" t="s">
        <v>103</v>
      </c>
      <c r="H414" t="s">
        <v>516</v>
      </c>
      <c r="I414" t="s">
        <v>100</v>
      </c>
      <c r="J414" s="4">
        <v>738</v>
      </c>
      <c r="K414" s="4">
        <v>596</v>
      </c>
      <c r="L414" s="4">
        <v>541</v>
      </c>
      <c r="M414" s="4">
        <v>55</v>
      </c>
      <c r="N414" s="4">
        <v>22</v>
      </c>
      <c r="O414" s="4">
        <v>113</v>
      </c>
      <c r="P414" t="s">
        <v>54</v>
      </c>
      <c r="Q414" s="4">
        <v>57</v>
      </c>
      <c r="R414" s="4">
        <v>60</v>
      </c>
      <c r="S414" s="4">
        <v>70.3</v>
      </c>
      <c r="T414" s="5">
        <v>2.02</v>
      </c>
      <c r="U414" s="5">
        <v>25.4</v>
      </c>
      <c r="V414" s="43">
        <v>15425.74</v>
      </c>
      <c r="W414" s="5">
        <v>6.75</v>
      </c>
      <c r="X414" s="6" t="s">
        <v>45</v>
      </c>
      <c r="Y414" s="4">
        <v>24</v>
      </c>
      <c r="Z414" s="43">
        <v>24140.92</v>
      </c>
      <c r="AA414" s="8">
        <f t="shared" si="132"/>
        <v>0.80758807588075876</v>
      </c>
      <c r="AB414" s="8">
        <f t="shared" si="133"/>
        <v>9.2281879194630878E-2</v>
      </c>
      <c r="AC414" s="8">
        <f t="shared" si="134"/>
        <v>3.6912751677852351E-2</v>
      </c>
      <c r="AD414" s="8">
        <f t="shared" si="135"/>
        <v>0.90771812080536918</v>
      </c>
      <c r="AE414" s="11">
        <f t="shared" si="136"/>
        <v>1.8833333333333333</v>
      </c>
      <c r="AF414" s="11">
        <f t="shared" si="137"/>
        <v>60</v>
      </c>
      <c r="AG414" s="11">
        <f t="shared" si="138"/>
        <v>9.9333333333333336</v>
      </c>
      <c r="AH414" s="13">
        <f t="shared" si="139"/>
        <v>9.8016666666666676</v>
      </c>
      <c r="AI414">
        <f t="shared" si="140"/>
        <v>11.685</v>
      </c>
      <c r="AJ414" s="14">
        <f t="shared" si="141"/>
        <v>0.8388247040365141</v>
      </c>
      <c r="AK414">
        <f t="shared" si="142"/>
        <v>63.157894736842103</v>
      </c>
      <c r="AL414" s="8">
        <f t="shared" si="143"/>
        <v>0.95000000000000007</v>
      </c>
      <c r="AM414" s="8">
        <f t="shared" si="144"/>
        <v>0.90771812080536918</v>
      </c>
      <c r="AN414" s="16">
        <f t="shared" si="145"/>
        <v>0.72334556483148738</v>
      </c>
      <c r="AO414" s="16">
        <f t="shared" si="146"/>
        <v>0.86361227898255599</v>
      </c>
      <c r="AP414" s="17">
        <f t="shared" si="147"/>
        <v>15425.74</v>
      </c>
      <c r="AQ414" s="17">
        <f t="shared" si="148"/>
        <v>25.882114093959732</v>
      </c>
      <c r="AR414" s="17">
        <f t="shared" si="149"/>
        <v>8715.1799999999985</v>
      </c>
      <c r="AS414" s="17">
        <f t="shared" si="150"/>
        <v>14.622785234899327</v>
      </c>
      <c r="AT414" s="18" t="str">
        <f t="shared" si="151"/>
        <v>Medium</v>
      </c>
      <c r="AU414" s="16" t="str">
        <f t="shared" si="152"/>
        <v>Warning</v>
      </c>
      <c r="AV414" s="17">
        <f t="shared" si="153"/>
        <v>569.40651006711414</v>
      </c>
    </row>
    <row r="415" spans="1:48">
      <c r="A415">
        <v>414</v>
      </c>
      <c r="B415" s="2">
        <v>46086</v>
      </c>
      <c r="C415" t="s">
        <v>46</v>
      </c>
      <c r="D415" t="s">
        <v>27</v>
      </c>
      <c r="E415" t="s">
        <v>51</v>
      </c>
      <c r="F415" t="s">
        <v>57</v>
      </c>
      <c r="G415" t="s">
        <v>103</v>
      </c>
      <c r="H415" t="s">
        <v>517</v>
      </c>
      <c r="I415" t="s">
        <v>122</v>
      </c>
      <c r="J415" s="4">
        <v>733</v>
      </c>
      <c r="K415" s="4">
        <v>644</v>
      </c>
      <c r="L415" s="4">
        <v>619</v>
      </c>
      <c r="M415" s="4">
        <v>25</v>
      </c>
      <c r="N415" s="4">
        <v>7</v>
      </c>
      <c r="O415" s="4">
        <v>0</v>
      </c>
      <c r="P415" t="s">
        <v>39</v>
      </c>
      <c r="Q415" s="4">
        <v>57</v>
      </c>
      <c r="R415" s="4">
        <v>63</v>
      </c>
      <c r="S415" s="4">
        <v>79.3</v>
      </c>
      <c r="T415" s="5">
        <v>2.5099999999999998</v>
      </c>
      <c r="U415" s="5">
        <v>20.97</v>
      </c>
      <c r="V415" s="43">
        <v>18057.28</v>
      </c>
      <c r="W415" s="5">
        <v>7.06</v>
      </c>
      <c r="X415" s="6" t="s">
        <v>45</v>
      </c>
      <c r="Y415" s="4">
        <v>25</v>
      </c>
      <c r="Z415" s="43">
        <v>29033.94</v>
      </c>
      <c r="AA415" s="8">
        <f t="shared" si="132"/>
        <v>0.87858117326057295</v>
      </c>
      <c r="AB415" s="8">
        <f t="shared" si="133"/>
        <v>3.8819875776397512E-2</v>
      </c>
      <c r="AC415" s="8">
        <f t="shared" si="134"/>
        <v>1.0869565217391304E-2</v>
      </c>
      <c r="AD415" s="8">
        <f t="shared" si="135"/>
        <v>0.96118012422360244</v>
      </c>
      <c r="AE415" s="11">
        <f t="shared" si="136"/>
        <v>0</v>
      </c>
      <c r="AF415" s="11">
        <f t="shared" si="137"/>
        <v>57.142857142857146</v>
      </c>
      <c r="AG415" s="11">
        <f t="shared" si="138"/>
        <v>11.27</v>
      </c>
      <c r="AH415" s="13">
        <f t="shared" si="139"/>
        <v>11.605833333333333</v>
      </c>
      <c r="AI415">
        <f t="shared" si="140"/>
        <v>11.605833333333333</v>
      </c>
      <c r="AJ415" s="14">
        <f t="shared" si="141"/>
        <v>1</v>
      </c>
      <c r="AK415">
        <f t="shared" si="142"/>
        <v>63.157894736842103</v>
      </c>
      <c r="AL415" s="8">
        <f t="shared" si="143"/>
        <v>0.90476190476190488</v>
      </c>
      <c r="AM415" s="8">
        <f t="shared" si="144"/>
        <v>0.96118012422360244</v>
      </c>
      <c r="AN415" s="16">
        <f t="shared" si="145"/>
        <v>0.86963916001183084</v>
      </c>
      <c r="AO415" s="16">
        <f t="shared" si="146"/>
        <v>0.86385123420257481</v>
      </c>
      <c r="AP415" s="17">
        <f t="shared" si="147"/>
        <v>18057.28</v>
      </c>
      <c r="AQ415" s="17">
        <f t="shared" si="148"/>
        <v>28.03925465838509</v>
      </c>
      <c r="AR415" s="17">
        <f t="shared" si="149"/>
        <v>10976.66</v>
      </c>
      <c r="AS415" s="17">
        <f t="shared" si="150"/>
        <v>17.044503105590064</v>
      </c>
      <c r="AT415" s="18" t="str">
        <f t="shared" si="151"/>
        <v>Medium</v>
      </c>
      <c r="AU415" s="16" t="str">
        <f t="shared" si="152"/>
        <v>Normal</v>
      </c>
      <c r="AV415" s="17">
        <f t="shared" si="153"/>
        <v>196.27478260869563</v>
      </c>
    </row>
    <row r="416" spans="1:48">
      <c r="A416">
        <v>415</v>
      </c>
      <c r="B416" s="2">
        <v>46100</v>
      </c>
      <c r="C416" t="s">
        <v>46</v>
      </c>
      <c r="D416" t="s">
        <v>55</v>
      </c>
      <c r="E416" t="s">
        <v>92</v>
      </c>
      <c r="F416" t="s">
        <v>57</v>
      </c>
      <c r="G416" t="s">
        <v>47</v>
      </c>
      <c r="H416" t="s">
        <v>518</v>
      </c>
      <c r="I416" t="s">
        <v>63</v>
      </c>
      <c r="J416" s="4">
        <v>478</v>
      </c>
      <c r="K416" s="4">
        <v>417</v>
      </c>
      <c r="L416" s="4">
        <v>382</v>
      </c>
      <c r="M416" s="4">
        <v>35</v>
      </c>
      <c r="N416" s="4">
        <v>12</v>
      </c>
      <c r="O416" s="4">
        <v>18</v>
      </c>
      <c r="P416" t="s">
        <v>33</v>
      </c>
      <c r="Q416" s="4">
        <v>64</v>
      </c>
      <c r="R416" s="4">
        <v>67</v>
      </c>
      <c r="S416" s="4">
        <v>87.7</v>
      </c>
      <c r="T416" s="5">
        <v>1.98</v>
      </c>
      <c r="U416" s="5">
        <v>15</v>
      </c>
      <c r="V416" s="43">
        <v>12289.87</v>
      </c>
      <c r="W416" s="5">
        <v>8.93</v>
      </c>
      <c r="X416" s="6" t="s">
        <v>34</v>
      </c>
      <c r="Y416" s="4">
        <v>6</v>
      </c>
      <c r="Z416" s="43">
        <v>19396.72</v>
      </c>
      <c r="AA416" s="8">
        <f t="shared" si="132"/>
        <v>0.87238493723849375</v>
      </c>
      <c r="AB416" s="8">
        <f t="shared" si="133"/>
        <v>8.3932853717026384E-2</v>
      </c>
      <c r="AC416" s="8">
        <f t="shared" si="134"/>
        <v>2.8776978417266189E-2</v>
      </c>
      <c r="AD416" s="8">
        <f t="shared" si="135"/>
        <v>0.91606714628297359</v>
      </c>
      <c r="AE416" s="11">
        <f t="shared" si="136"/>
        <v>0.3</v>
      </c>
      <c r="AF416" s="11">
        <f t="shared" si="137"/>
        <v>53.731343283582092</v>
      </c>
      <c r="AG416" s="11">
        <f t="shared" si="138"/>
        <v>7.7608333333333333</v>
      </c>
      <c r="AH416" s="13">
        <f t="shared" si="139"/>
        <v>8.1977777777777767</v>
      </c>
      <c r="AI416">
        <f t="shared" si="140"/>
        <v>8.4977777777777774</v>
      </c>
      <c r="AJ416" s="14">
        <f t="shared" si="141"/>
        <v>0.9646966527196652</v>
      </c>
      <c r="AK416">
        <f t="shared" si="142"/>
        <v>56.25</v>
      </c>
      <c r="AL416" s="8">
        <f t="shared" si="143"/>
        <v>0.95522388059701502</v>
      </c>
      <c r="AM416" s="8">
        <f t="shared" si="144"/>
        <v>0.91606714628297359</v>
      </c>
      <c r="AN416" s="16">
        <f t="shared" si="145"/>
        <v>0.84415704805792535</v>
      </c>
      <c r="AO416" s="16">
        <f t="shared" si="146"/>
        <v>0.86384135719607436</v>
      </c>
      <c r="AP416" s="17">
        <f t="shared" si="147"/>
        <v>12289.87</v>
      </c>
      <c r="AQ416" s="17">
        <f t="shared" si="148"/>
        <v>29.472110311750601</v>
      </c>
      <c r="AR416" s="17">
        <f t="shared" si="149"/>
        <v>7106.85</v>
      </c>
      <c r="AS416" s="17">
        <f t="shared" si="150"/>
        <v>17.042805755395683</v>
      </c>
      <c r="AT416" s="18" t="str">
        <f t="shared" si="151"/>
        <v>Low</v>
      </c>
      <c r="AU416" s="16" t="str">
        <f t="shared" si="152"/>
        <v>Warning</v>
      </c>
      <c r="AV416" s="17">
        <f t="shared" si="153"/>
        <v>353.66532374100723</v>
      </c>
    </row>
    <row r="417" spans="1:48">
      <c r="A417">
        <v>416</v>
      </c>
      <c r="B417" s="2">
        <v>46093</v>
      </c>
      <c r="C417" t="s">
        <v>46</v>
      </c>
      <c r="D417" t="s">
        <v>55</v>
      </c>
      <c r="E417" t="s">
        <v>56</v>
      </c>
      <c r="F417" t="s">
        <v>29</v>
      </c>
      <c r="G417" t="s">
        <v>36</v>
      </c>
      <c r="H417" t="s">
        <v>519</v>
      </c>
      <c r="I417" t="s">
        <v>205</v>
      </c>
      <c r="J417" s="4">
        <v>880</v>
      </c>
      <c r="K417" s="4">
        <v>852</v>
      </c>
      <c r="L417" s="4">
        <v>803</v>
      </c>
      <c r="M417" s="4">
        <v>49</v>
      </c>
      <c r="N417" s="4">
        <v>18</v>
      </c>
      <c r="O417" s="4">
        <v>34</v>
      </c>
      <c r="P417" t="s">
        <v>33</v>
      </c>
      <c r="Q417" s="4">
        <v>45</v>
      </c>
      <c r="R417" s="4">
        <v>47</v>
      </c>
      <c r="S417" s="4">
        <v>69.2</v>
      </c>
      <c r="T417" s="5">
        <v>1.28</v>
      </c>
      <c r="U417" s="5">
        <v>32.4</v>
      </c>
      <c r="V417" s="43">
        <v>17145.32</v>
      </c>
      <c r="W417" s="5">
        <v>7.32</v>
      </c>
      <c r="X417" s="6" t="s">
        <v>34</v>
      </c>
      <c r="Y417" s="4">
        <v>26</v>
      </c>
      <c r="Z417" s="43">
        <v>28825.439999999999</v>
      </c>
      <c r="AA417" s="8">
        <f t="shared" si="132"/>
        <v>0.96818181818181814</v>
      </c>
      <c r="AB417" s="8">
        <f t="shared" si="133"/>
        <v>5.7511737089201875E-2</v>
      </c>
      <c r="AC417" s="8">
        <f t="shared" si="134"/>
        <v>2.1126760563380281E-2</v>
      </c>
      <c r="AD417" s="8">
        <f t="shared" si="135"/>
        <v>0.94248826291079812</v>
      </c>
      <c r="AE417" s="11">
        <f t="shared" si="136"/>
        <v>0.56666666666666665</v>
      </c>
      <c r="AF417" s="11">
        <f t="shared" si="137"/>
        <v>76.59574468085107</v>
      </c>
      <c r="AG417" s="11">
        <f t="shared" si="138"/>
        <v>11.123333333333333</v>
      </c>
      <c r="AH417" s="13">
        <f t="shared" si="139"/>
        <v>10.433333333333334</v>
      </c>
      <c r="AI417">
        <f t="shared" si="140"/>
        <v>11</v>
      </c>
      <c r="AJ417" s="14">
        <f t="shared" si="141"/>
        <v>0.94848484848484849</v>
      </c>
      <c r="AK417">
        <f t="shared" si="142"/>
        <v>80</v>
      </c>
      <c r="AL417" s="8">
        <f t="shared" si="143"/>
        <v>0.95744680851063835</v>
      </c>
      <c r="AM417" s="8">
        <f t="shared" si="144"/>
        <v>0.94248826291079812</v>
      </c>
      <c r="AN417" s="16">
        <f t="shared" si="145"/>
        <v>0.85589601438417739</v>
      </c>
      <c r="AO417" s="16">
        <f t="shared" si="146"/>
        <v>0.86387500558776342</v>
      </c>
      <c r="AP417" s="17">
        <f t="shared" si="147"/>
        <v>17145.32</v>
      </c>
      <c r="AQ417" s="17">
        <f t="shared" si="148"/>
        <v>20.123615023474176</v>
      </c>
      <c r="AR417" s="17">
        <f t="shared" si="149"/>
        <v>11680.119999999999</v>
      </c>
      <c r="AS417" s="17">
        <f t="shared" si="150"/>
        <v>13.709061032863849</v>
      </c>
      <c r="AT417" s="18" t="str">
        <f t="shared" si="151"/>
        <v>Medium</v>
      </c>
      <c r="AU417" s="16" t="str">
        <f t="shared" si="152"/>
        <v>Normal</v>
      </c>
      <c r="AV417" s="17">
        <f t="shared" si="153"/>
        <v>362.22507042253517</v>
      </c>
    </row>
    <row r="418" spans="1:48">
      <c r="A418">
        <v>417</v>
      </c>
      <c r="B418" s="2">
        <v>46060</v>
      </c>
      <c r="C418" t="s">
        <v>46</v>
      </c>
      <c r="D418" t="s">
        <v>77</v>
      </c>
      <c r="E418" t="s">
        <v>105</v>
      </c>
      <c r="F418" t="s">
        <v>57</v>
      </c>
      <c r="G418" t="s">
        <v>103</v>
      </c>
      <c r="H418" t="s">
        <v>520</v>
      </c>
      <c r="I418" t="s">
        <v>44</v>
      </c>
      <c r="J418" s="4">
        <v>597</v>
      </c>
      <c r="K418" s="4">
        <v>518</v>
      </c>
      <c r="L418" s="4">
        <v>472</v>
      </c>
      <c r="M418" s="4">
        <v>46</v>
      </c>
      <c r="N418" s="4">
        <v>9</v>
      </c>
      <c r="O418" s="4">
        <v>31</v>
      </c>
      <c r="P418" t="s">
        <v>33</v>
      </c>
      <c r="Q418" s="4">
        <v>57</v>
      </c>
      <c r="R418" s="4">
        <v>63</v>
      </c>
      <c r="S418" s="4">
        <v>76.099999999999994</v>
      </c>
      <c r="T418" s="5">
        <v>2.5299999999999998</v>
      </c>
      <c r="U418" s="5">
        <v>17.61</v>
      </c>
      <c r="V418" s="43">
        <v>14732.63</v>
      </c>
      <c r="W418" s="5">
        <v>7.68</v>
      </c>
      <c r="X418" s="6" t="s">
        <v>50</v>
      </c>
      <c r="Y418" s="4">
        <v>33</v>
      </c>
      <c r="Z418" s="43">
        <v>21791.14</v>
      </c>
      <c r="AA418" s="8">
        <f t="shared" si="132"/>
        <v>0.86767169179229475</v>
      </c>
      <c r="AB418" s="8">
        <f t="shared" si="133"/>
        <v>8.8803088803088806E-2</v>
      </c>
      <c r="AC418" s="8">
        <f t="shared" si="134"/>
        <v>1.7374517374517374E-2</v>
      </c>
      <c r="AD418" s="8">
        <f t="shared" si="135"/>
        <v>0.91119691119691115</v>
      </c>
      <c r="AE418" s="11">
        <f t="shared" si="136"/>
        <v>0.51666666666666672</v>
      </c>
      <c r="AF418" s="11">
        <f t="shared" si="137"/>
        <v>57.142857142857146</v>
      </c>
      <c r="AG418" s="11">
        <f t="shared" si="138"/>
        <v>9.0649999999999995</v>
      </c>
      <c r="AH418" s="13">
        <f t="shared" si="139"/>
        <v>8.9358333333333331</v>
      </c>
      <c r="AI418">
        <f t="shared" si="140"/>
        <v>9.4525000000000006</v>
      </c>
      <c r="AJ418" s="14">
        <f t="shared" si="141"/>
        <v>0.94534073878162739</v>
      </c>
      <c r="AK418">
        <f t="shared" si="142"/>
        <v>63.157894736842103</v>
      </c>
      <c r="AL418" s="8">
        <f t="shared" si="143"/>
        <v>0.90476190476190488</v>
      </c>
      <c r="AM418" s="8">
        <f t="shared" si="144"/>
        <v>0.91119691119691115</v>
      </c>
      <c r="AN418" s="16">
        <f t="shared" si="145"/>
        <v>0.77935426966295607</v>
      </c>
      <c r="AO418" s="16">
        <f t="shared" si="146"/>
        <v>0.86388866824393407</v>
      </c>
      <c r="AP418" s="17">
        <f t="shared" si="147"/>
        <v>14732.63</v>
      </c>
      <c r="AQ418" s="17">
        <f t="shared" si="148"/>
        <v>28.441370656370655</v>
      </c>
      <c r="AR418" s="17">
        <f t="shared" si="149"/>
        <v>7058.51</v>
      </c>
      <c r="AS418" s="17">
        <f t="shared" si="150"/>
        <v>13.626467181467182</v>
      </c>
      <c r="AT418" s="18" t="str">
        <f t="shared" si="151"/>
        <v>High</v>
      </c>
      <c r="AU418" s="16" t="str">
        <f t="shared" si="152"/>
        <v>Warning</v>
      </c>
      <c r="AV418" s="17">
        <f t="shared" si="153"/>
        <v>255.97233590733589</v>
      </c>
    </row>
    <row r="419" spans="1:48">
      <c r="A419">
        <v>418</v>
      </c>
      <c r="B419" s="2">
        <v>46045</v>
      </c>
      <c r="C419" t="s">
        <v>46</v>
      </c>
      <c r="D419" t="s">
        <v>77</v>
      </c>
      <c r="E419" t="s">
        <v>105</v>
      </c>
      <c r="F419" t="s">
        <v>29</v>
      </c>
      <c r="G419" t="s">
        <v>103</v>
      </c>
      <c r="H419" t="s">
        <v>521</v>
      </c>
      <c r="I419" t="s">
        <v>119</v>
      </c>
      <c r="J419" s="4">
        <v>594</v>
      </c>
      <c r="K419" s="4">
        <v>563</v>
      </c>
      <c r="L419" s="4">
        <v>524</v>
      </c>
      <c r="M419" s="4">
        <v>39</v>
      </c>
      <c r="N419" s="4">
        <v>10</v>
      </c>
      <c r="O419" s="4">
        <v>8</v>
      </c>
      <c r="P419" t="s">
        <v>81</v>
      </c>
      <c r="Q419" s="4">
        <v>57</v>
      </c>
      <c r="R419" s="4">
        <v>58</v>
      </c>
      <c r="S419" s="4">
        <v>74.2</v>
      </c>
      <c r="T419" s="5">
        <v>2.0699999999999998</v>
      </c>
      <c r="U419" s="5">
        <v>18.5</v>
      </c>
      <c r="V419" s="43">
        <v>15814.92</v>
      </c>
      <c r="W419" s="5">
        <v>7.83</v>
      </c>
      <c r="X419" s="6" t="s">
        <v>45</v>
      </c>
      <c r="Y419" s="4">
        <v>24</v>
      </c>
      <c r="Z419" s="43">
        <v>24369.13</v>
      </c>
      <c r="AA419" s="8">
        <f t="shared" si="132"/>
        <v>0.94781144781144777</v>
      </c>
      <c r="AB419" s="8">
        <f t="shared" si="133"/>
        <v>6.9271758436944941E-2</v>
      </c>
      <c r="AC419" s="8">
        <f t="shared" si="134"/>
        <v>1.7761989342806393E-2</v>
      </c>
      <c r="AD419" s="8">
        <f t="shared" si="135"/>
        <v>0.93072824156305511</v>
      </c>
      <c r="AE419" s="11">
        <f t="shared" si="136"/>
        <v>0.13333333333333333</v>
      </c>
      <c r="AF419" s="11">
        <f t="shared" si="137"/>
        <v>62.068965517241381</v>
      </c>
      <c r="AG419" s="11">
        <f t="shared" si="138"/>
        <v>9.0705555555555559</v>
      </c>
      <c r="AH419" s="13">
        <f t="shared" si="139"/>
        <v>9.2716666666666665</v>
      </c>
      <c r="AI419">
        <f t="shared" si="140"/>
        <v>9.4049999999999994</v>
      </c>
      <c r="AJ419" s="14">
        <f t="shared" si="141"/>
        <v>0.9858231437178806</v>
      </c>
      <c r="AK419">
        <f t="shared" si="142"/>
        <v>63.157894736842103</v>
      </c>
      <c r="AL419" s="8">
        <f t="shared" si="143"/>
        <v>0.98275862068965525</v>
      </c>
      <c r="AM419" s="8">
        <f t="shared" si="144"/>
        <v>0.93072824156305511</v>
      </c>
      <c r="AN419" s="16">
        <f t="shared" si="145"/>
        <v>0.90171389895772835</v>
      </c>
      <c r="AO419" s="16">
        <f t="shared" si="146"/>
        <v>0.86403366721234043</v>
      </c>
      <c r="AP419" s="17">
        <f t="shared" si="147"/>
        <v>15814.92</v>
      </c>
      <c r="AQ419" s="17">
        <f t="shared" si="148"/>
        <v>28.09044404973357</v>
      </c>
      <c r="AR419" s="17">
        <f t="shared" si="149"/>
        <v>8554.2100000000009</v>
      </c>
      <c r="AS419" s="17">
        <f t="shared" si="150"/>
        <v>15.193978685612791</v>
      </c>
      <c r="AT419" s="18" t="str">
        <f t="shared" si="151"/>
        <v>Medium</v>
      </c>
      <c r="AU419" s="16" t="str">
        <f t="shared" si="152"/>
        <v>Normal</v>
      </c>
      <c r="AV419" s="17">
        <f t="shared" si="153"/>
        <v>280.90444049733571</v>
      </c>
    </row>
    <row r="420" spans="1:48">
      <c r="A420">
        <v>419</v>
      </c>
      <c r="B420" s="2">
        <v>46074</v>
      </c>
      <c r="C420" t="s">
        <v>46</v>
      </c>
      <c r="D420" t="s">
        <v>77</v>
      </c>
      <c r="E420" t="s">
        <v>78</v>
      </c>
      <c r="F420" t="s">
        <v>42</v>
      </c>
      <c r="G420" t="s">
        <v>58</v>
      </c>
      <c r="H420" t="s">
        <v>522</v>
      </c>
      <c r="I420" t="s">
        <v>119</v>
      </c>
      <c r="J420" s="4">
        <v>772</v>
      </c>
      <c r="K420" s="4">
        <v>727</v>
      </c>
      <c r="L420" s="4">
        <v>689</v>
      </c>
      <c r="M420" s="4">
        <v>38</v>
      </c>
      <c r="N420" s="4">
        <v>13</v>
      </c>
      <c r="O420" s="4">
        <v>6</v>
      </c>
      <c r="P420" t="s">
        <v>54</v>
      </c>
      <c r="Q420" s="4">
        <v>49</v>
      </c>
      <c r="R420" s="4">
        <v>53</v>
      </c>
      <c r="S420" s="4">
        <v>73.099999999999994</v>
      </c>
      <c r="T420" s="5">
        <v>1.69</v>
      </c>
      <c r="U420" s="5">
        <v>25.1</v>
      </c>
      <c r="V420" s="43">
        <v>15841.43</v>
      </c>
      <c r="W420" s="5">
        <v>8.06</v>
      </c>
      <c r="X420" s="6" t="s">
        <v>34</v>
      </c>
      <c r="Y420" s="4">
        <v>13</v>
      </c>
      <c r="Z420" s="43">
        <v>26274.54</v>
      </c>
      <c r="AA420" s="8">
        <f t="shared" si="132"/>
        <v>0.94170984455958551</v>
      </c>
      <c r="AB420" s="8">
        <f t="shared" si="133"/>
        <v>5.2269601100412656E-2</v>
      </c>
      <c r="AC420" s="8">
        <f t="shared" si="134"/>
        <v>1.7881705639614855E-2</v>
      </c>
      <c r="AD420" s="8">
        <f t="shared" si="135"/>
        <v>0.94773039889958732</v>
      </c>
      <c r="AE420" s="11">
        <f t="shared" si="136"/>
        <v>0.1</v>
      </c>
      <c r="AF420" s="11">
        <f t="shared" si="137"/>
        <v>67.924528301886795</v>
      </c>
      <c r="AG420" s="11">
        <f t="shared" si="138"/>
        <v>10.703055555555556</v>
      </c>
      <c r="AH420" s="13">
        <f t="shared" si="139"/>
        <v>10.407777777777778</v>
      </c>
      <c r="AI420">
        <f t="shared" si="140"/>
        <v>10.507777777777777</v>
      </c>
      <c r="AJ420" s="14">
        <f t="shared" si="141"/>
        <v>0.99048323992809562</v>
      </c>
      <c r="AK420">
        <f t="shared" si="142"/>
        <v>73.469387755102048</v>
      </c>
      <c r="AL420" s="8">
        <f t="shared" si="143"/>
        <v>0.92452830188679236</v>
      </c>
      <c r="AM420" s="8">
        <f t="shared" si="144"/>
        <v>0.94773039889958732</v>
      </c>
      <c r="AN420" s="16">
        <f t="shared" si="145"/>
        <v>0.8678649571309448</v>
      </c>
      <c r="AO420" s="16">
        <f t="shared" si="146"/>
        <v>0.86396892454611118</v>
      </c>
      <c r="AP420" s="17">
        <f t="shared" si="147"/>
        <v>15841.43</v>
      </c>
      <c r="AQ420" s="17">
        <f t="shared" si="148"/>
        <v>21.790137551581843</v>
      </c>
      <c r="AR420" s="17">
        <f t="shared" si="149"/>
        <v>10433.11</v>
      </c>
      <c r="AS420" s="17">
        <f t="shared" si="150"/>
        <v>14.350907840440167</v>
      </c>
      <c r="AT420" s="18" t="str">
        <f t="shared" si="151"/>
        <v>Low</v>
      </c>
      <c r="AU420" s="16" t="str">
        <f t="shared" si="152"/>
        <v>Normal</v>
      </c>
      <c r="AV420" s="17">
        <f t="shared" si="153"/>
        <v>283.27178817056398</v>
      </c>
    </row>
    <row r="421" spans="1:48">
      <c r="A421">
        <v>420</v>
      </c>
      <c r="B421" s="2">
        <v>46130</v>
      </c>
      <c r="C421" t="s">
        <v>26</v>
      </c>
      <c r="D421" t="s">
        <v>77</v>
      </c>
      <c r="E421" t="s">
        <v>105</v>
      </c>
      <c r="F421" t="s">
        <v>57</v>
      </c>
      <c r="G421" t="s">
        <v>36</v>
      </c>
      <c r="H421" t="s">
        <v>523</v>
      </c>
      <c r="I421" t="s">
        <v>60</v>
      </c>
      <c r="J421" s="4">
        <v>871</v>
      </c>
      <c r="K421" s="4">
        <v>714</v>
      </c>
      <c r="L421" s="4">
        <v>662</v>
      </c>
      <c r="M421" s="4">
        <v>52</v>
      </c>
      <c r="N421" s="4">
        <v>19</v>
      </c>
      <c r="O421" s="4">
        <v>0</v>
      </c>
      <c r="P421" t="s">
        <v>39</v>
      </c>
      <c r="Q421" s="4">
        <v>45</v>
      </c>
      <c r="R421" s="4">
        <v>49</v>
      </c>
      <c r="S421" s="4">
        <v>68</v>
      </c>
      <c r="T421" s="5">
        <v>2.39</v>
      </c>
      <c r="U421" s="5">
        <v>28.11</v>
      </c>
      <c r="V421" s="43">
        <v>13854.24</v>
      </c>
      <c r="W421" s="5">
        <v>6.05</v>
      </c>
      <c r="X421" s="6" t="s">
        <v>89</v>
      </c>
      <c r="Y421" s="4">
        <v>27</v>
      </c>
      <c r="Z421" s="43">
        <v>23378.36</v>
      </c>
      <c r="AA421" s="8">
        <f t="shared" si="132"/>
        <v>0.81974741676234208</v>
      </c>
      <c r="AB421" s="8">
        <f t="shared" si="133"/>
        <v>7.2829131652661069E-2</v>
      </c>
      <c r="AC421" s="8">
        <f t="shared" si="134"/>
        <v>2.661064425770308E-2</v>
      </c>
      <c r="AD421" s="8">
        <f t="shared" si="135"/>
        <v>0.92717086834733897</v>
      </c>
      <c r="AE421" s="11">
        <f t="shared" si="136"/>
        <v>0</v>
      </c>
      <c r="AF421" s="11">
        <f t="shared" si="137"/>
        <v>73.469387755102048</v>
      </c>
      <c r="AG421" s="11">
        <f t="shared" si="138"/>
        <v>9.7183333333333337</v>
      </c>
      <c r="AH421" s="13">
        <f t="shared" si="139"/>
        <v>10.887499999999999</v>
      </c>
      <c r="AI421">
        <f t="shared" si="140"/>
        <v>10.887499999999999</v>
      </c>
      <c r="AJ421" s="14">
        <f t="shared" si="141"/>
        <v>1</v>
      </c>
      <c r="AK421">
        <f t="shared" si="142"/>
        <v>80</v>
      </c>
      <c r="AL421" s="8">
        <f t="shared" si="143"/>
        <v>0.91836734693877564</v>
      </c>
      <c r="AM421" s="8">
        <f t="shared" si="144"/>
        <v>0.92717086834733897</v>
      </c>
      <c r="AN421" s="16">
        <f t="shared" si="145"/>
        <v>0.85148345052306651</v>
      </c>
      <c r="AO421" s="16">
        <f t="shared" si="146"/>
        <v>0.86396221881016488</v>
      </c>
      <c r="AP421" s="17">
        <f t="shared" si="147"/>
        <v>13854.24</v>
      </c>
      <c r="AQ421" s="17">
        <f t="shared" si="148"/>
        <v>19.403697478991596</v>
      </c>
      <c r="AR421" s="17">
        <f t="shared" si="149"/>
        <v>9524.1200000000008</v>
      </c>
      <c r="AS421" s="17">
        <f t="shared" si="150"/>
        <v>13.339103641456584</v>
      </c>
      <c r="AT421" s="18" t="str">
        <f t="shared" si="151"/>
        <v>Medium</v>
      </c>
      <c r="AU421" s="16" t="str">
        <f t="shared" si="152"/>
        <v>Normal</v>
      </c>
      <c r="AV421" s="17">
        <f t="shared" si="153"/>
        <v>368.67025210084034</v>
      </c>
    </row>
    <row r="422" spans="1:48">
      <c r="A422">
        <v>421</v>
      </c>
      <c r="B422" s="2">
        <v>46108</v>
      </c>
      <c r="C422" t="s">
        <v>26</v>
      </c>
      <c r="D422" t="s">
        <v>108</v>
      </c>
      <c r="E422" t="s">
        <v>109</v>
      </c>
      <c r="F422" t="s">
        <v>42</v>
      </c>
      <c r="G422" t="s">
        <v>58</v>
      </c>
      <c r="H422" t="s">
        <v>524</v>
      </c>
      <c r="I422" t="s">
        <v>129</v>
      </c>
      <c r="J422" s="4">
        <v>682</v>
      </c>
      <c r="K422" s="4">
        <v>591</v>
      </c>
      <c r="L422" s="4">
        <v>515</v>
      </c>
      <c r="M422" s="4">
        <v>76</v>
      </c>
      <c r="N422" s="4">
        <v>27</v>
      </c>
      <c r="O422" s="4">
        <v>0</v>
      </c>
      <c r="P422" t="s">
        <v>39</v>
      </c>
      <c r="Q422" s="4">
        <v>49</v>
      </c>
      <c r="R422" s="4">
        <v>53</v>
      </c>
      <c r="S422" s="4">
        <v>73.2</v>
      </c>
      <c r="T422" s="5">
        <v>3.44</v>
      </c>
      <c r="U422" s="5">
        <v>23.74</v>
      </c>
      <c r="V422" s="43">
        <v>13194.95</v>
      </c>
      <c r="W422" s="5">
        <v>6.81</v>
      </c>
      <c r="X422" s="6" t="s">
        <v>34</v>
      </c>
      <c r="Y422" s="4">
        <v>21</v>
      </c>
      <c r="Z422" s="43">
        <v>19162.580000000002</v>
      </c>
      <c r="AA422" s="8">
        <f t="shared" si="132"/>
        <v>0.86656891495601174</v>
      </c>
      <c r="AB422" s="8">
        <f t="shared" si="133"/>
        <v>0.12859560067681894</v>
      </c>
      <c r="AC422" s="8">
        <f t="shared" si="134"/>
        <v>4.5685279187817257E-2</v>
      </c>
      <c r="AD422" s="8">
        <f t="shared" si="135"/>
        <v>0.87140439932318103</v>
      </c>
      <c r="AE422" s="11">
        <f t="shared" si="136"/>
        <v>0</v>
      </c>
      <c r="AF422" s="11">
        <f t="shared" si="137"/>
        <v>67.924528301886795</v>
      </c>
      <c r="AG422" s="11">
        <f t="shared" si="138"/>
        <v>8.7008333333333336</v>
      </c>
      <c r="AH422" s="13">
        <f t="shared" si="139"/>
        <v>9.2827777777777776</v>
      </c>
      <c r="AI422">
        <f t="shared" si="140"/>
        <v>9.2827777777777776</v>
      </c>
      <c r="AJ422" s="14">
        <f t="shared" si="141"/>
        <v>1</v>
      </c>
      <c r="AK422">
        <f t="shared" si="142"/>
        <v>73.469387755102048</v>
      </c>
      <c r="AL422" s="8">
        <f t="shared" si="143"/>
        <v>0.92452830188679236</v>
      </c>
      <c r="AM422" s="8">
        <f t="shared" si="144"/>
        <v>0.87140439932318103</v>
      </c>
      <c r="AN422" s="16">
        <f t="shared" si="145"/>
        <v>0.80563802956294084</v>
      </c>
      <c r="AO422" s="16">
        <f t="shared" si="146"/>
        <v>0.86398373392790118</v>
      </c>
      <c r="AP422" s="17">
        <f t="shared" si="147"/>
        <v>13194.95</v>
      </c>
      <c r="AQ422" s="17">
        <f t="shared" si="148"/>
        <v>22.326480541455162</v>
      </c>
      <c r="AR422" s="17">
        <f t="shared" si="149"/>
        <v>5967.630000000001</v>
      </c>
      <c r="AS422" s="17">
        <f t="shared" si="150"/>
        <v>10.097512690355332</v>
      </c>
      <c r="AT422" s="18" t="str">
        <f t="shared" si="151"/>
        <v>Medium</v>
      </c>
      <c r="AU422" s="16" t="str">
        <f t="shared" si="152"/>
        <v>Warning</v>
      </c>
      <c r="AV422" s="17">
        <f t="shared" si="153"/>
        <v>602.81497461928939</v>
      </c>
    </row>
    <row r="423" spans="1:48">
      <c r="A423">
        <v>422</v>
      </c>
      <c r="B423" s="2">
        <v>46053</v>
      </c>
      <c r="C423" t="s">
        <v>26</v>
      </c>
      <c r="D423" t="s">
        <v>77</v>
      </c>
      <c r="E423" t="s">
        <v>84</v>
      </c>
      <c r="F423" t="s">
        <v>29</v>
      </c>
      <c r="G423" t="s">
        <v>30</v>
      </c>
      <c r="H423" t="s">
        <v>525</v>
      </c>
      <c r="I423" t="s">
        <v>60</v>
      </c>
      <c r="J423" s="4">
        <v>947</v>
      </c>
      <c r="K423" s="4">
        <v>850</v>
      </c>
      <c r="L423" s="4">
        <v>797</v>
      </c>
      <c r="M423" s="4">
        <v>53</v>
      </c>
      <c r="N423" s="4">
        <v>17</v>
      </c>
      <c r="O423" s="4">
        <v>43</v>
      </c>
      <c r="P423" t="s">
        <v>73</v>
      </c>
      <c r="Q423" s="4">
        <v>42</v>
      </c>
      <c r="R423" s="4">
        <v>41</v>
      </c>
      <c r="S423" s="4">
        <v>72.900000000000006</v>
      </c>
      <c r="T423" s="5">
        <v>2.96</v>
      </c>
      <c r="U423" s="5">
        <v>31.29</v>
      </c>
      <c r="V423" s="43">
        <v>15013.97</v>
      </c>
      <c r="W423" s="5">
        <v>6.9</v>
      </c>
      <c r="X423" s="6" t="s">
        <v>34</v>
      </c>
      <c r="Y423" s="4">
        <v>43</v>
      </c>
      <c r="Z423" s="43">
        <v>24955.69</v>
      </c>
      <c r="AA423" s="8">
        <f t="shared" si="132"/>
        <v>0.89757127771911294</v>
      </c>
      <c r="AB423" s="8">
        <f t="shared" si="133"/>
        <v>6.235294117647059E-2</v>
      </c>
      <c r="AC423" s="8">
        <f t="shared" si="134"/>
        <v>0.02</v>
      </c>
      <c r="AD423" s="8">
        <f t="shared" si="135"/>
        <v>0.93764705882352939</v>
      </c>
      <c r="AE423" s="11">
        <f t="shared" si="136"/>
        <v>0.71666666666666667</v>
      </c>
      <c r="AF423" s="11">
        <f t="shared" si="137"/>
        <v>87.804878048780495</v>
      </c>
      <c r="AG423" s="11">
        <f t="shared" si="138"/>
        <v>9.6805555555555554</v>
      </c>
      <c r="AH423" s="13">
        <f t="shared" si="139"/>
        <v>10.331666666666667</v>
      </c>
      <c r="AI423">
        <f t="shared" si="140"/>
        <v>11.048333333333334</v>
      </c>
      <c r="AJ423" s="14">
        <f t="shared" si="141"/>
        <v>0.93513350429929099</v>
      </c>
      <c r="AK423">
        <f t="shared" si="142"/>
        <v>85.714285714285708</v>
      </c>
      <c r="AL423" s="8">
        <f t="shared" si="143"/>
        <v>1.0243902439024393</v>
      </c>
      <c r="AM423" s="8">
        <f t="shared" si="144"/>
        <v>0.93764705882352939</v>
      </c>
      <c r="AN423" s="16">
        <f t="shared" si="145"/>
        <v>0.89821115991146261</v>
      </c>
      <c r="AO423" s="16">
        <f t="shared" si="146"/>
        <v>0.86408450371091494</v>
      </c>
      <c r="AP423" s="17">
        <f t="shared" si="147"/>
        <v>15013.97</v>
      </c>
      <c r="AQ423" s="17">
        <f t="shared" si="148"/>
        <v>17.663494117647058</v>
      </c>
      <c r="AR423" s="17">
        <f t="shared" si="149"/>
        <v>9941.7199999999993</v>
      </c>
      <c r="AS423" s="17">
        <f t="shared" si="150"/>
        <v>11.696141176470588</v>
      </c>
      <c r="AT423" s="18" t="str">
        <f t="shared" si="151"/>
        <v>High</v>
      </c>
      <c r="AU423" s="16" t="str">
        <f t="shared" si="152"/>
        <v>Normal</v>
      </c>
      <c r="AV423" s="17">
        <f t="shared" si="153"/>
        <v>300.27940000000001</v>
      </c>
    </row>
    <row r="424" spans="1:48">
      <c r="A424">
        <v>423</v>
      </c>
      <c r="B424" s="2">
        <v>46191</v>
      </c>
      <c r="C424" t="s">
        <v>26</v>
      </c>
      <c r="D424" t="s">
        <v>77</v>
      </c>
      <c r="E424" t="s">
        <v>105</v>
      </c>
      <c r="F424" t="s">
        <v>42</v>
      </c>
      <c r="G424" t="s">
        <v>103</v>
      </c>
      <c r="H424" t="s">
        <v>526</v>
      </c>
      <c r="I424" t="s">
        <v>63</v>
      </c>
      <c r="J424" s="4">
        <v>642</v>
      </c>
      <c r="K424" s="4">
        <v>562</v>
      </c>
      <c r="L424" s="4">
        <v>521</v>
      </c>
      <c r="M424" s="4">
        <v>41</v>
      </c>
      <c r="N424" s="4">
        <v>8</v>
      </c>
      <c r="O424" s="4">
        <v>0</v>
      </c>
      <c r="P424" t="s">
        <v>39</v>
      </c>
      <c r="Q424" s="4">
        <v>57</v>
      </c>
      <c r="R424" s="4">
        <v>60</v>
      </c>
      <c r="S424" s="4">
        <v>76.900000000000006</v>
      </c>
      <c r="T424" s="5">
        <v>2.4700000000000002</v>
      </c>
      <c r="U424" s="5">
        <v>19.079999999999998</v>
      </c>
      <c r="V424" s="43">
        <v>14548.14</v>
      </c>
      <c r="W424" s="5">
        <v>7.18</v>
      </c>
      <c r="X424" s="6" t="s">
        <v>45</v>
      </c>
      <c r="Y424" s="4">
        <v>8</v>
      </c>
      <c r="Z424" s="43">
        <v>24531.439999999999</v>
      </c>
      <c r="AA424" s="8">
        <f t="shared" si="132"/>
        <v>0.87538940809968846</v>
      </c>
      <c r="AB424" s="8">
        <f t="shared" si="133"/>
        <v>7.2953736654804271E-2</v>
      </c>
      <c r="AC424" s="8">
        <f t="shared" si="134"/>
        <v>1.4234875444839857E-2</v>
      </c>
      <c r="AD424" s="8">
        <f t="shared" si="135"/>
        <v>0.92704626334519569</v>
      </c>
      <c r="AE424" s="11">
        <f t="shared" si="136"/>
        <v>0</v>
      </c>
      <c r="AF424" s="11">
        <f t="shared" si="137"/>
        <v>60</v>
      </c>
      <c r="AG424" s="11">
        <f t="shared" si="138"/>
        <v>9.3666666666666671</v>
      </c>
      <c r="AH424" s="13">
        <f t="shared" si="139"/>
        <v>10.164999999999999</v>
      </c>
      <c r="AI424">
        <f t="shared" si="140"/>
        <v>10.164999999999999</v>
      </c>
      <c r="AJ424" s="14">
        <f t="shared" si="141"/>
        <v>1</v>
      </c>
      <c r="AK424">
        <f t="shared" si="142"/>
        <v>63.157894736842103</v>
      </c>
      <c r="AL424" s="8">
        <f t="shared" si="143"/>
        <v>0.95000000000000007</v>
      </c>
      <c r="AM424" s="8">
        <f t="shared" si="144"/>
        <v>0.92704626334519569</v>
      </c>
      <c r="AN424" s="16">
        <f t="shared" si="145"/>
        <v>0.88069395017793595</v>
      </c>
      <c r="AO424" s="16">
        <f t="shared" si="146"/>
        <v>0.86402546105312861</v>
      </c>
      <c r="AP424" s="17">
        <f t="shared" si="147"/>
        <v>14548.14</v>
      </c>
      <c r="AQ424" s="17">
        <f t="shared" si="148"/>
        <v>25.886370106761564</v>
      </c>
      <c r="AR424" s="17">
        <f t="shared" si="149"/>
        <v>9983.2999999999993</v>
      </c>
      <c r="AS424" s="17">
        <f t="shared" si="150"/>
        <v>17.763879003558717</v>
      </c>
      <c r="AT424" s="18" t="str">
        <f t="shared" si="151"/>
        <v>Medium</v>
      </c>
      <c r="AU424" s="16" t="str">
        <f t="shared" si="152"/>
        <v>Normal</v>
      </c>
      <c r="AV424" s="17">
        <f t="shared" si="153"/>
        <v>207.09096085409251</v>
      </c>
    </row>
    <row r="425" spans="1:48">
      <c r="A425">
        <v>424</v>
      </c>
      <c r="B425" s="2">
        <v>46181</v>
      </c>
      <c r="C425" t="s">
        <v>46</v>
      </c>
      <c r="D425" t="s">
        <v>27</v>
      </c>
      <c r="E425" t="s">
        <v>35</v>
      </c>
      <c r="F425" t="s">
        <v>57</v>
      </c>
      <c r="G425" t="s">
        <v>58</v>
      </c>
      <c r="H425" t="s">
        <v>527</v>
      </c>
      <c r="I425" t="s">
        <v>96</v>
      </c>
      <c r="J425" s="4">
        <v>761</v>
      </c>
      <c r="K425" s="4">
        <v>632</v>
      </c>
      <c r="L425" s="4">
        <v>592</v>
      </c>
      <c r="M425" s="4">
        <v>40</v>
      </c>
      <c r="N425" s="4">
        <v>9</v>
      </c>
      <c r="O425" s="4">
        <v>32</v>
      </c>
      <c r="P425" t="s">
        <v>76</v>
      </c>
      <c r="Q425" s="4">
        <v>49</v>
      </c>
      <c r="R425" s="4">
        <v>50</v>
      </c>
      <c r="S425" s="4">
        <v>77</v>
      </c>
      <c r="T425" s="5">
        <v>1.76</v>
      </c>
      <c r="U425" s="5">
        <v>20.9</v>
      </c>
      <c r="V425" s="43">
        <v>14009.36</v>
      </c>
      <c r="W425" s="5">
        <v>7.24</v>
      </c>
      <c r="X425" s="6" t="s">
        <v>50</v>
      </c>
      <c r="Y425" s="4">
        <v>31</v>
      </c>
      <c r="Z425" s="43">
        <v>22010.14</v>
      </c>
      <c r="AA425" s="8">
        <f t="shared" si="132"/>
        <v>0.83048620236530879</v>
      </c>
      <c r="AB425" s="8">
        <f t="shared" si="133"/>
        <v>6.3291139240506333E-2</v>
      </c>
      <c r="AC425" s="8">
        <f t="shared" si="134"/>
        <v>1.4240506329113924E-2</v>
      </c>
      <c r="AD425" s="8">
        <f t="shared" si="135"/>
        <v>0.93670886075949367</v>
      </c>
      <c r="AE425" s="11">
        <f t="shared" si="136"/>
        <v>0.53333333333333333</v>
      </c>
      <c r="AF425" s="11">
        <f t="shared" si="137"/>
        <v>72</v>
      </c>
      <c r="AG425" s="11">
        <f t="shared" si="138"/>
        <v>8.7777777777777786</v>
      </c>
      <c r="AH425" s="13">
        <f t="shared" si="139"/>
        <v>9.8247222222222224</v>
      </c>
      <c r="AI425">
        <f t="shared" si="140"/>
        <v>10.358055555555556</v>
      </c>
      <c r="AJ425" s="14">
        <f t="shared" si="141"/>
        <v>0.94851028453431308</v>
      </c>
      <c r="AK425">
        <f t="shared" si="142"/>
        <v>73.469387755102048</v>
      </c>
      <c r="AL425" s="8">
        <f t="shared" si="143"/>
        <v>0.97999999999999987</v>
      </c>
      <c r="AM425" s="8">
        <f t="shared" si="144"/>
        <v>0.93670886075949367</v>
      </c>
      <c r="AN425" s="16">
        <f t="shared" si="145"/>
        <v>0.87070842828390349</v>
      </c>
      <c r="AO425" s="16">
        <f t="shared" si="146"/>
        <v>0.86399657285707154</v>
      </c>
      <c r="AP425" s="17">
        <f t="shared" si="147"/>
        <v>14009.36</v>
      </c>
      <c r="AQ425" s="17">
        <f t="shared" si="148"/>
        <v>22.166708860759496</v>
      </c>
      <c r="AR425" s="17">
        <f t="shared" si="149"/>
        <v>8000.7799999999988</v>
      </c>
      <c r="AS425" s="17">
        <f t="shared" si="150"/>
        <v>12.659462025316454</v>
      </c>
      <c r="AT425" s="18" t="str">
        <f t="shared" si="151"/>
        <v>High</v>
      </c>
      <c r="AU425" s="16" t="str">
        <f t="shared" si="152"/>
        <v>Normal</v>
      </c>
      <c r="AV425" s="17">
        <f t="shared" si="153"/>
        <v>199.50037974683545</v>
      </c>
    </row>
    <row r="426" spans="1:48">
      <c r="A426">
        <v>425</v>
      </c>
      <c r="B426" s="2">
        <v>46191</v>
      </c>
      <c r="C426" t="s">
        <v>46</v>
      </c>
      <c r="D426" t="s">
        <v>40</v>
      </c>
      <c r="E426" t="s">
        <v>67</v>
      </c>
      <c r="F426" t="s">
        <v>57</v>
      </c>
      <c r="G426" t="s">
        <v>103</v>
      </c>
      <c r="H426" t="s">
        <v>528</v>
      </c>
      <c r="I426" t="s">
        <v>69</v>
      </c>
      <c r="J426" s="4">
        <v>640</v>
      </c>
      <c r="K426" s="4">
        <v>568</v>
      </c>
      <c r="L426" s="4">
        <v>543</v>
      </c>
      <c r="M426" s="4">
        <v>25</v>
      </c>
      <c r="N426" s="4">
        <v>9</v>
      </c>
      <c r="O426" s="4">
        <v>43</v>
      </c>
      <c r="P426" t="s">
        <v>73</v>
      </c>
      <c r="Q426" s="4">
        <v>57</v>
      </c>
      <c r="R426" s="4">
        <v>62</v>
      </c>
      <c r="S426" s="4">
        <v>79.7</v>
      </c>
      <c r="T426" s="5">
        <v>1.53</v>
      </c>
      <c r="U426" s="5">
        <v>17.96</v>
      </c>
      <c r="V426" s="43">
        <v>16056.51</v>
      </c>
      <c r="W426" s="5">
        <v>7.07</v>
      </c>
      <c r="X426" s="6" t="s">
        <v>89</v>
      </c>
      <c r="Y426" s="4">
        <v>31</v>
      </c>
      <c r="Z426" s="43">
        <v>24977.15</v>
      </c>
      <c r="AA426" s="8">
        <f t="shared" si="132"/>
        <v>0.88749999999999996</v>
      </c>
      <c r="AB426" s="8">
        <f t="shared" si="133"/>
        <v>4.401408450704225E-2</v>
      </c>
      <c r="AC426" s="8">
        <f t="shared" si="134"/>
        <v>1.5845070422535211E-2</v>
      </c>
      <c r="AD426" s="8">
        <f t="shared" si="135"/>
        <v>0.95598591549295775</v>
      </c>
      <c r="AE426" s="11">
        <f t="shared" si="136"/>
        <v>0.71666666666666667</v>
      </c>
      <c r="AF426" s="11">
        <f t="shared" si="137"/>
        <v>58.064516129032256</v>
      </c>
      <c r="AG426" s="11">
        <f t="shared" si="138"/>
        <v>9.7822222222222219</v>
      </c>
      <c r="AH426" s="13">
        <f t="shared" si="139"/>
        <v>9.4166666666666661</v>
      </c>
      <c r="AI426">
        <f t="shared" si="140"/>
        <v>10.133333333333333</v>
      </c>
      <c r="AJ426" s="14">
        <f t="shared" si="141"/>
        <v>0.92927631578947367</v>
      </c>
      <c r="AK426">
        <f t="shared" si="142"/>
        <v>63.157894736842103</v>
      </c>
      <c r="AL426" s="8">
        <f t="shared" si="143"/>
        <v>0.91935483870967738</v>
      </c>
      <c r="AM426" s="8">
        <f t="shared" si="144"/>
        <v>0.95598591549295775</v>
      </c>
      <c r="AN426" s="16">
        <f t="shared" si="145"/>
        <v>0.81673191873012263</v>
      </c>
      <c r="AO426" s="16">
        <f t="shared" si="146"/>
        <v>0.86398492033028906</v>
      </c>
      <c r="AP426" s="17">
        <f t="shared" si="147"/>
        <v>16056.51</v>
      </c>
      <c r="AQ426" s="17">
        <f t="shared" si="148"/>
        <v>28.26850352112676</v>
      </c>
      <c r="AR426" s="17">
        <f t="shared" si="149"/>
        <v>8920.6400000000012</v>
      </c>
      <c r="AS426" s="17">
        <f t="shared" si="150"/>
        <v>15.705352112676058</v>
      </c>
      <c r="AT426" s="18" t="str">
        <f t="shared" si="151"/>
        <v>High</v>
      </c>
      <c r="AU426" s="16" t="str">
        <f t="shared" si="152"/>
        <v>Warning</v>
      </c>
      <c r="AV426" s="17">
        <f t="shared" si="153"/>
        <v>254.41653169014086</v>
      </c>
    </row>
    <row r="427" spans="1:48">
      <c r="A427">
        <v>426</v>
      </c>
      <c r="B427" s="2">
        <v>46196</v>
      </c>
      <c r="C427" t="s">
        <v>46</v>
      </c>
      <c r="D427" t="s">
        <v>108</v>
      </c>
      <c r="E427" t="s">
        <v>146</v>
      </c>
      <c r="F427" t="s">
        <v>57</v>
      </c>
      <c r="G427" t="s">
        <v>36</v>
      </c>
      <c r="H427" t="s">
        <v>529</v>
      </c>
      <c r="I427" t="s">
        <v>94</v>
      </c>
      <c r="J427" s="4">
        <v>733</v>
      </c>
      <c r="K427" s="4">
        <v>671</v>
      </c>
      <c r="L427" s="4">
        <v>614</v>
      </c>
      <c r="M427" s="4">
        <v>57</v>
      </c>
      <c r="N427" s="4">
        <v>22</v>
      </c>
      <c r="O427" s="4">
        <v>40</v>
      </c>
      <c r="P427" t="s">
        <v>70</v>
      </c>
      <c r="Q427" s="4">
        <v>45</v>
      </c>
      <c r="R427" s="4">
        <v>47</v>
      </c>
      <c r="S427" s="4">
        <v>78.3</v>
      </c>
      <c r="T427" s="5">
        <v>2.37</v>
      </c>
      <c r="U427" s="5">
        <v>22.05</v>
      </c>
      <c r="V427" s="43">
        <v>13931.35</v>
      </c>
      <c r="W427" s="5">
        <v>9.1300000000000008</v>
      </c>
      <c r="X427" s="6" t="s">
        <v>89</v>
      </c>
      <c r="Y427" s="4">
        <v>15</v>
      </c>
      <c r="Z427" s="43">
        <v>21259.4</v>
      </c>
      <c r="AA427" s="8">
        <f t="shared" si="132"/>
        <v>0.91541609822646652</v>
      </c>
      <c r="AB427" s="8">
        <f t="shared" si="133"/>
        <v>8.4947839046199708E-2</v>
      </c>
      <c r="AC427" s="8">
        <f t="shared" si="134"/>
        <v>3.2786885245901641E-2</v>
      </c>
      <c r="AD427" s="8">
        <f t="shared" si="135"/>
        <v>0.91505216095380026</v>
      </c>
      <c r="AE427" s="11">
        <f t="shared" si="136"/>
        <v>0.66666666666666663</v>
      </c>
      <c r="AF427" s="11">
        <f t="shared" si="137"/>
        <v>76.59574468085107</v>
      </c>
      <c r="AG427" s="11">
        <f t="shared" si="138"/>
        <v>8.7602777777777785</v>
      </c>
      <c r="AH427" s="13">
        <f t="shared" si="139"/>
        <v>8.4958333333333336</v>
      </c>
      <c r="AI427">
        <f t="shared" si="140"/>
        <v>9.1624999999999996</v>
      </c>
      <c r="AJ427" s="14">
        <f t="shared" si="141"/>
        <v>0.92723965438835843</v>
      </c>
      <c r="AK427">
        <f t="shared" si="142"/>
        <v>80</v>
      </c>
      <c r="AL427" s="8">
        <f t="shared" si="143"/>
        <v>0.95744680851063835</v>
      </c>
      <c r="AM427" s="8">
        <f t="shared" si="144"/>
        <v>0.91505216095380026</v>
      </c>
      <c r="AN427" s="16">
        <f t="shared" si="145"/>
        <v>0.81236743034373415</v>
      </c>
      <c r="AO427" s="16">
        <f t="shared" si="146"/>
        <v>0.86406709946350657</v>
      </c>
      <c r="AP427" s="17">
        <f t="shared" si="147"/>
        <v>13931.35</v>
      </c>
      <c r="AQ427" s="17">
        <f t="shared" si="148"/>
        <v>20.762071535022354</v>
      </c>
      <c r="AR427" s="17">
        <f t="shared" si="149"/>
        <v>7328.0500000000011</v>
      </c>
      <c r="AS427" s="17">
        <f t="shared" si="150"/>
        <v>10.92108792846498</v>
      </c>
      <c r="AT427" s="18" t="str">
        <f t="shared" si="151"/>
        <v>High</v>
      </c>
      <c r="AU427" s="16" t="str">
        <f t="shared" si="152"/>
        <v>Warning</v>
      </c>
      <c r="AV427" s="17">
        <f t="shared" si="153"/>
        <v>456.76557377049181</v>
      </c>
    </row>
    <row r="428" spans="1:48">
      <c r="A428">
        <v>427</v>
      </c>
      <c r="B428" s="2">
        <v>46201</v>
      </c>
      <c r="C428" t="s">
        <v>46</v>
      </c>
      <c r="D428" t="s">
        <v>40</v>
      </c>
      <c r="E428" t="s">
        <v>67</v>
      </c>
      <c r="F428" t="s">
        <v>57</v>
      </c>
      <c r="G428" t="s">
        <v>103</v>
      </c>
      <c r="H428" t="s">
        <v>530</v>
      </c>
      <c r="I428" t="s">
        <v>117</v>
      </c>
      <c r="J428" s="4">
        <v>570</v>
      </c>
      <c r="K428" s="4">
        <v>516</v>
      </c>
      <c r="L428" s="4">
        <v>493</v>
      </c>
      <c r="M428" s="4">
        <v>23</v>
      </c>
      <c r="N428" s="4">
        <v>8</v>
      </c>
      <c r="O428" s="4">
        <v>24</v>
      </c>
      <c r="P428" t="s">
        <v>33</v>
      </c>
      <c r="Q428" s="4">
        <v>57</v>
      </c>
      <c r="R428" s="4">
        <v>58</v>
      </c>
      <c r="S428" s="4">
        <v>63.6</v>
      </c>
      <c r="T428" s="5">
        <v>2.25</v>
      </c>
      <c r="U428" s="5">
        <v>17.43</v>
      </c>
      <c r="V428" s="43">
        <v>14859.7</v>
      </c>
      <c r="W428" s="5">
        <v>7.59</v>
      </c>
      <c r="X428" s="6" t="s">
        <v>34</v>
      </c>
      <c r="Y428" s="4">
        <v>14</v>
      </c>
      <c r="Z428" s="43">
        <v>22741.38</v>
      </c>
      <c r="AA428" s="8">
        <f t="shared" si="132"/>
        <v>0.90526315789473688</v>
      </c>
      <c r="AB428" s="8">
        <f t="shared" si="133"/>
        <v>4.4573643410852716E-2</v>
      </c>
      <c r="AC428" s="8">
        <f t="shared" si="134"/>
        <v>1.5503875968992248E-2</v>
      </c>
      <c r="AD428" s="8">
        <f t="shared" si="135"/>
        <v>0.95542635658914732</v>
      </c>
      <c r="AE428" s="11">
        <f t="shared" si="136"/>
        <v>0.4</v>
      </c>
      <c r="AF428" s="11">
        <f t="shared" si="137"/>
        <v>62.068965517241381</v>
      </c>
      <c r="AG428" s="11">
        <f t="shared" si="138"/>
        <v>8.3133333333333326</v>
      </c>
      <c r="AH428" s="13">
        <f t="shared" si="139"/>
        <v>8.625</v>
      </c>
      <c r="AI428">
        <f t="shared" si="140"/>
        <v>9.0250000000000004</v>
      </c>
      <c r="AJ428" s="14">
        <f t="shared" si="141"/>
        <v>0.95567867036011078</v>
      </c>
      <c r="AK428">
        <f t="shared" si="142"/>
        <v>63.157894736842103</v>
      </c>
      <c r="AL428" s="8">
        <f t="shared" si="143"/>
        <v>0.98275862068965525</v>
      </c>
      <c r="AM428" s="8">
        <f t="shared" si="144"/>
        <v>0.95542635658914732</v>
      </c>
      <c r="AN428" s="16">
        <f t="shared" si="145"/>
        <v>0.89733782129742967</v>
      </c>
      <c r="AO428" s="16">
        <f t="shared" si="146"/>
        <v>0.86415716857347147</v>
      </c>
      <c r="AP428" s="17">
        <f t="shared" si="147"/>
        <v>14859.7</v>
      </c>
      <c r="AQ428" s="17">
        <f t="shared" si="148"/>
        <v>28.797868217054265</v>
      </c>
      <c r="AR428" s="17">
        <f t="shared" si="149"/>
        <v>7881.68</v>
      </c>
      <c r="AS428" s="17">
        <f t="shared" si="150"/>
        <v>15.274573643410854</v>
      </c>
      <c r="AT428" s="18" t="str">
        <f t="shared" si="151"/>
        <v>Low</v>
      </c>
      <c r="AU428" s="16" t="str">
        <f t="shared" si="152"/>
        <v>Normal</v>
      </c>
      <c r="AV428" s="17">
        <f t="shared" si="153"/>
        <v>230.38294573643412</v>
      </c>
    </row>
    <row r="429" spans="1:48">
      <c r="A429">
        <v>428</v>
      </c>
      <c r="B429" s="2">
        <v>46041</v>
      </c>
      <c r="C429" t="s">
        <v>46</v>
      </c>
      <c r="D429" t="s">
        <v>77</v>
      </c>
      <c r="E429" t="s">
        <v>105</v>
      </c>
      <c r="F429" t="s">
        <v>42</v>
      </c>
      <c r="G429" t="s">
        <v>47</v>
      </c>
      <c r="H429" t="s">
        <v>531</v>
      </c>
      <c r="I429" t="s">
        <v>154</v>
      </c>
      <c r="J429" s="4">
        <v>577</v>
      </c>
      <c r="K429" s="4">
        <v>542</v>
      </c>
      <c r="L429" s="4">
        <v>498</v>
      </c>
      <c r="M429" s="4">
        <v>44</v>
      </c>
      <c r="N429" s="4">
        <v>15</v>
      </c>
      <c r="O429" s="4">
        <v>37</v>
      </c>
      <c r="P429" t="s">
        <v>54</v>
      </c>
      <c r="Q429" s="4">
        <v>64</v>
      </c>
      <c r="R429" s="4">
        <v>70</v>
      </c>
      <c r="S429" s="4">
        <v>77.400000000000006</v>
      </c>
      <c r="T429" s="5">
        <v>1.46</v>
      </c>
      <c r="U429" s="5">
        <v>23.47</v>
      </c>
      <c r="V429" s="43">
        <v>16050.33</v>
      </c>
      <c r="W429" s="5">
        <v>8.3699999999999992</v>
      </c>
      <c r="X429" s="6" t="s">
        <v>34</v>
      </c>
      <c r="Y429" s="4">
        <v>38</v>
      </c>
      <c r="Z429" s="43">
        <v>25894</v>
      </c>
      <c r="AA429" s="8">
        <f t="shared" si="132"/>
        <v>0.93934142114384744</v>
      </c>
      <c r="AB429" s="8">
        <f t="shared" si="133"/>
        <v>8.1180811808118078E-2</v>
      </c>
      <c r="AC429" s="8">
        <f t="shared" si="134"/>
        <v>2.7675276752767528E-2</v>
      </c>
      <c r="AD429" s="8">
        <f t="shared" si="135"/>
        <v>0.91881918819188191</v>
      </c>
      <c r="AE429" s="11">
        <f t="shared" si="136"/>
        <v>0.6166666666666667</v>
      </c>
      <c r="AF429" s="11">
        <f t="shared" si="137"/>
        <v>51.428571428571431</v>
      </c>
      <c r="AG429" s="11">
        <f t="shared" si="138"/>
        <v>10.53888888888889</v>
      </c>
      <c r="AH429" s="13">
        <f t="shared" si="139"/>
        <v>9.6411111111111101</v>
      </c>
      <c r="AI429">
        <f t="shared" si="140"/>
        <v>10.257777777777777</v>
      </c>
      <c r="AJ429" s="14">
        <f t="shared" si="141"/>
        <v>0.9398830155979202</v>
      </c>
      <c r="AK429">
        <f t="shared" si="142"/>
        <v>56.25</v>
      </c>
      <c r="AL429" s="8">
        <f t="shared" si="143"/>
        <v>0.91428571428571437</v>
      </c>
      <c r="AM429" s="8">
        <f t="shared" si="144"/>
        <v>0.91881918819188191</v>
      </c>
      <c r="AN429" s="16">
        <f t="shared" si="145"/>
        <v>0.78956118801098873</v>
      </c>
      <c r="AO429" s="16">
        <f t="shared" si="146"/>
        <v>0.86409926167517481</v>
      </c>
      <c r="AP429" s="17">
        <f t="shared" si="147"/>
        <v>16050.33</v>
      </c>
      <c r="AQ429" s="17">
        <f t="shared" si="148"/>
        <v>29.613154981549815</v>
      </c>
      <c r="AR429" s="17">
        <f t="shared" si="149"/>
        <v>9843.67</v>
      </c>
      <c r="AS429" s="17">
        <f t="shared" si="150"/>
        <v>18.161752767527677</v>
      </c>
      <c r="AT429" s="18" t="str">
        <f t="shared" si="151"/>
        <v>High</v>
      </c>
      <c r="AU429" s="16" t="str">
        <f t="shared" si="152"/>
        <v>Warning</v>
      </c>
      <c r="AV429" s="17">
        <f t="shared" si="153"/>
        <v>444.19732472324722</v>
      </c>
    </row>
    <row r="430" spans="1:48">
      <c r="A430">
        <v>429</v>
      </c>
      <c r="B430" s="2">
        <v>46036</v>
      </c>
      <c r="C430" t="s">
        <v>46</v>
      </c>
      <c r="D430" t="s">
        <v>27</v>
      </c>
      <c r="E430" t="s">
        <v>51</v>
      </c>
      <c r="F430" t="s">
        <v>57</v>
      </c>
      <c r="G430" t="s">
        <v>58</v>
      </c>
      <c r="H430" t="s">
        <v>532</v>
      </c>
      <c r="I430" t="s">
        <v>38</v>
      </c>
      <c r="J430" s="4">
        <v>819</v>
      </c>
      <c r="K430" s="4">
        <v>669</v>
      </c>
      <c r="L430" s="4">
        <v>625</v>
      </c>
      <c r="M430" s="4">
        <v>44</v>
      </c>
      <c r="N430" s="4">
        <v>9</v>
      </c>
      <c r="O430" s="4">
        <v>44</v>
      </c>
      <c r="P430" t="s">
        <v>76</v>
      </c>
      <c r="Q430" s="4">
        <v>49</v>
      </c>
      <c r="R430" s="4">
        <v>49</v>
      </c>
      <c r="S430" s="4">
        <v>71.5</v>
      </c>
      <c r="T430" s="5">
        <v>2.86</v>
      </c>
      <c r="U430" s="5">
        <v>25.98</v>
      </c>
      <c r="V430" s="43">
        <v>14299.51</v>
      </c>
      <c r="W430" s="5">
        <v>5.96</v>
      </c>
      <c r="X430" s="6" t="s">
        <v>89</v>
      </c>
      <c r="Y430" s="4">
        <v>46</v>
      </c>
      <c r="Z430" s="43">
        <v>23409.26</v>
      </c>
      <c r="AA430" s="8">
        <f t="shared" si="132"/>
        <v>0.81684981684981683</v>
      </c>
      <c r="AB430" s="8">
        <f t="shared" si="133"/>
        <v>6.5769805680119586E-2</v>
      </c>
      <c r="AC430" s="8">
        <f t="shared" si="134"/>
        <v>1.3452914798206279E-2</v>
      </c>
      <c r="AD430" s="8">
        <f t="shared" si="135"/>
        <v>0.93423019431988041</v>
      </c>
      <c r="AE430" s="11">
        <f t="shared" si="136"/>
        <v>0.73333333333333328</v>
      </c>
      <c r="AF430" s="11">
        <f t="shared" si="137"/>
        <v>73.469387755102048</v>
      </c>
      <c r="AG430" s="11">
        <f t="shared" si="138"/>
        <v>9.105833333333333</v>
      </c>
      <c r="AH430" s="13">
        <f t="shared" si="139"/>
        <v>10.414166666666668</v>
      </c>
      <c r="AI430">
        <f t="shared" si="140"/>
        <v>11.147500000000001</v>
      </c>
      <c r="AJ430" s="14">
        <f t="shared" si="141"/>
        <v>0.93421544441952609</v>
      </c>
      <c r="AK430">
        <f t="shared" si="142"/>
        <v>73.469387755102048</v>
      </c>
      <c r="AL430" s="8">
        <f t="shared" si="143"/>
        <v>1</v>
      </c>
      <c r="AM430" s="8">
        <f t="shared" si="144"/>
        <v>0.93423019431988041</v>
      </c>
      <c r="AN430" s="16">
        <f t="shared" si="145"/>
        <v>0.87277227617668729</v>
      </c>
      <c r="AO430" s="16">
        <f t="shared" si="146"/>
        <v>0.86422957299276948</v>
      </c>
      <c r="AP430" s="17">
        <f t="shared" si="147"/>
        <v>14299.51</v>
      </c>
      <c r="AQ430" s="17">
        <f t="shared" si="148"/>
        <v>21.374454409566518</v>
      </c>
      <c r="AR430" s="17">
        <f t="shared" si="149"/>
        <v>9109.7499999999982</v>
      </c>
      <c r="AS430" s="17">
        <f t="shared" si="150"/>
        <v>13.616965620328846</v>
      </c>
      <c r="AT430" s="18" t="str">
        <f t="shared" si="151"/>
        <v>High</v>
      </c>
      <c r="AU430" s="16" t="str">
        <f t="shared" si="152"/>
        <v>Normal</v>
      </c>
      <c r="AV430" s="17">
        <f t="shared" si="153"/>
        <v>192.37008968609865</v>
      </c>
    </row>
    <row r="431" spans="1:48">
      <c r="A431">
        <v>430</v>
      </c>
      <c r="B431" s="2">
        <v>46108</v>
      </c>
      <c r="C431" t="s">
        <v>26</v>
      </c>
      <c r="D431" t="s">
        <v>77</v>
      </c>
      <c r="E431" t="s">
        <v>84</v>
      </c>
      <c r="F431" t="s">
        <v>42</v>
      </c>
      <c r="G431" t="s">
        <v>36</v>
      </c>
      <c r="H431" t="s">
        <v>533</v>
      </c>
      <c r="I431" t="s">
        <v>129</v>
      </c>
      <c r="J431" s="4">
        <v>800</v>
      </c>
      <c r="K431" s="4">
        <v>695</v>
      </c>
      <c r="L431" s="4">
        <v>656</v>
      </c>
      <c r="M431" s="4">
        <v>39</v>
      </c>
      <c r="N431" s="4">
        <v>11</v>
      </c>
      <c r="O431" s="4">
        <v>29</v>
      </c>
      <c r="P431" t="s">
        <v>81</v>
      </c>
      <c r="Q431" s="4">
        <v>45</v>
      </c>
      <c r="R431" s="4">
        <v>48</v>
      </c>
      <c r="S431" s="4">
        <v>73.599999999999994</v>
      </c>
      <c r="T431" s="5">
        <v>1.7</v>
      </c>
      <c r="U431" s="5">
        <v>28.23</v>
      </c>
      <c r="V431" s="43">
        <v>14910.04</v>
      </c>
      <c r="W431" s="5">
        <v>7.63</v>
      </c>
      <c r="X431" s="6" t="s">
        <v>34</v>
      </c>
      <c r="Y431" s="4">
        <v>18</v>
      </c>
      <c r="Z431" s="43">
        <v>23267.66</v>
      </c>
      <c r="AA431" s="8">
        <f t="shared" si="132"/>
        <v>0.86875000000000002</v>
      </c>
      <c r="AB431" s="8">
        <f t="shared" si="133"/>
        <v>5.6115107913669061E-2</v>
      </c>
      <c r="AC431" s="8">
        <f t="shared" si="134"/>
        <v>1.5827338129496403E-2</v>
      </c>
      <c r="AD431" s="8">
        <f t="shared" si="135"/>
        <v>0.94388489208633097</v>
      </c>
      <c r="AE431" s="11">
        <f t="shared" si="136"/>
        <v>0.48333333333333334</v>
      </c>
      <c r="AF431" s="11">
        <f t="shared" si="137"/>
        <v>75</v>
      </c>
      <c r="AG431" s="11">
        <f t="shared" si="138"/>
        <v>9.2666666666666675</v>
      </c>
      <c r="AH431" s="13">
        <f t="shared" si="139"/>
        <v>9.5166666666666675</v>
      </c>
      <c r="AI431">
        <f t="shared" si="140"/>
        <v>10</v>
      </c>
      <c r="AJ431" s="14">
        <f t="shared" si="141"/>
        <v>0.95166666666666677</v>
      </c>
      <c r="AK431">
        <f t="shared" si="142"/>
        <v>80</v>
      </c>
      <c r="AL431" s="8">
        <f t="shared" si="143"/>
        <v>0.9375</v>
      </c>
      <c r="AM431" s="8">
        <f t="shared" si="144"/>
        <v>0.94388489208633097</v>
      </c>
      <c r="AN431" s="16">
        <f t="shared" si="145"/>
        <v>0.84212230215827355</v>
      </c>
      <c r="AO431" s="16">
        <f t="shared" si="146"/>
        <v>0.8642146120414842</v>
      </c>
      <c r="AP431" s="17">
        <f t="shared" si="147"/>
        <v>14910.04</v>
      </c>
      <c r="AQ431" s="17">
        <f t="shared" si="148"/>
        <v>21.453294964028778</v>
      </c>
      <c r="AR431" s="17">
        <f t="shared" si="149"/>
        <v>8357.619999999999</v>
      </c>
      <c r="AS431" s="17">
        <f t="shared" si="150"/>
        <v>12.02535251798561</v>
      </c>
      <c r="AT431" s="18" t="str">
        <f t="shared" si="151"/>
        <v>Medium</v>
      </c>
      <c r="AU431" s="16" t="str">
        <f t="shared" si="152"/>
        <v>Warning</v>
      </c>
      <c r="AV431" s="17">
        <f t="shared" si="153"/>
        <v>235.98624460431657</v>
      </c>
    </row>
    <row r="432" spans="1:48">
      <c r="A432">
        <v>431</v>
      </c>
      <c r="B432" s="2">
        <v>46049</v>
      </c>
      <c r="C432" t="s">
        <v>26</v>
      </c>
      <c r="D432" t="s">
        <v>40</v>
      </c>
      <c r="E432" t="s">
        <v>74</v>
      </c>
      <c r="F432" t="s">
        <v>29</v>
      </c>
      <c r="G432" t="s">
        <v>58</v>
      </c>
      <c r="H432" t="s">
        <v>534</v>
      </c>
      <c r="I432" t="s">
        <v>63</v>
      </c>
      <c r="J432" s="4">
        <v>775</v>
      </c>
      <c r="K432" s="4">
        <v>854</v>
      </c>
      <c r="L432" s="4">
        <v>804</v>
      </c>
      <c r="M432" s="4">
        <v>50</v>
      </c>
      <c r="N432" s="4">
        <v>9</v>
      </c>
      <c r="O432" s="4">
        <v>13</v>
      </c>
      <c r="P432" t="s">
        <v>76</v>
      </c>
      <c r="Q432" s="4">
        <v>49</v>
      </c>
      <c r="R432" s="4">
        <v>47</v>
      </c>
      <c r="S432" s="4">
        <v>68.8</v>
      </c>
      <c r="T432" s="5">
        <v>1.73</v>
      </c>
      <c r="U432" s="5">
        <v>29.92</v>
      </c>
      <c r="V432" s="43">
        <v>18511.2</v>
      </c>
      <c r="W432" s="5">
        <v>8.39</v>
      </c>
      <c r="X432" s="6" t="s">
        <v>89</v>
      </c>
      <c r="Y432" s="4">
        <v>30</v>
      </c>
      <c r="Z432" s="43">
        <v>30642.82</v>
      </c>
      <c r="AA432" s="8">
        <f t="shared" si="132"/>
        <v>1.1019354838709678</v>
      </c>
      <c r="AB432" s="8">
        <f t="shared" si="133"/>
        <v>5.8548009367681501E-2</v>
      </c>
      <c r="AC432" s="8">
        <f t="shared" si="134"/>
        <v>1.0538641686182669E-2</v>
      </c>
      <c r="AD432" s="8">
        <f t="shared" si="135"/>
        <v>0.94145199063231855</v>
      </c>
      <c r="AE432" s="11">
        <f t="shared" si="136"/>
        <v>0.21666666666666667</v>
      </c>
      <c r="AF432" s="11">
        <f t="shared" si="137"/>
        <v>76.59574468085107</v>
      </c>
      <c r="AG432" s="11">
        <f t="shared" si="138"/>
        <v>11.149444444444445</v>
      </c>
      <c r="AH432" s="13">
        <f t="shared" si="139"/>
        <v>10.331944444444444</v>
      </c>
      <c r="AI432">
        <f t="shared" si="140"/>
        <v>10.548611111111111</v>
      </c>
      <c r="AJ432" s="14">
        <f t="shared" si="141"/>
        <v>0.97946017116524031</v>
      </c>
      <c r="AK432">
        <f t="shared" si="142"/>
        <v>73.469387755102048</v>
      </c>
      <c r="AL432" s="8">
        <f t="shared" si="143"/>
        <v>1.0425531914893618</v>
      </c>
      <c r="AM432" s="8">
        <f t="shared" si="144"/>
        <v>0.94145199063231855</v>
      </c>
      <c r="AN432" s="16">
        <f t="shared" si="145"/>
        <v>0.96135365247959059</v>
      </c>
      <c r="AO432" s="16">
        <f t="shared" si="146"/>
        <v>0.86425337047987583</v>
      </c>
      <c r="AP432" s="17">
        <f t="shared" si="147"/>
        <v>18511.2</v>
      </c>
      <c r="AQ432" s="17">
        <f t="shared" si="148"/>
        <v>21.675878220140515</v>
      </c>
      <c r="AR432" s="17">
        <f t="shared" si="149"/>
        <v>12131.619999999999</v>
      </c>
      <c r="AS432" s="17">
        <f t="shared" si="150"/>
        <v>14.205644028103043</v>
      </c>
      <c r="AT432" s="18" t="str">
        <f t="shared" si="151"/>
        <v>Low</v>
      </c>
      <c r="AU432" s="16" t="str">
        <f t="shared" si="152"/>
        <v>Normal</v>
      </c>
      <c r="AV432" s="17">
        <f t="shared" si="153"/>
        <v>195.08290398126462</v>
      </c>
    </row>
    <row r="433" spans="1:48">
      <c r="A433">
        <v>432</v>
      </c>
      <c r="B433" s="2">
        <v>46052</v>
      </c>
      <c r="C433" t="s">
        <v>46</v>
      </c>
      <c r="D433" t="s">
        <v>27</v>
      </c>
      <c r="E433" t="s">
        <v>28</v>
      </c>
      <c r="F433" t="s">
        <v>57</v>
      </c>
      <c r="G433" t="s">
        <v>58</v>
      </c>
      <c r="H433" t="s">
        <v>535</v>
      </c>
      <c r="I433" t="s">
        <v>117</v>
      </c>
      <c r="J433" s="4">
        <v>795</v>
      </c>
      <c r="K433" s="4">
        <v>690</v>
      </c>
      <c r="L433" s="4">
        <v>650</v>
      </c>
      <c r="M433" s="4">
        <v>40</v>
      </c>
      <c r="N433" s="4">
        <v>13</v>
      </c>
      <c r="O433" s="4">
        <v>31</v>
      </c>
      <c r="P433" t="s">
        <v>73</v>
      </c>
      <c r="Q433" s="4">
        <v>49</v>
      </c>
      <c r="R433" s="4">
        <v>50</v>
      </c>
      <c r="S433" s="4">
        <v>71.8</v>
      </c>
      <c r="T433" s="5">
        <v>1.1100000000000001</v>
      </c>
      <c r="U433" s="5">
        <v>29.31</v>
      </c>
      <c r="V433" s="43">
        <v>15580.44</v>
      </c>
      <c r="W433" s="5">
        <v>8.58</v>
      </c>
      <c r="X433" s="6" t="s">
        <v>34</v>
      </c>
      <c r="Y433" s="4">
        <v>16</v>
      </c>
      <c r="Z433" s="43">
        <v>24146.79</v>
      </c>
      <c r="AA433" s="8">
        <f t="shared" si="132"/>
        <v>0.86792452830188682</v>
      </c>
      <c r="AB433" s="8">
        <f t="shared" si="133"/>
        <v>5.7971014492753624E-2</v>
      </c>
      <c r="AC433" s="8">
        <f t="shared" si="134"/>
        <v>1.8840579710144929E-2</v>
      </c>
      <c r="AD433" s="8">
        <f t="shared" si="135"/>
        <v>0.94202898550724634</v>
      </c>
      <c r="AE433" s="11">
        <f t="shared" si="136"/>
        <v>0.51666666666666672</v>
      </c>
      <c r="AF433" s="11">
        <f t="shared" si="137"/>
        <v>72</v>
      </c>
      <c r="AG433" s="11">
        <f t="shared" si="138"/>
        <v>9.5833333333333339</v>
      </c>
      <c r="AH433" s="13">
        <f t="shared" si="139"/>
        <v>10.304166666666665</v>
      </c>
      <c r="AI433">
        <f t="shared" si="140"/>
        <v>10.820833333333333</v>
      </c>
      <c r="AJ433" s="14">
        <f t="shared" si="141"/>
        <v>0.95225259915286864</v>
      </c>
      <c r="AK433">
        <f t="shared" si="142"/>
        <v>73.469387755102048</v>
      </c>
      <c r="AL433" s="8">
        <f t="shared" si="143"/>
        <v>0.97999999999999987</v>
      </c>
      <c r="AM433" s="8">
        <f t="shared" si="144"/>
        <v>0.94202898550724634</v>
      </c>
      <c r="AN433" s="16">
        <f t="shared" si="145"/>
        <v>0.87910855892808293</v>
      </c>
      <c r="AO433" s="16">
        <f t="shared" si="146"/>
        <v>0.86408271972064965</v>
      </c>
      <c r="AP433" s="17">
        <f t="shared" si="147"/>
        <v>15580.44</v>
      </c>
      <c r="AQ433" s="17">
        <f t="shared" si="148"/>
        <v>22.580347826086957</v>
      </c>
      <c r="AR433" s="17">
        <f t="shared" si="149"/>
        <v>8566.35</v>
      </c>
      <c r="AS433" s="17">
        <f t="shared" si="150"/>
        <v>12.415000000000001</v>
      </c>
      <c r="AT433" s="18" t="str">
        <f t="shared" si="151"/>
        <v>Low</v>
      </c>
      <c r="AU433" s="16" t="str">
        <f t="shared" si="152"/>
        <v>Normal</v>
      </c>
      <c r="AV433" s="17">
        <f t="shared" si="153"/>
        <v>293.54452173913046</v>
      </c>
    </row>
    <row r="434" spans="1:48">
      <c r="A434">
        <v>433</v>
      </c>
      <c r="B434" s="2">
        <v>46069</v>
      </c>
      <c r="C434" t="s">
        <v>46</v>
      </c>
      <c r="D434" t="s">
        <v>27</v>
      </c>
      <c r="E434" t="s">
        <v>35</v>
      </c>
      <c r="F434" t="s">
        <v>29</v>
      </c>
      <c r="G434" t="s">
        <v>36</v>
      </c>
      <c r="H434" t="s">
        <v>536</v>
      </c>
      <c r="I434" t="s">
        <v>94</v>
      </c>
      <c r="J434" s="4">
        <v>829</v>
      </c>
      <c r="K434" s="4">
        <v>780</v>
      </c>
      <c r="L434" s="4">
        <v>732</v>
      </c>
      <c r="M434" s="4">
        <v>48</v>
      </c>
      <c r="N434" s="4">
        <v>19</v>
      </c>
      <c r="O434" s="4">
        <v>35</v>
      </c>
      <c r="P434" t="s">
        <v>81</v>
      </c>
      <c r="Q434" s="4">
        <v>45</v>
      </c>
      <c r="R434" s="4">
        <v>44</v>
      </c>
      <c r="S434" s="4">
        <v>70.7</v>
      </c>
      <c r="T434" s="5">
        <v>1.84</v>
      </c>
      <c r="U434" s="5">
        <v>27.99</v>
      </c>
      <c r="V434" s="43">
        <v>15734.67</v>
      </c>
      <c r="W434" s="5">
        <v>8.49</v>
      </c>
      <c r="X434" s="6" t="s">
        <v>89</v>
      </c>
      <c r="Y434" s="4">
        <v>9</v>
      </c>
      <c r="Z434" s="43">
        <v>25226.79</v>
      </c>
      <c r="AA434" s="8">
        <f t="shared" si="132"/>
        <v>0.94089264173703258</v>
      </c>
      <c r="AB434" s="8">
        <f t="shared" si="133"/>
        <v>6.1538461538461542E-2</v>
      </c>
      <c r="AC434" s="8">
        <f t="shared" si="134"/>
        <v>2.4358974358974359E-2</v>
      </c>
      <c r="AD434" s="8">
        <f t="shared" si="135"/>
        <v>0.93846153846153846</v>
      </c>
      <c r="AE434" s="11">
        <f t="shared" si="136"/>
        <v>0.58333333333333337</v>
      </c>
      <c r="AF434" s="11">
        <f t="shared" si="137"/>
        <v>81.818181818181813</v>
      </c>
      <c r="AG434" s="11">
        <f t="shared" si="138"/>
        <v>9.5333333333333332</v>
      </c>
      <c r="AH434" s="13">
        <f t="shared" si="139"/>
        <v>9.7791666666666668</v>
      </c>
      <c r="AI434">
        <f t="shared" si="140"/>
        <v>10.362500000000001</v>
      </c>
      <c r="AJ434" s="14">
        <f t="shared" si="141"/>
        <v>0.94370727784479291</v>
      </c>
      <c r="AK434">
        <f t="shared" si="142"/>
        <v>80</v>
      </c>
      <c r="AL434" s="8">
        <f t="shared" si="143"/>
        <v>1.0227272727272727</v>
      </c>
      <c r="AM434" s="8">
        <f t="shared" si="144"/>
        <v>0.93846153846153846</v>
      </c>
      <c r="AN434" s="16">
        <f t="shared" si="145"/>
        <v>0.90576100618320154</v>
      </c>
      <c r="AO434" s="16">
        <f t="shared" si="146"/>
        <v>0.8640562657783829</v>
      </c>
      <c r="AP434" s="17">
        <f t="shared" si="147"/>
        <v>15734.67</v>
      </c>
      <c r="AQ434" s="17">
        <f t="shared" si="148"/>
        <v>20.172653846153846</v>
      </c>
      <c r="AR434" s="17">
        <f t="shared" si="149"/>
        <v>9492.1200000000008</v>
      </c>
      <c r="AS434" s="17">
        <f t="shared" si="150"/>
        <v>12.169384615384617</v>
      </c>
      <c r="AT434" s="18" t="str">
        <f t="shared" si="151"/>
        <v>Low</v>
      </c>
      <c r="AU434" s="16" t="str">
        <f t="shared" si="152"/>
        <v>Normal</v>
      </c>
      <c r="AV434" s="17">
        <f t="shared" si="153"/>
        <v>383.28042307692306</v>
      </c>
    </row>
    <row r="435" spans="1:48">
      <c r="A435">
        <v>434</v>
      </c>
      <c r="B435" s="2">
        <v>46091</v>
      </c>
      <c r="C435" t="s">
        <v>46</v>
      </c>
      <c r="D435" t="s">
        <v>55</v>
      </c>
      <c r="E435" t="s">
        <v>92</v>
      </c>
      <c r="F435" t="s">
        <v>29</v>
      </c>
      <c r="G435" t="s">
        <v>58</v>
      </c>
      <c r="H435" t="s">
        <v>537</v>
      </c>
      <c r="I435" t="s">
        <v>86</v>
      </c>
      <c r="J435" s="4">
        <v>868</v>
      </c>
      <c r="K435" s="4">
        <v>835</v>
      </c>
      <c r="L435" s="4">
        <v>800</v>
      </c>
      <c r="M435" s="4">
        <v>35</v>
      </c>
      <c r="N435" s="4">
        <v>13</v>
      </c>
      <c r="O435" s="4">
        <v>23</v>
      </c>
      <c r="P435" t="s">
        <v>76</v>
      </c>
      <c r="Q435" s="4">
        <v>49</v>
      </c>
      <c r="R435" s="4">
        <v>49</v>
      </c>
      <c r="S435" s="4">
        <v>71.8</v>
      </c>
      <c r="T435" s="5">
        <v>1.74</v>
      </c>
      <c r="U435" s="5">
        <v>26.63</v>
      </c>
      <c r="V435" s="43">
        <v>18807.22</v>
      </c>
      <c r="W435" s="5">
        <v>8.99</v>
      </c>
      <c r="X435" s="6" t="s">
        <v>34</v>
      </c>
      <c r="Y435" s="4">
        <v>2</v>
      </c>
      <c r="Z435" s="43">
        <v>29696.37</v>
      </c>
      <c r="AA435" s="8">
        <f t="shared" si="132"/>
        <v>0.96198156682027647</v>
      </c>
      <c r="AB435" s="8">
        <f t="shared" si="133"/>
        <v>4.1916167664670656E-2</v>
      </c>
      <c r="AC435" s="8">
        <f t="shared" si="134"/>
        <v>1.5568862275449102E-2</v>
      </c>
      <c r="AD435" s="8">
        <f t="shared" si="135"/>
        <v>0.95808383233532934</v>
      </c>
      <c r="AE435" s="11">
        <f t="shared" si="136"/>
        <v>0.38333333333333336</v>
      </c>
      <c r="AF435" s="11">
        <f t="shared" si="137"/>
        <v>73.469387755102048</v>
      </c>
      <c r="AG435" s="11">
        <f t="shared" si="138"/>
        <v>11.365277777777777</v>
      </c>
      <c r="AH435" s="13">
        <f t="shared" si="139"/>
        <v>11.431111111111111</v>
      </c>
      <c r="AI435">
        <f t="shared" si="140"/>
        <v>11.814444444444444</v>
      </c>
      <c r="AJ435" s="14">
        <f t="shared" si="141"/>
        <v>0.96755384181322301</v>
      </c>
      <c r="AK435">
        <f t="shared" si="142"/>
        <v>73.469387755102048</v>
      </c>
      <c r="AL435" s="8">
        <f t="shared" si="143"/>
        <v>1</v>
      </c>
      <c r="AM435" s="8">
        <f t="shared" si="144"/>
        <v>0.95808383233532934</v>
      </c>
      <c r="AN435" s="16">
        <f t="shared" si="145"/>
        <v>0.92699769275518373</v>
      </c>
      <c r="AO435" s="16">
        <f t="shared" si="146"/>
        <v>0.86398271244433567</v>
      </c>
      <c r="AP435" s="17">
        <f t="shared" si="147"/>
        <v>18807.22</v>
      </c>
      <c r="AQ435" s="17">
        <f t="shared" si="148"/>
        <v>22.523616766467068</v>
      </c>
      <c r="AR435" s="17">
        <f t="shared" si="149"/>
        <v>10889.149999999998</v>
      </c>
      <c r="AS435" s="17">
        <f t="shared" si="150"/>
        <v>13.040898203592812</v>
      </c>
      <c r="AT435" s="18" t="str">
        <f t="shared" si="151"/>
        <v>Low</v>
      </c>
      <c r="AU435" s="16" t="str">
        <f t="shared" si="152"/>
        <v>Normal</v>
      </c>
      <c r="AV435" s="17">
        <f t="shared" si="153"/>
        <v>292.80701796407186</v>
      </c>
    </row>
    <row r="436" spans="1:48">
      <c r="A436">
        <v>435</v>
      </c>
      <c r="B436" s="2">
        <v>46150</v>
      </c>
      <c r="C436" t="s">
        <v>26</v>
      </c>
      <c r="D436" t="s">
        <v>108</v>
      </c>
      <c r="E436" t="s">
        <v>130</v>
      </c>
      <c r="F436" t="s">
        <v>42</v>
      </c>
      <c r="G436" t="s">
        <v>58</v>
      </c>
      <c r="H436" t="s">
        <v>538</v>
      </c>
      <c r="I436" t="s">
        <v>119</v>
      </c>
      <c r="J436" s="4">
        <v>650</v>
      </c>
      <c r="K436" s="4">
        <v>592</v>
      </c>
      <c r="L436" s="4">
        <v>565</v>
      </c>
      <c r="M436" s="4">
        <v>27</v>
      </c>
      <c r="N436" s="4">
        <v>7</v>
      </c>
      <c r="O436" s="4">
        <v>9</v>
      </c>
      <c r="P436" t="s">
        <v>76</v>
      </c>
      <c r="Q436" s="4">
        <v>49</v>
      </c>
      <c r="R436" s="4">
        <v>50</v>
      </c>
      <c r="S436" s="4">
        <v>72.900000000000006</v>
      </c>
      <c r="T436" s="5">
        <v>2.2599999999999998</v>
      </c>
      <c r="U436" s="5">
        <v>21.18</v>
      </c>
      <c r="V436" s="43">
        <v>12283.18</v>
      </c>
      <c r="W436" s="5">
        <v>8.39</v>
      </c>
      <c r="X436" s="6" t="s">
        <v>89</v>
      </c>
      <c r="Y436" s="4">
        <v>13</v>
      </c>
      <c r="Z436" s="43">
        <v>22014.52</v>
      </c>
      <c r="AA436" s="8">
        <f t="shared" si="132"/>
        <v>0.91076923076923078</v>
      </c>
      <c r="AB436" s="8">
        <f t="shared" si="133"/>
        <v>4.5608108108108107E-2</v>
      </c>
      <c r="AC436" s="8">
        <f t="shared" si="134"/>
        <v>1.1824324324324325E-2</v>
      </c>
      <c r="AD436" s="8">
        <f t="shared" si="135"/>
        <v>0.95439189189189189</v>
      </c>
      <c r="AE436" s="11">
        <f t="shared" si="136"/>
        <v>0.15</v>
      </c>
      <c r="AF436" s="11">
        <f t="shared" si="137"/>
        <v>72</v>
      </c>
      <c r="AG436" s="11">
        <f t="shared" si="138"/>
        <v>8.2222222222222214</v>
      </c>
      <c r="AH436" s="13">
        <f t="shared" si="139"/>
        <v>8.6972222222222211</v>
      </c>
      <c r="AI436">
        <f t="shared" si="140"/>
        <v>8.8472222222222214</v>
      </c>
      <c r="AJ436" s="14">
        <f t="shared" si="141"/>
        <v>0.98304552590266869</v>
      </c>
      <c r="AK436">
        <f t="shared" si="142"/>
        <v>73.469387755102048</v>
      </c>
      <c r="AL436" s="8">
        <f t="shared" si="143"/>
        <v>0.97999999999999987</v>
      </c>
      <c r="AM436" s="8">
        <f t="shared" si="144"/>
        <v>0.95439189189189189</v>
      </c>
      <c r="AN436" s="16">
        <f t="shared" si="145"/>
        <v>0.91944646569646549</v>
      </c>
      <c r="AO436" s="16">
        <f t="shared" si="146"/>
        <v>0.8638713785568608</v>
      </c>
      <c r="AP436" s="17">
        <f t="shared" si="147"/>
        <v>12283.18</v>
      </c>
      <c r="AQ436" s="17">
        <f t="shared" si="148"/>
        <v>20.748614864864866</v>
      </c>
      <c r="AR436" s="17">
        <f t="shared" si="149"/>
        <v>9731.34</v>
      </c>
      <c r="AS436" s="17">
        <f t="shared" si="150"/>
        <v>16.438074324324326</v>
      </c>
      <c r="AT436" s="18" t="str">
        <f t="shared" si="151"/>
        <v>Low</v>
      </c>
      <c r="AU436" s="16" t="str">
        <f t="shared" si="152"/>
        <v>Normal</v>
      </c>
      <c r="AV436" s="17">
        <f t="shared" si="153"/>
        <v>145.24030405405406</v>
      </c>
    </row>
    <row r="437" spans="1:48">
      <c r="A437">
        <v>436</v>
      </c>
      <c r="B437" s="2">
        <v>46090</v>
      </c>
      <c r="C437" t="s">
        <v>26</v>
      </c>
      <c r="D437" t="s">
        <v>27</v>
      </c>
      <c r="E437" t="s">
        <v>35</v>
      </c>
      <c r="F437" t="s">
        <v>42</v>
      </c>
      <c r="G437" t="s">
        <v>103</v>
      </c>
      <c r="H437" t="s">
        <v>539</v>
      </c>
      <c r="I437" t="s">
        <v>53</v>
      </c>
      <c r="J437" s="4">
        <v>720</v>
      </c>
      <c r="K437" s="4">
        <v>708</v>
      </c>
      <c r="L437" s="4">
        <v>665</v>
      </c>
      <c r="M437" s="4">
        <v>43</v>
      </c>
      <c r="N437" s="4">
        <v>17</v>
      </c>
      <c r="O437" s="4">
        <v>24</v>
      </c>
      <c r="P437" t="s">
        <v>33</v>
      </c>
      <c r="Q437" s="4">
        <v>57</v>
      </c>
      <c r="R437" s="4">
        <v>58</v>
      </c>
      <c r="S437" s="4">
        <v>70.599999999999994</v>
      </c>
      <c r="T437" s="5">
        <v>1.41</v>
      </c>
      <c r="U437" s="5">
        <v>25.48</v>
      </c>
      <c r="V437" s="43">
        <v>19629.580000000002</v>
      </c>
      <c r="W437" s="5">
        <v>8.76</v>
      </c>
      <c r="X437" s="6" t="s">
        <v>34</v>
      </c>
      <c r="Y437" s="4">
        <v>35</v>
      </c>
      <c r="Z437" s="43">
        <v>30372.12</v>
      </c>
      <c r="AA437" s="8">
        <f t="shared" si="132"/>
        <v>0.98333333333333328</v>
      </c>
      <c r="AB437" s="8">
        <f t="shared" si="133"/>
        <v>6.0734463276836161E-2</v>
      </c>
      <c r="AC437" s="8">
        <f t="shared" si="134"/>
        <v>2.4011299435028249E-2</v>
      </c>
      <c r="AD437" s="8">
        <f t="shared" si="135"/>
        <v>0.93926553672316382</v>
      </c>
      <c r="AE437" s="11">
        <f t="shared" si="136"/>
        <v>0.4</v>
      </c>
      <c r="AF437" s="11">
        <f t="shared" si="137"/>
        <v>62.068965517241381</v>
      </c>
      <c r="AG437" s="11">
        <f t="shared" si="138"/>
        <v>11.406666666666666</v>
      </c>
      <c r="AH437" s="13">
        <f t="shared" si="139"/>
        <v>11</v>
      </c>
      <c r="AI437">
        <f t="shared" si="140"/>
        <v>11.4</v>
      </c>
      <c r="AJ437" s="14">
        <f t="shared" si="141"/>
        <v>0.96491228070175439</v>
      </c>
      <c r="AK437">
        <f t="shared" si="142"/>
        <v>63.157894736842103</v>
      </c>
      <c r="AL437" s="8">
        <f t="shared" si="143"/>
        <v>0.98275862068965525</v>
      </c>
      <c r="AM437" s="8">
        <f t="shared" si="144"/>
        <v>0.93926553672316382</v>
      </c>
      <c r="AN437" s="16">
        <f t="shared" si="145"/>
        <v>0.89068283654782787</v>
      </c>
      <c r="AO437" s="16">
        <f t="shared" si="146"/>
        <v>0.86377301557077291</v>
      </c>
      <c r="AP437" s="17">
        <f t="shared" si="147"/>
        <v>19629.580000000002</v>
      </c>
      <c r="AQ437" s="17">
        <f t="shared" si="148"/>
        <v>27.725395480225991</v>
      </c>
      <c r="AR437" s="17">
        <f t="shared" si="149"/>
        <v>10742.539999999997</v>
      </c>
      <c r="AS437" s="17">
        <f t="shared" si="150"/>
        <v>15.173079096045194</v>
      </c>
      <c r="AT437" s="18" t="str">
        <f t="shared" si="151"/>
        <v>Low</v>
      </c>
      <c r="AU437" s="16" t="str">
        <f t="shared" si="152"/>
        <v>Normal</v>
      </c>
      <c r="AV437" s="17">
        <f t="shared" si="153"/>
        <v>471.33172316384184</v>
      </c>
    </row>
    <row r="438" spans="1:48">
      <c r="A438">
        <v>437</v>
      </c>
      <c r="B438" s="2">
        <v>46083</v>
      </c>
      <c r="C438" t="s">
        <v>26</v>
      </c>
      <c r="D438" t="s">
        <v>27</v>
      </c>
      <c r="E438" t="s">
        <v>35</v>
      </c>
      <c r="F438" t="s">
        <v>57</v>
      </c>
      <c r="G438" t="s">
        <v>47</v>
      </c>
      <c r="H438" t="s">
        <v>540</v>
      </c>
      <c r="I438" t="s">
        <v>119</v>
      </c>
      <c r="J438" s="4">
        <v>513</v>
      </c>
      <c r="K438" s="4">
        <v>455</v>
      </c>
      <c r="L438" s="4">
        <v>427</v>
      </c>
      <c r="M438" s="4">
        <v>28</v>
      </c>
      <c r="N438" s="4">
        <v>7</v>
      </c>
      <c r="O438" s="4">
        <v>41</v>
      </c>
      <c r="P438" t="s">
        <v>33</v>
      </c>
      <c r="Q438" s="4">
        <v>64</v>
      </c>
      <c r="R438" s="4">
        <v>66</v>
      </c>
      <c r="S438" s="4">
        <v>75.8</v>
      </c>
      <c r="T438" s="5">
        <v>1.63</v>
      </c>
      <c r="U438" s="5">
        <v>19.45</v>
      </c>
      <c r="V438" s="43">
        <v>14693.34</v>
      </c>
      <c r="W438" s="5">
        <v>7.68</v>
      </c>
      <c r="X438" s="6" t="s">
        <v>34</v>
      </c>
      <c r="Y438" s="4">
        <v>19</v>
      </c>
      <c r="Z438" s="43">
        <v>21549.7</v>
      </c>
      <c r="AA438" s="8">
        <f t="shared" si="132"/>
        <v>0.88693957115009747</v>
      </c>
      <c r="AB438" s="8">
        <f t="shared" si="133"/>
        <v>6.1538461538461542E-2</v>
      </c>
      <c r="AC438" s="8">
        <f t="shared" si="134"/>
        <v>1.5384615384615385E-2</v>
      </c>
      <c r="AD438" s="8">
        <f t="shared" si="135"/>
        <v>0.93846153846153846</v>
      </c>
      <c r="AE438" s="11">
        <f t="shared" si="136"/>
        <v>0.68333333333333335</v>
      </c>
      <c r="AF438" s="11">
        <f t="shared" si="137"/>
        <v>54.545454545454547</v>
      </c>
      <c r="AG438" s="11">
        <f t="shared" si="138"/>
        <v>8.3416666666666668</v>
      </c>
      <c r="AH438" s="13">
        <f t="shared" si="139"/>
        <v>8.4366666666666656</v>
      </c>
      <c r="AI438">
        <f t="shared" si="140"/>
        <v>9.1199999999999992</v>
      </c>
      <c r="AJ438" s="14">
        <f t="shared" si="141"/>
        <v>0.92507309941520466</v>
      </c>
      <c r="AK438">
        <f t="shared" si="142"/>
        <v>56.25</v>
      </c>
      <c r="AL438" s="8">
        <f t="shared" si="143"/>
        <v>0.96969696969696972</v>
      </c>
      <c r="AM438" s="8">
        <f t="shared" si="144"/>
        <v>0.93846153846153846</v>
      </c>
      <c r="AN438" s="16">
        <f t="shared" si="145"/>
        <v>0.84183808394334703</v>
      </c>
      <c r="AO438" s="16">
        <f t="shared" si="146"/>
        <v>0.86372530312223228</v>
      </c>
      <c r="AP438" s="17">
        <f t="shared" si="147"/>
        <v>14693.34</v>
      </c>
      <c r="AQ438" s="17">
        <f t="shared" si="148"/>
        <v>32.293054945054948</v>
      </c>
      <c r="AR438" s="17">
        <f t="shared" si="149"/>
        <v>6856.3600000000006</v>
      </c>
      <c r="AS438" s="17">
        <f t="shared" si="150"/>
        <v>15.068923076923078</v>
      </c>
      <c r="AT438" s="18" t="str">
        <f t="shared" si="151"/>
        <v>Medium</v>
      </c>
      <c r="AU438" s="16" t="str">
        <f t="shared" si="152"/>
        <v>Warning</v>
      </c>
      <c r="AV438" s="17">
        <f t="shared" si="153"/>
        <v>226.05138461538462</v>
      </c>
    </row>
    <row r="439" spans="1:48">
      <c r="A439">
        <v>438</v>
      </c>
      <c r="B439" s="2">
        <v>46032</v>
      </c>
      <c r="C439" t="s">
        <v>46</v>
      </c>
      <c r="D439" t="s">
        <v>40</v>
      </c>
      <c r="E439" t="s">
        <v>74</v>
      </c>
      <c r="F439" t="s">
        <v>57</v>
      </c>
      <c r="G439" t="s">
        <v>30</v>
      </c>
      <c r="H439" t="s">
        <v>541</v>
      </c>
      <c r="I439" t="s">
        <v>129</v>
      </c>
      <c r="J439" s="4">
        <v>760</v>
      </c>
      <c r="K439" s="4">
        <v>665</v>
      </c>
      <c r="L439" s="4">
        <v>619</v>
      </c>
      <c r="M439" s="4">
        <v>46</v>
      </c>
      <c r="N439" s="4">
        <v>10</v>
      </c>
      <c r="O439" s="4">
        <v>11</v>
      </c>
      <c r="P439" t="s">
        <v>33</v>
      </c>
      <c r="Q439" s="4">
        <v>42</v>
      </c>
      <c r="R439" s="4">
        <v>43</v>
      </c>
      <c r="S439" s="4">
        <v>72.400000000000006</v>
      </c>
      <c r="T439" s="5">
        <v>1.71</v>
      </c>
      <c r="U439" s="5">
        <v>24.52</v>
      </c>
      <c r="V439" s="43">
        <v>12476.63</v>
      </c>
      <c r="W439" s="5">
        <v>6.44</v>
      </c>
      <c r="X439" s="6" t="s">
        <v>34</v>
      </c>
      <c r="Y439" s="4">
        <v>7</v>
      </c>
      <c r="Z439" s="43">
        <v>19259.52</v>
      </c>
      <c r="AA439" s="8">
        <f t="shared" si="132"/>
        <v>0.875</v>
      </c>
      <c r="AB439" s="8">
        <f t="shared" si="133"/>
        <v>6.9172932330827067E-2</v>
      </c>
      <c r="AC439" s="8">
        <f t="shared" si="134"/>
        <v>1.5037593984962405E-2</v>
      </c>
      <c r="AD439" s="8">
        <f t="shared" si="135"/>
        <v>0.93082706766917289</v>
      </c>
      <c r="AE439" s="11">
        <f t="shared" si="136"/>
        <v>0.18333333333333332</v>
      </c>
      <c r="AF439" s="11">
        <f t="shared" si="137"/>
        <v>83.720930232558146</v>
      </c>
      <c r="AG439" s="11">
        <f t="shared" si="138"/>
        <v>7.9430555555555555</v>
      </c>
      <c r="AH439" s="13">
        <f t="shared" si="139"/>
        <v>8.6833333333333336</v>
      </c>
      <c r="AI439">
        <f t="shared" si="140"/>
        <v>8.8666666666666671</v>
      </c>
      <c r="AJ439" s="14">
        <f t="shared" si="141"/>
        <v>0.97932330827067671</v>
      </c>
      <c r="AK439">
        <f t="shared" si="142"/>
        <v>85.714285714285708</v>
      </c>
      <c r="AL439" s="8">
        <f t="shared" si="143"/>
        <v>0.97674418604651181</v>
      </c>
      <c r="AM439" s="8">
        <f t="shared" si="144"/>
        <v>0.93082706766917289</v>
      </c>
      <c r="AN439" s="16">
        <f t="shared" si="145"/>
        <v>0.89038109349260552</v>
      </c>
      <c r="AO439" s="16">
        <f t="shared" si="146"/>
        <v>0.86376417917761217</v>
      </c>
      <c r="AP439" s="17">
        <f t="shared" si="147"/>
        <v>12476.63</v>
      </c>
      <c r="AQ439" s="17">
        <f t="shared" si="148"/>
        <v>18.761849624060151</v>
      </c>
      <c r="AR439" s="17">
        <f t="shared" si="149"/>
        <v>6782.8900000000012</v>
      </c>
      <c r="AS439" s="17">
        <f t="shared" si="150"/>
        <v>10.199834586466167</v>
      </c>
      <c r="AT439" s="18" t="str">
        <f t="shared" si="151"/>
        <v>Low</v>
      </c>
      <c r="AU439" s="16" t="str">
        <f t="shared" si="152"/>
        <v>Normal</v>
      </c>
      <c r="AV439" s="17">
        <f t="shared" si="153"/>
        <v>187.6184962406015</v>
      </c>
    </row>
    <row r="440" spans="1:48">
      <c r="A440">
        <v>439</v>
      </c>
      <c r="B440" s="2">
        <v>46198</v>
      </c>
      <c r="C440" t="s">
        <v>46</v>
      </c>
      <c r="D440" t="s">
        <v>55</v>
      </c>
      <c r="E440" t="s">
        <v>98</v>
      </c>
      <c r="F440" t="s">
        <v>29</v>
      </c>
      <c r="G440" t="s">
        <v>36</v>
      </c>
      <c r="H440" t="s">
        <v>542</v>
      </c>
      <c r="I440" t="s">
        <v>129</v>
      </c>
      <c r="J440" s="4">
        <v>812</v>
      </c>
      <c r="K440" s="4">
        <v>838</v>
      </c>
      <c r="L440" s="4">
        <v>743</v>
      </c>
      <c r="M440" s="4">
        <v>95</v>
      </c>
      <c r="N440" s="4">
        <v>36</v>
      </c>
      <c r="O440" s="4">
        <v>40</v>
      </c>
      <c r="P440" t="s">
        <v>73</v>
      </c>
      <c r="Q440" s="4">
        <v>45</v>
      </c>
      <c r="R440" s="4">
        <v>45</v>
      </c>
      <c r="S440" s="4">
        <v>76.8</v>
      </c>
      <c r="T440" s="5">
        <v>2.39</v>
      </c>
      <c r="U440" s="5">
        <v>32.4</v>
      </c>
      <c r="V440" s="43">
        <v>17027.43</v>
      </c>
      <c r="W440" s="5">
        <v>8.39</v>
      </c>
      <c r="X440" s="6" t="s">
        <v>34</v>
      </c>
      <c r="Y440" s="4">
        <v>47</v>
      </c>
      <c r="Z440" s="43">
        <v>26171.9</v>
      </c>
      <c r="AA440" s="8">
        <f t="shared" si="132"/>
        <v>1.0320197044334976</v>
      </c>
      <c r="AB440" s="8">
        <f t="shared" si="133"/>
        <v>0.11336515513126491</v>
      </c>
      <c r="AC440" s="8">
        <f t="shared" si="134"/>
        <v>4.2959427207637228E-2</v>
      </c>
      <c r="AD440" s="8">
        <f t="shared" si="135"/>
        <v>0.88663484486873512</v>
      </c>
      <c r="AE440" s="11">
        <f t="shared" si="136"/>
        <v>0.66666666666666663</v>
      </c>
      <c r="AF440" s="11">
        <f t="shared" si="137"/>
        <v>80</v>
      </c>
      <c r="AG440" s="11">
        <f t="shared" si="138"/>
        <v>10.475</v>
      </c>
      <c r="AH440" s="13">
        <f t="shared" si="139"/>
        <v>9.4833333333333343</v>
      </c>
      <c r="AI440">
        <f t="shared" si="140"/>
        <v>10.15</v>
      </c>
      <c r="AJ440" s="14">
        <f t="shared" si="141"/>
        <v>0.93431855500821026</v>
      </c>
      <c r="AK440">
        <f t="shared" si="142"/>
        <v>80</v>
      </c>
      <c r="AL440" s="8">
        <f t="shared" si="143"/>
        <v>1</v>
      </c>
      <c r="AM440" s="8">
        <f t="shared" si="144"/>
        <v>0.88663484486873512</v>
      </c>
      <c r="AN440" s="16">
        <f t="shared" si="145"/>
        <v>0.82839938707768523</v>
      </c>
      <c r="AO440" s="16">
        <f t="shared" si="146"/>
        <v>0.86371681812011214</v>
      </c>
      <c r="AP440" s="17">
        <f t="shared" si="147"/>
        <v>17027.43</v>
      </c>
      <c r="AQ440" s="17">
        <f t="shared" si="148"/>
        <v>20.319128878281624</v>
      </c>
      <c r="AR440" s="17">
        <f t="shared" si="149"/>
        <v>9144.4700000000012</v>
      </c>
      <c r="AS440" s="17">
        <f t="shared" si="150"/>
        <v>10.912255369928403</v>
      </c>
      <c r="AT440" s="18" t="str">
        <f t="shared" si="151"/>
        <v>High</v>
      </c>
      <c r="AU440" s="16" t="str">
        <f t="shared" si="152"/>
        <v>Warning</v>
      </c>
      <c r="AV440" s="17">
        <f t="shared" si="153"/>
        <v>731.48863961813845</v>
      </c>
    </row>
    <row r="441" spans="1:48">
      <c r="A441">
        <v>440</v>
      </c>
      <c r="B441" s="2">
        <v>46115</v>
      </c>
      <c r="C441" t="s">
        <v>46</v>
      </c>
      <c r="D441" t="s">
        <v>40</v>
      </c>
      <c r="E441" t="s">
        <v>74</v>
      </c>
      <c r="F441" t="s">
        <v>29</v>
      </c>
      <c r="G441" t="s">
        <v>47</v>
      </c>
      <c r="H441" t="s">
        <v>543</v>
      </c>
      <c r="I441" t="s">
        <v>122</v>
      </c>
      <c r="J441" s="4">
        <v>609</v>
      </c>
      <c r="K441" s="4">
        <v>608</v>
      </c>
      <c r="L441" s="4">
        <v>572</v>
      </c>
      <c r="M441" s="4">
        <v>36</v>
      </c>
      <c r="N441" s="4">
        <v>13</v>
      </c>
      <c r="O441" s="4">
        <v>12</v>
      </c>
      <c r="P441" t="s">
        <v>33</v>
      </c>
      <c r="Q441" s="4">
        <v>64</v>
      </c>
      <c r="R441" s="4">
        <v>67</v>
      </c>
      <c r="S441" s="4">
        <v>74.7</v>
      </c>
      <c r="T441" s="5">
        <v>2.2599999999999998</v>
      </c>
      <c r="U441" s="5">
        <v>23.69</v>
      </c>
      <c r="V441" s="43">
        <v>19329.39</v>
      </c>
      <c r="W441" s="5">
        <v>10.28</v>
      </c>
      <c r="X441" s="6" t="s">
        <v>45</v>
      </c>
      <c r="Y441" s="4">
        <v>23</v>
      </c>
      <c r="Z441" s="43">
        <v>29891.57</v>
      </c>
      <c r="AA441" s="8">
        <f t="shared" si="132"/>
        <v>0.99835796387520526</v>
      </c>
      <c r="AB441" s="8">
        <f t="shared" si="133"/>
        <v>5.921052631578947E-2</v>
      </c>
      <c r="AC441" s="8">
        <f t="shared" si="134"/>
        <v>2.1381578947368422E-2</v>
      </c>
      <c r="AD441" s="8">
        <f t="shared" si="135"/>
        <v>0.94078947368421051</v>
      </c>
      <c r="AE441" s="11">
        <f t="shared" si="136"/>
        <v>0.2</v>
      </c>
      <c r="AF441" s="11">
        <f t="shared" si="137"/>
        <v>53.731343283582092</v>
      </c>
      <c r="AG441" s="11">
        <f t="shared" si="138"/>
        <v>11.315555555555555</v>
      </c>
      <c r="AH441" s="13">
        <f t="shared" si="139"/>
        <v>10.626666666666667</v>
      </c>
      <c r="AI441">
        <f t="shared" si="140"/>
        <v>10.826666666666666</v>
      </c>
      <c r="AJ441" s="14">
        <f t="shared" si="141"/>
        <v>0.98152709359605916</v>
      </c>
      <c r="AK441">
        <f t="shared" si="142"/>
        <v>56.25</v>
      </c>
      <c r="AL441" s="8">
        <f t="shared" si="143"/>
        <v>0.95522388059701502</v>
      </c>
      <c r="AM441" s="8">
        <f t="shared" si="144"/>
        <v>0.94078947368421051</v>
      </c>
      <c r="AN441" s="16">
        <f t="shared" si="145"/>
        <v>0.88206362535262506</v>
      </c>
      <c r="AO441" s="16">
        <f t="shared" si="146"/>
        <v>0.86377977254264782</v>
      </c>
      <c r="AP441" s="17">
        <f t="shared" si="147"/>
        <v>19329.39</v>
      </c>
      <c r="AQ441" s="17">
        <f t="shared" si="148"/>
        <v>31.791759868421053</v>
      </c>
      <c r="AR441" s="17">
        <f t="shared" si="149"/>
        <v>10562.18</v>
      </c>
      <c r="AS441" s="17">
        <f t="shared" si="150"/>
        <v>17.372006578947367</v>
      </c>
      <c r="AT441" s="18" t="str">
        <f t="shared" si="151"/>
        <v>Medium</v>
      </c>
      <c r="AU441" s="16" t="str">
        <f t="shared" si="152"/>
        <v>Normal</v>
      </c>
      <c r="AV441" s="17">
        <f t="shared" si="153"/>
        <v>413.29287828947372</v>
      </c>
    </row>
    <row r="442" spans="1:48">
      <c r="A442">
        <v>441</v>
      </c>
      <c r="B442" s="2">
        <v>46191</v>
      </c>
      <c r="C442" t="s">
        <v>26</v>
      </c>
      <c r="D442" t="s">
        <v>40</v>
      </c>
      <c r="E442" t="s">
        <v>74</v>
      </c>
      <c r="F442" t="s">
        <v>29</v>
      </c>
      <c r="G442" t="s">
        <v>30</v>
      </c>
      <c r="H442" t="s">
        <v>544</v>
      </c>
      <c r="I442" t="s">
        <v>265</v>
      </c>
      <c r="J442" s="4">
        <v>977</v>
      </c>
      <c r="K442" s="4">
        <v>1172</v>
      </c>
      <c r="L442" s="4">
        <v>1105</v>
      </c>
      <c r="M442" s="4">
        <v>67</v>
      </c>
      <c r="N442" s="4">
        <v>20</v>
      </c>
      <c r="O442" s="4">
        <v>0</v>
      </c>
      <c r="P442" t="s">
        <v>39</v>
      </c>
      <c r="Q442" s="4">
        <v>42</v>
      </c>
      <c r="R442" s="4">
        <v>43</v>
      </c>
      <c r="S442" s="4">
        <v>79.099999999999994</v>
      </c>
      <c r="T442" s="5">
        <v>2.2599999999999998</v>
      </c>
      <c r="U442" s="5">
        <v>37.64</v>
      </c>
      <c r="V442" s="43">
        <v>21877.77</v>
      </c>
      <c r="W442" s="5">
        <v>12.24</v>
      </c>
      <c r="X442" s="6" t="s">
        <v>34</v>
      </c>
      <c r="Y442" s="4">
        <v>10</v>
      </c>
      <c r="Z442" s="43">
        <v>35994.370000000003</v>
      </c>
      <c r="AA442" s="8">
        <f t="shared" si="132"/>
        <v>1.1995905834186285</v>
      </c>
      <c r="AB442" s="8">
        <f t="shared" si="133"/>
        <v>5.7167235494880543E-2</v>
      </c>
      <c r="AC442" s="8">
        <f t="shared" si="134"/>
        <v>1.7064846416382253E-2</v>
      </c>
      <c r="AD442" s="8">
        <f t="shared" si="135"/>
        <v>0.94283276450511944</v>
      </c>
      <c r="AE442" s="11">
        <f t="shared" si="136"/>
        <v>0</v>
      </c>
      <c r="AF442" s="11">
        <f t="shared" si="137"/>
        <v>83.720930232558146</v>
      </c>
      <c r="AG442" s="11">
        <f t="shared" si="138"/>
        <v>13.998888888888889</v>
      </c>
      <c r="AH442" s="13">
        <f t="shared" si="139"/>
        <v>11.398333333333333</v>
      </c>
      <c r="AI442">
        <f t="shared" si="140"/>
        <v>11.398333333333333</v>
      </c>
      <c r="AJ442" s="14">
        <f t="shared" si="141"/>
        <v>1</v>
      </c>
      <c r="AK442">
        <f t="shared" si="142"/>
        <v>85.714285714285708</v>
      </c>
      <c r="AL442" s="8">
        <f t="shared" si="143"/>
        <v>0.97674418604651181</v>
      </c>
      <c r="AM442" s="8">
        <f t="shared" si="144"/>
        <v>0.94283276450511944</v>
      </c>
      <c r="AN442" s="16">
        <f t="shared" si="145"/>
        <v>0.92090642114453547</v>
      </c>
      <c r="AO442" s="16">
        <f t="shared" si="146"/>
        <v>0.86374712280548704</v>
      </c>
      <c r="AP442" s="17">
        <f t="shared" si="147"/>
        <v>21877.77</v>
      </c>
      <c r="AQ442" s="17">
        <f t="shared" si="148"/>
        <v>18.667039249146757</v>
      </c>
      <c r="AR442" s="17">
        <f t="shared" si="149"/>
        <v>14116.600000000002</v>
      </c>
      <c r="AS442" s="17">
        <f t="shared" si="150"/>
        <v>12.044880546075087</v>
      </c>
      <c r="AT442" s="18" t="str">
        <f t="shared" si="151"/>
        <v>Medium</v>
      </c>
      <c r="AU442" s="16" t="str">
        <f t="shared" si="152"/>
        <v>Normal</v>
      </c>
      <c r="AV442" s="17">
        <f t="shared" si="153"/>
        <v>373.34078498293513</v>
      </c>
    </row>
    <row r="443" spans="1:48">
      <c r="A443">
        <v>442</v>
      </c>
      <c r="B443" s="2">
        <v>46115</v>
      </c>
      <c r="C443" t="s">
        <v>26</v>
      </c>
      <c r="D443" t="s">
        <v>40</v>
      </c>
      <c r="E443" t="s">
        <v>41</v>
      </c>
      <c r="F443" t="s">
        <v>42</v>
      </c>
      <c r="G443" t="s">
        <v>30</v>
      </c>
      <c r="H443" t="s">
        <v>545</v>
      </c>
      <c r="I443" t="s">
        <v>94</v>
      </c>
      <c r="J443" s="4">
        <v>947</v>
      </c>
      <c r="K443" s="4">
        <v>945</v>
      </c>
      <c r="L443" s="4">
        <v>901</v>
      </c>
      <c r="M443" s="4">
        <v>44</v>
      </c>
      <c r="N443" s="4">
        <v>13</v>
      </c>
      <c r="O443" s="4">
        <v>31</v>
      </c>
      <c r="P443" t="s">
        <v>54</v>
      </c>
      <c r="Q443" s="4">
        <v>42</v>
      </c>
      <c r="R443" s="4">
        <v>43</v>
      </c>
      <c r="S443" s="4">
        <v>78.3</v>
      </c>
      <c r="T443" s="5">
        <v>1.72</v>
      </c>
      <c r="U443" s="5">
        <v>33.4</v>
      </c>
      <c r="V443" s="43">
        <v>18168.060000000001</v>
      </c>
      <c r="W443" s="5">
        <v>7.6</v>
      </c>
      <c r="X443" s="6" t="s">
        <v>34</v>
      </c>
      <c r="Y443" s="4">
        <v>8</v>
      </c>
      <c r="Z443" s="43">
        <v>29310.23</v>
      </c>
      <c r="AA443" s="8">
        <f t="shared" si="132"/>
        <v>0.99788806758183735</v>
      </c>
      <c r="AB443" s="8">
        <f t="shared" si="133"/>
        <v>4.656084656084656E-2</v>
      </c>
      <c r="AC443" s="8">
        <f t="shared" si="134"/>
        <v>1.3756613756613757E-2</v>
      </c>
      <c r="AD443" s="8">
        <f t="shared" si="135"/>
        <v>0.95343915343915342</v>
      </c>
      <c r="AE443" s="11">
        <f t="shared" si="136"/>
        <v>0.51666666666666672</v>
      </c>
      <c r="AF443" s="11">
        <f t="shared" si="137"/>
        <v>83.720930232558146</v>
      </c>
      <c r="AG443" s="11">
        <f t="shared" si="138"/>
        <v>11.2875</v>
      </c>
      <c r="AH443" s="13">
        <f t="shared" si="139"/>
        <v>10.531666666666666</v>
      </c>
      <c r="AI443">
        <f t="shared" si="140"/>
        <v>11.048333333333334</v>
      </c>
      <c r="AJ443" s="14">
        <f t="shared" si="141"/>
        <v>0.9532357821692562</v>
      </c>
      <c r="AK443">
        <f t="shared" si="142"/>
        <v>85.714285714285708</v>
      </c>
      <c r="AL443" s="8">
        <f t="shared" si="143"/>
        <v>0.97674418604651181</v>
      </c>
      <c r="AM443" s="8">
        <f t="shared" si="144"/>
        <v>0.95343915343915342</v>
      </c>
      <c r="AN443" s="16">
        <f t="shared" si="145"/>
        <v>0.88771621677984491</v>
      </c>
      <c r="AO443" s="16">
        <f t="shared" si="146"/>
        <v>0.86364487003564971</v>
      </c>
      <c r="AP443" s="17">
        <f t="shared" si="147"/>
        <v>18168.060000000001</v>
      </c>
      <c r="AQ443" s="17">
        <f t="shared" si="148"/>
        <v>19.225460317460318</v>
      </c>
      <c r="AR443" s="17">
        <f t="shared" si="149"/>
        <v>11142.169999999998</v>
      </c>
      <c r="AS443" s="17">
        <f t="shared" si="150"/>
        <v>11.790656084656083</v>
      </c>
      <c r="AT443" s="18" t="str">
        <f t="shared" si="151"/>
        <v>Medium</v>
      </c>
      <c r="AU443" s="16" t="str">
        <f t="shared" si="152"/>
        <v>Normal</v>
      </c>
      <c r="AV443" s="17">
        <f t="shared" si="153"/>
        <v>249.93098412698413</v>
      </c>
    </row>
    <row r="444" spans="1:48">
      <c r="A444">
        <v>443</v>
      </c>
      <c r="B444" s="2">
        <v>46127</v>
      </c>
      <c r="C444" t="s">
        <v>26</v>
      </c>
      <c r="D444" t="s">
        <v>55</v>
      </c>
      <c r="E444" t="s">
        <v>98</v>
      </c>
      <c r="F444" t="s">
        <v>57</v>
      </c>
      <c r="G444" t="s">
        <v>58</v>
      </c>
      <c r="H444" t="s">
        <v>546</v>
      </c>
      <c r="I444" t="s">
        <v>176</v>
      </c>
      <c r="J444" s="4">
        <v>661</v>
      </c>
      <c r="K444" s="4">
        <v>573</v>
      </c>
      <c r="L444" s="4">
        <v>511</v>
      </c>
      <c r="M444" s="4">
        <v>62</v>
      </c>
      <c r="N444" s="4">
        <v>22</v>
      </c>
      <c r="O444" s="4">
        <v>25</v>
      </c>
      <c r="P444" t="s">
        <v>76</v>
      </c>
      <c r="Q444" s="4">
        <v>49</v>
      </c>
      <c r="R444" s="4">
        <v>52</v>
      </c>
      <c r="S444" s="4">
        <v>77</v>
      </c>
      <c r="T444" s="5">
        <v>2.38</v>
      </c>
      <c r="U444" s="5">
        <v>20.52</v>
      </c>
      <c r="V444" s="43">
        <v>13164.89</v>
      </c>
      <c r="W444" s="5">
        <v>8.6300000000000008</v>
      </c>
      <c r="X444" s="6" t="s">
        <v>34</v>
      </c>
      <c r="Y444" s="4">
        <v>17</v>
      </c>
      <c r="Z444" s="43">
        <v>19029.95</v>
      </c>
      <c r="AA444" s="8">
        <f t="shared" si="132"/>
        <v>0.86686838124054466</v>
      </c>
      <c r="AB444" s="8">
        <f t="shared" si="133"/>
        <v>0.10820244328097731</v>
      </c>
      <c r="AC444" s="8">
        <f t="shared" si="134"/>
        <v>3.8394415357766144E-2</v>
      </c>
      <c r="AD444" s="8">
        <f t="shared" si="135"/>
        <v>0.89179755671902272</v>
      </c>
      <c r="AE444" s="11">
        <f t="shared" si="136"/>
        <v>0.41666666666666669</v>
      </c>
      <c r="AF444" s="11">
        <f t="shared" si="137"/>
        <v>69.230769230769226</v>
      </c>
      <c r="AG444" s="11">
        <f t="shared" si="138"/>
        <v>8.2766666666666673</v>
      </c>
      <c r="AH444" s="13">
        <f t="shared" si="139"/>
        <v>8.5802777777777788</v>
      </c>
      <c r="AI444">
        <f t="shared" si="140"/>
        <v>8.9969444444444449</v>
      </c>
      <c r="AJ444" s="14">
        <f t="shared" si="141"/>
        <v>0.95368798048720249</v>
      </c>
      <c r="AK444">
        <f t="shared" si="142"/>
        <v>73.469387755102048</v>
      </c>
      <c r="AL444" s="8">
        <f t="shared" si="143"/>
        <v>0.94230769230769218</v>
      </c>
      <c r="AM444" s="8">
        <f t="shared" si="144"/>
        <v>0.89179755671902272</v>
      </c>
      <c r="AN444" s="16">
        <f t="shared" si="145"/>
        <v>0.80142949870516378</v>
      </c>
      <c r="AO444" s="16">
        <f t="shared" si="146"/>
        <v>0.86360173142141305</v>
      </c>
      <c r="AP444" s="17">
        <f t="shared" si="147"/>
        <v>13164.89</v>
      </c>
      <c r="AQ444" s="17">
        <f t="shared" si="148"/>
        <v>22.975375218150088</v>
      </c>
      <c r="AR444" s="17">
        <f t="shared" si="149"/>
        <v>5865.0600000000013</v>
      </c>
      <c r="AS444" s="17">
        <f t="shared" si="150"/>
        <v>10.235706806282725</v>
      </c>
      <c r="AT444" s="18" t="str">
        <f t="shared" si="151"/>
        <v>Medium</v>
      </c>
      <c r="AU444" s="16" t="str">
        <f t="shared" si="152"/>
        <v>Warning</v>
      </c>
      <c r="AV444" s="17">
        <f t="shared" si="153"/>
        <v>505.45825479930193</v>
      </c>
    </row>
    <row r="445" spans="1:48">
      <c r="A445">
        <v>444</v>
      </c>
      <c r="B445" s="2">
        <v>46041</v>
      </c>
      <c r="C445" t="s">
        <v>26</v>
      </c>
      <c r="D445" t="s">
        <v>55</v>
      </c>
      <c r="E445" t="s">
        <v>92</v>
      </c>
      <c r="F445" t="s">
        <v>57</v>
      </c>
      <c r="G445" t="s">
        <v>47</v>
      </c>
      <c r="H445" t="s">
        <v>547</v>
      </c>
      <c r="I445" t="s">
        <v>149</v>
      </c>
      <c r="J445" s="4">
        <v>482</v>
      </c>
      <c r="K445" s="4">
        <v>412</v>
      </c>
      <c r="L445" s="4">
        <v>386</v>
      </c>
      <c r="M445" s="4">
        <v>26</v>
      </c>
      <c r="N445" s="4">
        <v>9</v>
      </c>
      <c r="O445" s="4">
        <v>0</v>
      </c>
      <c r="P445" t="s">
        <v>39</v>
      </c>
      <c r="Q445" s="4">
        <v>64</v>
      </c>
      <c r="R445" s="4">
        <v>64</v>
      </c>
      <c r="S445" s="4">
        <v>80.5</v>
      </c>
      <c r="T445" s="5">
        <v>1.48</v>
      </c>
      <c r="U445" s="5">
        <v>16.86</v>
      </c>
      <c r="V445" s="43">
        <v>13137.92</v>
      </c>
      <c r="W445" s="5">
        <v>7.16</v>
      </c>
      <c r="X445" s="6" t="s">
        <v>45</v>
      </c>
      <c r="Y445" s="4">
        <v>34</v>
      </c>
      <c r="Z445" s="43">
        <v>19962.259999999998</v>
      </c>
      <c r="AA445" s="8">
        <f t="shared" si="132"/>
        <v>0.85477178423236511</v>
      </c>
      <c r="AB445" s="8">
        <f t="shared" si="133"/>
        <v>6.3106796116504854E-2</v>
      </c>
      <c r="AC445" s="8">
        <f t="shared" si="134"/>
        <v>2.1844660194174758E-2</v>
      </c>
      <c r="AD445" s="8">
        <f t="shared" si="135"/>
        <v>0.93689320388349517</v>
      </c>
      <c r="AE445" s="11">
        <f t="shared" si="136"/>
        <v>0</v>
      </c>
      <c r="AF445" s="11">
        <f t="shared" si="137"/>
        <v>56.25</v>
      </c>
      <c r="AG445" s="11">
        <f t="shared" si="138"/>
        <v>7.3244444444444445</v>
      </c>
      <c r="AH445" s="13">
        <f t="shared" si="139"/>
        <v>8.568888888888889</v>
      </c>
      <c r="AI445">
        <f t="shared" si="140"/>
        <v>8.568888888888889</v>
      </c>
      <c r="AJ445" s="14">
        <f t="shared" si="141"/>
        <v>1</v>
      </c>
      <c r="AK445">
        <f t="shared" si="142"/>
        <v>56.25</v>
      </c>
      <c r="AL445" s="8">
        <f t="shared" si="143"/>
        <v>1</v>
      </c>
      <c r="AM445" s="8">
        <f t="shared" si="144"/>
        <v>0.93689320388349517</v>
      </c>
      <c r="AN445" s="16">
        <f t="shared" si="145"/>
        <v>0.93689320388349517</v>
      </c>
      <c r="AO445" s="16">
        <f t="shared" si="146"/>
        <v>0.86371335122880299</v>
      </c>
      <c r="AP445" s="17">
        <f t="shared" si="147"/>
        <v>13137.92</v>
      </c>
      <c r="AQ445" s="17">
        <f t="shared" si="148"/>
        <v>31.888155339805824</v>
      </c>
      <c r="AR445" s="17">
        <f t="shared" si="149"/>
        <v>6824.3399999999983</v>
      </c>
      <c r="AS445" s="17">
        <f t="shared" si="150"/>
        <v>16.563932038834949</v>
      </c>
      <c r="AT445" s="18" t="str">
        <f t="shared" si="151"/>
        <v>Medium</v>
      </c>
      <c r="AU445" s="16" t="str">
        <f t="shared" si="152"/>
        <v>Normal</v>
      </c>
      <c r="AV445" s="17">
        <f t="shared" si="153"/>
        <v>286.99339805825241</v>
      </c>
    </row>
    <row r="446" spans="1:48">
      <c r="A446">
        <v>445</v>
      </c>
      <c r="B446" s="2">
        <v>46138</v>
      </c>
      <c r="C446" t="s">
        <v>46</v>
      </c>
      <c r="D446" t="s">
        <v>108</v>
      </c>
      <c r="E446" t="s">
        <v>130</v>
      </c>
      <c r="F446" t="s">
        <v>42</v>
      </c>
      <c r="G446" t="s">
        <v>36</v>
      </c>
      <c r="H446" t="s">
        <v>548</v>
      </c>
      <c r="I446" t="s">
        <v>60</v>
      </c>
      <c r="J446" s="4">
        <v>722</v>
      </c>
      <c r="K446" s="4">
        <v>592</v>
      </c>
      <c r="L446" s="4">
        <v>557</v>
      </c>
      <c r="M446" s="4">
        <v>35</v>
      </c>
      <c r="N446" s="4">
        <v>8</v>
      </c>
      <c r="O446" s="4">
        <v>29</v>
      </c>
      <c r="P446" t="s">
        <v>81</v>
      </c>
      <c r="Q446" s="4">
        <v>45</v>
      </c>
      <c r="R446" s="4">
        <v>46</v>
      </c>
      <c r="S446" s="4">
        <v>74.8</v>
      </c>
      <c r="T446" s="5">
        <v>2.0099999999999998</v>
      </c>
      <c r="U446" s="5">
        <v>21.44</v>
      </c>
      <c r="V446" s="43">
        <v>12161.74</v>
      </c>
      <c r="W446" s="5">
        <v>7.32</v>
      </c>
      <c r="X446" s="6" t="s">
        <v>45</v>
      </c>
      <c r="Y446" s="4">
        <v>40</v>
      </c>
      <c r="Z446" s="43">
        <v>19995.68</v>
      </c>
      <c r="AA446" s="8">
        <f t="shared" si="132"/>
        <v>0.81994459833795019</v>
      </c>
      <c r="AB446" s="8">
        <f t="shared" si="133"/>
        <v>5.9121621621621621E-2</v>
      </c>
      <c r="AC446" s="8">
        <f t="shared" si="134"/>
        <v>1.3513513513513514E-2</v>
      </c>
      <c r="AD446" s="8">
        <f t="shared" si="135"/>
        <v>0.9408783783783784</v>
      </c>
      <c r="AE446" s="11">
        <f t="shared" si="136"/>
        <v>0.48333333333333334</v>
      </c>
      <c r="AF446" s="11">
        <f t="shared" si="137"/>
        <v>78.260869565217391</v>
      </c>
      <c r="AG446" s="11">
        <f t="shared" si="138"/>
        <v>7.5644444444444447</v>
      </c>
      <c r="AH446" s="13">
        <f t="shared" si="139"/>
        <v>8.5416666666666679</v>
      </c>
      <c r="AI446">
        <f t="shared" si="140"/>
        <v>9.0250000000000004</v>
      </c>
      <c r="AJ446" s="14">
        <f t="shared" si="141"/>
        <v>0.94644506001846729</v>
      </c>
      <c r="AK446">
        <f t="shared" si="142"/>
        <v>80</v>
      </c>
      <c r="AL446" s="8">
        <f t="shared" si="143"/>
        <v>0.97826086956521741</v>
      </c>
      <c r="AM446" s="8">
        <f t="shared" si="144"/>
        <v>0.9408783783783784</v>
      </c>
      <c r="AN446" s="16">
        <f t="shared" si="145"/>
        <v>0.87113122170104595</v>
      </c>
      <c r="AO446" s="16">
        <f t="shared" si="146"/>
        <v>0.86358173278877648</v>
      </c>
      <c r="AP446" s="17">
        <f t="shared" si="147"/>
        <v>12161.74</v>
      </c>
      <c r="AQ446" s="17">
        <f t="shared" si="148"/>
        <v>20.543479729729729</v>
      </c>
      <c r="AR446" s="17">
        <f t="shared" si="149"/>
        <v>7833.9400000000005</v>
      </c>
      <c r="AS446" s="17">
        <f t="shared" si="150"/>
        <v>13.233006756756758</v>
      </c>
      <c r="AT446" s="18" t="str">
        <f t="shared" si="151"/>
        <v>High</v>
      </c>
      <c r="AU446" s="16" t="str">
        <f t="shared" si="152"/>
        <v>Normal</v>
      </c>
      <c r="AV446" s="17">
        <f t="shared" si="153"/>
        <v>164.34783783783783</v>
      </c>
    </row>
    <row r="447" spans="1:48">
      <c r="A447">
        <v>446</v>
      </c>
      <c r="B447" s="2">
        <v>46096</v>
      </c>
      <c r="C447" t="s">
        <v>46</v>
      </c>
      <c r="D447" t="s">
        <v>40</v>
      </c>
      <c r="E447" t="s">
        <v>41</v>
      </c>
      <c r="F447" t="s">
        <v>42</v>
      </c>
      <c r="G447" t="s">
        <v>47</v>
      </c>
      <c r="H447" t="s">
        <v>549</v>
      </c>
      <c r="I447" t="s">
        <v>65</v>
      </c>
      <c r="J447" s="4">
        <v>658</v>
      </c>
      <c r="K447" s="4">
        <v>652</v>
      </c>
      <c r="L447" s="4">
        <v>620</v>
      </c>
      <c r="M447" s="4">
        <v>32</v>
      </c>
      <c r="N447" s="4">
        <v>7</v>
      </c>
      <c r="O447" s="4">
        <v>40</v>
      </c>
      <c r="P447" t="s">
        <v>83</v>
      </c>
      <c r="Q447" s="4">
        <v>64</v>
      </c>
      <c r="R447" s="4">
        <v>64</v>
      </c>
      <c r="S447" s="4">
        <v>75.2</v>
      </c>
      <c r="T447" s="5">
        <v>1.79</v>
      </c>
      <c r="U447" s="5">
        <v>22.87</v>
      </c>
      <c r="V447" s="43">
        <v>19541.689999999999</v>
      </c>
      <c r="W447" s="5">
        <v>7.69</v>
      </c>
      <c r="X447" s="6" t="s">
        <v>89</v>
      </c>
      <c r="Y447" s="4">
        <v>14</v>
      </c>
      <c r="Z447" s="43">
        <v>31774.639999999999</v>
      </c>
      <c r="AA447" s="8">
        <f t="shared" si="132"/>
        <v>0.99088145896656532</v>
      </c>
      <c r="AB447" s="8">
        <f t="shared" si="133"/>
        <v>4.9079754601226995E-2</v>
      </c>
      <c r="AC447" s="8">
        <f t="shared" si="134"/>
        <v>1.0736196319018405E-2</v>
      </c>
      <c r="AD447" s="8">
        <f t="shared" si="135"/>
        <v>0.95092024539877296</v>
      </c>
      <c r="AE447" s="11">
        <f t="shared" si="136"/>
        <v>0.66666666666666663</v>
      </c>
      <c r="AF447" s="11">
        <f t="shared" si="137"/>
        <v>56.25</v>
      </c>
      <c r="AG447" s="11">
        <f t="shared" si="138"/>
        <v>11.591111111111111</v>
      </c>
      <c r="AH447" s="13">
        <f t="shared" si="139"/>
        <v>11.031111111111112</v>
      </c>
      <c r="AI447">
        <f t="shared" si="140"/>
        <v>11.697777777777778</v>
      </c>
      <c r="AJ447" s="14">
        <f t="shared" si="141"/>
        <v>0.94300911854103353</v>
      </c>
      <c r="AK447">
        <f t="shared" si="142"/>
        <v>56.25</v>
      </c>
      <c r="AL447" s="8">
        <f t="shared" si="143"/>
        <v>1</v>
      </c>
      <c r="AM447" s="8">
        <f t="shared" si="144"/>
        <v>0.95092024539877296</v>
      </c>
      <c r="AN447" s="16">
        <f t="shared" si="145"/>
        <v>0.89672646241632015</v>
      </c>
      <c r="AO447" s="16">
        <f t="shared" si="146"/>
        <v>0.86356813010605171</v>
      </c>
      <c r="AP447" s="17">
        <f t="shared" si="147"/>
        <v>19541.689999999999</v>
      </c>
      <c r="AQ447" s="17">
        <f t="shared" si="148"/>
        <v>29.971917177914108</v>
      </c>
      <c r="AR447" s="17">
        <f t="shared" si="149"/>
        <v>12232.95</v>
      </c>
      <c r="AS447" s="17">
        <f t="shared" si="150"/>
        <v>18.762193251533745</v>
      </c>
      <c r="AT447" s="18" t="str">
        <f t="shared" si="151"/>
        <v>Medium</v>
      </c>
      <c r="AU447" s="16" t="str">
        <f t="shared" si="152"/>
        <v>Normal</v>
      </c>
      <c r="AV447" s="17">
        <f t="shared" si="153"/>
        <v>209.80342024539874</v>
      </c>
    </row>
    <row r="448" spans="1:48">
      <c r="A448">
        <v>447</v>
      </c>
      <c r="B448" s="2">
        <v>46178</v>
      </c>
      <c r="C448" t="s">
        <v>26</v>
      </c>
      <c r="D448" t="s">
        <v>77</v>
      </c>
      <c r="E448" t="s">
        <v>105</v>
      </c>
      <c r="F448" t="s">
        <v>29</v>
      </c>
      <c r="G448" t="s">
        <v>30</v>
      </c>
      <c r="H448" t="s">
        <v>550</v>
      </c>
      <c r="I448" t="s">
        <v>60</v>
      </c>
      <c r="J448" s="4">
        <v>806</v>
      </c>
      <c r="K448" s="4">
        <v>731</v>
      </c>
      <c r="L448" s="4">
        <v>656</v>
      </c>
      <c r="M448" s="4">
        <v>75</v>
      </c>
      <c r="N448" s="4">
        <v>28</v>
      </c>
      <c r="O448" s="4">
        <v>12</v>
      </c>
      <c r="P448" t="s">
        <v>61</v>
      </c>
      <c r="Q448" s="4">
        <v>42</v>
      </c>
      <c r="R448" s="4">
        <v>40</v>
      </c>
      <c r="S448" s="4">
        <v>75.900000000000006</v>
      </c>
      <c r="T448" s="5">
        <v>3.31</v>
      </c>
      <c r="U448" s="5">
        <v>23.74</v>
      </c>
      <c r="V448" s="43">
        <v>13858.32</v>
      </c>
      <c r="W448" s="5">
        <v>9.06</v>
      </c>
      <c r="X448" s="6" t="s">
        <v>89</v>
      </c>
      <c r="Y448" s="4">
        <v>48</v>
      </c>
      <c r="Z448" s="43">
        <v>20906.689999999999</v>
      </c>
      <c r="AA448" s="8">
        <f t="shared" si="132"/>
        <v>0.90694789081885852</v>
      </c>
      <c r="AB448" s="8">
        <f t="shared" si="133"/>
        <v>0.10259917920656635</v>
      </c>
      <c r="AC448" s="8">
        <f t="shared" si="134"/>
        <v>3.8303693570451436E-2</v>
      </c>
      <c r="AD448" s="8">
        <f t="shared" si="135"/>
        <v>0.89740082079343364</v>
      </c>
      <c r="AE448" s="11">
        <f t="shared" si="136"/>
        <v>0.2</v>
      </c>
      <c r="AF448" s="11">
        <f t="shared" si="137"/>
        <v>90</v>
      </c>
      <c r="AG448" s="11">
        <f t="shared" si="138"/>
        <v>8.1222222222222218</v>
      </c>
      <c r="AH448" s="13">
        <f t="shared" si="139"/>
        <v>9.2033333333333349</v>
      </c>
      <c r="AI448">
        <f t="shared" si="140"/>
        <v>9.4033333333333342</v>
      </c>
      <c r="AJ448" s="14">
        <f t="shared" si="141"/>
        <v>0.97873094647288206</v>
      </c>
      <c r="AK448">
        <f t="shared" si="142"/>
        <v>85.714285714285708</v>
      </c>
      <c r="AL448" s="8">
        <f t="shared" si="143"/>
        <v>1.05</v>
      </c>
      <c r="AM448" s="8">
        <f t="shared" si="144"/>
        <v>0.89740082079343364</v>
      </c>
      <c r="AN448" s="16">
        <f t="shared" si="145"/>
        <v>0.92222965243573352</v>
      </c>
      <c r="AO448" s="16">
        <f t="shared" si="146"/>
        <v>0.86350827752065418</v>
      </c>
      <c r="AP448" s="17">
        <f t="shared" si="147"/>
        <v>13858.32</v>
      </c>
      <c r="AQ448" s="17">
        <f t="shared" si="148"/>
        <v>18.958030095759234</v>
      </c>
      <c r="AR448" s="17">
        <f t="shared" si="149"/>
        <v>7048.369999999999</v>
      </c>
      <c r="AS448" s="17">
        <f t="shared" si="150"/>
        <v>9.6420930232558124</v>
      </c>
      <c r="AT448" s="18" t="str">
        <f t="shared" si="151"/>
        <v>High</v>
      </c>
      <c r="AU448" s="16" t="str">
        <f t="shared" si="152"/>
        <v>Normal</v>
      </c>
      <c r="AV448" s="17">
        <f t="shared" si="153"/>
        <v>530.82484268125859</v>
      </c>
    </row>
    <row r="449" spans="1:48">
      <c r="A449">
        <v>448</v>
      </c>
      <c r="B449" s="2">
        <v>46090</v>
      </c>
      <c r="C449" t="s">
        <v>26</v>
      </c>
      <c r="D449" t="s">
        <v>77</v>
      </c>
      <c r="E449" t="s">
        <v>78</v>
      </c>
      <c r="F449" t="s">
        <v>42</v>
      </c>
      <c r="G449" t="s">
        <v>30</v>
      </c>
      <c r="H449" t="s">
        <v>551</v>
      </c>
      <c r="I449" t="s">
        <v>149</v>
      </c>
      <c r="J449" s="4">
        <v>760</v>
      </c>
      <c r="K449" s="4">
        <v>723</v>
      </c>
      <c r="L449" s="4">
        <v>675</v>
      </c>
      <c r="M449" s="4">
        <v>48</v>
      </c>
      <c r="N449" s="4">
        <v>19</v>
      </c>
      <c r="O449" s="4">
        <v>36</v>
      </c>
      <c r="P449" t="s">
        <v>33</v>
      </c>
      <c r="Q449" s="4">
        <v>42</v>
      </c>
      <c r="R449" s="4">
        <v>42</v>
      </c>
      <c r="S449" s="4">
        <v>69.599999999999994</v>
      </c>
      <c r="T449" s="5">
        <v>2.62</v>
      </c>
      <c r="U449" s="5">
        <v>22.01</v>
      </c>
      <c r="V449" s="43">
        <v>13704.7</v>
      </c>
      <c r="W449" s="5">
        <v>8.49</v>
      </c>
      <c r="X449" s="6" t="s">
        <v>45</v>
      </c>
      <c r="Y449" s="4">
        <v>51</v>
      </c>
      <c r="Z449" s="43">
        <v>21675.39</v>
      </c>
      <c r="AA449" s="8">
        <f t="shared" si="132"/>
        <v>0.95131578947368423</v>
      </c>
      <c r="AB449" s="8">
        <f t="shared" si="133"/>
        <v>6.6390041493775934E-2</v>
      </c>
      <c r="AC449" s="8">
        <f t="shared" si="134"/>
        <v>2.6279391424619641E-2</v>
      </c>
      <c r="AD449" s="8">
        <f t="shared" si="135"/>
        <v>0.93360995850622408</v>
      </c>
      <c r="AE449" s="11">
        <f t="shared" si="136"/>
        <v>0.6</v>
      </c>
      <c r="AF449" s="11">
        <f t="shared" si="137"/>
        <v>85.714285714285708</v>
      </c>
      <c r="AG449" s="11">
        <f t="shared" si="138"/>
        <v>8.4350000000000005</v>
      </c>
      <c r="AH449" s="13">
        <f t="shared" si="139"/>
        <v>8.2666666666666675</v>
      </c>
      <c r="AI449">
        <f t="shared" si="140"/>
        <v>8.8666666666666671</v>
      </c>
      <c r="AJ449" s="14">
        <f t="shared" si="141"/>
        <v>0.93233082706766923</v>
      </c>
      <c r="AK449">
        <f t="shared" si="142"/>
        <v>85.714285714285708</v>
      </c>
      <c r="AL449" s="8">
        <f t="shared" si="143"/>
        <v>1</v>
      </c>
      <c r="AM449" s="8">
        <f t="shared" si="144"/>
        <v>0.93360995850622408</v>
      </c>
      <c r="AN449" s="16">
        <f t="shared" si="145"/>
        <v>0.87043334477272027</v>
      </c>
      <c r="AO449" s="16">
        <f t="shared" si="146"/>
        <v>0.863402090585907</v>
      </c>
      <c r="AP449" s="17">
        <f t="shared" si="147"/>
        <v>13704.7</v>
      </c>
      <c r="AQ449" s="17">
        <f t="shared" si="148"/>
        <v>18.955325034578149</v>
      </c>
      <c r="AR449" s="17">
        <f t="shared" si="149"/>
        <v>7970.6899999999987</v>
      </c>
      <c r="AS449" s="17">
        <f t="shared" si="150"/>
        <v>11.024467496542183</v>
      </c>
      <c r="AT449" s="18" t="str">
        <f t="shared" si="151"/>
        <v>High</v>
      </c>
      <c r="AU449" s="16" t="str">
        <f t="shared" si="152"/>
        <v>Normal</v>
      </c>
      <c r="AV449" s="17">
        <f t="shared" si="153"/>
        <v>360.15117565698483</v>
      </c>
    </row>
    <row r="450" spans="1:48">
      <c r="A450">
        <v>449</v>
      </c>
      <c r="B450" s="2">
        <v>46183</v>
      </c>
      <c r="C450" t="s">
        <v>26</v>
      </c>
      <c r="D450" t="s">
        <v>27</v>
      </c>
      <c r="E450" t="s">
        <v>51</v>
      </c>
      <c r="F450" t="s">
        <v>29</v>
      </c>
      <c r="G450" t="s">
        <v>58</v>
      </c>
      <c r="H450" t="s">
        <v>552</v>
      </c>
      <c r="I450" t="s">
        <v>265</v>
      </c>
      <c r="J450" s="4">
        <v>720</v>
      </c>
      <c r="K450" s="4">
        <v>682</v>
      </c>
      <c r="L450" s="4">
        <v>654</v>
      </c>
      <c r="M450" s="4">
        <v>28</v>
      </c>
      <c r="N450" s="4">
        <v>5</v>
      </c>
      <c r="O450" s="4">
        <v>47</v>
      </c>
      <c r="P450" t="s">
        <v>70</v>
      </c>
      <c r="Q450" s="4">
        <v>49</v>
      </c>
      <c r="R450" s="4">
        <v>49</v>
      </c>
      <c r="S450" s="4">
        <v>81.7</v>
      </c>
      <c r="T450" s="5">
        <v>2.88</v>
      </c>
      <c r="U450" s="5">
        <v>22.39</v>
      </c>
      <c r="V450" s="43">
        <v>14479.24</v>
      </c>
      <c r="W450" s="5">
        <v>7.38</v>
      </c>
      <c r="X450" s="6" t="s">
        <v>45</v>
      </c>
      <c r="Y450" s="4">
        <v>36</v>
      </c>
      <c r="Z450" s="43">
        <v>24498.71</v>
      </c>
      <c r="AA450" s="8">
        <f t="shared" ref="AA450:AA513" si="154">IFERROR(K450/J450,0)</f>
        <v>0.94722222222222219</v>
      </c>
      <c r="AB450" s="8">
        <f t="shared" ref="AB450:AB513" si="155">IFERROR(M450/K450,0)</f>
        <v>4.1055718475073312E-2</v>
      </c>
      <c r="AC450" s="8">
        <f t="shared" ref="AC450:AC513" si="156">IFERROR(N450/K450,0)</f>
        <v>7.331378299120235E-3</v>
      </c>
      <c r="AD450" s="8">
        <f t="shared" ref="AD450:AD513" si="157">IFERROR(L450/K450,0)</f>
        <v>0.95894428152492672</v>
      </c>
      <c r="AE450" s="11">
        <f t="shared" ref="AE450:AE513" si="158">IFERROR(O450/60,0)</f>
        <v>0.78333333333333333</v>
      </c>
      <c r="AF450" s="11">
        <f t="shared" ref="AF450:AF513" si="159">IFERROR(3600/R450,0)</f>
        <v>73.469387755102048</v>
      </c>
      <c r="AG450" s="11">
        <f t="shared" ref="AG450:AG513" si="160">(K450*R450)/3600</f>
        <v>9.2827777777777776</v>
      </c>
      <c r="AH450" s="13">
        <f t="shared" ref="AH450:AH513" si="161">MAX(0,AI450-AE450)</f>
        <v>9.0166666666666675</v>
      </c>
      <c r="AI450">
        <f t="shared" ref="AI450:AI513" si="162">(J450*Q450)/3600</f>
        <v>9.8000000000000007</v>
      </c>
      <c r="AJ450" s="14">
        <f t="shared" ref="AJ450:AJ513" si="163">IFERROR(AH450/AI450,0)</f>
        <v>0.92006802721088432</v>
      </c>
      <c r="AK450">
        <f t="shared" ref="AK450:AK513" si="164">IFERROR(3600/Q450,0)</f>
        <v>73.469387755102048</v>
      </c>
      <c r="AL450" s="8">
        <f t="shared" ref="AL450:AL513" si="165">IFERROR(AF450/AK450,0)</f>
        <v>1</v>
      </c>
      <c r="AM450" s="8">
        <f t="shared" ref="AM450:AM513" si="166">IFERROR(L450/K450,0)</f>
        <v>0.95894428152492672</v>
      </c>
      <c r="AN450" s="16">
        <f t="shared" ref="AN450:AN513" si="167">AJ450*AL450*AM450</f>
        <v>0.88229397330779824</v>
      </c>
      <c r="AO450" s="16">
        <f t="shared" ref="AO450:AO513" si="168">AVERAGE(AN450:AN1449)</f>
        <v>0.86338935280658302</v>
      </c>
      <c r="AP450" s="17">
        <f t="shared" ref="AP450:AP513" si="169">V450</f>
        <v>14479.24</v>
      </c>
      <c r="AQ450" s="17">
        <f t="shared" ref="AQ450:AQ513" si="170">IFERROR(AP450/K450,0)</f>
        <v>21.230557184750733</v>
      </c>
      <c r="AR450" s="17">
        <f t="shared" ref="AR450:AR513" si="171">Z450-AP450</f>
        <v>10019.469999999999</v>
      </c>
      <c r="AS450" s="17">
        <f t="shared" ref="AS450:AS513" si="172">IFERROR(AR450/K450,0)</f>
        <v>14.691304985337242</v>
      </c>
      <c r="AT450" s="18" t="str">
        <f t="shared" ref="AT450:AT513" si="173">IF((Y450&gt;25)+(O450&gt;25)+(S450&gt;73)+(T450&gt;2)&gt;=3,"High",IF((Y450&gt;25)+(O450&gt;25)+(S450&gt;73)+(T450&gt;2)=2,"Medium","Low"))</f>
        <v>High</v>
      </c>
      <c r="AU450" s="16" t="str">
        <f t="shared" ref="AU450:AU513" si="174">IF(AN450&lt;70%,"Critical",IF(AN450&lt;85%,"Warning","Normal"))</f>
        <v>Normal</v>
      </c>
      <c r="AV450" s="17">
        <f t="shared" ref="AV450:AV513" si="175">IFERROR(N450*AQ450,0)</f>
        <v>106.15278592375367</v>
      </c>
    </row>
    <row r="451" spans="1:48">
      <c r="A451">
        <v>450</v>
      </c>
      <c r="B451" s="2">
        <v>46120</v>
      </c>
      <c r="C451" t="s">
        <v>26</v>
      </c>
      <c r="D451" t="s">
        <v>108</v>
      </c>
      <c r="E451" t="s">
        <v>130</v>
      </c>
      <c r="F451" t="s">
        <v>42</v>
      </c>
      <c r="G451" t="s">
        <v>47</v>
      </c>
      <c r="H451" t="s">
        <v>553</v>
      </c>
      <c r="I451" t="s">
        <v>100</v>
      </c>
      <c r="J451" s="4">
        <v>665</v>
      </c>
      <c r="K451" s="4">
        <v>605</v>
      </c>
      <c r="L451" s="4">
        <v>572</v>
      </c>
      <c r="M451" s="4">
        <v>33</v>
      </c>
      <c r="N451" s="4">
        <v>7</v>
      </c>
      <c r="O451" s="4">
        <v>16</v>
      </c>
      <c r="P451" t="s">
        <v>61</v>
      </c>
      <c r="Q451" s="4">
        <v>64</v>
      </c>
      <c r="R451" s="4">
        <v>65</v>
      </c>
      <c r="S451" s="4">
        <v>68.400000000000006</v>
      </c>
      <c r="T451" s="5">
        <v>2.4700000000000002</v>
      </c>
      <c r="U451" s="5">
        <v>24.91</v>
      </c>
      <c r="V451" s="43">
        <v>18276.23</v>
      </c>
      <c r="W451" s="5">
        <v>9.4600000000000009</v>
      </c>
      <c r="X451" s="6" t="s">
        <v>34</v>
      </c>
      <c r="Y451" s="4">
        <v>16</v>
      </c>
      <c r="Z451" s="43">
        <v>30033.86</v>
      </c>
      <c r="AA451" s="8">
        <f t="shared" si="154"/>
        <v>0.90977443609022557</v>
      </c>
      <c r="AB451" s="8">
        <f t="shared" si="155"/>
        <v>5.4545454545454543E-2</v>
      </c>
      <c r="AC451" s="8">
        <f t="shared" si="156"/>
        <v>1.1570247933884297E-2</v>
      </c>
      <c r="AD451" s="8">
        <f t="shared" si="157"/>
        <v>0.94545454545454544</v>
      </c>
      <c r="AE451" s="11">
        <f t="shared" si="158"/>
        <v>0.26666666666666666</v>
      </c>
      <c r="AF451" s="11">
        <f t="shared" si="159"/>
        <v>55.384615384615387</v>
      </c>
      <c r="AG451" s="11">
        <f t="shared" si="160"/>
        <v>10.923611111111111</v>
      </c>
      <c r="AH451" s="13">
        <f t="shared" si="161"/>
        <v>11.555555555555555</v>
      </c>
      <c r="AI451">
        <f t="shared" si="162"/>
        <v>11.822222222222223</v>
      </c>
      <c r="AJ451" s="14">
        <f t="shared" si="163"/>
        <v>0.97744360902255634</v>
      </c>
      <c r="AK451">
        <f t="shared" si="164"/>
        <v>56.25</v>
      </c>
      <c r="AL451" s="8">
        <f t="shared" si="165"/>
        <v>0.98461538461538467</v>
      </c>
      <c r="AM451" s="8">
        <f t="shared" si="166"/>
        <v>0.94545454545454544</v>
      </c>
      <c r="AN451" s="16">
        <f t="shared" si="167"/>
        <v>0.90991114149008878</v>
      </c>
      <c r="AO451" s="16">
        <f t="shared" si="168"/>
        <v>0.86335504315050093</v>
      </c>
      <c r="AP451" s="17">
        <f t="shared" si="169"/>
        <v>18276.23</v>
      </c>
      <c r="AQ451" s="17">
        <f t="shared" si="170"/>
        <v>30.208644628099172</v>
      </c>
      <c r="AR451" s="17">
        <f t="shared" si="171"/>
        <v>11757.630000000001</v>
      </c>
      <c r="AS451" s="17">
        <f t="shared" si="172"/>
        <v>19.434099173553722</v>
      </c>
      <c r="AT451" s="18" t="str">
        <f t="shared" si="173"/>
        <v>Low</v>
      </c>
      <c r="AU451" s="16" t="str">
        <f t="shared" si="174"/>
        <v>Normal</v>
      </c>
      <c r="AV451" s="17">
        <f t="shared" si="175"/>
        <v>211.46051239669421</v>
      </c>
    </row>
    <row r="452" spans="1:48">
      <c r="A452">
        <v>451</v>
      </c>
      <c r="B452" s="2">
        <v>46052</v>
      </c>
      <c r="C452" t="s">
        <v>26</v>
      </c>
      <c r="D452" t="s">
        <v>40</v>
      </c>
      <c r="E452" t="s">
        <v>41</v>
      </c>
      <c r="F452" t="s">
        <v>42</v>
      </c>
      <c r="G452" t="s">
        <v>58</v>
      </c>
      <c r="H452" t="s">
        <v>554</v>
      </c>
      <c r="I452" t="s">
        <v>170</v>
      </c>
      <c r="J452" s="4">
        <v>685</v>
      </c>
      <c r="K452" s="4">
        <v>712</v>
      </c>
      <c r="L452" s="4">
        <v>676</v>
      </c>
      <c r="M452" s="4">
        <v>36</v>
      </c>
      <c r="N452" s="4">
        <v>7</v>
      </c>
      <c r="O452" s="4">
        <v>23</v>
      </c>
      <c r="P452" t="s">
        <v>73</v>
      </c>
      <c r="Q452" s="4">
        <v>49</v>
      </c>
      <c r="R452" s="4">
        <v>50</v>
      </c>
      <c r="S452" s="4">
        <v>76.099999999999994</v>
      </c>
      <c r="T452" s="5">
        <v>1.1100000000000001</v>
      </c>
      <c r="U452" s="5">
        <v>28.13</v>
      </c>
      <c r="V452" s="43">
        <v>15321.18</v>
      </c>
      <c r="W452" s="5">
        <v>8.83</v>
      </c>
      <c r="X452" s="6" t="s">
        <v>34</v>
      </c>
      <c r="Y452" s="4">
        <v>2</v>
      </c>
      <c r="Z452" s="43">
        <v>25531.84</v>
      </c>
      <c r="AA452" s="8">
        <f t="shared" si="154"/>
        <v>1.0394160583941605</v>
      </c>
      <c r="AB452" s="8">
        <f t="shared" si="155"/>
        <v>5.0561797752808987E-2</v>
      </c>
      <c r="AC452" s="8">
        <f t="shared" si="156"/>
        <v>9.8314606741573031E-3</v>
      </c>
      <c r="AD452" s="8">
        <f t="shared" si="157"/>
        <v>0.949438202247191</v>
      </c>
      <c r="AE452" s="11">
        <f t="shared" si="158"/>
        <v>0.38333333333333336</v>
      </c>
      <c r="AF452" s="11">
        <f t="shared" si="159"/>
        <v>72</v>
      </c>
      <c r="AG452" s="11">
        <f t="shared" si="160"/>
        <v>9.8888888888888893</v>
      </c>
      <c r="AH452" s="13">
        <f t="shared" si="161"/>
        <v>8.9402777777777782</v>
      </c>
      <c r="AI452">
        <f t="shared" si="162"/>
        <v>9.3236111111111111</v>
      </c>
      <c r="AJ452" s="14">
        <f t="shared" si="163"/>
        <v>0.95888574407865346</v>
      </c>
      <c r="AK452">
        <f t="shared" si="164"/>
        <v>73.469387755102048</v>
      </c>
      <c r="AL452" s="8">
        <f t="shared" si="165"/>
        <v>0.97999999999999987</v>
      </c>
      <c r="AM452" s="8">
        <f t="shared" si="166"/>
        <v>0.949438202247191</v>
      </c>
      <c r="AN452" s="16">
        <f t="shared" si="167"/>
        <v>0.89219470187812677</v>
      </c>
      <c r="AO452" s="16">
        <f t="shared" si="168"/>
        <v>0.86327039569897446</v>
      </c>
      <c r="AP452" s="17">
        <f t="shared" si="169"/>
        <v>15321.18</v>
      </c>
      <c r="AQ452" s="17">
        <f t="shared" si="170"/>
        <v>21.518511235955057</v>
      </c>
      <c r="AR452" s="17">
        <f t="shared" si="171"/>
        <v>10210.66</v>
      </c>
      <c r="AS452" s="17">
        <f t="shared" si="172"/>
        <v>14.340814606741572</v>
      </c>
      <c r="AT452" s="18" t="str">
        <f t="shared" si="173"/>
        <v>Low</v>
      </c>
      <c r="AU452" s="16" t="str">
        <f t="shared" si="174"/>
        <v>Normal</v>
      </c>
      <c r="AV452" s="17">
        <f t="shared" si="175"/>
        <v>150.62957865168539</v>
      </c>
    </row>
    <row r="453" spans="1:48">
      <c r="A453">
        <v>452</v>
      </c>
      <c r="B453" s="2">
        <v>46036</v>
      </c>
      <c r="C453" t="s">
        <v>46</v>
      </c>
      <c r="D453" t="s">
        <v>40</v>
      </c>
      <c r="E453" t="s">
        <v>74</v>
      </c>
      <c r="F453" t="s">
        <v>29</v>
      </c>
      <c r="G453" t="s">
        <v>103</v>
      </c>
      <c r="H453" t="s">
        <v>555</v>
      </c>
      <c r="I453" t="s">
        <v>65</v>
      </c>
      <c r="J453" s="4">
        <v>598</v>
      </c>
      <c r="K453" s="4">
        <v>665</v>
      </c>
      <c r="L453" s="4">
        <v>627</v>
      </c>
      <c r="M453" s="4">
        <v>38</v>
      </c>
      <c r="N453" s="4">
        <v>8</v>
      </c>
      <c r="O453" s="4">
        <v>27</v>
      </c>
      <c r="P453" t="s">
        <v>73</v>
      </c>
      <c r="Q453" s="4">
        <v>57</v>
      </c>
      <c r="R453" s="4">
        <v>61</v>
      </c>
      <c r="S453" s="4">
        <v>82.1</v>
      </c>
      <c r="T453" s="5">
        <v>2.83</v>
      </c>
      <c r="U453" s="5">
        <v>25.26</v>
      </c>
      <c r="V453" s="43">
        <v>17236.59</v>
      </c>
      <c r="W453" s="5">
        <v>9.4</v>
      </c>
      <c r="X453" s="6" t="s">
        <v>89</v>
      </c>
      <c r="Y453" s="4">
        <v>22</v>
      </c>
      <c r="Z453" s="43">
        <v>28553.5</v>
      </c>
      <c r="AA453" s="8">
        <f t="shared" si="154"/>
        <v>1.1120401337792643</v>
      </c>
      <c r="AB453" s="8">
        <f t="shared" si="155"/>
        <v>5.7142857142857141E-2</v>
      </c>
      <c r="AC453" s="8">
        <f t="shared" si="156"/>
        <v>1.2030075187969926E-2</v>
      </c>
      <c r="AD453" s="8">
        <f t="shared" si="157"/>
        <v>0.94285714285714284</v>
      </c>
      <c r="AE453" s="11">
        <f t="shared" si="158"/>
        <v>0.45</v>
      </c>
      <c r="AF453" s="11">
        <f t="shared" si="159"/>
        <v>59.016393442622949</v>
      </c>
      <c r="AG453" s="11">
        <f t="shared" si="160"/>
        <v>11.268055555555556</v>
      </c>
      <c r="AH453" s="13">
        <f t="shared" si="161"/>
        <v>9.0183333333333344</v>
      </c>
      <c r="AI453">
        <f t="shared" si="162"/>
        <v>9.4683333333333337</v>
      </c>
      <c r="AJ453" s="14">
        <f t="shared" si="163"/>
        <v>0.95247315613448347</v>
      </c>
      <c r="AK453">
        <f t="shared" si="164"/>
        <v>63.157894736842103</v>
      </c>
      <c r="AL453" s="8">
        <f t="shared" si="165"/>
        <v>0.93442622950819676</v>
      </c>
      <c r="AM453" s="8">
        <f t="shared" si="166"/>
        <v>0.94285714285714284</v>
      </c>
      <c r="AN453" s="16">
        <f t="shared" si="167"/>
        <v>0.83915784856625919</v>
      </c>
      <c r="AO453" s="16">
        <f t="shared" si="168"/>
        <v>0.8632177102596682</v>
      </c>
      <c r="AP453" s="17">
        <f t="shared" si="169"/>
        <v>17236.59</v>
      </c>
      <c r="AQ453" s="17">
        <f t="shared" si="170"/>
        <v>25.919684210526317</v>
      </c>
      <c r="AR453" s="17">
        <f t="shared" si="171"/>
        <v>11316.91</v>
      </c>
      <c r="AS453" s="17">
        <f t="shared" si="172"/>
        <v>17.017909774436092</v>
      </c>
      <c r="AT453" s="18" t="str">
        <f t="shared" si="173"/>
        <v>High</v>
      </c>
      <c r="AU453" s="16" t="str">
        <f t="shared" si="174"/>
        <v>Warning</v>
      </c>
      <c r="AV453" s="17">
        <f t="shared" si="175"/>
        <v>207.35747368421053</v>
      </c>
    </row>
    <row r="454" spans="1:48">
      <c r="A454">
        <v>453</v>
      </c>
      <c r="B454" s="2">
        <v>46113</v>
      </c>
      <c r="C454" t="s">
        <v>26</v>
      </c>
      <c r="D454" t="s">
        <v>27</v>
      </c>
      <c r="E454" t="s">
        <v>28</v>
      </c>
      <c r="F454" t="s">
        <v>29</v>
      </c>
      <c r="G454" t="s">
        <v>103</v>
      </c>
      <c r="H454" t="s">
        <v>556</v>
      </c>
      <c r="I454" t="s">
        <v>44</v>
      </c>
      <c r="J454" s="4">
        <v>734</v>
      </c>
      <c r="K454" s="4">
        <v>745</v>
      </c>
      <c r="L454" s="4">
        <v>718</v>
      </c>
      <c r="M454" s="4">
        <v>27</v>
      </c>
      <c r="N454" s="4">
        <v>5</v>
      </c>
      <c r="O454" s="4">
        <v>11</v>
      </c>
      <c r="P454" t="s">
        <v>61</v>
      </c>
      <c r="Q454" s="4">
        <v>57</v>
      </c>
      <c r="R454" s="4">
        <v>62</v>
      </c>
      <c r="S454" s="4">
        <v>75</v>
      </c>
      <c r="T454" s="5">
        <v>1.94</v>
      </c>
      <c r="U454" s="5">
        <v>30.4</v>
      </c>
      <c r="V454" s="43">
        <v>20236.580000000002</v>
      </c>
      <c r="W454" s="5">
        <v>8.93</v>
      </c>
      <c r="X454" s="6" t="s">
        <v>34</v>
      </c>
      <c r="Y454" s="4">
        <v>29</v>
      </c>
      <c r="Z454" s="43">
        <v>32634.57</v>
      </c>
      <c r="AA454" s="8">
        <f t="shared" si="154"/>
        <v>1.0149863760217983</v>
      </c>
      <c r="AB454" s="8">
        <f t="shared" si="155"/>
        <v>3.6241610738255034E-2</v>
      </c>
      <c r="AC454" s="8">
        <f t="shared" si="156"/>
        <v>6.7114093959731542E-3</v>
      </c>
      <c r="AD454" s="8">
        <f t="shared" si="157"/>
        <v>0.96375838926174495</v>
      </c>
      <c r="AE454" s="11">
        <f t="shared" si="158"/>
        <v>0.18333333333333332</v>
      </c>
      <c r="AF454" s="11">
        <f t="shared" si="159"/>
        <v>58.064516129032256</v>
      </c>
      <c r="AG454" s="11">
        <f t="shared" si="160"/>
        <v>12.830555555555556</v>
      </c>
      <c r="AH454" s="13">
        <f t="shared" si="161"/>
        <v>11.438333333333333</v>
      </c>
      <c r="AI454">
        <f t="shared" si="162"/>
        <v>11.621666666666666</v>
      </c>
      <c r="AJ454" s="14">
        <f t="shared" si="163"/>
        <v>0.98422486734547543</v>
      </c>
      <c r="AK454">
        <f t="shared" si="164"/>
        <v>63.157894736842103</v>
      </c>
      <c r="AL454" s="8">
        <f t="shared" si="165"/>
        <v>0.91935483870967738</v>
      </c>
      <c r="AM454" s="8">
        <f t="shared" si="166"/>
        <v>0.96375838926174495</v>
      </c>
      <c r="AN454" s="16">
        <f t="shared" si="167"/>
        <v>0.87205860404808233</v>
      </c>
      <c r="AO454" s="16">
        <f t="shared" si="168"/>
        <v>0.86326161511677291</v>
      </c>
      <c r="AP454" s="17">
        <f t="shared" si="169"/>
        <v>20236.580000000002</v>
      </c>
      <c r="AQ454" s="17">
        <f t="shared" si="170"/>
        <v>27.163194630872486</v>
      </c>
      <c r="AR454" s="17">
        <f t="shared" si="171"/>
        <v>12397.989999999998</v>
      </c>
      <c r="AS454" s="17">
        <f t="shared" si="172"/>
        <v>16.64159731543624</v>
      </c>
      <c r="AT454" s="18" t="str">
        <f t="shared" si="173"/>
        <v>Medium</v>
      </c>
      <c r="AU454" s="16" t="str">
        <f t="shared" si="174"/>
        <v>Normal</v>
      </c>
      <c r="AV454" s="17">
        <f t="shared" si="175"/>
        <v>135.81597315436244</v>
      </c>
    </row>
    <row r="455" spans="1:48">
      <c r="A455">
        <v>454</v>
      </c>
      <c r="B455" s="2">
        <v>46081</v>
      </c>
      <c r="C455" t="s">
        <v>26</v>
      </c>
      <c r="D455" t="s">
        <v>27</v>
      </c>
      <c r="E455" t="s">
        <v>35</v>
      </c>
      <c r="F455" t="s">
        <v>42</v>
      </c>
      <c r="G455" t="s">
        <v>36</v>
      </c>
      <c r="H455" t="s">
        <v>557</v>
      </c>
      <c r="I455" t="s">
        <v>69</v>
      </c>
      <c r="J455" s="4">
        <v>885</v>
      </c>
      <c r="K455" s="4">
        <v>780</v>
      </c>
      <c r="L455" s="4">
        <v>739</v>
      </c>
      <c r="M455" s="4">
        <v>41</v>
      </c>
      <c r="N455" s="4">
        <v>8</v>
      </c>
      <c r="O455" s="4">
        <v>21</v>
      </c>
      <c r="P455" t="s">
        <v>33</v>
      </c>
      <c r="Q455" s="4">
        <v>45</v>
      </c>
      <c r="R455" s="4">
        <v>44</v>
      </c>
      <c r="S455" s="4">
        <v>70.5</v>
      </c>
      <c r="T455" s="5">
        <v>1.32</v>
      </c>
      <c r="U455" s="5">
        <v>31.5</v>
      </c>
      <c r="V455" s="43">
        <v>15321.97</v>
      </c>
      <c r="W455" s="5">
        <v>8.49</v>
      </c>
      <c r="X455" s="6" t="s">
        <v>45</v>
      </c>
      <c r="Y455" s="4">
        <v>1</v>
      </c>
      <c r="Z455" s="43">
        <v>25390.560000000001</v>
      </c>
      <c r="AA455" s="8">
        <f t="shared" si="154"/>
        <v>0.88135593220338981</v>
      </c>
      <c r="AB455" s="8">
        <f t="shared" si="155"/>
        <v>5.2564102564102565E-2</v>
      </c>
      <c r="AC455" s="8">
        <f t="shared" si="156"/>
        <v>1.0256410256410256E-2</v>
      </c>
      <c r="AD455" s="8">
        <f t="shared" si="157"/>
        <v>0.9474358974358974</v>
      </c>
      <c r="AE455" s="11">
        <f t="shared" si="158"/>
        <v>0.35</v>
      </c>
      <c r="AF455" s="11">
        <f t="shared" si="159"/>
        <v>81.818181818181813</v>
      </c>
      <c r="AG455" s="11">
        <f t="shared" si="160"/>
        <v>9.5333333333333332</v>
      </c>
      <c r="AH455" s="13">
        <f t="shared" si="161"/>
        <v>10.7125</v>
      </c>
      <c r="AI455">
        <f t="shared" si="162"/>
        <v>11.0625</v>
      </c>
      <c r="AJ455" s="14">
        <f t="shared" si="163"/>
        <v>0.96836158192090394</v>
      </c>
      <c r="AK455">
        <f t="shared" si="164"/>
        <v>80</v>
      </c>
      <c r="AL455" s="8">
        <f t="shared" si="165"/>
        <v>1.0227272727272727</v>
      </c>
      <c r="AM455" s="8">
        <f t="shared" si="166"/>
        <v>0.9474358974358974</v>
      </c>
      <c r="AN455" s="16">
        <f t="shared" si="167"/>
        <v>0.93831189996444231</v>
      </c>
      <c r="AO455" s="16">
        <f t="shared" si="168"/>
        <v>0.86324553287009786</v>
      </c>
      <c r="AP455" s="17">
        <f t="shared" si="169"/>
        <v>15321.97</v>
      </c>
      <c r="AQ455" s="17">
        <f t="shared" si="170"/>
        <v>19.643551282051281</v>
      </c>
      <c r="AR455" s="17">
        <f t="shared" si="171"/>
        <v>10068.590000000002</v>
      </c>
      <c r="AS455" s="17">
        <f t="shared" si="172"/>
        <v>12.908448717948721</v>
      </c>
      <c r="AT455" s="18" t="str">
        <f t="shared" si="173"/>
        <v>Low</v>
      </c>
      <c r="AU455" s="16" t="str">
        <f t="shared" si="174"/>
        <v>Normal</v>
      </c>
      <c r="AV455" s="17">
        <f t="shared" si="175"/>
        <v>157.14841025641024</v>
      </c>
    </row>
    <row r="456" spans="1:48">
      <c r="A456">
        <v>455</v>
      </c>
      <c r="B456" s="2">
        <v>46178</v>
      </c>
      <c r="C456" t="s">
        <v>46</v>
      </c>
      <c r="D456" t="s">
        <v>108</v>
      </c>
      <c r="E456" t="s">
        <v>130</v>
      </c>
      <c r="F456" t="s">
        <v>42</v>
      </c>
      <c r="G456" t="s">
        <v>30</v>
      </c>
      <c r="H456" t="s">
        <v>558</v>
      </c>
      <c r="I456" t="s">
        <v>88</v>
      </c>
      <c r="J456" s="4">
        <v>954</v>
      </c>
      <c r="K456" s="4">
        <v>834</v>
      </c>
      <c r="L456" s="4">
        <v>782</v>
      </c>
      <c r="M456" s="4">
        <v>52</v>
      </c>
      <c r="N456" s="4">
        <v>16</v>
      </c>
      <c r="O456" s="4">
        <v>45</v>
      </c>
      <c r="P456" t="s">
        <v>73</v>
      </c>
      <c r="Q456" s="4">
        <v>42</v>
      </c>
      <c r="R456" s="4">
        <v>42</v>
      </c>
      <c r="S456" s="4">
        <v>79.2</v>
      </c>
      <c r="T456" s="5">
        <v>1.59</v>
      </c>
      <c r="U456" s="5">
        <v>27.61</v>
      </c>
      <c r="V456" s="43">
        <v>15423.51</v>
      </c>
      <c r="W456" s="5">
        <v>7.43</v>
      </c>
      <c r="X456" s="6" t="s">
        <v>45</v>
      </c>
      <c r="Y456" s="4">
        <v>22</v>
      </c>
      <c r="Z456" s="43">
        <v>25093.94</v>
      </c>
      <c r="AA456" s="8">
        <f t="shared" si="154"/>
        <v>0.87421383647798745</v>
      </c>
      <c r="AB456" s="8">
        <f t="shared" si="155"/>
        <v>6.235011990407674E-2</v>
      </c>
      <c r="AC456" s="8">
        <f t="shared" si="156"/>
        <v>1.9184652278177457E-2</v>
      </c>
      <c r="AD456" s="8">
        <f t="shared" si="157"/>
        <v>0.93764988009592332</v>
      </c>
      <c r="AE456" s="11">
        <f t="shared" si="158"/>
        <v>0.75</v>
      </c>
      <c r="AF456" s="11">
        <f t="shared" si="159"/>
        <v>85.714285714285708</v>
      </c>
      <c r="AG456" s="11">
        <f t="shared" si="160"/>
        <v>9.73</v>
      </c>
      <c r="AH456" s="13">
        <f t="shared" si="161"/>
        <v>10.38</v>
      </c>
      <c r="AI456">
        <f t="shared" si="162"/>
        <v>11.13</v>
      </c>
      <c r="AJ456" s="14">
        <f t="shared" si="163"/>
        <v>0.93261455525606474</v>
      </c>
      <c r="AK456">
        <f t="shared" si="164"/>
        <v>85.714285714285708</v>
      </c>
      <c r="AL456" s="8">
        <f t="shared" si="165"/>
        <v>1</v>
      </c>
      <c r="AM456" s="8">
        <f t="shared" si="166"/>
        <v>0.93764988009592332</v>
      </c>
      <c r="AN456" s="16">
        <f t="shared" si="167"/>
        <v>0.87446592591156191</v>
      </c>
      <c r="AO456" s="16">
        <f t="shared" si="168"/>
        <v>0.86310804868128022</v>
      </c>
      <c r="AP456" s="17">
        <f t="shared" si="169"/>
        <v>15423.51</v>
      </c>
      <c r="AQ456" s="17">
        <f t="shared" si="170"/>
        <v>18.493417266187052</v>
      </c>
      <c r="AR456" s="17">
        <f t="shared" si="171"/>
        <v>9670.4299999999985</v>
      </c>
      <c r="AS456" s="17">
        <f t="shared" si="172"/>
        <v>11.595239808153476</v>
      </c>
      <c r="AT456" s="18" t="str">
        <f t="shared" si="173"/>
        <v>Medium</v>
      </c>
      <c r="AU456" s="16" t="str">
        <f t="shared" si="174"/>
        <v>Normal</v>
      </c>
      <c r="AV456" s="17">
        <f t="shared" si="175"/>
        <v>295.89467625899283</v>
      </c>
    </row>
    <row r="457" spans="1:48">
      <c r="A457">
        <v>456</v>
      </c>
      <c r="B457" s="2">
        <v>46050</v>
      </c>
      <c r="C457" t="s">
        <v>46</v>
      </c>
      <c r="D457" t="s">
        <v>77</v>
      </c>
      <c r="E457" t="s">
        <v>105</v>
      </c>
      <c r="F457" t="s">
        <v>57</v>
      </c>
      <c r="G457" t="s">
        <v>58</v>
      </c>
      <c r="H457" t="s">
        <v>559</v>
      </c>
      <c r="I457" t="s">
        <v>265</v>
      </c>
      <c r="J457" s="4">
        <v>848</v>
      </c>
      <c r="K457" s="4">
        <v>718</v>
      </c>
      <c r="L457" s="4">
        <v>663</v>
      </c>
      <c r="M457" s="4">
        <v>55</v>
      </c>
      <c r="N457" s="4">
        <v>21</v>
      </c>
      <c r="O457" s="4">
        <v>0</v>
      </c>
      <c r="P457" t="s">
        <v>39</v>
      </c>
      <c r="Q457" s="4">
        <v>49</v>
      </c>
      <c r="R457" s="4">
        <v>54</v>
      </c>
      <c r="S457" s="4">
        <v>74.2</v>
      </c>
      <c r="T457" s="5">
        <v>2.08</v>
      </c>
      <c r="U457" s="5">
        <v>24.68</v>
      </c>
      <c r="V457" s="43">
        <v>15116.13</v>
      </c>
      <c r="W457" s="5">
        <v>7.82</v>
      </c>
      <c r="X457" s="6" t="s">
        <v>34</v>
      </c>
      <c r="Y457" s="4">
        <v>18</v>
      </c>
      <c r="Z457" s="43">
        <v>25531.14</v>
      </c>
      <c r="AA457" s="8">
        <f t="shared" si="154"/>
        <v>0.84669811320754718</v>
      </c>
      <c r="AB457" s="8">
        <f t="shared" si="155"/>
        <v>7.6601671309192196E-2</v>
      </c>
      <c r="AC457" s="8">
        <f t="shared" si="156"/>
        <v>2.9247910863509748E-2</v>
      </c>
      <c r="AD457" s="8">
        <f t="shared" si="157"/>
        <v>0.92339832869080785</v>
      </c>
      <c r="AE457" s="11">
        <f t="shared" si="158"/>
        <v>0</v>
      </c>
      <c r="AF457" s="11">
        <f t="shared" si="159"/>
        <v>66.666666666666671</v>
      </c>
      <c r="AG457" s="11">
        <f t="shared" si="160"/>
        <v>10.77</v>
      </c>
      <c r="AH457" s="13">
        <f t="shared" si="161"/>
        <v>11.542222222222222</v>
      </c>
      <c r="AI457">
        <f t="shared" si="162"/>
        <v>11.542222222222222</v>
      </c>
      <c r="AJ457" s="14">
        <f t="shared" si="163"/>
        <v>1</v>
      </c>
      <c r="AK457">
        <f t="shared" si="164"/>
        <v>73.469387755102048</v>
      </c>
      <c r="AL457" s="8">
        <f t="shared" si="165"/>
        <v>0.90740740740740744</v>
      </c>
      <c r="AM457" s="8">
        <f t="shared" si="166"/>
        <v>0.92339832869080785</v>
      </c>
      <c r="AN457" s="16">
        <f t="shared" si="167"/>
        <v>0.83789848344165896</v>
      </c>
      <c r="AO457" s="16">
        <f t="shared" si="168"/>
        <v>0.86308720853957333</v>
      </c>
      <c r="AP457" s="17">
        <f t="shared" si="169"/>
        <v>15116.13</v>
      </c>
      <c r="AQ457" s="17">
        <f t="shared" si="170"/>
        <v>21.05310584958217</v>
      </c>
      <c r="AR457" s="17">
        <f t="shared" si="171"/>
        <v>10415.01</v>
      </c>
      <c r="AS457" s="17">
        <f t="shared" si="172"/>
        <v>14.50558495821727</v>
      </c>
      <c r="AT457" s="18" t="str">
        <f t="shared" si="173"/>
        <v>Medium</v>
      </c>
      <c r="AU457" s="16" t="str">
        <f t="shared" si="174"/>
        <v>Warning</v>
      </c>
      <c r="AV457" s="17">
        <f t="shared" si="175"/>
        <v>442.1152228412256</v>
      </c>
    </row>
    <row r="458" spans="1:48">
      <c r="A458">
        <v>457</v>
      </c>
      <c r="B458" s="2">
        <v>46168</v>
      </c>
      <c r="C458" t="s">
        <v>26</v>
      </c>
      <c r="D458" t="s">
        <v>27</v>
      </c>
      <c r="E458" t="s">
        <v>35</v>
      </c>
      <c r="F458" t="s">
        <v>29</v>
      </c>
      <c r="G458" t="s">
        <v>58</v>
      </c>
      <c r="H458" t="s">
        <v>560</v>
      </c>
      <c r="I458" t="s">
        <v>205</v>
      </c>
      <c r="J458" s="4">
        <v>697</v>
      </c>
      <c r="K458" s="4">
        <v>669</v>
      </c>
      <c r="L458" s="4">
        <v>633</v>
      </c>
      <c r="M458" s="4">
        <v>36</v>
      </c>
      <c r="N458" s="4">
        <v>15</v>
      </c>
      <c r="O458" s="4">
        <v>0</v>
      </c>
      <c r="P458" t="s">
        <v>39</v>
      </c>
      <c r="Q458" s="4">
        <v>49</v>
      </c>
      <c r="R458" s="4">
        <v>53</v>
      </c>
      <c r="S458" s="4">
        <v>75.400000000000006</v>
      </c>
      <c r="T458" s="5">
        <v>1.59</v>
      </c>
      <c r="U458" s="5">
        <v>20.78</v>
      </c>
      <c r="V458" s="43">
        <v>14687.97</v>
      </c>
      <c r="W458" s="5">
        <v>8.67</v>
      </c>
      <c r="X458" s="6" t="s">
        <v>45</v>
      </c>
      <c r="Y458" s="4">
        <v>17</v>
      </c>
      <c r="Z458" s="43">
        <v>24390.37</v>
      </c>
      <c r="AA458" s="8">
        <f t="shared" si="154"/>
        <v>0.95982783357245338</v>
      </c>
      <c r="AB458" s="8">
        <f t="shared" si="155"/>
        <v>5.3811659192825115E-2</v>
      </c>
      <c r="AC458" s="8">
        <f t="shared" si="156"/>
        <v>2.2421524663677129E-2</v>
      </c>
      <c r="AD458" s="8">
        <f t="shared" si="157"/>
        <v>0.94618834080717484</v>
      </c>
      <c r="AE458" s="11">
        <f t="shared" si="158"/>
        <v>0</v>
      </c>
      <c r="AF458" s="11">
        <f t="shared" si="159"/>
        <v>67.924528301886795</v>
      </c>
      <c r="AG458" s="11">
        <f t="shared" si="160"/>
        <v>9.8491666666666671</v>
      </c>
      <c r="AH458" s="13">
        <f t="shared" si="161"/>
        <v>9.4869444444444451</v>
      </c>
      <c r="AI458">
        <f t="shared" si="162"/>
        <v>9.4869444444444451</v>
      </c>
      <c r="AJ458" s="14">
        <f t="shared" si="163"/>
        <v>1</v>
      </c>
      <c r="AK458">
        <f t="shared" si="164"/>
        <v>73.469387755102048</v>
      </c>
      <c r="AL458" s="8">
        <f t="shared" si="165"/>
        <v>0.92452830188679236</v>
      </c>
      <c r="AM458" s="8">
        <f t="shared" si="166"/>
        <v>0.94618834080717484</v>
      </c>
      <c r="AN458" s="16">
        <f t="shared" si="167"/>
        <v>0.87477789999153888</v>
      </c>
      <c r="AO458" s="16">
        <f t="shared" si="168"/>
        <v>0.86313351134306215</v>
      </c>
      <c r="AP458" s="17">
        <f t="shared" si="169"/>
        <v>14687.97</v>
      </c>
      <c r="AQ458" s="17">
        <f t="shared" si="170"/>
        <v>21.955112107623318</v>
      </c>
      <c r="AR458" s="17">
        <f t="shared" si="171"/>
        <v>9702.4</v>
      </c>
      <c r="AS458" s="17">
        <f t="shared" si="172"/>
        <v>14.502840059790731</v>
      </c>
      <c r="AT458" s="18" t="str">
        <f t="shared" si="173"/>
        <v>Low</v>
      </c>
      <c r="AU458" s="16" t="str">
        <f t="shared" si="174"/>
        <v>Normal</v>
      </c>
      <c r="AV458" s="17">
        <f t="shared" si="175"/>
        <v>329.32668161434975</v>
      </c>
    </row>
    <row r="459" spans="1:48">
      <c r="A459">
        <v>458</v>
      </c>
      <c r="B459" s="2">
        <v>46049</v>
      </c>
      <c r="C459" t="s">
        <v>46</v>
      </c>
      <c r="D459" t="s">
        <v>27</v>
      </c>
      <c r="E459" t="s">
        <v>35</v>
      </c>
      <c r="F459" t="s">
        <v>29</v>
      </c>
      <c r="G459" t="s">
        <v>30</v>
      </c>
      <c r="H459" t="s">
        <v>561</v>
      </c>
      <c r="I459" t="s">
        <v>154</v>
      </c>
      <c r="J459" s="4">
        <v>782</v>
      </c>
      <c r="K459" s="4">
        <v>798</v>
      </c>
      <c r="L459" s="4">
        <v>750</v>
      </c>
      <c r="M459" s="4">
        <v>48</v>
      </c>
      <c r="N459" s="4">
        <v>14</v>
      </c>
      <c r="O459" s="4">
        <v>0</v>
      </c>
      <c r="P459" t="s">
        <v>39</v>
      </c>
      <c r="Q459" s="4">
        <v>42</v>
      </c>
      <c r="R459" s="4">
        <v>41</v>
      </c>
      <c r="S459" s="4">
        <v>69.3</v>
      </c>
      <c r="T459" s="5">
        <v>2.2000000000000002</v>
      </c>
      <c r="U459" s="5">
        <v>30.11</v>
      </c>
      <c r="V459" s="43">
        <v>14584.79</v>
      </c>
      <c r="W459" s="5">
        <v>8.35</v>
      </c>
      <c r="X459" s="6" t="s">
        <v>34</v>
      </c>
      <c r="Y459" s="4">
        <v>18</v>
      </c>
      <c r="Z459" s="43">
        <v>23703.68</v>
      </c>
      <c r="AA459" s="8">
        <f t="shared" si="154"/>
        <v>1.0204603580562659</v>
      </c>
      <c r="AB459" s="8">
        <f t="shared" si="155"/>
        <v>6.0150375939849621E-2</v>
      </c>
      <c r="AC459" s="8">
        <f t="shared" si="156"/>
        <v>1.7543859649122806E-2</v>
      </c>
      <c r="AD459" s="8">
        <f t="shared" si="157"/>
        <v>0.93984962406015038</v>
      </c>
      <c r="AE459" s="11">
        <f t="shared" si="158"/>
        <v>0</v>
      </c>
      <c r="AF459" s="11">
        <f t="shared" si="159"/>
        <v>87.804878048780495</v>
      </c>
      <c r="AG459" s="11">
        <f t="shared" si="160"/>
        <v>9.0883333333333329</v>
      </c>
      <c r="AH459" s="13">
        <f t="shared" si="161"/>
        <v>9.1233333333333331</v>
      </c>
      <c r="AI459">
        <f t="shared" si="162"/>
        <v>9.1233333333333331</v>
      </c>
      <c r="AJ459" s="14">
        <f t="shared" si="163"/>
        <v>1</v>
      </c>
      <c r="AK459">
        <f t="shared" si="164"/>
        <v>85.714285714285708</v>
      </c>
      <c r="AL459" s="8">
        <f t="shared" si="165"/>
        <v>1.0243902439024393</v>
      </c>
      <c r="AM459" s="8">
        <f t="shared" si="166"/>
        <v>0.93984962406015038</v>
      </c>
      <c r="AN459" s="16">
        <f t="shared" si="167"/>
        <v>0.96277278562259327</v>
      </c>
      <c r="AO459" s="16">
        <f t="shared" si="168"/>
        <v>0.86311206679674801</v>
      </c>
      <c r="AP459" s="17">
        <f t="shared" si="169"/>
        <v>14584.79</v>
      </c>
      <c r="AQ459" s="17">
        <f t="shared" si="170"/>
        <v>18.276679197994987</v>
      </c>
      <c r="AR459" s="17">
        <f t="shared" si="171"/>
        <v>9118.89</v>
      </c>
      <c r="AS459" s="17">
        <f t="shared" si="172"/>
        <v>11.427180451127819</v>
      </c>
      <c r="AT459" s="18" t="str">
        <f t="shared" si="173"/>
        <v>Low</v>
      </c>
      <c r="AU459" s="16" t="str">
        <f t="shared" si="174"/>
        <v>Normal</v>
      </c>
      <c r="AV459" s="17">
        <f t="shared" si="175"/>
        <v>255.87350877192983</v>
      </c>
    </row>
    <row r="460" spans="1:48">
      <c r="A460">
        <v>459</v>
      </c>
      <c r="B460" s="2">
        <v>46196</v>
      </c>
      <c r="C460" t="s">
        <v>46</v>
      </c>
      <c r="D460" t="s">
        <v>55</v>
      </c>
      <c r="E460" t="s">
        <v>98</v>
      </c>
      <c r="F460" t="s">
        <v>42</v>
      </c>
      <c r="G460" t="s">
        <v>58</v>
      </c>
      <c r="H460" t="s">
        <v>562</v>
      </c>
      <c r="I460" t="s">
        <v>44</v>
      </c>
      <c r="J460" s="4">
        <v>692</v>
      </c>
      <c r="K460" s="4">
        <v>630</v>
      </c>
      <c r="L460" s="4">
        <v>568</v>
      </c>
      <c r="M460" s="4">
        <v>62</v>
      </c>
      <c r="N460" s="4">
        <v>26</v>
      </c>
      <c r="O460" s="4">
        <v>0</v>
      </c>
      <c r="P460" t="s">
        <v>39</v>
      </c>
      <c r="Q460" s="4">
        <v>49</v>
      </c>
      <c r="R460" s="4">
        <v>52</v>
      </c>
      <c r="S460" s="4">
        <v>68.5</v>
      </c>
      <c r="T460" s="5">
        <v>2.2400000000000002</v>
      </c>
      <c r="U460" s="5">
        <v>25.24</v>
      </c>
      <c r="V460" s="43">
        <v>14217.72</v>
      </c>
      <c r="W460" s="5">
        <v>7.98</v>
      </c>
      <c r="X460" s="6" t="s">
        <v>34</v>
      </c>
      <c r="Y460" s="4">
        <v>15</v>
      </c>
      <c r="Z460" s="43">
        <v>21168.58</v>
      </c>
      <c r="AA460" s="8">
        <f t="shared" si="154"/>
        <v>0.91040462427745661</v>
      </c>
      <c r="AB460" s="8">
        <f t="shared" si="155"/>
        <v>9.841269841269841E-2</v>
      </c>
      <c r="AC460" s="8">
        <f t="shared" si="156"/>
        <v>4.1269841269841269E-2</v>
      </c>
      <c r="AD460" s="8">
        <f t="shared" si="157"/>
        <v>0.9015873015873016</v>
      </c>
      <c r="AE460" s="11">
        <f t="shared" si="158"/>
        <v>0</v>
      </c>
      <c r="AF460" s="11">
        <f t="shared" si="159"/>
        <v>69.230769230769226</v>
      </c>
      <c r="AG460" s="11">
        <f t="shared" si="160"/>
        <v>9.1</v>
      </c>
      <c r="AH460" s="13">
        <f t="shared" si="161"/>
        <v>9.4188888888888886</v>
      </c>
      <c r="AI460">
        <f t="shared" si="162"/>
        <v>9.4188888888888886</v>
      </c>
      <c r="AJ460" s="14">
        <f t="shared" si="163"/>
        <v>1</v>
      </c>
      <c r="AK460">
        <f t="shared" si="164"/>
        <v>73.469387755102048</v>
      </c>
      <c r="AL460" s="8">
        <f t="shared" si="165"/>
        <v>0.94230769230769218</v>
      </c>
      <c r="AM460" s="8">
        <f t="shared" si="166"/>
        <v>0.9015873015873016</v>
      </c>
      <c r="AN460" s="16">
        <f t="shared" si="167"/>
        <v>0.84957264957264944</v>
      </c>
      <c r="AO460" s="16">
        <f t="shared" si="168"/>
        <v>0.86292819093175588</v>
      </c>
      <c r="AP460" s="17">
        <f t="shared" si="169"/>
        <v>14217.72</v>
      </c>
      <c r="AQ460" s="17">
        <f t="shared" si="170"/>
        <v>22.567809523809522</v>
      </c>
      <c r="AR460" s="17">
        <f t="shared" si="171"/>
        <v>6950.8600000000024</v>
      </c>
      <c r="AS460" s="17">
        <f t="shared" si="172"/>
        <v>11.033111111111115</v>
      </c>
      <c r="AT460" s="18" t="str">
        <f t="shared" si="173"/>
        <v>Low</v>
      </c>
      <c r="AU460" s="16" t="str">
        <f t="shared" si="174"/>
        <v>Warning</v>
      </c>
      <c r="AV460" s="17">
        <f t="shared" si="175"/>
        <v>586.7630476190476</v>
      </c>
    </row>
    <row r="461" spans="1:48">
      <c r="A461">
        <v>460</v>
      </c>
      <c r="B461" s="2">
        <v>46143</v>
      </c>
      <c r="C461" t="s">
        <v>26</v>
      </c>
      <c r="D461" t="s">
        <v>27</v>
      </c>
      <c r="E461" t="s">
        <v>35</v>
      </c>
      <c r="F461" t="s">
        <v>42</v>
      </c>
      <c r="G461" t="s">
        <v>30</v>
      </c>
      <c r="H461" t="s">
        <v>563</v>
      </c>
      <c r="I461" t="s">
        <v>32</v>
      </c>
      <c r="J461" s="4">
        <v>954</v>
      </c>
      <c r="K461" s="4">
        <v>875</v>
      </c>
      <c r="L461" s="4">
        <v>825</v>
      </c>
      <c r="M461" s="4">
        <v>50</v>
      </c>
      <c r="N461" s="4">
        <v>20</v>
      </c>
      <c r="O461" s="4">
        <v>41</v>
      </c>
      <c r="P461" t="s">
        <v>33</v>
      </c>
      <c r="Q461" s="4">
        <v>42</v>
      </c>
      <c r="R461" s="4">
        <v>42</v>
      </c>
      <c r="S461" s="4">
        <v>68.7</v>
      </c>
      <c r="T461" s="5">
        <v>1.96</v>
      </c>
      <c r="U461" s="5">
        <v>30.4</v>
      </c>
      <c r="V461" s="43">
        <v>16902.52</v>
      </c>
      <c r="W461" s="5">
        <v>8.3699999999999992</v>
      </c>
      <c r="X461" s="6" t="s">
        <v>34</v>
      </c>
      <c r="Y461" s="4">
        <v>34</v>
      </c>
      <c r="Z461" s="43">
        <v>26597.21</v>
      </c>
      <c r="AA461" s="8">
        <f t="shared" si="154"/>
        <v>0.91719077568134177</v>
      </c>
      <c r="AB461" s="8">
        <f t="shared" si="155"/>
        <v>5.7142857142857141E-2</v>
      </c>
      <c r="AC461" s="8">
        <f t="shared" si="156"/>
        <v>2.2857142857142857E-2</v>
      </c>
      <c r="AD461" s="8">
        <f t="shared" si="157"/>
        <v>0.94285714285714284</v>
      </c>
      <c r="AE461" s="11">
        <f t="shared" si="158"/>
        <v>0.68333333333333335</v>
      </c>
      <c r="AF461" s="11">
        <f t="shared" si="159"/>
        <v>85.714285714285708</v>
      </c>
      <c r="AG461" s="11">
        <f t="shared" si="160"/>
        <v>10.208333333333334</v>
      </c>
      <c r="AH461" s="13">
        <f t="shared" si="161"/>
        <v>10.446666666666667</v>
      </c>
      <c r="AI461">
        <f t="shared" si="162"/>
        <v>11.13</v>
      </c>
      <c r="AJ461" s="14">
        <f t="shared" si="163"/>
        <v>0.93860437256663665</v>
      </c>
      <c r="AK461">
        <f t="shared" si="164"/>
        <v>85.714285714285708</v>
      </c>
      <c r="AL461" s="8">
        <f t="shared" si="165"/>
        <v>1</v>
      </c>
      <c r="AM461" s="8">
        <f t="shared" si="166"/>
        <v>0.94285714285714284</v>
      </c>
      <c r="AN461" s="16">
        <f t="shared" si="167"/>
        <v>0.88496983699140019</v>
      </c>
      <c r="AO461" s="16">
        <f t="shared" si="168"/>
        <v>0.86295287769951756</v>
      </c>
      <c r="AP461" s="17">
        <f t="shared" si="169"/>
        <v>16902.52</v>
      </c>
      <c r="AQ461" s="17">
        <f t="shared" si="170"/>
        <v>19.317165714285714</v>
      </c>
      <c r="AR461" s="17">
        <f t="shared" si="171"/>
        <v>9694.6899999999987</v>
      </c>
      <c r="AS461" s="17">
        <f t="shared" si="172"/>
        <v>11.079645714285713</v>
      </c>
      <c r="AT461" s="18" t="str">
        <f t="shared" si="173"/>
        <v>Medium</v>
      </c>
      <c r="AU461" s="16" t="str">
        <f t="shared" si="174"/>
        <v>Normal</v>
      </c>
      <c r="AV461" s="17">
        <f t="shared" si="175"/>
        <v>386.34331428571431</v>
      </c>
    </row>
    <row r="462" spans="1:48">
      <c r="A462">
        <v>461</v>
      </c>
      <c r="B462" s="2">
        <v>46126</v>
      </c>
      <c r="C462" t="s">
        <v>46</v>
      </c>
      <c r="D462" t="s">
        <v>55</v>
      </c>
      <c r="E462" t="s">
        <v>92</v>
      </c>
      <c r="F462" t="s">
        <v>42</v>
      </c>
      <c r="G462" t="s">
        <v>30</v>
      </c>
      <c r="H462" t="s">
        <v>564</v>
      </c>
      <c r="I462" t="s">
        <v>80</v>
      </c>
      <c r="J462" s="4">
        <v>772</v>
      </c>
      <c r="K462" s="4">
        <v>701</v>
      </c>
      <c r="L462" s="4">
        <v>669</v>
      </c>
      <c r="M462" s="4">
        <v>32</v>
      </c>
      <c r="N462" s="4">
        <v>8</v>
      </c>
      <c r="O462" s="4">
        <v>33</v>
      </c>
      <c r="P462" t="s">
        <v>33</v>
      </c>
      <c r="Q462" s="4">
        <v>42</v>
      </c>
      <c r="R462" s="4">
        <v>45</v>
      </c>
      <c r="S462" s="4">
        <v>67.599999999999994</v>
      </c>
      <c r="T462" s="5">
        <v>1.68</v>
      </c>
      <c r="U462" s="5">
        <v>29.29</v>
      </c>
      <c r="V462" s="43">
        <v>13230.72</v>
      </c>
      <c r="W462" s="5">
        <v>7.96</v>
      </c>
      <c r="X462" s="6" t="s">
        <v>34</v>
      </c>
      <c r="Y462" s="4">
        <v>22</v>
      </c>
      <c r="Z462" s="43">
        <v>21771.98</v>
      </c>
      <c r="AA462" s="8">
        <f t="shared" si="154"/>
        <v>0.90803108808290156</v>
      </c>
      <c r="AB462" s="8">
        <f t="shared" si="155"/>
        <v>4.5649072753209702E-2</v>
      </c>
      <c r="AC462" s="8">
        <f t="shared" si="156"/>
        <v>1.1412268188302425E-2</v>
      </c>
      <c r="AD462" s="8">
        <f t="shared" si="157"/>
        <v>0.95435092724679027</v>
      </c>
      <c r="AE462" s="11">
        <f t="shared" si="158"/>
        <v>0.55000000000000004</v>
      </c>
      <c r="AF462" s="11">
        <f t="shared" si="159"/>
        <v>80</v>
      </c>
      <c r="AG462" s="11">
        <f t="shared" si="160"/>
        <v>8.7624999999999993</v>
      </c>
      <c r="AH462" s="13">
        <f t="shared" si="161"/>
        <v>8.4566666666666652</v>
      </c>
      <c r="AI462">
        <f t="shared" si="162"/>
        <v>9.0066666666666659</v>
      </c>
      <c r="AJ462" s="14">
        <f t="shared" si="163"/>
        <v>0.93893412287194666</v>
      </c>
      <c r="AK462">
        <f t="shared" si="164"/>
        <v>85.714285714285708</v>
      </c>
      <c r="AL462" s="8">
        <f t="shared" si="165"/>
        <v>0.93333333333333335</v>
      </c>
      <c r="AM462" s="8">
        <f t="shared" si="166"/>
        <v>0.95435092724679027</v>
      </c>
      <c r="AN462" s="16">
        <f t="shared" si="167"/>
        <v>0.83633447406739436</v>
      </c>
      <c r="AO462" s="16">
        <f t="shared" si="168"/>
        <v>0.86291210555268083</v>
      </c>
      <c r="AP462" s="17">
        <f t="shared" si="169"/>
        <v>13230.72</v>
      </c>
      <c r="AQ462" s="17">
        <f t="shared" si="170"/>
        <v>18.874065620542083</v>
      </c>
      <c r="AR462" s="17">
        <f t="shared" si="171"/>
        <v>8541.26</v>
      </c>
      <c r="AS462" s="17">
        <f t="shared" si="172"/>
        <v>12.184393723252496</v>
      </c>
      <c r="AT462" s="18" t="str">
        <f t="shared" si="173"/>
        <v>Low</v>
      </c>
      <c r="AU462" s="16" t="str">
        <f t="shared" si="174"/>
        <v>Warning</v>
      </c>
      <c r="AV462" s="17">
        <f t="shared" si="175"/>
        <v>150.99252496433667</v>
      </c>
    </row>
    <row r="463" spans="1:48">
      <c r="A463">
        <v>462</v>
      </c>
      <c r="B463" s="2">
        <v>46078</v>
      </c>
      <c r="C463" t="s">
        <v>26</v>
      </c>
      <c r="D463" t="s">
        <v>55</v>
      </c>
      <c r="E463" t="s">
        <v>56</v>
      </c>
      <c r="F463" t="s">
        <v>29</v>
      </c>
      <c r="G463" t="s">
        <v>103</v>
      </c>
      <c r="H463" t="s">
        <v>565</v>
      </c>
      <c r="I463" t="s">
        <v>111</v>
      </c>
      <c r="J463" s="4">
        <v>602</v>
      </c>
      <c r="K463" s="4">
        <v>530</v>
      </c>
      <c r="L463" s="4">
        <v>493</v>
      </c>
      <c r="M463" s="4">
        <v>37</v>
      </c>
      <c r="N463" s="4">
        <v>9</v>
      </c>
      <c r="O463" s="4">
        <v>39</v>
      </c>
      <c r="P463" t="s">
        <v>61</v>
      </c>
      <c r="Q463" s="4">
        <v>57</v>
      </c>
      <c r="R463" s="4">
        <v>58</v>
      </c>
      <c r="S463" s="4">
        <v>67.8</v>
      </c>
      <c r="T463" s="5">
        <v>2.16</v>
      </c>
      <c r="U463" s="5">
        <v>20.12</v>
      </c>
      <c r="V463" s="43">
        <v>14935.72</v>
      </c>
      <c r="W463" s="5">
        <v>7.37</v>
      </c>
      <c r="X463" s="6" t="s">
        <v>50</v>
      </c>
      <c r="Y463" s="4">
        <v>42</v>
      </c>
      <c r="Z463" s="43">
        <v>22428.959999999999</v>
      </c>
      <c r="AA463" s="8">
        <f t="shared" si="154"/>
        <v>0.88039867109634551</v>
      </c>
      <c r="AB463" s="8">
        <f t="shared" si="155"/>
        <v>6.981132075471698E-2</v>
      </c>
      <c r="AC463" s="8">
        <f t="shared" si="156"/>
        <v>1.6981132075471698E-2</v>
      </c>
      <c r="AD463" s="8">
        <f t="shared" si="157"/>
        <v>0.93018867924528303</v>
      </c>
      <c r="AE463" s="11">
        <f t="shared" si="158"/>
        <v>0.65</v>
      </c>
      <c r="AF463" s="11">
        <f t="shared" si="159"/>
        <v>62.068965517241381</v>
      </c>
      <c r="AG463" s="11">
        <f t="shared" si="160"/>
        <v>8.5388888888888896</v>
      </c>
      <c r="AH463" s="13">
        <f t="shared" si="161"/>
        <v>8.8816666666666659</v>
      </c>
      <c r="AI463">
        <f t="shared" si="162"/>
        <v>9.5316666666666663</v>
      </c>
      <c r="AJ463" s="14">
        <f t="shared" si="163"/>
        <v>0.93180625983563559</v>
      </c>
      <c r="AK463">
        <f t="shared" si="164"/>
        <v>63.157894736842103</v>
      </c>
      <c r="AL463" s="8">
        <f t="shared" si="165"/>
        <v>0.98275862068965525</v>
      </c>
      <c r="AM463" s="8">
        <f t="shared" si="166"/>
        <v>0.93018867924528303</v>
      </c>
      <c r="AN463" s="16">
        <f t="shared" si="167"/>
        <v>0.85181157149125564</v>
      </c>
      <c r="AO463" s="16">
        <f t="shared" si="168"/>
        <v>0.86296141470200427</v>
      </c>
      <c r="AP463" s="17">
        <f t="shared" si="169"/>
        <v>14935.72</v>
      </c>
      <c r="AQ463" s="17">
        <f t="shared" si="170"/>
        <v>28.180603773584906</v>
      </c>
      <c r="AR463" s="17">
        <f t="shared" si="171"/>
        <v>7493.24</v>
      </c>
      <c r="AS463" s="17">
        <f t="shared" si="172"/>
        <v>14.138188679245282</v>
      </c>
      <c r="AT463" s="18" t="str">
        <f t="shared" si="173"/>
        <v>High</v>
      </c>
      <c r="AU463" s="16" t="str">
        <f t="shared" si="174"/>
        <v>Normal</v>
      </c>
      <c r="AV463" s="17">
        <f t="shared" si="175"/>
        <v>253.62543396226414</v>
      </c>
    </row>
    <row r="464" spans="1:48">
      <c r="A464">
        <v>463</v>
      </c>
      <c r="B464" s="2">
        <v>46043</v>
      </c>
      <c r="C464" t="s">
        <v>26</v>
      </c>
      <c r="D464" t="s">
        <v>77</v>
      </c>
      <c r="E464" t="s">
        <v>105</v>
      </c>
      <c r="F464" t="s">
        <v>57</v>
      </c>
      <c r="G464" t="s">
        <v>36</v>
      </c>
      <c r="H464" t="s">
        <v>566</v>
      </c>
      <c r="I464" t="s">
        <v>53</v>
      </c>
      <c r="J464" s="4">
        <v>906</v>
      </c>
      <c r="K464" s="4">
        <v>795</v>
      </c>
      <c r="L464" s="4">
        <v>727</v>
      </c>
      <c r="M464" s="4">
        <v>68</v>
      </c>
      <c r="N464" s="4">
        <v>24</v>
      </c>
      <c r="O464" s="4">
        <v>0</v>
      </c>
      <c r="P464" t="s">
        <v>39</v>
      </c>
      <c r="Q464" s="4">
        <v>45</v>
      </c>
      <c r="R464" s="4">
        <v>47</v>
      </c>
      <c r="S464" s="4">
        <v>72.900000000000006</v>
      </c>
      <c r="T464" s="5">
        <v>1.77</v>
      </c>
      <c r="U464" s="5">
        <v>24.47</v>
      </c>
      <c r="V464" s="43">
        <v>17271.240000000002</v>
      </c>
      <c r="W464" s="5">
        <v>9.0399999999999991</v>
      </c>
      <c r="X464" s="6" t="s">
        <v>45</v>
      </c>
      <c r="Y464" s="4">
        <v>28</v>
      </c>
      <c r="Z464" s="43">
        <v>24954.94</v>
      </c>
      <c r="AA464" s="8">
        <f t="shared" si="154"/>
        <v>0.87748344370860931</v>
      </c>
      <c r="AB464" s="8">
        <f t="shared" si="155"/>
        <v>8.5534591194968548E-2</v>
      </c>
      <c r="AC464" s="8">
        <f t="shared" si="156"/>
        <v>3.0188679245283019E-2</v>
      </c>
      <c r="AD464" s="8">
        <f t="shared" si="157"/>
        <v>0.91446540880503147</v>
      </c>
      <c r="AE464" s="11">
        <f t="shared" si="158"/>
        <v>0</v>
      </c>
      <c r="AF464" s="11">
        <f t="shared" si="159"/>
        <v>76.59574468085107</v>
      </c>
      <c r="AG464" s="11">
        <f t="shared" si="160"/>
        <v>10.379166666666666</v>
      </c>
      <c r="AH464" s="13">
        <f t="shared" si="161"/>
        <v>11.324999999999999</v>
      </c>
      <c r="AI464">
        <f t="shared" si="162"/>
        <v>11.324999999999999</v>
      </c>
      <c r="AJ464" s="14">
        <f t="shared" si="163"/>
        <v>1</v>
      </c>
      <c r="AK464">
        <f t="shared" si="164"/>
        <v>80</v>
      </c>
      <c r="AL464" s="8">
        <f t="shared" si="165"/>
        <v>0.95744680851063835</v>
      </c>
      <c r="AM464" s="8">
        <f t="shared" si="166"/>
        <v>0.91446540880503147</v>
      </c>
      <c r="AN464" s="16">
        <f t="shared" si="167"/>
        <v>0.8755519871537536</v>
      </c>
      <c r="AO464" s="16">
        <f t="shared" si="168"/>
        <v>0.86298213931763745</v>
      </c>
      <c r="AP464" s="17">
        <f t="shared" si="169"/>
        <v>17271.240000000002</v>
      </c>
      <c r="AQ464" s="17">
        <f t="shared" si="170"/>
        <v>21.724830188679249</v>
      </c>
      <c r="AR464" s="17">
        <f t="shared" si="171"/>
        <v>7683.6999999999971</v>
      </c>
      <c r="AS464" s="17">
        <f t="shared" si="172"/>
        <v>9.6650314465408762</v>
      </c>
      <c r="AT464" s="18" t="str">
        <f t="shared" si="173"/>
        <v>Low</v>
      </c>
      <c r="AU464" s="16" t="str">
        <f t="shared" si="174"/>
        <v>Normal</v>
      </c>
      <c r="AV464" s="17">
        <f t="shared" si="175"/>
        <v>521.39592452830198</v>
      </c>
    </row>
    <row r="465" spans="1:48">
      <c r="A465">
        <v>464</v>
      </c>
      <c r="B465" s="2">
        <v>46025</v>
      </c>
      <c r="C465" t="s">
        <v>26</v>
      </c>
      <c r="D465" t="s">
        <v>40</v>
      </c>
      <c r="E465" t="s">
        <v>41</v>
      </c>
      <c r="F465" t="s">
        <v>42</v>
      </c>
      <c r="G465" t="s">
        <v>30</v>
      </c>
      <c r="H465" t="s">
        <v>567</v>
      </c>
      <c r="I465" t="s">
        <v>100</v>
      </c>
      <c r="J465" s="4">
        <v>888</v>
      </c>
      <c r="K465" s="4">
        <v>849</v>
      </c>
      <c r="L465" s="4">
        <v>812</v>
      </c>
      <c r="M465" s="4">
        <v>37</v>
      </c>
      <c r="N465" s="4">
        <v>7</v>
      </c>
      <c r="O465" s="4">
        <v>15</v>
      </c>
      <c r="P465" t="s">
        <v>76</v>
      </c>
      <c r="Q465" s="4">
        <v>42</v>
      </c>
      <c r="R465" s="4">
        <v>44</v>
      </c>
      <c r="S465" s="4">
        <v>75.900000000000006</v>
      </c>
      <c r="T465" s="5">
        <v>2.13</v>
      </c>
      <c r="U465" s="5">
        <v>32.130000000000003</v>
      </c>
      <c r="V465" s="43">
        <v>15942.61</v>
      </c>
      <c r="W465" s="5">
        <v>9.9499999999999993</v>
      </c>
      <c r="X465" s="6" t="s">
        <v>89</v>
      </c>
      <c r="Y465" s="4">
        <v>34</v>
      </c>
      <c r="Z465" s="43">
        <v>26550.22</v>
      </c>
      <c r="AA465" s="8">
        <f t="shared" si="154"/>
        <v>0.95608108108108103</v>
      </c>
      <c r="AB465" s="8">
        <f t="shared" si="155"/>
        <v>4.3580683156654886E-2</v>
      </c>
      <c r="AC465" s="8">
        <f t="shared" si="156"/>
        <v>8.2449941107184919E-3</v>
      </c>
      <c r="AD465" s="8">
        <f t="shared" si="157"/>
        <v>0.95641931684334514</v>
      </c>
      <c r="AE465" s="11">
        <f t="shared" si="158"/>
        <v>0.25</v>
      </c>
      <c r="AF465" s="11">
        <f t="shared" si="159"/>
        <v>81.818181818181813</v>
      </c>
      <c r="AG465" s="11">
        <f t="shared" si="160"/>
        <v>10.376666666666667</v>
      </c>
      <c r="AH465" s="13">
        <f t="shared" si="161"/>
        <v>10.11</v>
      </c>
      <c r="AI465">
        <f t="shared" si="162"/>
        <v>10.36</v>
      </c>
      <c r="AJ465" s="14">
        <f t="shared" si="163"/>
        <v>0.97586872586872586</v>
      </c>
      <c r="AK465">
        <f t="shared" si="164"/>
        <v>85.714285714285708</v>
      </c>
      <c r="AL465" s="8">
        <f t="shared" si="165"/>
        <v>0.95454545454545459</v>
      </c>
      <c r="AM465" s="8">
        <f t="shared" si="166"/>
        <v>0.95641931684334514</v>
      </c>
      <c r="AN465" s="16">
        <f t="shared" si="167"/>
        <v>0.89091516830032735</v>
      </c>
      <c r="AO465" s="16">
        <f t="shared" si="168"/>
        <v>0.86295873177976767</v>
      </c>
      <c r="AP465" s="17">
        <f t="shared" si="169"/>
        <v>15942.61</v>
      </c>
      <c r="AQ465" s="17">
        <f t="shared" si="170"/>
        <v>18.778103651354535</v>
      </c>
      <c r="AR465" s="17">
        <f t="shared" si="171"/>
        <v>10607.61</v>
      </c>
      <c r="AS465" s="17">
        <f t="shared" si="172"/>
        <v>12.494240282685514</v>
      </c>
      <c r="AT465" s="18" t="str">
        <f t="shared" si="173"/>
        <v>High</v>
      </c>
      <c r="AU465" s="16" t="str">
        <f t="shared" si="174"/>
        <v>Normal</v>
      </c>
      <c r="AV465" s="17">
        <f t="shared" si="175"/>
        <v>131.44672555948173</v>
      </c>
    </row>
    <row r="466" spans="1:48">
      <c r="A466">
        <v>465</v>
      </c>
      <c r="B466" s="2">
        <v>46143</v>
      </c>
      <c r="C466" t="s">
        <v>46</v>
      </c>
      <c r="D466" t="s">
        <v>40</v>
      </c>
      <c r="E466" t="s">
        <v>67</v>
      </c>
      <c r="F466" t="s">
        <v>42</v>
      </c>
      <c r="G466" t="s">
        <v>47</v>
      </c>
      <c r="H466" t="s">
        <v>568</v>
      </c>
      <c r="I466" t="s">
        <v>107</v>
      </c>
      <c r="J466" s="4">
        <v>656</v>
      </c>
      <c r="K466" s="4">
        <v>618</v>
      </c>
      <c r="L466" s="4">
        <v>596</v>
      </c>
      <c r="M466" s="4">
        <v>22</v>
      </c>
      <c r="N466" s="4">
        <v>6</v>
      </c>
      <c r="O466" s="4">
        <v>36</v>
      </c>
      <c r="P466" t="s">
        <v>70</v>
      </c>
      <c r="Q466" s="4">
        <v>64</v>
      </c>
      <c r="R466" s="4">
        <v>68</v>
      </c>
      <c r="S466" s="4">
        <v>80.7</v>
      </c>
      <c r="T466" s="5">
        <v>2.78</v>
      </c>
      <c r="U466" s="5">
        <v>24.73</v>
      </c>
      <c r="V466" s="43">
        <v>19980.78</v>
      </c>
      <c r="W466" s="5">
        <v>7.65</v>
      </c>
      <c r="X466" s="6" t="s">
        <v>89</v>
      </c>
      <c r="Y466" s="4">
        <v>12</v>
      </c>
      <c r="Z466" s="43">
        <v>31280.42</v>
      </c>
      <c r="AA466" s="8">
        <f t="shared" si="154"/>
        <v>0.94207317073170727</v>
      </c>
      <c r="AB466" s="8">
        <f t="shared" si="155"/>
        <v>3.5598705501618123E-2</v>
      </c>
      <c r="AC466" s="8">
        <f t="shared" si="156"/>
        <v>9.7087378640776691E-3</v>
      </c>
      <c r="AD466" s="8">
        <f t="shared" si="157"/>
        <v>0.96440129449838186</v>
      </c>
      <c r="AE466" s="11">
        <f t="shared" si="158"/>
        <v>0.6</v>
      </c>
      <c r="AF466" s="11">
        <f t="shared" si="159"/>
        <v>52.941176470588232</v>
      </c>
      <c r="AG466" s="11">
        <f t="shared" si="160"/>
        <v>11.673333333333334</v>
      </c>
      <c r="AH466" s="13">
        <f t="shared" si="161"/>
        <v>11.062222222222223</v>
      </c>
      <c r="AI466">
        <f t="shared" si="162"/>
        <v>11.662222222222223</v>
      </c>
      <c r="AJ466" s="14">
        <f t="shared" si="163"/>
        <v>0.94855182926829273</v>
      </c>
      <c r="AK466">
        <f t="shared" si="164"/>
        <v>56.25</v>
      </c>
      <c r="AL466" s="8">
        <f t="shared" si="165"/>
        <v>0.94117647058823528</v>
      </c>
      <c r="AM466" s="8">
        <f t="shared" si="166"/>
        <v>0.96440129449838186</v>
      </c>
      <c r="AN466" s="16">
        <f t="shared" si="167"/>
        <v>0.86097375251308195</v>
      </c>
      <c r="AO466" s="16">
        <f t="shared" si="168"/>
        <v>0.8629065742489459</v>
      </c>
      <c r="AP466" s="17">
        <f t="shared" si="169"/>
        <v>19980.78</v>
      </c>
      <c r="AQ466" s="17">
        <f t="shared" si="170"/>
        <v>32.331359223300971</v>
      </c>
      <c r="AR466" s="17">
        <f t="shared" si="171"/>
        <v>11299.64</v>
      </c>
      <c r="AS466" s="17">
        <f t="shared" si="172"/>
        <v>18.284207119741101</v>
      </c>
      <c r="AT466" s="18" t="str">
        <f t="shared" si="173"/>
        <v>High</v>
      </c>
      <c r="AU466" s="16" t="str">
        <f t="shared" si="174"/>
        <v>Normal</v>
      </c>
      <c r="AV466" s="17">
        <f t="shared" si="175"/>
        <v>193.98815533980581</v>
      </c>
    </row>
    <row r="467" spans="1:48">
      <c r="A467">
        <v>466</v>
      </c>
      <c r="B467" s="2">
        <v>46027</v>
      </c>
      <c r="C467" t="s">
        <v>46</v>
      </c>
      <c r="D467" t="s">
        <v>108</v>
      </c>
      <c r="E467" t="s">
        <v>109</v>
      </c>
      <c r="F467" t="s">
        <v>29</v>
      </c>
      <c r="G467" t="s">
        <v>47</v>
      </c>
      <c r="H467" t="s">
        <v>569</v>
      </c>
      <c r="I467" t="s">
        <v>134</v>
      </c>
      <c r="J467" s="4">
        <v>582</v>
      </c>
      <c r="K467" s="4">
        <v>526</v>
      </c>
      <c r="L467" s="4">
        <v>445</v>
      </c>
      <c r="M467" s="4">
        <v>81</v>
      </c>
      <c r="N467" s="4">
        <v>18</v>
      </c>
      <c r="O467" s="4">
        <v>24</v>
      </c>
      <c r="P467" t="s">
        <v>33</v>
      </c>
      <c r="Q467" s="4">
        <v>64</v>
      </c>
      <c r="R467" s="4">
        <v>71</v>
      </c>
      <c r="S467" s="4">
        <v>70.7</v>
      </c>
      <c r="T467" s="5">
        <v>3.51</v>
      </c>
      <c r="U467" s="5">
        <v>21.48</v>
      </c>
      <c r="V467" s="43">
        <v>15333.95</v>
      </c>
      <c r="W467" s="5">
        <v>7.32</v>
      </c>
      <c r="X467" s="6" t="s">
        <v>89</v>
      </c>
      <c r="Y467" s="4">
        <v>61</v>
      </c>
      <c r="Z467" s="43">
        <v>22919.87</v>
      </c>
      <c r="AA467" s="8">
        <f t="shared" si="154"/>
        <v>0.90378006872852235</v>
      </c>
      <c r="AB467" s="8">
        <f t="shared" si="155"/>
        <v>0.15399239543726237</v>
      </c>
      <c r="AC467" s="8">
        <f t="shared" si="156"/>
        <v>3.4220532319391636E-2</v>
      </c>
      <c r="AD467" s="8">
        <f t="shared" si="157"/>
        <v>0.8460076045627376</v>
      </c>
      <c r="AE467" s="11">
        <f t="shared" si="158"/>
        <v>0.4</v>
      </c>
      <c r="AF467" s="11">
        <f t="shared" si="159"/>
        <v>50.70422535211268</v>
      </c>
      <c r="AG467" s="11">
        <f t="shared" si="160"/>
        <v>10.373888888888889</v>
      </c>
      <c r="AH467" s="13">
        <f t="shared" si="161"/>
        <v>9.9466666666666654</v>
      </c>
      <c r="AI467">
        <f t="shared" si="162"/>
        <v>10.346666666666666</v>
      </c>
      <c r="AJ467" s="14">
        <f t="shared" si="163"/>
        <v>0.96134020618556693</v>
      </c>
      <c r="AK467">
        <f t="shared" si="164"/>
        <v>56.25</v>
      </c>
      <c r="AL467" s="8">
        <f t="shared" si="165"/>
        <v>0.90140845070422537</v>
      </c>
      <c r="AM467" s="8">
        <f t="shared" si="166"/>
        <v>0.8460076045627376</v>
      </c>
      <c r="AN467" s="16">
        <f t="shared" si="167"/>
        <v>0.7331165070466702</v>
      </c>
      <c r="AO467" s="16">
        <f t="shared" si="168"/>
        <v>0.862910186999854</v>
      </c>
      <c r="AP467" s="17">
        <f t="shared" si="169"/>
        <v>15333.95</v>
      </c>
      <c r="AQ467" s="17">
        <f t="shared" si="170"/>
        <v>29.151996197718631</v>
      </c>
      <c r="AR467" s="17">
        <f t="shared" si="171"/>
        <v>7585.9199999999983</v>
      </c>
      <c r="AS467" s="17">
        <f t="shared" si="172"/>
        <v>14.421901140684408</v>
      </c>
      <c r="AT467" s="18" t="str">
        <f t="shared" si="173"/>
        <v>Medium</v>
      </c>
      <c r="AU467" s="16" t="str">
        <f t="shared" si="174"/>
        <v>Warning</v>
      </c>
      <c r="AV467" s="17">
        <f t="shared" si="175"/>
        <v>524.73593155893536</v>
      </c>
    </row>
    <row r="468" spans="1:48">
      <c r="A468">
        <v>467</v>
      </c>
      <c r="B468" s="2">
        <v>46168</v>
      </c>
      <c r="C468" t="s">
        <v>26</v>
      </c>
      <c r="D468" t="s">
        <v>55</v>
      </c>
      <c r="E468" t="s">
        <v>98</v>
      </c>
      <c r="F468" t="s">
        <v>29</v>
      </c>
      <c r="G468" t="s">
        <v>47</v>
      </c>
      <c r="H468" t="s">
        <v>570</v>
      </c>
      <c r="I468" t="s">
        <v>113</v>
      </c>
      <c r="J468" s="4">
        <v>636</v>
      </c>
      <c r="K468" s="4">
        <v>480</v>
      </c>
      <c r="L468" s="4">
        <v>428</v>
      </c>
      <c r="M468" s="4">
        <v>52</v>
      </c>
      <c r="N468" s="4">
        <v>17</v>
      </c>
      <c r="O468" s="4">
        <v>111</v>
      </c>
      <c r="P468" t="s">
        <v>61</v>
      </c>
      <c r="Q468" s="4">
        <v>64</v>
      </c>
      <c r="R468" s="4">
        <v>66</v>
      </c>
      <c r="S468" s="4">
        <v>73.5</v>
      </c>
      <c r="T468" s="5">
        <v>2.09</v>
      </c>
      <c r="U468" s="5">
        <v>23.8</v>
      </c>
      <c r="V468" s="43">
        <v>15336.81</v>
      </c>
      <c r="W468" s="5">
        <v>5.76</v>
      </c>
      <c r="X468" s="6" t="s">
        <v>34</v>
      </c>
      <c r="Y468" s="4">
        <v>17</v>
      </c>
      <c r="Z468" s="43">
        <v>22530.97</v>
      </c>
      <c r="AA468" s="8">
        <f t="shared" si="154"/>
        <v>0.75471698113207553</v>
      </c>
      <c r="AB468" s="8">
        <f t="shared" si="155"/>
        <v>0.10833333333333334</v>
      </c>
      <c r="AC468" s="8">
        <f t="shared" si="156"/>
        <v>3.5416666666666666E-2</v>
      </c>
      <c r="AD468" s="8">
        <f t="shared" si="157"/>
        <v>0.89166666666666672</v>
      </c>
      <c r="AE468" s="11">
        <f t="shared" si="158"/>
        <v>1.85</v>
      </c>
      <c r="AF468" s="11">
        <f t="shared" si="159"/>
        <v>54.545454545454547</v>
      </c>
      <c r="AG468" s="11">
        <f t="shared" si="160"/>
        <v>8.8000000000000007</v>
      </c>
      <c r="AH468" s="13">
        <f t="shared" si="161"/>
        <v>9.456666666666667</v>
      </c>
      <c r="AI468">
        <f t="shared" si="162"/>
        <v>11.306666666666667</v>
      </c>
      <c r="AJ468" s="14">
        <f t="shared" si="163"/>
        <v>0.83637971698113212</v>
      </c>
      <c r="AK468">
        <f t="shared" si="164"/>
        <v>56.25</v>
      </c>
      <c r="AL468" s="8">
        <f t="shared" si="165"/>
        <v>0.96969696969696972</v>
      </c>
      <c r="AM468" s="8">
        <f t="shared" si="166"/>
        <v>0.89166666666666672</v>
      </c>
      <c r="AN468" s="16">
        <f t="shared" si="167"/>
        <v>0.72317276538974662</v>
      </c>
      <c r="AO468" s="16">
        <f t="shared" si="168"/>
        <v>0.86315324632560919</v>
      </c>
      <c r="AP468" s="17">
        <f t="shared" si="169"/>
        <v>15336.81</v>
      </c>
      <c r="AQ468" s="17">
        <f t="shared" si="170"/>
        <v>31.951687499999998</v>
      </c>
      <c r="AR468" s="17">
        <f t="shared" si="171"/>
        <v>7194.1600000000017</v>
      </c>
      <c r="AS468" s="17">
        <f t="shared" si="172"/>
        <v>14.987833333333336</v>
      </c>
      <c r="AT468" s="18" t="str">
        <f t="shared" si="173"/>
        <v>High</v>
      </c>
      <c r="AU468" s="16" t="str">
        <f t="shared" si="174"/>
        <v>Warning</v>
      </c>
      <c r="AV468" s="17">
        <f t="shared" si="175"/>
        <v>543.17868750000002</v>
      </c>
    </row>
    <row r="469" spans="1:48">
      <c r="A469">
        <v>468</v>
      </c>
      <c r="B469" s="2">
        <v>46068</v>
      </c>
      <c r="C469" t="s">
        <v>46</v>
      </c>
      <c r="D469" t="s">
        <v>77</v>
      </c>
      <c r="E469" t="s">
        <v>105</v>
      </c>
      <c r="F469" t="s">
        <v>29</v>
      </c>
      <c r="G469" t="s">
        <v>30</v>
      </c>
      <c r="H469" t="s">
        <v>571</v>
      </c>
      <c r="I469" t="s">
        <v>117</v>
      </c>
      <c r="J469" s="4">
        <v>859</v>
      </c>
      <c r="K469" s="4">
        <v>890</v>
      </c>
      <c r="L469" s="4">
        <v>821</v>
      </c>
      <c r="M469" s="4">
        <v>69</v>
      </c>
      <c r="N469" s="4">
        <v>20</v>
      </c>
      <c r="O469" s="4">
        <v>29</v>
      </c>
      <c r="P469" t="s">
        <v>54</v>
      </c>
      <c r="Q469" s="4">
        <v>42</v>
      </c>
      <c r="R469" s="4">
        <v>43</v>
      </c>
      <c r="S469" s="4">
        <v>67.900000000000006</v>
      </c>
      <c r="T469" s="5">
        <v>1.91</v>
      </c>
      <c r="U469" s="5">
        <v>34.200000000000003</v>
      </c>
      <c r="V469" s="43">
        <v>15549.67</v>
      </c>
      <c r="W469" s="5">
        <v>10.31</v>
      </c>
      <c r="X469" s="6" t="s">
        <v>34</v>
      </c>
      <c r="Y469" s="4">
        <v>15</v>
      </c>
      <c r="Z469" s="43">
        <v>26331.82</v>
      </c>
      <c r="AA469" s="8">
        <f t="shared" si="154"/>
        <v>1.0360884749708963</v>
      </c>
      <c r="AB469" s="8">
        <f t="shared" si="155"/>
        <v>7.7528089887640456E-2</v>
      </c>
      <c r="AC469" s="8">
        <f t="shared" si="156"/>
        <v>2.247191011235955E-2</v>
      </c>
      <c r="AD469" s="8">
        <f t="shared" si="157"/>
        <v>0.92247191011235952</v>
      </c>
      <c r="AE469" s="11">
        <f t="shared" si="158"/>
        <v>0.48333333333333334</v>
      </c>
      <c r="AF469" s="11">
        <f t="shared" si="159"/>
        <v>83.720930232558146</v>
      </c>
      <c r="AG469" s="11">
        <f t="shared" si="160"/>
        <v>10.630555555555556</v>
      </c>
      <c r="AH469" s="13">
        <f t="shared" si="161"/>
        <v>9.538333333333334</v>
      </c>
      <c r="AI469">
        <f t="shared" si="162"/>
        <v>10.021666666666667</v>
      </c>
      <c r="AJ469" s="14">
        <f t="shared" si="163"/>
        <v>0.95177116248129057</v>
      </c>
      <c r="AK469">
        <f t="shared" si="164"/>
        <v>85.714285714285708</v>
      </c>
      <c r="AL469" s="8">
        <f t="shared" si="165"/>
        <v>0.97674418604651181</v>
      </c>
      <c r="AM469" s="8">
        <f t="shared" si="166"/>
        <v>0.92247191011235952</v>
      </c>
      <c r="AN469" s="16">
        <f t="shared" si="167"/>
        <v>0.85756397242434979</v>
      </c>
      <c r="AO469" s="16">
        <f t="shared" si="168"/>
        <v>0.86341587386957896</v>
      </c>
      <c r="AP469" s="17">
        <f t="shared" si="169"/>
        <v>15549.67</v>
      </c>
      <c r="AQ469" s="17">
        <f t="shared" si="170"/>
        <v>17.471539325842695</v>
      </c>
      <c r="AR469" s="17">
        <f t="shared" si="171"/>
        <v>10782.15</v>
      </c>
      <c r="AS469" s="17">
        <f t="shared" si="172"/>
        <v>12.114775280898876</v>
      </c>
      <c r="AT469" s="18" t="str">
        <f t="shared" si="173"/>
        <v>Low</v>
      </c>
      <c r="AU469" s="16" t="str">
        <f t="shared" si="174"/>
        <v>Normal</v>
      </c>
      <c r="AV469" s="17">
        <f t="shared" si="175"/>
        <v>349.43078651685391</v>
      </c>
    </row>
    <row r="470" spans="1:48">
      <c r="A470">
        <v>469</v>
      </c>
      <c r="B470" s="2">
        <v>46076</v>
      </c>
      <c r="C470" t="s">
        <v>46</v>
      </c>
      <c r="D470" t="s">
        <v>108</v>
      </c>
      <c r="E470" t="s">
        <v>109</v>
      </c>
      <c r="F470" t="s">
        <v>57</v>
      </c>
      <c r="G470" t="s">
        <v>36</v>
      </c>
      <c r="H470" t="s">
        <v>572</v>
      </c>
      <c r="I470" t="s">
        <v>140</v>
      </c>
      <c r="J470" s="4">
        <v>855</v>
      </c>
      <c r="K470" s="4">
        <v>711</v>
      </c>
      <c r="L470" s="4">
        <v>616</v>
      </c>
      <c r="M470" s="4">
        <v>95</v>
      </c>
      <c r="N470" s="4">
        <v>26</v>
      </c>
      <c r="O470" s="4">
        <v>26</v>
      </c>
      <c r="P470" t="s">
        <v>61</v>
      </c>
      <c r="Q470" s="4">
        <v>45</v>
      </c>
      <c r="R470" s="4">
        <v>48</v>
      </c>
      <c r="S470" s="4">
        <v>76.2</v>
      </c>
      <c r="T470" s="5">
        <v>3.3</v>
      </c>
      <c r="U470" s="5">
        <v>24.92</v>
      </c>
      <c r="V470" s="43">
        <v>13760.18</v>
      </c>
      <c r="W470" s="5">
        <v>7.91</v>
      </c>
      <c r="X470" s="6" t="s">
        <v>45</v>
      </c>
      <c r="Y470" s="4">
        <v>14</v>
      </c>
      <c r="Z470" s="43">
        <v>22037.759999999998</v>
      </c>
      <c r="AA470" s="8">
        <f t="shared" si="154"/>
        <v>0.83157894736842108</v>
      </c>
      <c r="AB470" s="8">
        <f t="shared" si="155"/>
        <v>0.13361462728551335</v>
      </c>
      <c r="AC470" s="8">
        <f t="shared" si="156"/>
        <v>3.6568213783403657E-2</v>
      </c>
      <c r="AD470" s="8">
        <f t="shared" si="157"/>
        <v>0.86638537271448668</v>
      </c>
      <c r="AE470" s="11">
        <f t="shared" si="158"/>
        <v>0.43333333333333335</v>
      </c>
      <c r="AF470" s="11">
        <f t="shared" si="159"/>
        <v>75</v>
      </c>
      <c r="AG470" s="11">
        <f t="shared" si="160"/>
        <v>9.48</v>
      </c>
      <c r="AH470" s="13">
        <f t="shared" si="161"/>
        <v>10.254166666666666</v>
      </c>
      <c r="AI470">
        <f t="shared" si="162"/>
        <v>10.6875</v>
      </c>
      <c r="AJ470" s="14">
        <f t="shared" si="163"/>
        <v>0.95945419103313834</v>
      </c>
      <c r="AK470">
        <f t="shared" si="164"/>
        <v>80</v>
      </c>
      <c r="AL470" s="8">
        <f t="shared" si="165"/>
        <v>0.9375</v>
      </c>
      <c r="AM470" s="8">
        <f t="shared" si="166"/>
        <v>0.86638537271448668</v>
      </c>
      <c r="AN470" s="16">
        <f t="shared" si="167"/>
        <v>0.77930350959442674</v>
      </c>
      <c r="AO470" s="16">
        <f t="shared" si="168"/>
        <v>0.86342687368432558</v>
      </c>
      <c r="AP470" s="17">
        <f t="shared" si="169"/>
        <v>13760.18</v>
      </c>
      <c r="AQ470" s="17">
        <f t="shared" si="170"/>
        <v>19.353277074542898</v>
      </c>
      <c r="AR470" s="17">
        <f t="shared" si="171"/>
        <v>8277.5799999999981</v>
      </c>
      <c r="AS470" s="17">
        <f t="shared" si="172"/>
        <v>11.642165963431783</v>
      </c>
      <c r="AT470" s="18" t="str">
        <f t="shared" si="173"/>
        <v>High</v>
      </c>
      <c r="AU470" s="16" t="str">
        <f t="shared" si="174"/>
        <v>Warning</v>
      </c>
      <c r="AV470" s="17">
        <f t="shared" si="175"/>
        <v>503.18520393811536</v>
      </c>
    </row>
    <row r="471" spans="1:48">
      <c r="A471">
        <v>470</v>
      </c>
      <c r="B471" s="2">
        <v>46025</v>
      </c>
      <c r="C471" t="s">
        <v>26</v>
      </c>
      <c r="D471" t="s">
        <v>40</v>
      </c>
      <c r="E471" t="s">
        <v>41</v>
      </c>
      <c r="F471" t="s">
        <v>29</v>
      </c>
      <c r="G471" t="s">
        <v>103</v>
      </c>
      <c r="H471" t="s">
        <v>573</v>
      </c>
      <c r="I471" t="s">
        <v>32</v>
      </c>
      <c r="J471" s="4">
        <v>567</v>
      </c>
      <c r="K471" s="4">
        <v>660</v>
      </c>
      <c r="L471" s="4">
        <v>630</v>
      </c>
      <c r="M471" s="4">
        <v>30</v>
      </c>
      <c r="N471" s="4">
        <v>9</v>
      </c>
      <c r="O471" s="4">
        <v>18</v>
      </c>
      <c r="P471" t="s">
        <v>33</v>
      </c>
      <c r="Q471" s="4">
        <v>57</v>
      </c>
      <c r="R471" s="4">
        <v>55</v>
      </c>
      <c r="S471" s="4">
        <v>74</v>
      </c>
      <c r="T471" s="5">
        <v>1.59</v>
      </c>
      <c r="U471" s="5">
        <v>23.14</v>
      </c>
      <c r="V471" s="43">
        <v>17611.11</v>
      </c>
      <c r="W471" s="5">
        <v>9.81</v>
      </c>
      <c r="X471" s="6" t="s">
        <v>34</v>
      </c>
      <c r="Y471" s="4">
        <v>35</v>
      </c>
      <c r="Z471" s="43">
        <v>29290.47</v>
      </c>
      <c r="AA471" s="8">
        <f t="shared" si="154"/>
        <v>1.164021164021164</v>
      </c>
      <c r="AB471" s="8">
        <f t="shared" si="155"/>
        <v>4.5454545454545456E-2</v>
      </c>
      <c r="AC471" s="8">
        <f t="shared" si="156"/>
        <v>1.3636363636363636E-2</v>
      </c>
      <c r="AD471" s="8">
        <f t="shared" si="157"/>
        <v>0.95454545454545459</v>
      </c>
      <c r="AE471" s="11">
        <f t="shared" si="158"/>
        <v>0.3</v>
      </c>
      <c r="AF471" s="11">
        <f t="shared" si="159"/>
        <v>65.454545454545453</v>
      </c>
      <c r="AG471" s="11">
        <f t="shared" si="160"/>
        <v>10.083333333333334</v>
      </c>
      <c r="AH471" s="13">
        <f t="shared" si="161"/>
        <v>8.6774999999999984</v>
      </c>
      <c r="AI471">
        <f t="shared" si="162"/>
        <v>8.9774999999999991</v>
      </c>
      <c r="AJ471" s="14">
        <f t="shared" si="163"/>
        <v>0.96658312447786121</v>
      </c>
      <c r="AK471">
        <f t="shared" si="164"/>
        <v>63.157894736842103</v>
      </c>
      <c r="AL471" s="8">
        <f t="shared" si="165"/>
        <v>1.0363636363636364</v>
      </c>
      <c r="AM471" s="8">
        <f t="shared" si="166"/>
        <v>0.95454545454545459</v>
      </c>
      <c r="AN471" s="16">
        <f t="shared" si="167"/>
        <v>0.9561983471074379</v>
      </c>
      <c r="AO471" s="16">
        <f t="shared" si="168"/>
        <v>0.86358529809880746</v>
      </c>
      <c r="AP471" s="17">
        <f t="shared" si="169"/>
        <v>17611.11</v>
      </c>
      <c r="AQ471" s="17">
        <f t="shared" si="170"/>
        <v>26.683500000000002</v>
      </c>
      <c r="AR471" s="17">
        <f t="shared" si="171"/>
        <v>11679.36</v>
      </c>
      <c r="AS471" s="17">
        <f t="shared" si="172"/>
        <v>17.696000000000002</v>
      </c>
      <c r="AT471" s="18" t="str">
        <f t="shared" si="173"/>
        <v>Medium</v>
      </c>
      <c r="AU471" s="16" t="str">
        <f t="shared" si="174"/>
        <v>Normal</v>
      </c>
      <c r="AV471" s="17">
        <f t="shared" si="175"/>
        <v>240.15150000000003</v>
      </c>
    </row>
    <row r="472" spans="1:48">
      <c r="A472">
        <v>471</v>
      </c>
      <c r="B472" s="2">
        <v>46099</v>
      </c>
      <c r="C472" t="s">
        <v>26</v>
      </c>
      <c r="D472" t="s">
        <v>77</v>
      </c>
      <c r="E472" t="s">
        <v>105</v>
      </c>
      <c r="F472" t="s">
        <v>29</v>
      </c>
      <c r="G472" t="s">
        <v>58</v>
      </c>
      <c r="H472" t="s">
        <v>574</v>
      </c>
      <c r="I472" t="s">
        <v>88</v>
      </c>
      <c r="J472" s="4">
        <v>825</v>
      </c>
      <c r="K472" s="4">
        <v>725</v>
      </c>
      <c r="L472" s="4">
        <v>669</v>
      </c>
      <c r="M472" s="4">
        <v>56</v>
      </c>
      <c r="N472" s="4">
        <v>21</v>
      </c>
      <c r="O472" s="4">
        <v>31</v>
      </c>
      <c r="P472" t="s">
        <v>81</v>
      </c>
      <c r="Q472" s="4">
        <v>49</v>
      </c>
      <c r="R472" s="4">
        <v>52</v>
      </c>
      <c r="S472" s="4">
        <v>70.099999999999994</v>
      </c>
      <c r="T472" s="5">
        <v>1.88</v>
      </c>
      <c r="U472" s="5">
        <v>22</v>
      </c>
      <c r="V472" s="43">
        <v>16510.54</v>
      </c>
      <c r="W472" s="5">
        <v>6.74</v>
      </c>
      <c r="X472" s="6" t="s">
        <v>34</v>
      </c>
      <c r="Y472" s="4">
        <v>27</v>
      </c>
      <c r="Z472" s="43">
        <v>25263.360000000001</v>
      </c>
      <c r="AA472" s="8">
        <f t="shared" si="154"/>
        <v>0.87878787878787878</v>
      </c>
      <c r="AB472" s="8">
        <f t="shared" si="155"/>
        <v>7.7241379310344832E-2</v>
      </c>
      <c r="AC472" s="8">
        <f t="shared" si="156"/>
        <v>2.8965517241379312E-2</v>
      </c>
      <c r="AD472" s="8">
        <f t="shared" si="157"/>
        <v>0.9227586206896552</v>
      </c>
      <c r="AE472" s="11">
        <f t="shared" si="158"/>
        <v>0.51666666666666672</v>
      </c>
      <c r="AF472" s="11">
        <f t="shared" si="159"/>
        <v>69.230769230769226</v>
      </c>
      <c r="AG472" s="11">
        <f t="shared" si="160"/>
        <v>10.472222222222221</v>
      </c>
      <c r="AH472" s="13">
        <f t="shared" si="161"/>
        <v>10.712499999999999</v>
      </c>
      <c r="AI472">
        <f t="shared" si="162"/>
        <v>11.229166666666666</v>
      </c>
      <c r="AJ472" s="14">
        <f t="shared" si="163"/>
        <v>0.95398886827458251</v>
      </c>
      <c r="AK472">
        <f t="shared" si="164"/>
        <v>73.469387755102048</v>
      </c>
      <c r="AL472" s="8">
        <f t="shared" si="165"/>
        <v>0.94230769230769218</v>
      </c>
      <c r="AM472" s="8">
        <f t="shared" si="166"/>
        <v>0.9227586206896552</v>
      </c>
      <c r="AN472" s="16">
        <f t="shared" si="167"/>
        <v>0.82951482999758852</v>
      </c>
      <c r="AO472" s="16">
        <f t="shared" si="168"/>
        <v>0.86341055649690457</v>
      </c>
      <c r="AP472" s="17">
        <f t="shared" si="169"/>
        <v>16510.54</v>
      </c>
      <c r="AQ472" s="17">
        <f t="shared" si="170"/>
        <v>22.773158620689657</v>
      </c>
      <c r="AR472" s="17">
        <f t="shared" si="171"/>
        <v>8752.82</v>
      </c>
      <c r="AS472" s="17">
        <f t="shared" si="172"/>
        <v>12.072855172413792</v>
      </c>
      <c r="AT472" s="18" t="str">
        <f t="shared" si="173"/>
        <v>Medium</v>
      </c>
      <c r="AU472" s="16" t="str">
        <f t="shared" si="174"/>
        <v>Warning</v>
      </c>
      <c r="AV472" s="17">
        <f t="shared" si="175"/>
        <v>478.23633103448276</v>
      </c>
    </row>
    <row r="473" spans="1:48">
      <c r="A473">
        <v>472</v>
      </c>
      <c r="B473" s="2">
        <v>46140</v>
      </c>
      <c r="C473" t="s">
        <v>26</v>
      </c>
      <c r="D473" t="s">
        <v>77</v>
      </c>
      <c r="E473" t="s">
        <v>84</v>
      </c>
      <c r="F473" t="s">
        <v>57</v>
      </c>
      <c r="G473" t="s">
        <v>58</v>
      </c>
      <c r="H473" t="s">
        <v>575</v>
      </c>
      <c r="I473" t="s">
        <v>119</v>
      </c>
      <c r="J473" s="4">
        <v>714</v>
      </c>
      <c r="K473" s="4">
        <v>587</v>
      </c>
      <c r="L473" s="4">
        <v>545</v>
      </c>
      <c r="M473" s="4">
        <v>42</v>
      </c>
      <c r="N473" s="4">
        <v>11</v>
      </c>
      <c r="O473" s="4">
        <v>24</v>
      </c>
      <c r="P473" t="s">
        <v>54</v>
      </c>
      <c r="Q473" s="4">
        <v>49</v>
      </c>
      <c r="R473" s="4">
        <v>53</v>
      </c>
      <c r="S473" s="4">
        <v>74.7</v>
      </c>
      <c r="T473" s="5">
        <v>1.73</v>
      </c>
      <c r="U473" s="5">
        <v>21.53</v>
      </c>
      <c r="V473" s="43">
        <v>13222.05</v>
      </c>
      <c r="W473" s="5">
        <v>8.4</v>
      </c>
      <c r="X473" s="6" t="s">
        <v>89</v>
      </c>
      <c r="Y473" s="4">
        <v>21</v>
      </c>
      <c r="Z473" s="43">
        <v>21121.73</v>
      </c>
      <c r="AA473" s="8">
        <f t="shared" si="154"/>
        <v>0.82212885154061621</v>
      </c>
      <c r="AB473" s="8">
        <f t="shared" si="155"/>
        <v>7.1550255536626917E-2</v>
      </c>
      <c r="AC473" s="8">
        <f t="shared" si="156"/>
        <v>1.8739352640545145E-2</v>
      </c>
      <c r="AD473" s="8">
        <f t="shared" si="157"/>
        <v>0.92844974446337314</v>
      </c>
      <c r="AE473" s="11">
        <f t="shared" si="158"/>
        <v>0.4</v>
      </c>
      <c r="AF473" s="11">
        <f t="shared" si="159"/>
        <v>67.924528301886795</v>
      </c>
      <c r="AG473" s="11">
        <f t="shared" si="160"/>
        <v>8.6419444444444444</v>
      </c>
      <c r="AH473" s="13">
        <f t="shared" si="161"/>
        <v>9.3183333333333334</v>
      </c>
      <c r="AI473">
        <f t="shared" si="162"/>
        <v>9.7183333333333337</v>
      </c>
      <c r="AJ473" s="14">
        <f t="shared" si="163"/>
        <v>0.95884067912879434</v>
      </c>
      <c r="AK473">
        <f t="shared" si="164"/>
        <v>73.469387755102048</v>
      </c>
      <c r="AL473" s="8">
        <f t="shared" si="165"/>
        <v>0.92452830188679236</v>
      </c>
      <c r="AM473" s="8">
        <f t="shared" si="166"/>
        <v>0.92844974446337314</v>
      </c>
      <c r="AN473" s="16">
        <f t="shared" si="167"/>
        <v>0.82304780740363381</v>
      </c>
      <c r="AO473" s="16">
        <f t="shared" si="168"/>
        <v>0.86347463159425675</v>
      </c>
      <c r="AP473" s="17">
        <f t="shared" si="169"/>
        <v>13222.05</v>
      </c>
      <c r="AQ473" s="17">
        <f t="shared" si="170"/>
        <v>22.5247870528109</v>
      </c>
      <c r="AR473" s="17">
        <f t="shared" si="171"/>
        <v>7899.68</v>
      </c>
      <c r="AS473" s="17">
        <f t="shared" si="172"/>
        <v>13.45771720613288</v>
      </c>
      <c r="AT473" s="18" t="str">
        <f t="shared" si="173"/>
        <v>Low</v>
      </c>
      <c r="AU473" s="16" t="str">
        <f t="shared" si="174"/>
        <v>Warning</v>
      </c>
      <c r="AV473" s="17">
        <f t="shared" si="175"/>
        <v>247.77265758091991</v>
      </c>
    </row>
    <row r="474" spans="1:48">
      <c r="A474">
        <v>473</v>
      </c>
      <c r="B474" s="2">
        <v>46203</v>
      </c>
      <c r="C474" t="s">
        <v>26</v>
      </c>
      <c r="D474" t="s">
        <v>27</v>
      </c>
      <c r="E474" t="s">
        <v>35</v>
      </c>
      <c r="F474" t="s">
        <v>29</v>
      </c>
      <c r="G474" t="s">
        <v>36</v>
      </c>
      <c r="H474" t="s">
        <v>576</v>
      </c>
      <c r="I474" t="s">
        <v>132</v>
      </c>
      <c r="J474" s="4">
        <v>884</v>
      </c>
      <c r="K474" s="4">
        <v>935</v>
      </c>
      <c r="L474" s="4">
        <v>883</v>
      </c>
      <c r="M474" s="4">
        <v>52</v>
      </c>
      <c r="N474" s="4">
        <v>12</v>
      </c>
      <c r="O474" s="4">
        <v>11</v>
      </c>
      <c r="P474" t="s">
        <v>70</v>
      </c>
      <c r="Q474" s="4">
        <v>45</v>
      </c>
      <c r="R474" s="4">
        <v>46</v>
      </c>
      <c r="S474" s="4">
        <v>73.2</v>
      </c>
      <c r="T474" s="5">
        <v>1.33</v>
      </c>
      <c r="U474" s="5">
        <v>34.299999999999997</v>
      </c>
      <c r="V474" s="43">
        <v>18866.490000000002</v>
      </c>
      <c r="W474" s="5">
        <v>8.8000000000000007</v>
      </c>
      <c r="X474" s="6" t="s">
        <v>50</v>
      </c>
      <c r="Y474" s="4">
        <v>41</v>
      </c>
      <c r="Z474" s="43">
        <v>31110.02</v>
      </c>
      <c r="AA474" s="8">
        <f t="shared" si="154"/>
        <v>1.0576923076923077</v>
      </c>
      <c r="AB474" s="8">
        <f t="shared" si="155"/>
        <v>5.5614973262032089E-2</v>
      </c>
      <c r="AC474" s="8">
        <f t="shared" si="156"/>
        <v>1.2834224598930482E-2</v>
      </c>
      <c r="AD474" s="8">
        <f t="shared" si="157"/>
        <v>0.94438502673796787</v>
      </c>
      <c r="AE474" s="11">
        <f t="shared" si="158"/>
        <v>0.18333333333333332</v>
      </c>
      <c r="AF474" s="11">
        <f t="shared" si="159"/>
        <v>78.260869565217391</v>
      </c>
      <c r="AG474" s="11">
        <f t="shared" si="160"/>
        <v>11.947222222222223</v>
      </c>
      <c r="AH474" s="13">
        <f t="shared" si="161"/>
        <v>10.866666666666667</v>
      </c>
      <c r="AI474">
        <f t="shared" si="162"/>
        <v>11.05</v>
      </c>
      <c r="AJ474" s="14">
        <f t="shared" si="163"/>
        <v>0.98340874811463042</v>
      </c>
      <c r="AK474">
        <f t="shared" si="164"/>
        <v>80</v>
      </c>
      <c r="AL474" s="8">
        <f t="shared" si="165"/>
        <v>0.97826086956521741</v>
      </c>
      <c r="AM474" s="8">
        <f t="shared" si="166"/>
        <v>0.94438502673796787</v>
      </c>
      <c r="AN474" s="16">
        <f t="shared" si="167"/>
        <v>0.90852700781992179</v>
      </c>
      <c r="AO474" s="16">
        <f t="shared" si="168"/>
        <v>0.8635511975491631</v>
      </c>
      <c r="AP474" s="17">
        <f t="shared" si="169"/>
        <v>18866.490000000002</v>
      </c>
      <c r="AQ474" s="17">
        <f t="shared" si="170"/>
        <v>20.178064171122998</v>
      </c>
      <c r="AR474" s="17">
        <f t="shared" si="171"/>
        <v>12243.529999999999</v>
      </c>
      <c r="AS474" s="17">
        <f t="shared" si="172"/>
        <v>13.094684491978608</v>
      </c>
      <c r="AT474" s="18" t="str">
        <f t="shared" si="173"/>
        <v>Medium</v>
      </c>
      <c r="AU474" s="16" t="str">
        <f t="shared" si="174"/>
        <v>Normal</v>
      </c>
      <c r="AV474" s="17">
        <f t="shared" si="175"/>
        <v>242.13677005347597</v>
      </c>
    </row>
    <row r="475" spans="1:48">
      <c r="A475">
        <v>474</v>
      </c>
      <c r="B475" s="2">
        <v>46124</v>
      </c>
      <c r="C475" t="s">
        <v>26</v>
      </c>
      <c r="D475" t="s">
        <v>77</v>
      </c>
      <c r="E475" t="s">
        <v>84</v>
      </c>
      <c r="F475" t="s">
        <v>42</v>
      </c>
      <c r="G475" t="s">
        <v>30</v>
      </c>
      <c r="H475" t="s">
        <v>577</v>
      </c>
      <c r="I475" t="s">
        <v>100</v>
      </c>
      <c r="J475" s="4">
        <v>942</v>
      </c>
      <c r="K475" s="4">
        <v>834</v>
      </c>
      <c r="L475" s="4">
        <v>784</v>
      </c>
      <c r="M475" s="4">
        <v>50</v>
      </c>
      <c r="N475" s="4">
        <v>20</v>
      </c>
      <c r="O475" s="4">
        <v>15</v>
      </c>
      <c r="P475" t="s">
        <v>33</v>
      </c>
      <c r="Q475" s="4">
        <v>42</v>
      </c>
      <c r="R475" s="4">
        <v>42</v>
      </c>
      <c r="S475" s="4">
        <v>69.400000000000006</v>
      </c>
      <c r="T475" s="5">
        <v>1.63</v>
      </c>
      <c r="U475" s="5">
        <v>26.06</v>
      </c>
      <c r="V475" s="43">
        <v>15461.12</v>
      </c>
      <c r="W475" s="5">
        <v>6.69</v>
      </c>
      <c r="X475" s="6" t="s">
        <v>89</v>
      </c>
      <c r="Y475" s="4">
        <v>25</v>
      </c>
      <c r="Z475" s="43">
        <v>24856.62</v>
      </c>
      <c r="AA475" s="8">
        <f t="shared" si="154"/>
        <v>0.88535031847133761</v>
      </c>
      <c r="AB475" s="8">
        <f t="shared" si="155"/>
        <v>5.9952038369304558E-2</v>
      </c>
      <c r="AC475" s="8">
        <f t="shared" si="156"/>
        <v>2.3980815347721823E-2</v>
      </c>
      <c r="AD475" s="8">
        <f t="shared" si="157"/>
        <v>0.94004796163069548</v>
      </c>
      <c r="AE475" s="11">
        <f t="shared" si="158"/>
        <v>0.25</v>
      </c>
      <c r="AF475" s="11">
        <f t="shared" si="159"/>
        <v>85.714285714285708</v>
      </c>
      <c r="AG475" s="11">
        <f t="shared" si="160"/>
        <v>9.73</v>
      </c>
      <c r="AH475" s="13">
        <f t="shared" si="161"/>
        <v>10.74</v>
      </c>
      <c r="AI475">
        <f t="shared" si="162"/>
        <v>10.99</v>
      </c>
      <c r="AJ475" s="14">
        <f t="shared" si="163"/>
        <v>0.97725204731574156</v>
      </c>
      <c r="AK475">
        <f t="shared" si="164"/>
        <v>85.714285714285708</v>
      </c>
      <c r="AL475" s="8">
        <f t="shared" si="165"/>
        <v>1</v>
      </c>
      <c r="AM475" s="8">
        <f t="shared" si="166"/>
        <v>0.94004796163069548</v>
      </c>
      <c r="AN475" s="16">
        <f t="shared" si="167"/>
        <v>0.91866379507858686</v>
      </c>
      <c r="AO475" s="16">
        <f t="shared" si="168"/>
        <v>0.86346585445567003</v>
      </c>
      <c r="AP475" s="17">
        <f t="shared" si="169"/>
        <v>15461.12</v>
      </c>
      <c r="AQ475" s="17">
        <f t="shared" si="170"/>
        <v>18.538513189448441</v>
      </c>
      <c r="AR475" s="17">
        <f t="shared" si="171"/>
        <v>9395.4999999999982</v>
      </c>
      <c r="AS475" s="17">
        <f t="shared" si="172"/>
        <v>11.265587529976017</v>
      </c>
      <c r="AT475" s="18" t="str">
        <f t="shared" si="173"/>
        <v>Low</v>
      </c>
      <c r="AU475" s="16" t="str">
        <f t="shared" si="174"/>
        <v>Normal</v>
      </c>
      <c r="AV475" s="17">
        <f t="shared" si="175"/>
        <v>370.7702637889688</v>
      </c>
    </row>
    <row r="476" spans="1:48">
      <c r="A476">
        <v>475</v>
      </c>
      <c r="B476" s="2">
        <v>46048</v>
      </c>
      <c r="C476" t="s">
        <v>46</v>
      </c>
      <c r="D476" t="s">
        <v>27</v>
      </c>
      <c r="E476" t="s">
        <v>51</v>
      </c>
      <c r="F476" t="s">
        <v>29</v>
      </c>
      <c r="G476" t="s">
        <v>103</v>
      </c>
      <c r="H476" t="s">
        <v>578</v>
      </c>
      <c r="I476" t="s">
        <v>69</v>
      </c>
      <c r="J476" s="4">
        <v>695</v>
      </c>
      <c r="K476" s="4">
        <v>684</v>
      </c>
      <c r="L476" s="4">
        <v>656</v>
      </c>
      <c r="M476" s="4">
        <v>28</v>
      </c>
      <c r="N476" s="4">
        <v>8</v>
      </c>
      <c r="O476" s="4">
        <v>23</v>
      </c>
      <c r="P476" t="s">
        <v>83</v>
      </c>
      <c r="Q476" s="4">
        <v>57</v>
      </c>
      <c r="R476" s="4">
        <v>61</v>
      </c>
      <c r="S476" s="4">
        <v>75.7</v>
      </c>
      <c r="T476" s="5">
        <v>1.63</v>
      </c>
      <c r="U476" s="5">
        <v>23.71</v>
      </c>
      <c r="V476" s="43">
        <v>18437.71</v>
      </c>
      <c r="W476" s="5">
        <v>8.82</v>
      </c>
      <c r="X476" s="6" t="s">
        <v>34</v>
      </c>
      <c r="Y476" s="4">
        <v>1</v>
      </c>
      <c r="Z476" s="43">
        <v>30692.91</v>
      </c>
      <c r="AA476" s="8">
        <f t="shared" si="154"/>
        <v>0.98417266187050356</v>
      </c>
      <c r="AB476" s="8">
        <f t="shared" si="155"/>
        <v>4.0935672514619881E-2</v>
      </c>
      <c r="AC476" s="8">
        <f t="shared" si="156"/>
        <v>1.1695906432748537E-2</v>
      </c>
      <c r="AD476" s="8">
        <f t="shared" si="157"/>
        <v>0.95906432748538006</v>
      </c>
      <c r="AE476" s="11">
        <f t="shared" si="158"/>
        <v>0.38333333333333336</v>
      </c>
      <c r="AF476" s="11">
        <f t="shared" si="159"/>
        <v>59.016393442622949</v>
      </c>
      <c r="AG476" s="11">
        <f t="shared" si="160"/>
        <v>11.59</v>
      </c>
      <c r="AH476" s="13">
        <f t="shared" si="161"/>
        <v>10.620833333333334</v>
      </c>
      <c r="AI476">
        <f t="shared" si="162"/>
        <v>11.004166666666666</v>
      </c>
      <c r="AJ476" s="14">
        <f t="shared" si="163"/>
        <v>0.96516471033699358</v>
      </c>
      <c r="AK476">
        <f t="shared" si="164"/>
        <v>63.157894736842103</v>
      </c>
      <c r="AL476" s="8">
        <f t="shared" si="165"/>
        <v>0.93442622950819676</v>
      </c>
      <c r="AM476" s="8">
        <f t="shared" si="166"/>
        <v>0.95906432748538006</v>
      </c>
      <c r="AN476" s="16">
        <f t="shared" si="167"/>
        <v>0.86495635243315272</v>
      </c>
      <c r="AO476" s="16">
        <f t="shared" si="168"/>
        <v>0.86336091540505611</v>
      </c>
      <c r="AP476" s="17">
        <f t="shared" si="169"/>
        <v>18437.71</v>
      </c>
      <c r="AQ476" s="17">
        <f t="shared" si="170"/>
        <v>26.955716374269006</v>
      </c>
      <c r="AR476" s="17">
        <f t="shared" si="171"/>
        <v>12255.2</v>
      </c>
      <c r="AS476" s="17">
        <f t="shared" si="172"/>
        <v>17.916959064327486</v>
      </c>
      <c r="AT476" s="18" t="str">
        <f t="shared" si="173"/>
        <v>Low</v>
      </c>
      <c r="AU476" s="16" t="str">
        <f t="shared" si="174"/>
        <v>Normal</v>
      </c>
      <c r="AV476" s="17">
        <f t="shared" si="175"/>
        <v>215.64573099415205</v>
      </c>
    </row>
    <row r="477" spans="1:48">
      <c r="A477">
        <v>476</v>
      </c>
      <c r="B477" s="2">
        <v>46131</v>
      </c>
      <c r="C477" t="s">
        <v>46</v>
      </c>
      <c r="D477" t="s">
        <v>27</v>
      </c>
      <c r="E477" t="s">
        <v>51</v>
      </c>
      <c r="F477" t="s">
        <v>29</v>
      </c>
      <c r="G477" t="s">
        <v>47</v>
      </c>
      <c r="H477" t="s">
        <v>579</v>
      </c>
      <c r="I477" t="s">
        <v>38</v>
      </c>
      <c r="J477" s="4">
        <v>500</v>
      </c>
      <c r="K477" s="4">
        <v>484</v>
      </c>
      <c r="L477" s="4">
        <v>460</v>
      </c>
      <c r="M477" s="4">
        <v>24</v>
      </c>
      <c r="N477" s="4">
        <v>7</v>
      </c>
      <c r="O477" s="4">
        <v>0</v>
      </c>
      <c r="P477" t="s">
        <v>39</v>
      </c>
      <c r="Q477" s="4">
        <v>64</v>
      </c>
      <c r="R477" s="4">
        <v>65</v>
      </c>
      <c r="S477" s="4">
        <v>70.599999999999994</v>
      </c>
      <c r="T477" s="5">
        <v>2.06</v>
      </c>
      <c r="U477" s="5">
        <v>15</v>
      </c>
      <c r="V477" s="43">
        <v>14768.67</v>
      </c>
      <c r="W477" s="5">
        <v>8.33</v>
      </c>
      <c r="X477" s="6" t="s">
        <v>45</v>
      </c>
      <c r="Y477" s="4">
        <v>11</v>
      </c>
      <c r="Z477" s="43">
        <v>24302.959999999999</v>
      </c>
      <c r="AA477" s="8">
        <f t="shared" si="154"/>
        <v>0.96799999999999997</v>
      </c>
      <c r="AB477" s="8">
        <f t="shared" si="155"/>
        <v>4.9586776859504134E-2</v>
      </c>
      <c r="AC477" s="8">
        <f t="shared" si="156"/>
        <v>1.4462809917355372E-2</v>
      </c>
      <c r="AD477" s="8">
        <f t="shared" si="157"/>
        <v>0.95041322314049592</v>
      </c>
      <c r="AE477" s="11">
        <f t="shared" si="158"/>
        <v>0</v>
      </c>
      <c r="AF477" s="11">
        <f t="shared" si="159"/>
        <v>55.384615384615387</v>
      </c>
      <c r="AG477" s="11">
        <f t="shared" si="160"/>
        <v>8.7388888888888889</v>
      </c>
      <c r="AH477" s="13">
        <f t="shared" si="161"/>
        <v>8.8888888888888893</v>
      </c>
      <c r="AI477">
        <f t="shared" si="162"/>
        <v>8.8888888888888893</v>
      </c>
      <c r="AJ477" s="14">
        <f t="shared" si="163"/>
        <v>1</v>
      </c>
      <c r="AK477">
        <f t="shared" si="164"/>
        <v>56.25</v>
      </c>
      <c r="AL477" s="8">
        <f t="shared" si="165"/>
        <v>0.98461538461538467</v>
      </c>
      <c r="AM477" s="8">
        <f t="shared" si="166"/>
        <v>0.95041322314049592</v>
      </c>
      <c r="AN477" s="16">
        <f t="shared" si="167"/>
        <v>0.93579148124602685</v>
      </c>
      <c r="AO477" s="16">
        <f t="shared" si="168"/>
        <v>0.86335787647738371</v>
      </c>
      <c r="AP477" s="17">
        <f t="shared" si="169"/>
        <v>14768.67</v>
      </c>
      <c r="AQ477" s="17">
        <f t="shared" si="170"/>
        <v>30.513780991735537</v>
      </c>
      <c r="AR477" s="17">
        <f t="shared" si="171"/>
        <v>9534.2899999999991</v>
      </c>
      <c r="AS477" s="17">
        <f t="shared" si="172"/>
        <v>19.698946280991734</v>
      </c>
      <c r="AT477" s="18" t="str">
        <f t="shared" si="173"/>
        <v>Low</v>
      </c>
      <c r="AU477" s="16" t="str">
        <f t="shared" si="174"/>
        <v>Normal</v>
      </c>
      <c r="AV477" s="17">
        <f t="shared" si="175"/>
        <v>213.59646694214877</v>
      </c>
    </row>
    <row r="478" spans="1:48">
      <c r="A478">
        <v>477</v>
      </c>
      <c r="B478" s="2">
        <v>46029</v>
      </c>
      <c r="C478" t="s">
        <v>46</v>
      </c>
      <c r="D478" t="s">
        <v>77</v>
      </c>
      <c r="E478" t="s">
        <v>78</v>
      </c>
      <c r="F478" t="s">
        <v>29</v>
      </c>
      <c r="G478" t="s">
        <v>30</v>
      </c>
      <c r="H478" t="s">
        <v>580</v>
      </c>
      <c r="I478" t="s">
        <v>49</v>
      </c>
      <c r="J478" s="4">
        <v>872</v>
      </c>
      <c r="K478" s="4">
        <v>872</v>
      </c>
      <c r="L478" s="4">
        <v>831</v>
      </c>
      <c r="M478" s="4">
        <v>41</v>
      </c>
      <c r="N478" s="4">
        <v>12</v>
      </c>
      <c r="O478" s="4">
        <v>12</v>
      </c>
      <c r="P478" t="s">
        <v>33</v>
      </c>
      <c r="Q478" s="4">
        <v>42</v>
      </c>
      <c r="R478" s="4">
        <v>45</v>
      </c>
      <c r="S478" s="4">
        <v>74.099999999999994</v>
      </c>
      <c r="T478" s="5">
        <v>2.65</v>
      </c>
      <c r="U478" s="5">
        <v>28.42</v>
      </c>
      <c r="V478" s="43">
        <v>16497.86</v>
      </c>
      <c r="W478" s="5">
        <v>8.01</v>
      </c>
      <c r="X478" s="6" t="s">
        <v>45</v>
      </c>
      <c r="Y478" s="4">
        <v>14</v>
      </c>
      <c r="Z478" s="43">
        <v>27126.37</v>
      </c>
      <c r="AA478" s="8">
        <f t="shared" si="154"/>
        <v>1</v>
      </c>
      <c r="AB478" s="8">
        <f t="shared" si="155"/>
        <v>4.7018348623853214E-2</v>
      </c>
      <c r="AC478" s="8">
        <f t="shared" si="156"/>
        <v>1.3761467889908258E-2</v>
      </c>
      <c r="AD478" s="8">
        <f t="shared" si="157"/>
        <v>0.95298165137614677</v>
      </c>
      <c r="AE478" s="11">
        <f t="shared" si="158"/>
        <v>0.2</v>
      </c>
      <c r="AF478" s="11">
        <f t="shared" si="159"/>
        <v>80</v>
      </c>
      <c r="AG478" s="11">
        <f t="shared" si="160"/>
        <v>10.9</v>
      </c>
      <c r="AH478" s="13">
        <f t="shared" si="161"/>
        <v>9.9733333333333345</v>
      </c>
      <c r="AI478">
        <f t="shared" si="162"/>
        <v>10.173333333333334</v>
      </c>
      <c r="AJ478" s="14">
        <f t="shared" si="163"/>
        <v>0.980340760157274</v>
      </c>
      <c r="AK478">
        <f t="shared" si="164"/>
        <v>85.714285714285708</v>
      </c>
      <c r="AL478" s="8">
        <f t="shared" si="165"/>
        <v>0.93333333333333335</v>
      </c>
      <c r="AM478" s="8">
        <f t="shared" si="166"/>
        <v>0.95298165137614677</v>
      </c>
      <c r="AN478" s="16">
        <f t="shared" si="167"/>
        <v>0.871963639424291</v>
      </c>
      <c r="AO478" s="16">
        <f t="shared" si="168"/>
        <v>0.86321964440721455</v>
      </c>
      <c r="AP478" s="17">
        <f t="shared" si="169"/>
        <v>16497.86</v>
      </c>
      <c r="AQ478" s="17">
        <f t="shared" si="170"/>
        <v>18.919564220183489</v>
      </c>
      <c r="AR478" s="17">
        <f t="shared" si="171"/>
        <v>10628.509999999998</v>
      </c>
      <c r="AS478" s="17">
        <f t="shared" si="172"/>
        <v>12.188658256880732</v>
      </c>
      <c r="AT478" s="18" t="str">
        <f t="shared" si="173"/>
        <v>Medium</v>
      </c>
      <c r="AU478" s="16" t="str">
        <f t="shared" si="174"/>
        <v>Normal</v>
      </c>
      <c r="AV478" s="17">
        <f t="shared" si="175"/>
        <v>227.03477064220186</v>
      </c>
    </row>
    <row r="479" spans="1:48">
      <c r="A479">
        <v>478</v>
      </c>
      <c r="B479" s="2">
        <v>46157</v>
      </c>
      <c r="C479" t="s">
        <v>46</v>
      </c>
      <c r="D479" t="s">
        <v>27</v>
      </c>
      <c r="E479" t="s">
        <v>51</v>
      </c>
      <c r="F479" t="s">
        <v>29</v>
      </c>
      <c r="G479" t="s">
        <v>30</v>
      </c>
      <c r="H479" t="s">
        <v>581</v>
      </c>
      <c r="I479" t="s">
        <v>32</v>
      </c>
      <c r="J479" s="4">
        <v>915</v>
      </c>
      <c r="K479" s="4">
        <v>898</v>
      </c>
      <c r="L479" s="4">
        <v>863</v>
      </c>
      <c r="M479" s="4">
        <v>35</v>
      </c>
      <c r="N479" s="4">
        <v>12</v>
      </c>
      <c r="O479" s="4">
        <v>20</v>
      </c>
      <c r="P479" t="s">
        <v>81</v>
      </c>
      <c r="Q479" s="4">
        <v>42</v>
      </c>
      <c r="R479" s="4">
        <v>42</v>
      </c>
      <c r="S479" s="4">
        <v>69.400000000000006</v>
      </c>
      <c r="T479" s="5">
        <v>2.2000000000000002</v>
      </c>
      <c r="U479" s="5">
        <v>34.58</v>
      </c>
      <c r="V479" s="43">
        <v>17435.04</v>
      </c>
      <c r="W479" s="5">
        <v>10.19</v>
      </c>
      <c r="X479" s="6" t="s">
        <v>89</v>
      </c>
      <c r="Y479" s="4">
        <v>34</v>
      </c>
      <c r="Z479" s="43">
        <v>27733.47</v>
      </c>
      <c r="AA479" s="8">
        <f t="shared" si="154"/>
        <v>0.98142076502732245</v>
      </c>
      <c r="AB479" s="8">
        <f t="shared" si="155"/>
        <v>3.8975501113585748E-2</v>
      </c>
      <c r="AC479" s="8">
        <f t="shared" si="156"/>
        <v>1.3363028953229399E-2</v>
      </c>
      <c r="AD479" s="8">
        <f t="shared" si="157"/>
        <v>0.96102449888641428</v>
      </c>
      <c r="AE479" s="11">
        <f t="shared" si="158"/>
        <v>0.33333333333333331</v>
      </c>
      <c r="AF479" s="11">
        <f t="shared" si="159"/>
        <v>85.714285714285708</v>
      </c>
      <c r="AG479" s="11">
        <f t="shared" si="160"/>
        <v>10.476666666666667</v>
      </c>
      <c r="AH479" s="13">
        <f t="shared" si="161"/>
        <v>10.341666666666667</v>
      </c>
      <c r="AI479">
        <f t="shared" si="162"/>
        <v>10.675000000000001</v>
      </c>
      <c r="AJ479" s="14">
        <f t="shared" si="163"/>
        <v>0.96877439500390317</v>
      </c>
      <c r="AK479">
        <f t="shared" si="164"/>
        <v>85.714285714285708</v>
      </c>
      <c r="AL479" s="8">
        <f t="shared" si="165"/>
        <v>1</v>
      </c>
      <c r="AM479" s="8">
        <f t="shared" si="166"/>
        <v>0.96102449888641428</v>
      </c>
      <c r="AN479" s="16">
        <f t="shared" si="167"/>
        <v>0.93101592749261519</v>
      </c>
      <c r="AO479" s="16">
        <f t="shared" si="168"/>
        <v>0.86320292548748778</v>
      </c>
      <c r="AP479" s="17">
        <f t="shared" si="169"/>
        <v>17435.04</v>
      </c>
      <c r="AQ479" s="17">
        <f t="shared" si="170"/>
        <v>19.415412026726059</v>
      </c>
      <c r="AR479" s="17">
        <f t="shared" si="171"/>
        <v>10298.43</v>
      </c>
      <c r="AS479" s="17">
        <f t="shared" si="172"/>
        <v>11.468184855233853</v>
      </c>
      <c r="AT479" s="18" t="str">
        <f t="shared" si="173"/>
        <v>Medium</v>
      </c>
      <c r="AU479" s="16" t="str">
        <f t="shared" si="174"/>
        <v>Normal</v>
      </c>
      <c r="AV479" s="17">
        <f t="shared" si="175"/>
        <v>232.98494432071271</v>
      </c>
    </row>
    <row r="480" spans="1:48">
      <c r="A480">
        <v>479</v>
      </c>
      <c r="B480" s="2">
        <v>46100</v>
      </c>
      <c r="C480" t="s">
        <v>26</v>
      </c>
      <c r="D480" t="s">
        <v>27</v>
      </c>
      <c r="E480" t="s">
        <v>35</v>
      </c>
      <c r="F480" t="s">
        <v>42</v>
      </c>
      <c r="G480" t="s">
        <v>30</v>
      </c>
      <c r="H480" t="s">
        <v>582</v>
      </c>
      <c r="I480" t="s">
        <v>53</v>
      </c>
      <c r="J480" s="4">
        <v>860</v>
      </c>
      <c r="K480" s="4">
        <v>917</v>
      </c>
      <c r="L480" s="4">
        <v>875</v>
      </c>
      <c r="M480" s="4">
        <v>42</v>
      </c>
      <c r="N480" s="4">
        <v>12</v>
      </c>
      <c r="O480" s="4">
        <v>9</v>
      </c>
      <c r="P480" t="s">
        <v>81</v>
      </c>
      <c r="Q480" s="4">
        <v>42</v>
      </c>
      <c r="R480" s="4">
        <v>44</v>
      </c>
      <c r="S480" s="4">
        <v>68</v>
      </c>
      <c r="T480" s="5">
        <v>2.0099999999999998</v>
      </c>
      <c r="U480" s="5">
        <v>27.63</v>
      </c>
      <c r="V480" s="43">
        <v>17166.2</v>
      </c>
      <c r="W480" s="5">
        <v>11.11</v>
      </c>
      <c r="X480" s="6" t="s">
        <v>34</v>
      </c>
      <c r="Y480" s="4">
        <v>25</v>
      </c>
      <c r="Z480" s="43">
        <v>27531.82</v>
      </c>
      <c r="AA480" s="8">
        <f t="shared" si="154"/>
        <v>1.0662790697674418</v>
      </c>
      <c r="AB480" s="8">
        <f t="shared" si="155"/>
        <v>4.5801526717557252E-2</v>
      </c>
      <c r="AC480" s="8">
        <f t="shared" si="156"/>
        <v>1.3086150490730643E-2</v>
      </c>
      <c r="AD480" s="8">
        <f t="shared" si="157"/>
        <v>0.95419847328244278</v>
      </c>
      <c r="AE480" s="11">
        <f t="shared" si="158"/>
        <v>0.15</v>
      </c>
      <c r="AF480" s="11">
        <f t="shared" si="159"/>
        <v>81.818181818181813</v>
      </c>
      <c r="AG480" s="11">
        <f t="shared" si="160"/>
        <v>11.207777777777778</v>
      </c>
      <c r="AH480" s="13">
        <f t="shared" si="161"/>
        <v>9.8833333333333329</v>
      </c>
      <c r="AI480">
        <f t="shared" si="162"/>
        <v>10.033333333333333</v>
      </c>
      <c r="AJ480" s="14">
        <f t="shared" si="163"/>
        <v>0.98504983388704315</v>
      </c>
      <c r="AK480">
        <f t="shared" si="164"/>
        <v>85.714285714285708</v>
      </c>
      <c r="AL480" s="8">
        <f t="shared" si="165"/>
        <v>0.95454545454545459</v>
      </c>
      <c r="AM480" s="8">
        <f t="shared" si="166"/>
        <v>0.95419847328244278</v>
      </c>
      <c r="AN480" s="16">
        <f t="shared" si="167"/>
        <v>0.89720881816567954</v>
      </c>
      <c r="AO480" s="16">
        <f t="shared" si="168"/>
        <v>0.86307301552196081</v>
      </c>
      <c r="AP480" s="17">
        <f t="shared" si="169"/>
        <v>17166.2</v>
      </c>
      <c r="AQ480" s="17">
        <f t="shared" si="170"/>
        <v>18.719956379498367</v>
      </c>
      <c r="AR480" s="17">
        <f t="shared" si="171"/>
        <v>10365.619999999999</v>
      </c>
      <c r="AS480" s="17">
        <f t="shared" si="172"/>
        <v>11.303838604143946</v>
      </c>
      <c r="AT480" s="18" t="str">
        <f t="shared" si="173"/>
        <v>Low</v>
      </c>
      <c r="AU480" s="16" t="str">
        <f t="shared" si="174"/>
        <v>Normal</v>
      </c>
      <c r="AV480" s="17">
        <f t="shared" si="175"/>
        <v>224.63947655398039</v>
      </c>
    </row>
    <row r="481" spans="1:48">
      <c r="A481">
        <v>480</v>
      </c>
      <c r="B481" s="2">
        <v>46027</v>
      </c>
      <c r="C481" t="s">
        <v>46</v>
      </c>
      <c r="D481" t="s">
        <v>77</v>
      </c>
      <c r="E481" t="s">
        <v>84</v>
      </c>
      <c r="F481" t="s">
        <v>42</v>
      </c>
      <c r="G481" t="s">
        <v>36</v>
      </c>
      <c r="H481" t="s">
        <v>583</v>
      </c>
      <c r="I481" t="s">
        <v>96</v>
      </c>
      <c r="J481" s="4">
        <v>895</v>
      </c>
      <c r="K481" s="4">
        <v>874</v>
      </c>
      <c r="L481" s="4">
        <v>819</v>
      </c>
      <c r="M481" s="4">
        <v>55</v>
      </c>
      <c r="N481" s="4">
        <v>16</v>
      </c>
      <c r="O481" s="4">
        <v>19</v>
      </c>
      <c r="P481" t="s">
        <v>76</v>
      </c>
      <c r="Q481" s="4">
        <v>45</v>
      </c>
      <c r="R481" s="4">
        <v>43</v>
      </c>
      <c r="S481" s="4">
        <v>69.5</v>
      </c>
      <c r="T481" s="5">
        <v>2.44</v>
      </c>
      <c r="U481" s="5">
        <v>33.729999999999997</v>
      </c>
      <c r="V481" s="43">
        <v>18342.12</v>
      </c>
      <c r="W481" s="5">
        <v>9.1999999999999993</v>
      </c>
      <c r="X481" s="6" t="s">
        <v>34</v>
      </c>
      <c r="Y481" s="4">
        <v>36</v>
      </c>
      <c r="Z481" s="43">
        <v>27860.55</v>
      </c>
      <c r="AA481" s="8">
        <f t="shared" si="154"/>
        <v>0.97653631284916198</v>
      </c>
      <c r="AB481" s="8">
        <f t="shared" si="155"/>
        <v>6.2929061784897031E-2</v>
      </c>
      <c r="AC481" s="8">
        <f t="shared" si="156"/>
        <v>1.8306636155606407E-2</v>
      </c>
      <c r="AD481" s="8">
        <f t="shared" si="157"/>
        <v>0.93707093821510301</v>
      </c>
      <c r="AE481" s="11">
        <f t="shared" si="158"/>
        <v>0.31666666666666665</v>
      </c>
      <c r="AF481" s="11">
        <f t="shared" si="159"/>
        <v>83.720930232558146</v>
      </c>
      <c r="AG481" s="11">
        <f t="shared" si="160"/>
        <v>10.439444444444444</v>
      </c>
      <c r="AH481" s="13">
        <f t="shared" si="161"/>
        <v>10.870833333333334</v>
      </c>
      <c r="AI481">
        <f t="shared" si="162"/>
        <v>11.1875</v>
      </c>
      <c r="AJ481" s="14">
        <f t="shared" si="163"/>
        <v>0.97169459962756055</v>
      </c>
      <c r="AK481">
        <f t="shared" si="164"/>
        <v>80</v>
      </c>
      <c r="AL481" s="8">
        <f t="shared" si="165"/>
        <v>1.0465116279069768</v>
      </c>
      <c r="AM481" s="8">
        <f t="shared" si="166"/>
        <v>0.93707093821510301</v>
      </c>
      <c r="AN481" s="16">
        <f t="shared" si="167"/>
        <v>0.95289778269580505</v>
      </c>
      <c r="AO481" s="16">
        <f t="shared" si="168"/>
        <v>0.86300749574721269</v>
      </c>
      <c r="AP481" s="17">
        <f t="shared" si="169"/>
        <v>18342.12</v>
      </c>
      <c r="AQ481" s="17">
        <f t="shared" si="170"/>
        <v>20.986407322654461</v>
      </c>
      <c r="AR481" s="17">
        <f t="shared" si="171"/>
        <v>9518.43</v>
      </c>
      <c r="AS481" s="17">
        <f t="shared" si="172"/>
        <v>10.890652173913043</v>
      </c>
      <c r="AT481" s="18" t="str">
        <f t="shared" si="173"/>
        <v>Medium</v>
      </c>
      <c r="AU481" s="16" t="str">
        <f t="shared" si="174"/>
        <v>Normal</v>
      </c>
      <c r="AV481" s="17">
        <f t="shared" si="175"/>
        <v>335.78251716247138</v>
      </c>
    </row>
    <row r="482" spans="1:48">
      <c r="A482">
        <v>481</v>
      </c>
      <c r="B482" s="2">
        <v>46169</v>
      </c>
      <c r="C482" t="s">
        <v>26</v>
      </c>
      <c r="D482" t="s">
        <v>40</v>
      </c>
      <c r="E482" t="s">
        <v>74</v>
      </c>
      <c r="F482" t="s">
        <v>57</v>
      </c>
      <c r="G482" t="s">
        <v>30</v>
      </c>
      <c r="H482" t="s">
        <v>584</v>
      </c>
      <c r="I482" t="s">
        <v>154</v>
      </c>
      <c r="J482" s="4">
        <v>909</v>
      </c>
      <c r="K482" s="4">
        <v>855</v>
      </c>
      <c r="L482" s="4">
        <v>803</v>
      </c>
      <c r="M482" s="4">
        <v>52</v>
      </c>
      <c r="N482" s="4">
        <v>19</v>
      </c>
      <c r="O482" s="4">
        <v>0</v>
      </c>
      <c r="P482" t="s">
        <v>39</v>
      </c>
      <c r="Q482" s="4">
        <v>42</v>
      </c>
      <c r="R482" s="4">
        <v>44</v>
      </c>
      <c r="S482" s="4">
        <v>77.5</v>
      </c>
      <c r="T482" s="5">
        <v>1.66</v>
      </c>
      <c r="U482" s="5">
        <v>32.29</v>
      </c>
      <c r="V482" s="43">
        <v>16280.74</v>
      </c>
      <c r="W482" s="5">
        <v>9.84</v>
      </c>
      <c r="X482" s="6" t="s">
        <v>45</v>
      </c>
      <c r="Y482" s="4">
        <v>24</v>
      </c>
      <c r="Z482" s="43">
        <v>25753.96</v>
      </c>
      <c r="AA482" s="8">
        <f t="shared" si="154"/>
        <v>0.94059405940594054</v>
      </c>
      <c r="AB482" s="8">
        <f t="shared" si="155"/>
        <v>6.0818713450292397E-2</v>
      </c>
      <c r="AC482" s="8">
        <f t="shared" si="156"/>
        <v>2.2222222222222223E-2</v>
      </c>
      <c r="AD482" s="8">
        <f t="shared" si="157"/>
        <v>0.93918128654970756</v>
      </c>
      <c r="AE482" s="11">
        <f t="shared" si="158"/>
        <v>0</v>
      </c>
      <c r="AF482" s="11">
        <f t="shared" si="159"/>
        <v>81.818181818181813</v>
      </c>
      <c r="AG482" s="11">
        <f t="shared" si="160"/>
        <v>10.45</v>
      </c>
      <c r="AH482" s="13">
        <f t="shared" si="161"/>
        <v>10.605</v>
      </c>
      <c r="AI482">
        <f t="shared" si="162"/>
        <v>10.605</v>
      </c>
      <c r="AJ482" s="14">
        <f t="shared" si="163"/>
        <v>1</v>
      </c>
      <c r="AK482">
        <f t="shared" si="164"/>
        <v>85.714285714285708</v>
      </c>
      <c r="AL482" s="8">
        <f t="shared" si="165"/>
        <v>0.95454545454545459</v>
      </c>
      <c r="AM482" s="8">
        <f t="shared" si="166"/>
        <v>0.93918128654970756</v>
      </c>
      <c r="AN482" s="16">
        <f t="shared" si="167"/>
        <v>0.89649122807017545</v>
      </c>
      <c r="AO482" s="16">
        <f t="shared" si="168"/>
        <v>0.86283462981077319</v>
      </c>
      <c r="AP482" s="17">
        <f t="shared" si="169"/>
        <v>16280.74</v>
      </c>
      <c r="AQ482" s="17">
        <f t="shared" si="170"/>
        <v>19.041801169590642</v>
      </c>
      <c r="AR482" s="17">
        <f t="shared" si="171"/>
        <v>9473.2199999999993</v>
      </c>
      <c r="AS482" s="17">
        <f t="shared" si="172"/>
        <v>11.07978947368421</v>
      </c>
      <c r="AT482" s="18" t="str">
        <f t="shared" si="173"/>
        <v>Low</v>
      </c>
      <c r="AU482" s="16" t="str">
        <f t="shared" si="174"/>
        <v>Normal</v>
      </c>
      <c r="AV482" s="17">
        <f t="shared" si="175"/>
        <v>361.79422222222217</v>
      </c>
    </row>
    <row r="483" spans="1:48">
      <c r="A483">
        <v>482</v>
      </c>
      <c r="B483" s="2">
        <v>46119</v>
      </c>
      <c r="C483" t="s">
        <v>26</v>
      </c>
      <c r="D483" t="s">
        <v>27</v>
      </c>
      <c r="E483" t="s">
        <v>35</v>
      </c>
      <c r="F483" t="s">
        <v>29</v>
      </c>
      <c r="G483" t="s">
        <v>47</v>
      </c>
      <c r="H483" t="s">
        <v>585</v>
      </c>
      <c r="I483" t="s">
        <v>122</v>
      </c>
      <c r="J483" s="4">
        <v>495</v>
      </c>
      <c r="K483" s="4">
        <v>443</v>
      </c>
      <c r="L483" s="4">
        <v>412</v>
      </c>
      <c r="M483" s="4">
        <v>31</v>
      </c>
      <c r="N483" s="4">
        <v>8</v>
      </c>
      <c r="O483" s="4">
        <v>26</v>
      </c>
      <c r="P483" t="s">
        <v>76</v>
      </c>
      <c r="Q483" s="4">
        <v>64</v>
      </c>
      <c r="R483" s="4">
        <v>66</v>
      </c>
      <c r="S483" s="4">
        <v>69.900000000000006</v>
      </c>
      <c r="T483" s="5">
        <v>2.3199999999999998</v>
      </c>
      <c r="U483" s="5">
        <v>18.41</v>
      </c>
      <c r="V483" s="43">
        <v>14003.65</v>
      </c>
      <c r="W483" s="5">
        <v>8.4700000000000006</v>
      </c>
      <c r="X483" s="6" t="s">
        <v>45</v>
      </c>
      <c r="Y483" s="4">
        <v>13</v>
      </c>
      <c r="Z483" s="43">
        <v>21599.09</v>
      </c>
      <c r="AA483" s="8">
        <f t="shared" si="154"/>
        <v>0.89494949494949494</v>
      </c>
      <c r="AB483" s="8">
        <f t="shared" si="155"/>
        <v>6.9977426636568849E-2</v>
      </c>
      <c r="AC483" s="8">
        <f t="shared" si="156"/>
        <v>1.8058690744920992E-2</v>
      </c>
      <c r="AD483" s="8">
        <f t="shared" si="157"/>
        <v>0.93002257336343119</v>
      </c>
      <c r="AE483" s="11">
        <f t="shared" si="158"/>
        <v>0.43333333333333335</v>
      </c>
      <c r="AF483" s="11">
        <f t="shared" si="159"/>
        <v>54.545454545454547</v>
      </c>
      <c r="AG483" s="11">
        <f t="shared" si="160"/>
        <v>8.1216666666666661</v>
      </c>
      <c r="AH483" s="13">
        <f t="shared" si="161"/>
        <v>8.3666666666666671</v>
      </c>
      <c r="AI483">
        <f t="shared" si="162"/>
        <v>8.8000000000000007</v>
      </c>
      <c r="AJ483" s="14">
        <f t="shared" si="163"/>
        <v>0.95075757575757569</v>
      </c>
      <c r="AK483">
        <f t="shared" si="164"/>
        <v>56.25</v>
      </c>
      <c r="AL483" s="8">
        <f t="shared" si="165"/>
        <v>0.96969696969696972</v>
      </c>
      <c r="AM483" s="8">
        <f t="shared" si="166"/>
        <v>0.93002257336343119</v>
      </c>
      <c r="AN483" s="16">
        <f t="shared" si="167"/>
        <v>0.85743127975838829</v>
      </c>
      <c r="AO483" s="16">
        <f t="shared" si="168"/>
        <v>0.86276978087385736</v>
      </c>
      <c r="AP483" s="17">
        <f t="shared" si="169"/>
        <v>14003.65</v>
      </c>
      <c r="AQ483" s="17">
        <f t="shared" si="170"/>
        <v>31.610948081264109</v>
      </c>
      <c r="AR483" s="17">
        <f t="shared" si="171"/>
        <v>7595.4400000000005</v>
      </c>
      <c r="AS483" s="17">
        <f t="shared" si="172"/>
        <v>17.145462753950341</v>
      </c>
      <c r="AT483" s="18" t="str">
        <f t="shared" si="173"/>
        <v>Medium</v>
      </c>
      <c r="AU483" s="16" t="str">
        <f t="shared" si="174"/>
        <v>Normal</v>
      </c>
      <c r="AV483" s="17">
        <f t="shared" si="175"/>
        <v>252.88758465011287</v>
      </c>
    </row>
    <row r="484" spans="1:48">
      <c r="A484">
        <v>483</v>
      </c>
      <c r="B484" s="2">
        <v>46151</v>
      </c>
      <c r="C484" t="s">
        <v>46</v>
      </c>
      <c r="D484" t="s">
        <v>77</v>
      </c>
      <c r="E484" t="s">
        <v>78</v>
      </c>
      <c r="F484" t="s">
        <v>42</v>
      </c>
      <c r="G484" t="s">
        <v>58</v>
      </c>
      <c r="H484" t="s">
        <v>586</v>
      </c>
      <c r="I484" t="s">
        <v>197</v>
      </c>
      <c r="J484" s="4">
        <v>700</v>
      </c>
      <c r="K484" s="4">
        <v>663</v>
      </c>
      <c r="L484" s="4">
        <v>632</v>
      </c>
      <c r="M484" s="4">
        <v>31</v>
      </c>
      <c r="N484" s="4">
        <v>13</v>
      </c>
      <c r="O484" s="4">
        <v>32</v>
      </c>
      <c r="P484" t="s">
        <v>73</v>
      </c>
      <c r="Q484" s="4">
        <v>49</v>
      </c>
      <c r="R484" s="4">
        <v>49</v>
      </c>
      <c r="S484" s="4">
        <v>72.7</v>
      </c>
      <c r="T484" s="5">
        <v>2.42</v>
      </c>
      <c r="U484" s="5">
        <v>24.03</v>
      </c>
      <c r="V484" s="43">
        <v>14794.07</v>
      </c>
      <c r="W484" s="5">
        <v>7.25</v>
      </c>
      <c r="X484" s="6" t="s">
        <v>89</v>
      </c>
      <c r="Y484" s="4">
        <v>28</v>
      </c>
      <c r="Z484" s="43">
        <v>24734.91</v>
      </c>
      <c r="AA484" s="8">
        <f t="shared" si="154"/>
        <v>0.94714285714285718</v>
      </c>
      <c r="AB484" s="8">
        <f t="shared" si="155"/>
        <v>4.6757164404223228E-2</v>
      </c>
      <c r="AC484" s="8">
        <f t="shared" si="156"/>
        <v>1.9607843137254902E-2</v>
      </c>
      <c r="AD484" s="8">
        <f t="shared" si="157"/>
        <v>0.95324283559577683</v>
      </c>
      <c r="AE484" s="11">
        <f t="shared" si="158"/>
        <v>0.53333333333333333</v>
      </c>
      <c r="AF484" s="11">
        <f t="shared" si="159"/>
        <v>73.469387755102048</v>
      </c>
      <c r="AG484" s="11">
        <f t="shared" si="160"/>
        <v>9.024166666666666</v>
      </c>
      <c r="AH484" s="13">
        <f t="shared" si="161"/>
        <v>8.9944444444444454</v>
      </c>
      <c r="AI484">
        <f t="shared" si="162"/>
        <v>9.5277777777777786</v>
      </c>
      <c r="AJ484" s="14">
        <f t="shared" si="163"/>
        <v>0.94402332361516039</v>
      </c>
      <c r="AK484">
        <f t="shared" si="164"/>
        <v>73.469387755102048</v>
      </c>
      <c r="AL484" s="8">
        <f t="shared" si="165"/>
        <v>1</v>
      </c>
      <c r="AM484" s="8">
        <f t="shared" si="166"/>
        <v>0.95324283559577683</v>
      </c>
      <c r="AN484" s="16">
        <f t="shared" si="167"/>
        <v>0.89988346987146517</v>
      </c>
      <c r="AO484" s="16">
        <f t="shared" si="168"/>
        <v>0.86278008686056662</v>
      </c>
      <c r="AP484" s="17">
        <f t="shared" si="169"/>
        <v>14794.07</v>
      </c>
      <c r="AQ484" s="17">
        <f t="shared" si="170"/>
        <v>22.313831070889893</v>
      </c>
      <c r="AR484" s="17">
        <f t="shared" si="171"/>
        <v>9940.84</v>
      </c>
      <c r="AS484" s="17">
        <f t="shared" si="172"/>
        <v>14.993725490196079</v>
      </c>
      <c r="AT484" s="18" t="str">
        <f t="shared" si="173"/>
        <v>High</v>
      </c>
      <c r="AU484" s="16" t="str">
        <f t="shared" si="174"/>
        <v>Normal</v>
      </c>
      <c r="AV484" s="17">
        <f t="shared" si="175"/>
        <v>290.07980392156861</v>
      </c>
    </row>
    <row r="485" spans="1:48">
      <c r="A485">
        <v>484</v>
      </c>
      <c r="B485" s="2">
        <v>46176</v>
      </c>
      <c r="C485" t="s">
        <v>46</v>
      </c>
      <c r="D485" t="s">
        <v>27</v>
      </c>
      <c r="E485" t="s">
        <v>35</v>
      </c>
      <c r="F485" t="s">
        <v>42</v>
      </c>
      <c r="G485" t="s">
        <v>30</v>
      </c>
      <c r="H485" t="s">
        <v>587</v>
      </c>
      <c r="I485" t="s">
        <v>63</v>
      </c>
      <c r="J485" s="4">
        <v>766</v>
      </c>
      <c r="K485" s="4">
        <v>772</v>
      </c>
      <c r="L485" s="4">
        <v>724</v>
      </c>
      <c r="M485" s="4">
        <v>48</v>
      </c>
      <c r="N485" s="4">
        <v>14</v>
      </c>
      <c r="O485" s="4">
        <v>43</v>
      </c>
      <c r="P485" t="s">
        <v>61</v>
      </c>
      <c r="Q485" s="4">
        <v>42</v>
      </c>
      <c r="R485" s="4">
        <v>43</v>
      </c>
      <c r="S485" s="4">
        <v>68.7</v>
      </c>
      <c r="T485" s="5">
        <v>2.0499999999999998</v>
      </c>
      <c r="U485" s="5">
        <v>30.79</v>
      </c>
      <c r="V485" s="43">
        <v>14234.3</v>
      </c>
      <c r="W485" s="5">
        <v>9.6300000000000008</v>
      </c>
      <c r="X485" s="6" t="s">
        <v>34</v>
      </c>
      <c r="Y485" s="4">
        <v>17</v>
      </c>
      <c r="Z485" s="43">
        <v>22657.35</v>
      </c>
      <c r="AA485" s="8">
        <f t="shared" si="154"/>
        <v>1.0078328981723237</v>
      </c>
      <c r="AB485" s="8">
        <f t="shared" si="155"/>
        <v>6.2176165803108807E-2</v>
      </c>
      <c r="AC485" s="8">
        <f t="shared" si="156"/>
        <v>1.8134715025906734E-2</v>
      </c>
      <c r="AD485" s="8">
        <f t="shared" si="157"/>
        <v>0.93782383419689119</v>
      </c>
      <c r="AE485" s="11">
        <f t="shared" si="158"/>
        <v>0.71666666666666667</v>
      </c>
      <c r="AF485" s="11">
        <f t="shared" si="159"/>
        <v>83.720930232558146</v>
      </c>
      <c r="AG485" s="11">
        <f t="shared" si="160"/>
        <v>9.2211111111111119</v>
      </c>
      <c r="AH485" s="13">
        <f t="shared" si="161"/>
        <v>8.2200000000000006</v>
      </c>
      <c r="AI485">
        <f t="shared" si="162"/>
        <v>8.9366666666666674</v>
      </c>
      <c r="AJ485" s="14">
        <f t="shared" si="163"/>
        <v>0.91980604252144726</v>
      </c>
      <c r="AK485">
        <f t="shared" si="164"/>
        <v>85.714285714285708</v>
      </c>
      <c r="AL485" s="8">
        <f t="shared" si="165"/>
        <v>0.97674418604651181</v>
      </c>
      <c r="AM485" s="8">
        <f t="shared" si="166"/>
        <v>0.93782383419689119</v>
      </c>
      <c r="AN485" s="16">
        <f t="shared" si="167"/>
        <v>0.84255519161923653</v>
      </c>
      <c r="AO485" s="16">
        <f t="shared" si="168"/>
        <v>0.86270832016228627</v>
      </c>
      <c r="AP485" s="17">
        <f t="shared" si="169"/>
        <v>14234.3</v>
      </c>
      <c r="AQ485" s="17">
        <f t="shared" si="170"/>
        <v>18.438212435233158</v>
      </c>
      <c r="AR485" s="17">
        <f t="shared" si="171"/>
        <v>8423.0499999999993</v>
      </c>
      <c r="AS485" s="17">
        <f t="shared" si="172"/>
        <v>10.910686528497408</v>
      </c>
      <c r="AT485" s="18" t="str">
        <f t="shared" si="173"/>
        <v>Medium</v>
      </c>
      <c r="AU485" s="16" t="str">
        <f t="shared" si="174"/>
        <v>Warning</v>
      </c>
      <c r="AV485" s="17">
        <f t="shared" si="175"/>
        <v>258.13497409326419</v>
      </c>
    </row>
    <row r="486" spans="1:48">
      <c r="A486">
        <v>485</v>
      </c>
      <c r="B486" s="2">
        <v>46039</v>
      </c>
      <c r="C486" t="s">
        <v>26</v>
      </c>
      <c r="D486" t="s">
        <v>77</v>
      </c>
      <c r="E486" t="s">
        <v>105</v>
      </c>
      <c r="F486" t="s">
        <v>42</v>
      </c>
      <c r="G486" t="s">
        <v>30</v>
      </c>
      <c r="H486" t="s">
        <v>588</v>
      </c>
      <c r="I486" t="s">
        <v>197</v>
      </c>
      <c r="J486" s="4">
        <v>843</v>
      </c>
      <c r="K486" s="4">
        <v>827</v>
      </c>
      <c r="L486" s="4">
        <v>773</v>
      </c>
      <c r="M486" s="4">
        <v>54</v>
      </c>
      <c r="N486" s="4">
        <v>10</v>
      </c>
      <c r="O486" s="4">
        <v>25</v>
      </c>
      <c r="P486" t="s">
        <v>81</v>
      </c>
      <c r="Q486" s="4">
        <v>42</v>
      </c>
      <c r="R486" s="4">
        <v>42</v>
      </c>
      <c r="S486" s="4">
        <v>70.599999999999994</v>
      </c>
      <c r="T486" s="5">
        <v>0.99</v>
      </c>
      <c r="U486" s="5">
        <v>32.18</v>
      </c>
      <c r="V486" s="43">
        <v>16209.27</v>
      </c>
      <c r="W486" s="5">
        <v>9.85</v>
      </c>
      <c r="X486" s="6" t="s">
        <v>34</v>
      </c>
      <c r="Y486" s="4">
        <v>37</v>
      </c>
      <c r="Z486" s="43">
        <v>24612.95</v>
      </c>
      <c r="AA486" s="8">
        <f t="shared" si="154"/>
        <v>0.98102016607354681</v>
      </c>
      <c r="AB486" s="8">
        <f t="shared" si="155"/>
        <v>6.529625151148731E-2</v>
      </c>
      <c r="AC486" s="8">
        <f t="shared" si="156"/>
        <v>1.2091898428053204E-2</v>
      </c>
      <c r="AD486" s="8">
        <f t="shared" si="157"/>
        <v>0.93470374848851268</v>
      </c>
      <c r="AE486" s="11">
        <f t="shared" si="158"/>
        <v>0.41666666666666669</v>
      </c>
      <c r="AF486" s="11">
        <f t="shared" si="159"/>
        <v>85.714285714285708</v>
      </c>
      <c r="AG486" s="11">
        <f t="shared" si="160"/>
        <v>9.6483333333333334</v>
      </c>
      <c r="AH486" s="13">
        <f t="shared" si="161"/>
        <v>9.4183333333333348</v>
      </c>
      <c r="AI486">
        <f t="shared" si="162"/>
        <v>9.8350000000000009</v>
      </c>
      <c r="AJ486" s="14">
        <f t="shared" si="163"/>
        <v>0.95763429927131005</v>
      </c>
      <c r="AK486">
        <f t="shared" si="164"/>
        <v>85.714285714285708</v>
      </c>
      <c r="AL486" s="8">
        <f t="shared" si="165"/>
        <v>1</v>
      </c>
      <c r="AM486" s="8">
        <f t="shared" si="166"/>
        <v>0.93470374848851268</v>
      </c>
      <c r="AN486" s="16">
        <f t="shared" si="167"/>
        <v>0.89510436921006364</v>
      </c>
      <c r="AO486" s="16">
        <f t="shared" si="168"/>
        <v>0.8627473766129512</v>
      </c>
      <c r="AP486" s="17">
        <f t="shared" si="169"/>
        <v>16209.27</v>
      </c>
      <c r="AQ486" s="17">
        <f t="shared" si="170"/>
        <v>19.600084643288998</v>
      </c>
      <c r="AR486" s="17">
        <f t="shared" si="171"/>
        <v>8403.68</v>
      </c>
      <c r="AS486" s="17">
        <f t="shared" si="172"/>
        <v>10.161644498186215</v>
      </c>
      <c r="AT486" s="18" t="str">
        <f t="shared" si="173"/>
        <v>Low</v>
      </c>
      <c r="AU486" s="16" t="str">
        <f t="shared" si="174"/>
        <v>Normal</v>
      </c>
      <c r="AV486" s="17">
        <f t="shared" si="175"/>
        <v>196.00084643288997</v>
      </c>
    </row>
    <row r="487" spans="1:48">
      <c r="A487">
        <v>486</v>
      </c>
      <c r="B487" s="2">
        <v>46089</v>
      </c>
      <c r="C487" t="s">
        <v>26</v>
      </c>
      <c r="D487" t="s">
        <v>55</v>
      </c>
      <c r="E487" t="s">
        <v>92</v>
      </c>
      <c r="F487" t="s">
        <v>57</v>
      </c>
      <c r="G487" t="s">
        <v>36</v>
      </c>
      <c r="H487" t="s">
        <v>589</v>
      </c>
      <c r="I487" t="s">
        <v>197</v>
      </c>
      <c r="J487" s="4">
        <v>926</v>
      </c>
      <c r="K487" s="4">
        <v>823</v>
      </c>
      <c r="L487" s="4">
        <v>773</v>
      </c>
      <c r="M487" s="4">
        <v>50</v>
      </c>
      <c r="N487" s="4">
        <v>17</v>
      </c>
      <c r="O487" s="4">
        <v>48</v>
      </c>
      <c r="P487" t="s">
        <v>61</v>
      </c>
      <c r="Q487" s="4">
        <v>45</v>
      </c>
      <c r="R487" s="4">
        <v>49</v>
      </c>
      <c r="S487" s="4">
        <v>76.900000000000006</v>
      </c>
      <c r="T487" s="5">
        <v>2.17</v>
      </c>
      <c r="U487" s="5">
        <v>30.94</v>
      </c>
      <c r="V487" s="43">
        <v>16069</v>
      </c>
      <c r="W487" s="5">
        <v>8.8800000000000008</v>
      </c>
      <c r="X487" s="6" t="s">
        <v>89</v>
      </c>
      <c r="Y487" s="4">
        <v>31</v>
      </c>
      <c r="Z487" s="43">
        <v>27184.560000000001</v>
      </c>
      <c r="AA487" s="8">
        <f t="shared" si="154"/>
        <v>0.88876889848812091</v>
      </c>
      <c r="AB487" s="8">
        <f t="shared" si="155"/>
        <v>6.0753341433778855E-2</v>
      </c>
      <c r="AC487" s="8">
        <f t="shared" si="156"/>
        <v>2.0656136087484813E-2</v>
      </c>
      <c r="AD487" s="8">
        <f t="shared" si="157"/>
        <v>0.93924665856622114</v>
      </c>
      <c r="AE487" s="11">
        <f t="shared" si="158"/>
        <v>0.8</v>
      </c>
      <c r="AF487" s="11">
        <f t="shared" si="159"/>
        <v>73.469387755102048</v>
      </c>
      <c r="AG487" s="11">
        <f t="shared" si="160"/>
        <v>11.201944444444445</v>
      </c>
      <c r="AH487" s="13">
        <f t="shared" si="161"/>
        <v>10.774999999999999</v>
      </c>
      <c r="AI487">
        <f t="shared" si="162"/>
        <v>11.574999999999999</v>
      </c>
      <c r="AJ487" s="14">
        <f t="shared" si="163"/>
        <v>0.93088552915766731</v>
      </c>
      <c r="AK487">
        <f t="shared" si="164"/>
        <v>80</v>
      </c>
      <c r="AL487" s="8">
        <f t="shared" si="165"/>
        <v>0.91836734693877564</v>
      </c>
      <c r="AM487" s="8">
        <f t="shared" si="166"/>
        <v>0.93924665856622114</v>
      </c>
      <c r="AN487" s="16">
        <f t="shared" si="167"/>
        <v>0.80295715356335606</v>
      </c>
      <c r="AO487" s="16">
        <f t="shared" si="168"/>
        <v>0.86268454750111201</v>
      </c>
      <c r="AP487" s="17">
        <f t="shared" si="169"/>
        <v>16069</v>
      </c>
      <c r="AQ487" s="17">
        <f t="shared" si="170"/>
        <v>19.524908869987851</v>
      </c>
      <c r="AR487" s="17">
        <f t="shared" si="171"/>
        <v>11115.560000000001</v>
      </c>
      <c r="AS487" s="17">
        <f t="shared" si="172"/>
        <v>13.5061482381531</v>
      </c>
      <c r="AT487" s="18" t="str">
        <f t="shared" si="173"/>
        <v>High</v>
      </c>
      <c r="AU487" s="16" t="str">
        <f t="shared" si="174"/>
        <v>Warning</v>
      </c>
      <c r="AV487" s="17">
        <f t="shared" si="175"/>
        <v>331.92345078979343</v>
      </c>
    </row>
    <row r="488" spans="1:48">
      <c r="A488">
        <v>487</v>
      </c>
      <c r="B488" s="2">
        <v>46051</v>
      </c>
      <c r="C488" t="s">
        <v>26</v>
      </c>
      <c r="D488" t="s">
        <v>108</v>
      </c>
      <c r="E488" t="s">
        <v>130</v>
      </c>
      <c r="F488" t="s">
        <v>42</v>
      </c>
      <c r="G488" t="s">
        <v>30</v>
      </c>
      <c r="H488" t="s">
        <v>590</v>
      </c>
      <c r="I488" t="s">
        <v>94</v>
      </c>
      <c r="J488" s="4">
        <v>967</v>
      </c>
      <c r="K488" s="4">
        <v>772</v>
      </c>
      <c r="L488" s="4">
        <v>731</v>
      </c>
      <c r="M488" s="4">
        <v>41</v>
      </c>
      <c r="N488" s="4">
        <v>15</v>
      </c>
      <c r="O488" s="4">
        <v>40</v>
      </c>
      <c r="P488" t="s">
        <v>33</v>
      </c>
      <c r="Q488" s="4">
        <v>42</v>
      </c>
      <c r="R488" s="4">
        <v>46</v>
      </c>
      <c r="S488" s="4">
        <v>72.2</v>
      </c>
      <c r="T488" s="5">
        <v>2.0499999999999998</v>
      </c>
      <c r="U488" s="5">
        <v>30.95</v>
      </c>
      <c r="V488" s="43">
        <v>14443.83</v>
      </c>
      <c r="W488" s="5">
        <v>7.75</v>
      </c>
      <c r="X488" s="6" t="s">
        <v>34</v>
      </c>
      <c r="Y488" s="4">
        <v>38</v>
      </c>
      <c r="Z488" s="43">
        <v>23095.06</v>
      </c>
      <c r="AA488" s="8">
        <f t="shared" si="154"/>
        <v>0.79834539813857286</v>
      </c>
      <c r="AB488" s="8">
        <f t="shared" si="155"/>
        <v>5.3108808290155442E-2</v>
      </c>
      <c r="AC488" s="8">
        <f t="shared" si="156"/>
        <v>1.9430051813471502E-2</v>
      </c>
      <c r="AD488" s="8">
        <f t="shared" si="157"/>
        <v>0.94689119170984459</v>
      </c>
      <c r="AE488" s="11">
        <f t="shared" si="158"/>
        <v>0.66666666666666663</v>
      </c>
      <c r="AF488" s="11">
        <f t="shared" si="159"/>
        <v>78.260869565217391</v>
      </c>
      <c r="AG488" s="11">
        <f t="shared" si="160"/>
        <v>9.8644444444444446</v>
      </c>
      <c r="AH488" s="13">
        <f t="shared" si="161"/>
        <v>10.615</v>
      </c>
      <c r="AI488">
        <f t="shared" si="162"/>
        <v>11.281666666666666</v>
      </c>
      <c r="AJ488" s="14">
        <f t="shared" si="163"/>
        <v>0.94090707637760385</v>
      </c>
      <c r="AK488">
        <f t="shared" si="164"/>
        <v>85.714285714285708</v>
      </c>
      <c r="AL488" s="8">
        <f t="shared" si="165"/>
        <v>0.91304347826086962</v>
      </c>
      <c r="AM488" s="8">
        <f t="shared" si="166"/>
        <v>0.94689119170984459</v>
      </c>
      <c r="AN488" s="16">
        <f t="shared" si="167"/>
        <v>0.81346387302729206</v>
      </c>
      <c r="AO488" s="16">
        <f t="shared" si="168"/>
        <v>0.86280074865663281</v>
      </c>
      <c r="AP488" s="17">
        <f t="shared" si="169"/>
        <v>14443.83</v>
      </c>
      <c r="AQ488" s="17">
        <f t="shared" si="170"/>
        <v>18.709624352331605</v>
      </c>
      <c r="AR488" s="17">
        <f t="shared" si="171"/>
        <v>8651.2300000000014</v>
      </c>
      <c r="AS488" s="17">
        <f t="shared" si="172"/>
        <v>11.20625647668394</v>
      </c>
      <c r="AT488" s="18" t="str">
        <f t="shared" si="173"/>
        <v>High</v>
      </c>
      <c r="AU488" s="16" t="str">
        <f t="shared" si="174"/>
        <v>Warning</v>
      </c>
      <c r="AV488" s="17">
        <f t="shared" si="175"/>
        <v>280.64436528497407</v>
      </c>
    </row>
    <row r="489" spans="1:48">
      <c r="A489">
        <v>488</v>
      </c>
      <c r="B489" s="2">
        <v>46079</v>
      </c>
      <c r="C489" t="s">
        <v>46</v>
      </c>
      <c r="D489" t="s">
        <v>55</v>
      </c>
      <c r="E489" t="s">
        <v>98</v>
      </c>
      <c r="F489" t="s">
        <v>42</v>
      </c>
      <c r="G489" t="s">
        <v>58</v>
      </c>
      <c r="H489" t="s">
        <v>591</v>
      </c>
      <c r="I489" t="s">
        <v>44</v>
      </c>
      <c r="J489" s="4">
        <v>776</v>
      </c>
      <c r="K489" s="4">
        <v>747</v>
      </c>
      <c r="L489" s="4">
        <v>674</v>
      </c>
      <c r="M489" s="4">
        <v>73</v>
      </c>
      <c r="N489" s="4">
        <v>14</v>
      </c>
      <c r="O489" s="4">
        <v>15</v>
      </c>
      <c r="P489" t="s">
        <v>70</v>
      </c>
      <c r="Q489" s="4">
        <v>49</v>
      </c>
      <c r="R489" s="4">
        <v>50</v>
      </c>
      <c r="S489" s="4">
        <v>70.7</v>
      </c>
      <c r="T489" s="5">
        <v>2.57</v>
      </c>
      <c r="U489" s="5">
        <v>23.68</v>
      </c>
      <c r="V489" s="43">
        <v>16600.12</v>
      </c>
      <c r="W489" s="5">
        <v>7.76</v>
      </c>
      <c r="X489" s="6" t="s">
        <v>89</v>
      </c>
      <c r="Y489" s="4">
        <v>34</v>
      </c>
      <c r="Z489" s="43">
        <v>25989.200000000001</v>
      </c>
      <c r="AA489" s="8">
        <f t="shared" si="154"/>
        <v>0.96262886597938147</v>
      </c>
      <c r="AB489" s="8">
        <f t="shared" si="155"/>
        <v>9.772423025435073E-2</v>
      </c>
      <c r="AC489" s="8">
        <f t="shared" si="156"/>
        <v>1.8741633199464525E-2</v>
      </c>
      <c r="AD489" s="8">
        <f t="shared" si="157"/>
        <v>0.90227576974564927</v>
      </c>
      <c r="AE489" s="11">
        <f t="shared" si="158"/>
        <v>0.25</v>
      </c>
      <c r="AF489" s="11">
        <f t="shared" si="159"/>
        <v>72</v>
      </c>
      <c r="AG489" s="11">
        <f t="shared" si="160"/>
        <v>10.375</v>
      </c>
      <c r="AH489" s="13">
        <f t="shared" si="161"/>
        <v>10.312222222222223</v>
      </c>
      <c r="AI489">
        <f t="shared" si="162"/>
        <v>10.562222222222223</v>
      </c>
      <c r="AJ489" s="14">
        <f t="shared" si="163"/>
        <v>0.97633073848095941</v>
      </c>
      <c r="AK489">
        <f t="shared" si="164"/>
        <v>73.469387755102048</v>
      </c>
      <c r="AL489" s="8">
        <f t="shared" si="165"/>
        <v>0.97999999999999987</v>
      </c>
      <c r="AM489" s="8">
        <f t="shared" si="166"/>
        <v>0.90227576974564927</v>
      </c>
      <c r="AN489" s="16">
        <f t="shared" si="167"/>
        <v>0.8633011772174608</v>
      </c>
      <c r="AO489" s="16">
        <f t="shared" si="168"/>
        <v>0.86289692190347378</v>
      </c>
      <c r="AP489" s="17">
        <f t="shared" si="169"/>
        <v>16600.12</v>
      </c>
      <c r="AQ489" s="17">
        <f t="shared" si="170"/>
        <v>22.2223828647925</v>
      </c>
      <c r="AR489" s="17">
        <f t="shared" si="171"/>
        <v>9389.0800000000017</v>
      </c>
      <c r="AS489" s="17">
        <f t="shared" si="172"/>
        <v>12.569049531459171</v>
      </c>
      <c r="AT489" s="18" t="str">
        <f t="shared" si="173"/>
        <v>Medium</v>
      </c>
      <c r="AU489" s="16" t="str">
        <f t="shared" si="174"/>
        <v>Normal</v>
      </c>
      <c r="AV489" s="17">
        <f t="shared" si="175"/>
        <v>311.11336010709499</v>
      </c>
    </row>
    <row r="490" spans="1:48">
      <c r="A490">
        <v>489</v>
      </c>
      <c r="B490" s="2">
        <v>46155</v>
      </c>
      <c r="C490" t="s">
        <v>46</v>
      </c>
      <c r="D490" t="s">
        <v>40</v>
      </c>
      <c r="E490" t="s">
        <v>74</v>
      </c>
      <c r="F490" t="s">
        <v>57</v>
      </c>
      <c r="G490" t="s">
        <v>47</v>
      </c>
      <c r="H490" t="s">
        <v>592</v>
      </c>
      <c r="I490" t="s">
        <v>80</v>
      </c>
      <c r="J490" s="4">
        <v>600</v>
      </c>
      <c r="K490" s="4">
        <v>581</v>
      </c>
      <c r="L490" s="4">
        <v>545</v>
      </c>
      <c r="M490" s="4">
        <v>36</v>
      </c>
      <c r="N490" s="4">
        <v>15</v>
      </c>
      <c r="O490" s="4">
        <v>36</v>
      </c>
      <c r="P490" t="s">
        <v>76</v>
      </c>
      <c r="Q490" s="4">
        <v>64</v>
      </c>
      <c r="R490" s="4">
        <v>68</v>
      </c>
      <c r="S490" s="4">
        <v>77.3</v>
      </c>
      <c r="T490" s="5">
        <v>2.5099999999999998</v>
      </c>
      <c r="U490" s="5">
        <v>20.56</v>
      </c>
      <c r="V490" s="43">
        <v>17415.150000000001</v>
      </c>
      <c r="W490" s="5">
        <v>7.86</v>
      </c>
      <c r="X490" s="6" t="s">
        <v>45</v>
      </c>
      <c r="Y490" s="4">
        <v>19</v>
      </c>
      <c r="Z490" s="43">
        <v>28831.88</v>
      </c>
      <c r="AA490" s="8">
        <f t="shared" si="154"/>
        <v>0.96833333333333338</v>
      </c>
      <c r="AB490" s="8">
        <f t="shared" si="155"/>
        <v>6.1962134251290879E-2</v>
      </c>
      <c r="AC490" s="8">
        <f t="shared" si="156"/>
        <v>2.5817555938037865E-2</v>
      </c>
      <c r="AD490" s="8">
        <f t="shared" si="157"/>
        <v>0.93803786574870918</v>
      </c>
      <c r="AE490" s="11">
        <f t="shared" si="158"/>
        <v>0.6</v>
      </c>
      <c r="AF490" s="11">
        <f t="shared" si="159"/>
        <v>52.941176470588232</v>
      </c>
      <c r="AG490" s="11">
        <f t="shared" si="160"/>
        <v>10.974444444444444</v>
      </c>
      <c r="AH490" s="13">
        <f t="shared" si="161"/>
        <v>10.066666666666666</v>
      </c>
      <c r="AI490">
        <f t="shared" si="162"/>
        <v>10.666666666666666</v>
      </c>
      <c r="AJ490" s="14">
        <f t="shared" si="163"/>
        <v>0.94374999999999998</v>
      </c>
      <c r="AK490">
        <f t="shared" si="164"/>
        <v>56.25</v>
      </c>
      <c r="AL490" s="8">
        <f t="shared" si="165"/>
        <v>0.94117647058823528</v>
      </c>
      <c r="AM490" s="8">
        <f t="shared" si="166"/>
        <v>0.93803786574870918</v>
      </c>
      <c r="AN490" s="16">
        <f t="shared" si="167"/>
        <v>0.83319833957679457</v>
      </c>
      <c r="AO490" s="16">
        <f t="shared" si="168"/>
        <v>0.86289613234231355</v>
      </c>
      <c r="AP490" s="17">
        <f t="shared" si="169"/>
        <v>17415.150000000001</v>
      </c>
      <c r="AQ490" s="17">
        <f t="shared" si="170"/>
        <v>29.974440619621344</v>
      </c>
      <c r="AR490" s="17">
        <f t="shared" si="171"/>
        <v>11416.73</v>
      </c>
      <c r="AS490" s="17">
        <f t="shared" si="172"/>
        <v>19.65013769363167</v>
      </c>
      <c r="AT490" s="18" t="str">
        <f t="shared" si="173"/>
        <v>High</v>
      </c>
      <c r="AU490" s="16" t="str">
        <f t="shared" si="174"/>
        <v>Warning</v>
      </c>
      <c r="AV490" s="17">
        <f t="shared" si="175"/>
        <v>449.61660929432014</v>
      </c>
    </row>
    <row r="491" spans="1:48">
      <c r="A491">
        <v>490</v>
      </c>
      <c r="B491" s="2">
        <v>46189</v>
      </c>
      <c r="C491" t="s">
        <v>26</v>
      </c>
      <c r="D491" t="s">
        <v>108</v>
      </c>
      <c r="E491" t="s">
        <v>130</v>
      </c>
      <c r="F491" t="s">
        <v>42</v>
      </c>
      <c r="G491" t="s">
        <v>47</v>
      </c>
      <c r="H491" t="s">
        <v>593</v>
      </c>
      <c r="I491" t="s">
        <v>111</v>
      </c>
      <c r="J491" s="4">
        <v>665</v>
      </c>
      <c r="K491" s="4">
        <v>549</v>
      </c>
      <c r="L491" s="4">
        <v>501</v>
      </c>
      <c r="M491" s="4">
        <v>48</v>
      </c>
      <c r="N491" s="4">
        <v>12</v>
      </c>
      <c r="O491" s="4">
        <v>44</v>
      </c>
      <c r="P491" t="s">
        <v>76</v>
      </c>
      <c r="Q491" s="4">
        <v>64</v>
      </c>
      <c r="R491" s="4">
        <v>68</v>
      </c>
      <c r="S491" s="4">
        <v>76.3</v>
      </c>
      <c r="T491" s="5">
        <v>3.22</v>
      </c>
      <c r="U491" s="5">
        <v>25.27</v>
      </c>
      <c r="V491" s="43">
        <v>17096.05</v>
      </c>
      <c r="W491" s="5">
        <v>6.16</v>
      </c>
      <c r="X491" s="6" t="s">
        <v>50</v>
      </c>
      <c r="Y491" s="4">
        <v>46</v>
      </c>
      <c r="Z491" s="43">
        <v>25968.58</v>
      </c>
      <c r="AA491" s="8">
        <f t="shared" si="154"/>
        <v>0.82556390977443606</v>
      </c>
      <c r="AB491" s="8">
        <f t="shared" si="155"/>
        <v>8.7431693989071038E-2</v>
      </c>
      <c r="AC491" s="8">
        <f t="shared" si="156"/>
        <v>2.185792349726776E-2</v>
      </c>
      <c r="AD491" s="8">
        <f t="shared" si="157"/>
        <v>0.91256830601092898</v>
      </c>
      <c r="AE491" s="11">
        <f t="shared" si="158"/>
        <v>0.73333333333333328</v>
      </c>
      <c r="AF491" s="11">
        <f t="shared" si="159"/>
        <v>52.941176470588232</v>
      </c>
      <c r="AG491" s="11">
        <f t="shared" si="160"/>
        <v>10.37</v>
      </c>
      <c r="AH491" s="13">
        <f t="shared" si="161"/>
        <v>11.08888888888889</v>
      </c>
      <c r="AI491">
        <f t="shared" si="162"/>
        <v>11.822222222222223</v>
      </c>
      <c r="AJ491" s="14">
        <f t="shared" si="163"/>
        <v>0.93796992481203012</v>
      </c>
      <c r="AK491">
        <f t="shared" si="164"/>
        <v>56.25</v>
      </c>
      <c r="AL491" s="8">
        <f t="shared" si="165"/>
        <v>0.94117647058823528</v>
      </c>
      <c r="AM491" s="8">
        <f t="shared" si="166"/>
        <v>0.91256830601092898</v>
      </c>
      <c r="AN491" s="16">
        <f t="shared" si="167"/>
        <v>0.80561094152932966</v>
      </c>
      <c r="AO491" s="16">
        <f t="shared" si="168"/>
        <v>0.86295424935359655</v>
      </c>
      <c r="AP491" s="17">
        <f t="shared" si="169"/>
        <v>17096.05</v>
      </c>
      <c r="AQ491" s="17">
        <f t="shared" si="170"/>
        <v>31.140346083788707</v>
      </c>
      <c r="AR491" s="17">
        <f t="shared" si="171"/>
        <v>8872.5300000000025</v>
      </c>
      <c r="AS491" s="17">
        <f t="shared" si="172"/>
        <v>16.161256830601097</v>
      </c>
      <c r="AT491" s="18" t="str">
        <f t="shared" si="173"/>
        <v>High</v>
      </c>
      <c r="AU491" s="16" t="str">
        <f t="shared" si="174"/>
        <v>Warning</v>
      </c>
      <c r="AV491" s="17">
        <f t="shared" si="175"/>
        <v>373.68415300546451</v>
      </c>
    </row>
    <row r="492" spans="1:48">
      <c r="A492">
        <v>491</v>
      </c>
      <c r="B492" s="2">
        <v>46156</v>
      </c>
      <c r="C492" t="s">
        <v>26</v>
      </c>
      <c r="D492" t="s">
        <v>77</v>
      </c>
      <c r="E492" t="s">
        <v>78</v>
      </c>
      <c r="F492" t="s">
        <v>57</v>
      </c>
      <c r="G492" t="s">
        <v>30</v>
      </c>
      <c r="H492" t="s">
        <v>594</v>
      </c>
      <c r="I492" t="s">
        <v>94</v>
      </c>
      <c r="J492" s="4">
        <v>836</v>
      </c>
      <c r="K492" s="4">
        <v>745</v>
      </c>
      <c r="L492" s="4">
        <v>700</v>
      </c>
      <c r="M492" s="4">
        <v>45</v>
      </c>
      <c r="N492" s="4">
        <v>14</v>
      </c>
      <c r="O492" s="4">
        <v>22</v>
      </c>
      <c r="P492" t="s">
        <v>81</v>
      </c>
      <c r="Q492" s="4">
        <v>42</v>
      </c>
      <c r="R492" s="4">
        <v>45</v>
      </c>
      <c r="S492" s="4">
        <v>73.8</v>
      </c>
      <c r="T492" s="5">
        <v>2.13</v>
      </c>
      <c r="U492" s="5">
        <v>22.42</v>
      </c>
      <c r="V492" s="43">
        <v>13924.2</v>
      </c>
      <c r="W492" s="5">
        <v>8.1300000000000008</v>
      </c>
      <c r="X492" s="6" t="s">
        <v>34</v>
      </c>
      <c r="Y492" s="4">
        <v>20</v>
      </c>
      <c r="Z492" s="43">
        <v>22449.64</v>
      </c>
      <c r="AA492" s="8">
        <f t="shared" si="154"/>
        <v>0.89114832535885169</v>
      </c>
      <c r="AB492" s="8">
        <f t="shared" si="155"/>
        <v>6.0402684563758392E-2</v>
      </c>
      <c r="AC492" s="8">
        <f t="shared" si="156"/>
        <v>1.8791946308724831E-2</v>
      </c>
      <c r="AD492" s="8">
        <f t="shared" si="157"/>
        <v>0.93959731543624159</v>
      </c>
      <c r="AE492" s="11">
        <f t="shared" si="158"/>
        <v>0.36666666666666664</v>
      </c>
      <c r="AF492" s="11">
        <f t="shared" si="159"/>
        <v>80</v>
      </c>
      <c r="AG492" s="11">
        <f t="shared" si="160"/>
        <v>9.3125</v>
      </c>
      <c r="AH492" s="13">
        <f t="shared" si="161"/>
        <v>9.3866666666666667</v>
      </c>
      <c r="AI492">
        <f t="shared" si="162"/>
        <v>9.7533333333333339</v>
      </c>
      <c r="AJ492" s="14">
        <f t="shared" si="163"/>
        <v>0.96240601503759393</v>
      </c>
      <c r="AK492">
        <f t="shared" si="164"/>
        <v>85.714285714285708</v>
      </c>
      <c r="AL492" s="8">
        <f t="shared" si="165"/>
        <v>0.93333333333333335</v>
      </c>
      <c r="AM492" s="8">
        <f t="shared" si="166"/>
        <v>0.93959731543624159</v>
      </c>
      <c r="AN492" s="16">
        <f t="shared" si="167"/>
        <v>0.84398916754974684</v>
      </c>
      <c r="AO492" s="16">
        <f t="shared" si="168"/>
        <v>0.86306668721207536</v>
      </c>
      <c r="AP492" s="17">
        <f t="shared" si="169"/>
        <v>13924.2</v>
      </c>
      <c r="AQ492" s="17">
        <f t="shared" si="170"/>
        <v>18.690201342281881</v>
      </c>
      <c r="AR492" s="17">
        <f t="shared" si="171"/>
        <v>8525.4399999999987</v>
      </c>
      <c r="AS492" s="17">
        <f t="shared" si="172"/>
        <v>11.443543624161071</v>
      </c>
      <c r="AT492" s="18" t="str">
        <f t="shared" si="173"/>
        <v>Medium</v>
      </c>
      <c r="AU492" s="16" t="str">
        <f t="shared" si="174"/>
        <v>Warning</v>
      </c>
      <c r="AV492" s="17">
        <f t="shared" si="175"/>
        <v>261.66281879194634</v>
      </c>
    </row>
    <row r="493" spans="1:48">
      <c r="A493">
        <v>492</v>
      </c>
      <c r="B493" s="2">
        <v>46036</v>
      </c>
      <c r="C493" t="s">
        <v>46</v>
      </c>
      <c r="D493" t="s">
        <v>27</v>
      </c>
      <c r="E493" t="s">
        <v>51</v>
      </c>
      <c r="F493" t="s">
        <v>42</v>
      </c>
      <c r="G493" t="s">
        <v>58</v>
      </c>
      <c r="H493" t="s">
        <v>595</v>
      </c>
      <c r="I493" t="s">
        <v>63</v>
      </c>
      <c r="J493" s="4">
        <v>721</v>
      </c>
      <c r="K493" s="4">
        <v>655</v>
      </c>
      <c r="L493" s="4">
        <v>627</v>
      </c>
      <c r="M493" s="4">
        <v>28</v>
      </c>
      <c r="N493" s="4">
        <v>10</v>
      </c>
      <c r="O493" s="4">
        <v>0</v>
      </c>
      <c r="P493" t="s">
        <v>39</v>
      </c>
      <c r="Q493" s="4">
        <v>49</v>
      </c>
      <c r="R493" s="4">
        <v>49</v>
      </c>
      <c r="S493" s="4">
        <v>77.3</v>
      </c>
      <c r="T493" s="5">
        <v>2.06</v>
      </c>
      <c r="U493" s="5">
        <v>22.11</v>
      </c>
      <c r="V493" s="43">
        <v>14563.79</v>
      </c>
      <c r="W493" s="5">
        <v>8.44</v>
      </c>
      <c r="X493" s="6" t="s">
        <v>45</v>
      </c>
      <c r="Y493" s="4">
        <v>20</v>
      </c>
      <c r="Z493" s="43">
        <v>24529.68</v>
      </c>
      <c r="AA493" s="8">
        <f t="shared" si="154"/>
        <v>0.90846047156726772</v>
      </c>
      <c r="AB493" s="8">
        <f t="shared" si="155"/>
        <v>4.2748091603053436E-2</v>
      </c>
      <c r="AC493" s="8">
        <f t="shared" si="156"/>
        <v>1.5267175572519083E-2</v>
      </c>
      <c r="AD493" s="8">
        <f t="shared" si="157"/>
        <v>0.95725190839694652</v>
      </c>
      <c r="AE493" s="11">
        <f t="shared" si="158"/>
        <v>0</v>
      </c>
      <c r="AF493" s="11">
        <f t="shared" si="159"/>
        <v>73.469387755102048</v>
      </c>
      <c r="AG493" s="11">
        <f t="shared" si="160"/>
        <v>8.9152777777777779</v>
      </c>
      <c r="AH493" s="13">
        <f t="shared" si="161"/>
        <v>9.8136111111111113</v>
      </c>
      <c r="AI493">
        <f t="shared" si="162"/>
        <v>9.8136111111111113</v>
      </c>
      <c r="AJ493" s="14">
        <f t="shared" si="163"/>
        <v>1</v>
      </c>
      <c r="AK493">
        <f t="shared" si="164"/>
        <v>73.469387755102048</v>
      </c>
      <c r="AL493" s="8">
        <f t="shared" si="165"/>
        <v>1</v>
      </c>
      <c r="AM493" s="8">
        <f t="shared" si="166"/>
        <v>0.95725190839694652</v>
      </c>
      <c r="AN493" s="16">
        <f t="shared" si="167"/>
        <v>0.95725190839694652</v>
      </c>
      <c r="AO493" s="16">
        <f t="shared" si="168"/>
        <v>0.86310416760433939</v>
      </c>
      <c r="AP493" s="17">
        <f t="shared" si="169"/>
        <v>14563.79</v>
      </c>
      <c r="AQ493" s="17">
        <f t="shared" si="170"/>
        <v>22.234793893129773</v>
      </c>
      <c r="AR493" s="17">
        <f t="shared" si="171"/>
        <v>9965.89</v>
      </c>
      <c r="AS493" s="17">
        <f t="shared" si="172"/>
        <v>15.215099236641221</v>
      </c>
      <c r="AT493" s="18" t="str">
        <f t="shared" si="173"/>
        <v>Medium</v>
      </c>
      <c r="AU493" s="16" t="str">
        <f t="shared" si="174"/>
        <v>Normal</v>
      </c>
      <c r="AV493" s="17">
        <f t="shared" si="175"/>
        <v>222.34793893129773</v>
      </c>
    </row>
    <row r="494" spans="1:48">
      <c r="A494">
        <v>493</v>
      </c>
      <c r="B494" s="2">
        <v>46087</v>
      </c>
      <c r="C494" t="s">
        <v>46</v>
      </c>
      <c r="D494" t="s">
        <v>55</v>
      </c>
      <c r="E494" t="s">
        <v>98</v>
      </c>
      <c r="F494" t="s">
        <v>42</v>
      </c>
      <c r="G494" t="s">
        <v>30</v>
      </c>
      <c r="H494" t="s">
        <v>596</v>
      </c>
      <c r="I494" t="s">
        <v>60</v>
      </c>
      <c r="J494" s="4">
        <v>967</v>
      </c>
      <c r="K494" s="4">
        <v>890</v>
      </c>
      <c r="L494" s="4">
        <v>798</v>
      </c>
      <c r="M494" s="4">
        <v>92</v>
      </c>
      <c r="N494" s="4">
        <v>27</v>
      </c>
      <c r="O494" s="4">
        <v>23</v>
      </c>
      <c r="P494" t="s">
        <v>54</v>
      </c>
      <c r="Q494" s="4">
        <v>42</v>
      </c>
      <c r="R494" s="4">
        <v>44</v>
      </c>
      <c r="S494" s="4">
        <v>70.400000000000006</v>
      </c>
      <c r="T494" s="5">
        <v>0.99</v>
      </c>
      <c r="U494" s="5">
        <v>30.31</v>
      </c>
      <c r="V494" s="43">
        <v>16406.73</v>
      </c>
      <c r="W494" s="5">
        <v>7.12</v>
      </c>
      <c r="X494" s="6" t="s">
        <v>34</v>
      </c>
      <c r="Y494" s="4">
        <v>33</v>
      </c>
      <c r="Z494" s="43">
        <v>25431.84</v>
      </c>
      <c r="AA494" s="8">
        <f t="shared" si="154"/>
        <v>0.9203722854188211</v>
      </c>
      <c r="AB494" s="8">
        <f t="shared" si="155"/>
        <v>0.10337078651685393</v>
      </c>
      <c r="AC494" s="8">
        <f t="shared" si="156"/>
        <v>3.0337078651685393E-2</v>
      </c>
      <c r="AD494" s="8">
        <f t="shared" si="157"/>
        <v>0.89662921348314606</v>
      </c>
      <c r="AE494" s="11">
        <f t="shared" si="158"/>
        <v>0.38333333333333336</v>
      </c>
      <c r="AF494" s="11">
        <f t="shared" si="159"/>
        <v>81.818181818181813</v>
      </c>
      <c r="AG494" s="11">
        <f t="shared" si="160"/>
        <v>10.877777777777778</v>
      </c>
      <c r="AH494" s="13">
        <f t="shared" si="161"/>
        <v>10.898333333333333</v>
      </c>
      <c r="AI494">
        <f t="shared" si="162"/>
        <v>11.281666666666666</v>
      </c>
      <c r="AJ494" s="14">
        <f t="shared" si="163"/>
        <v>0.96602156891712221</v>
      </c>
      <c r="AK494">
        <f t="shared" si="164"/>
        <v>85.714285714285708</v>
      </c>
      <c r="AL494" s="8">
        <f t="shared" si="165"/>
        <v>0.95454545454545459</v>
      </c>
      <c r="AM494" s="8">
        <f t="shared" si="166"/>
        <v>0.89662921348314606</v>
      </c>
      <c r="AN494" s="16">
        <f t="shared" si="167"/>
        <v>0.82679210683928162</v>
      </c>
      <c r="AO494" s="16">
        <f t="shared" si="168"/>
        <v>0.8629188374059289</v>
      </c>
      <c r="AP494" s="17">
        <f t="shared" si="169"/>
        <v>16406.73</v>
      </c>
      <c r="AQ494" s="17">
        <f t="shared" si="170"/>
        <v>18.434528089887639</v>
      </c>
      <c r="AR494" s="17">
        <f t="shared" si="171"/>
        <v>9025.11</v>
      </c>
      <c r="AS494" s="17">
        <f t="shared" si="172"/>
        <v>10.140573033707867</v>
      </c>
      <c r="AT494" s="18" t="str">
        <f t="shared" si="173"/>
        <v>Low</v>
      </c>
      <c r="AU494" s="16" t="str">
        <f t="shared" si="174"/>
        <v>Warning</v>
      </c>
      <c r="AV494" s="17">
        <f t="shared" si="175"/>
        <v>497.73225842696627</v>
      </c>
    </row>
    <row r="495" spans="1:48">
      <c r="A495">
        <v>494</v>
      </c>
      <c r="B495" s="2">
        <v>46100</v>
      </c>
      <c r="C495" t="s">
        <v>26</v>
      </c>
      <c r="D495" t="s">
        <v>40</v>
      </c>
      <c r="E495" t="s">
        <v>41</v>
      </c>
      <c r="F495" t="s">
        <v>42</v>
      </c>
      <c r="G495" t="s">
        <v>103</v>
      </c>
      <c r="H495" t="s">
        <v>597</v>
      </c>
      <c r="I495" t="s">
        <v>113</v>
      </c>
      <c r="J495" s="4">
        <v>569</v>
      </c>
      <c r="K495" s="4">
        <v>569</v>
      </c>
      <c r="L495" s="4">
        <v>546</v>
      </c>
      <c r="M495" s="4">
        <v>23</v>
      </c>
      <c r="N495" s="4">
        <v>8</v>
      </c>
      <c r="O495" s="4">
        <v>25</v>
      </c>
      <c r="P495" t="s">
        <v>73</v>
      </c>
      <c r="Q495" s="4">
        <v>57</v>
      </c>
      <c r="R495" s="4">
        <v>57</v>
      </c>
      <c r="S495" s="4">
        <v>69.7</v>
      </c>
      <c r="T495" s="5">
        <v>2.0099999999999998</v>
      </c>
      <c r="U495" s="5">
        <v>21.19</v>
      </c>
      <c r="V495" s="43">
        <v>15002.3</v>
      </c>
      <c r="W495" s="5">
        <v>9.73</v>
      </c>
      <c r="X495" s="6" t="s">
        <v>89</v>
      </c>
      <c r="Y495" s="4">
        <v>36</v>
      </c>
      <c r="Z495" s="43">
        <v>25646.99</v>
      </c>
      <c r="AA495" s="8">
        <f t="shared" si="154"/>
        <v>1</v>
      </c>
      <c r="AB495" s="8">
        <f t="shared" si="155"/>
        <v>4.0421792618629174E-2</v>
      </c>
      <c r="AC495" s="8">
        <f t="shared" si="156"/>
        <v>1.4059753954305799E-2</v>
      </c>
      <c r="AD495" s="8">
        <f t="shared" si="157"/>
        <v>0.95957820738137078</v>
      </c>
      <c r="AE495" s="11">
        <f t="shared" si="158"/>
        <v>0.41666666666666669</v>
      </c>
      <c r="AF495" s="11">
        <f t="shared" si="159"/>
        <v>63.157894736842103</v>
      </c>
      <c r="AG495" s="11">
        <f t="shared" si="160"/>
        <v>9.0091666666666672</v>
      </c>
      <c r="AH495" s="13">
        <f t="shared" si="161"/>
        <v>8.5925000000000011</v>
      </c>
      <c r="AI495">
        <f t="shared" si="162"/>
        <v>9.0091666666666672</v>
      </c>
      <c r="AJ495" s="14">
        <f t="shared" si="163"/>
        <v>0.95375080936083623</v>
      </c>
      <c r="AK495">
        <f t="shared" si="164"/>
        <v>63.157894736842103</v>
      </c>
      <c r="AL495" s="8">
        <f t="shared" si="165"/>
        <v>1</v>
      </c>
      <c r="AM495" s="8">
        <f t="shared" si="166"/>
        <v>0.95957820738137078</v>
      </c>
      <c r="AN495" s="16">
        <f t="shared" si="167"/>
        <v>0.91519849193500269</v>
      </c>
      <c r="AO495" s="16">
        <f t="shared" si="168"/>
        <v>0.86299009328475851</v>
      </c>
      <c r="AP495" s="17">
        <f t="shared" si="169"/>
        <v>15002.3</v>
      </c>
      <c r="AQ495" s="17">
        <f t="shared" si="170"/>
        <v>26.366080843585237</v>
      </c>
      <c r="AR495" s="17">
        <f t="shared" si="171"/>
        <v>10644.690000000002</v>
      </c>
      <c r="AS495" s="17">
        <f t="shared" si="172"/>
        <v>18.707715289982428</v>
      </c>
      <c r="AT495" s="18" t="str">
        <f t="shared" si="173"/>
        <v>Medium</v>
      </c>
      <c r="AU495" s="16" t="str">
        <f t="shared" si="174"/>
        <v>Normal</v>
      </c>
      <c r="AV495" s="17">
        <f t="shared" si="175"/>
        <v>210.9286467486819</v>
      </c>
    </row>
    <row r="496" spans="1:48">
      <c r="A496">
        <v>495</v>
      </c>
      <c r="B496" s="2">
        <v>46179</v>
      </c>
      <c r="C496" t="s">
        <v>26</v>
      </c>
      <c r="D496" t="s">
        <v>108</v>
      </c>
      <c r="E496" t="s">
        <v>109</v>
      </c>
      <c r="F496" t="s">
        <v>57</v>
      </c>
      <c r="G496" t="s">
        <v>36</v>
      </c>
      <c r="H496" t="s">
        <v>598</v>
      </c>
      <c r="I496" t="s">
        <v>86</v>
      </c>
      <c r="J496" s="4">
        <v>817</v>
      </c>
      <c r="K496" s="4">
        <v>588</v>
      </c>
      <c r="L496" s="4">
        <v>511</v>
      </c>
      <c r="M496" s="4">
        <v>77</v>
      </c>
      <c r="N496" s="4">
        <v>15</v>
      </c>
      <c r="O496" s="4">
        <v>68</v>
      </c>
      <c r="P496" t="s">
        <v>54</v>
      </c>
      <c r="Q496" s="4">
        <v>45</v>
      </c>
      <c r="R496" s="4">
        <v>51</v>
      </c>
      <c r="S496" s="4">
        <v>75</v>
      </c>
      <c r="T496" s="5">
        <v>2.48</v>
      </c>
      <c r="U496" s="5">
        <v>23.73</v>
      </c>
      <c r="V496" s="43">
        <v>11533.17</v>
      </c>
      <c r="W496" s="5">
        <v>6.27</v>
      </c>
      <c r="X496" s="6" t="s">
        <v>34</v>
      </c>
      <c r="Y496" s="4">
        <v>35</v>
      </c>
      <c r="Z496" s="43">
        <v>18226.82</v>
      </c>
      <c r="AA496" s="8">
        <f t="shared" si="154"/>
        <v>0.7197062423500612</v>
      </c>
      <c r="AB496" s="8">
        <f t="shared" si="155"/>
        <v>0.13095238095238096</v>
      </c>
      <c r="AC496" s="8">
        <f t="shared" si="156"/>
        <v>2.5510204081632654E-2</v>
      </c>
      <c r="AD496" s="8">
        <f t="shared" si="157"/>
        <v>0.86904761904761907</v>
      </c>
      <c r="AE496" s="11">
        <f t="shared" si="158"/>
        <v>1.1333333333333333</v>
      </c>
      <c r="AF496" s="11">
        <f t="shared" si="159"/>
        <v>70.588235294117652</v>
      </c>
      <c r="AG496" s="11">
        <f t="shared" si="160"/>
        <v>8.33</v>
      </c>
      <c r="AH496" s="13">
        <f t="shared" si="161"/>
        <v>9.0791666666666675</v>
      </c>
      <c r="AI496">
        <f t="shared" si="162"/>
        <v>10.2125</v>
      </c>
      <c r="AJ496" s="14">
        <f t="shared" si="163"/>
        <v>0.88902488780089761</v>
      </c>
      <c r="AK496">
        <f t="shared" si="164"/>
        <v>80</v>
      </c>
      <c r="AL496" s="8">
        <f t="shared" si="165"/>
        <v>0.88235294117647067</v>
      </c>
      <c r="AM496" s="8">
        <f t="shared" si="166"/>
        <v>0.86904761904761907</v>
      </c>
      <c r="AN496" s="16">
        <f t="shared" si="167"/>
        <v>0.6817102606036296</v>
      </c>
      <c r="AO496" s="16">
        <f t="shared" si="168"/>
        <v>0.86288691463129974</v>
      </c>
      <c r="AP496" s="17">
        <f t="shared" si="169"/>
        <v>11533.17</v>
      </c>
      <c r="AQ496" s="17">
        <f t="shared" si="170"/>
        <v>19.614234693877552</v>
      </c>
      <c r="AR496" s="17">
        <f t="shared" si="171"/>
        <v>6693.65</v>
      </c>
      <c r="AS496" s="17">
        <f t="shared" si="172"/>
        <v>11.38375850340136</v>
      </c>
      <c r="AT496" s="18" t="str">
        <f t="shared" si="173"/>
        <v>High</v>
      </c>
      <c r="AU496" s="16" t="str">
        <f t="shared" si="174"/>
        <v>Critical</v>
      </c>
      <c r="AV496" s="17">
        <f t="shared" si="175"/>
        <v>294.21352040816328</v>
      </c>
    </row>
    <row r="497" spans="1:48">
      <c r="A497">
        <v>496</v>
      </c>
      <c r="B497" s="2">
        <v>46074</v>
      </c>
      <c r="C497" t="s">
        <v>26</v>
      </c>
      <c r="D497" t="s">
        <v>108</v>
      </c>
      <c r="E497" t="s">
        <v>130</v>
      </c>
      <c r="F497" t="s">
        <v>57</v>
      </c>
      <c r="G497" t="s">
        <v>30</v>
      </c>
      <c r="H497" t="s">
        <v>599</v>
      </c>
      <c r="I497" t="s">
        <v>53</v>
      </c>
      <c r="J497" s="4">
        <v>915</v>
      </c>
      <c r="K497" s="4">
        <v>728</v>
      </c>
      <c r="L497" s="4">
        <v>686</v>
      </c>
      <c r="M497" s="4">
        <v>42</v>
      </c>
      <c r="N497" s="4">
        <v>11</v>
      </c>
      <c r="O497" s="4">
        <v>17</v>
      </c>
      <c r="P497" t="s">
        <v>33</v>
      </c>
      <c r="Q497" s="4">
        <v>42</v>
      </c>
      <c r="R497" s="4">
        <v>45</v>
      </c>
      <c r="S497" s="4">
        <v>73.5</v>
      </c>
      <c r="T497" s="5">
        <v>1.9</v>
      </c>
      <c r="U497" s="5">
        <v>26.01</v>
      </c>
      <c r="V497" s="43">
        <v>13419.31</v>
      </c>
      <c r="W497" s="5">
        <v>8.2799999999999994</v>
      </c>
      <c r="X497" s="6" t="s">
        <v>34</v>
      </c>
      <c r="Y497" s="4">
        <v>38</v>
      </c>
      <c r="Z497" s="43">
        <v>22161.97</v>
      </c>
      <c r="AA497" s="8">
        <f t="shared" si="154"/>
        <v>0.7956284153005464</v>
      </c>
      <c r="AB497" s="8">
        <f t="shared" si="155"/>
        <v>5.7692307692307696E-2</v>
      </c>
      <c r="AC497" s="8">
        <f t="shared" si="156"/>
        <v>1.510989010989011E-2</v>
      </c>
      <c r="AD497" s="8">
        <f t="shared" si="157"/>
        <v>0.94230769230769229</v>
      </c>
      <c r="AE497" s="11">
        <f t="shared" si="158"/>
        <v>0.28333333333333333</v>
      </c>
      <c r="AF497" s="11">
        <f t="shared" si="159"/>
        <v>80</v>
      </c>
      <c r="AG497" s="11">
        <f t="shared" si="160"/>
        <v>9.1</v>
      </c>
      <c r="AH497" s="13">
        <f t="shared" si="161"/>
        <v>10.391666666666667</v>
      </c>
      <c r="AI497">
        <f t="shared" si="162"/>
        <v>10.675000000000001</v>
      </c>
      <c r="AJ497" s="14">
        <f t="shared" si="163"/>
        <v>0.97345823575331769</v>
      </c>
      <c r="AK497">
        <f t="shared" si="164"/>
        <v>85.714285714285708</v>
      </c>
      <c r="AL497" s="8">
        <f t="shared" si="165"/>
        <v>0.93333333333333335</v>
      </c>
      <c r="AM497" s="8">
        <f t="shared" si="166"/>
        <v>0.94230769230769229</v>
      </c>
      <c r="AN497" s="16">
        <f t="shared" si="167"/>
        <v>0.85614403811125128</v>
      </c>
      <c r="AO497" s="16">
        <f t="shared" si="168"/>
        <v>0.86324568028283943</v>
      </c>
      <c r="AP497" s="17">
        <f t="shared" si="169"/>
        <v>13419.31</v>
      </c>
      <c r="AQ497" s="17">
        <f t="shared" si="170"/>
        <v>18.433118131868131</v>
      </c>
      <c r="AR497" s="17">
        <f t="shared" si="171"/>
        <v>8742.6600000000017</v>
      </c>
      <c r="AS497" s="17">
        <f t="shared" si="172"/>
        <v>12.009148351648355</v>
      </c>
      <c r="AT497" s="18" t="str">
        <f t="shared" si="173"/>
        <v>Medium</v>
      </c>
      <c r="AU497" s="16" t="str">
        <f t="shared" si="174"/>
        <v>Normal</v>
      </c>
      <c r="AV497" s="17">
        <f t="shared" si="175"/>
        <v>202.76429945054943</v>
      </c>
    </row>
    <row r="498" spans="1:48">
      <c r="A498">
        <v>497</v>
      </c>
      <c r="B498" s="2">
        <v>46199</v>
      </c>
      <c r="C498" t="s">
        <v>46</v>
      </c>
      <c r="D498" t="s">
        <v>77</v>
      </c>
      <c r="E498" t="s">
        <v>78</v>
      </c>
      <c r="F498" t="s">
        <v>57</v>
      </c>
      <c r="G498" t="s">
        <v>103</v>
      </c>
      <c r="H498" t="s">
        <v>600</v>
      </c>
      <c r="I498" t="s">
        <v>129</v>
      </c>
      <c r="J498" s="4">
        <v>545</v>
      </c>
      <c r="K498" s="4">
        <v>357</v>
      </c>
      <c r="L498" s="4">
        <v>334</v>
      </c>
      <c r="M498" s="4">
        <v>23</v>
      </c>
      <c r="N498" s="4">
        <v>9</v>
      </c>
      <c r="O498" s="4">
        <v>37</v>
      </c>
      <c r="P498" t="s">
        <v>83</v>
      </c>
      <c r="Q498" s="4">
        <v>57</v>
      </c>
      <c r="R498" s="4">
        <v>59</v>
      </c>
      <c r="S498" s="4">
        <v>73.8</v>
      </c>
      <c r="T498" s="5">
        <v>3.16</v>
      </c>
      <c r="U498" s="5">
        <v>16.22</v>
      </c>
      <c r="V498" s="43">
        <v>9904.7800000000007</v>
      </c>
      <c r="W498" s="5">
        <v>5.93</v>
      </c>
      <c r="X498" s="6" t="s">
        <v>34</v>
      </c>
      <c r="Y498" s="4">
        <v>15</v>
      </c>
      <c r="Z498" s="43">
        <v>15205.3</v>
      </c>
      <c r="AA498" s="8">
        <f t="shared" si="154"/>
        <v>0.65504587155963301</v>
      </c>
      <c r="AB498" s="8">
        <f t="shared" si="155"/>
        <v>6.4425770308123242E-2</v>
      </c>
      <c r="AC498" s="8">
        <f t="shared" si="156"/>
        <v>2.5210084033613446E-2</v>
      </c>
      <c r="AD498" s="8">
        <f t="shared" si="157"/>
        <v>0.93557422969187676</v>
      </c>
      <c r="AE498" s="11">
        <f t="shared" si="158"/>
        <v>0.6166666666666667</v>
      </c>
      <c r="AF498" s="11">
        <f t="shared" si="159"/>
        <v>61.016949152542374</v>
      </c>
      <c r="AG498" s="11">
        <f t="shared" si="160"/>
        <v>5.8508333333333331</v>
      </c>
      <c r="AH498" s="13">
        <f t="shared" si="161"/>
        <v>8.0124999999999993</v>
      </c>
      <c r="AI498">
        <f t="shared" si="162"/>
        <v>8.6291666666666664</v>
      </c>
      <c r="AJ498" s="14">
        <f t="shared" si="163"/>
        <v>0.92853693867696763</v>
      </c>
      <c r="AK498">
        <f t="shared" si="164"/>
        <v>63.157894736842103</v>
      </c>
      <c r="AL498" s="8">
        <f t="shared" si="165"/>
        <v>0.96610169491525433</v>
      </c>
      <c r="AM498" s="8">
        <f t="shared" si="166"/>
        <v>0.93557422969187676</v>
      </c>
      <c r="AN498" s="16">
        <f t="shared" si="167"/>
        <v>0.83926725720610129</v>
      </c>
      <c r="AO498" s="16">
        <f t="shared" si="168"/>
        <v>0.86325977084270378</v>
      </c>
      <c r="AP498" s="17">
        <f t="shared" si="169"/>
        <v>9904.7800000000007</v>
      </c>
      <c r="AQ498" s="17">
        <f t="shared" si="170"/>
        <v>27.744481792717089</v>
      </c>
      <c r="AR498" s="17">
        <f t="shared" si="171"/>
        <v>5300.5199999999986</v>
      </c>
      <c r="AS498" s="17">
        <f t="shared" si="172"/>
        <v>14.847394957983189</v>
      </c>
      <c r="AT498" s="18" t="str">
        <f t="shared" si="173"/>
        <v>High</v>
      </c>
      <c r="AU498" s="16" t="str">
        <f t="shared" si="174"/>
        <v>Warning</v>
      </c>
      <c r="AV498" s="17">
        <f t="shared" si="175"/>
        <v>249.70033613445381</v>
      </c>
    </row>
    <row r="499" spans="1:48">
      <c r="A499">
        <v>498</v>
      </c>
      <c r="B499" s="2">
        <v>46162</v>
      </c>
      <c r="C499" t="s">
        <v>46</v>
      </c>
      <c r="D499" t="s">
        <v>55</v>
      </c>
      <c r="E499" t="s">
        <v>92</v>
      </c>
      <c r="F499" t="s">
        <v>57</v>
      </c>
      <c r="G499" t="s">
        <v>36</v>
      </c>
      <c r="H499" t="s">
        <v>601</v>
      </c>
      <c r="I499" t="s">
        <v>132</v>
      </c>
      <c r="J499" s="4">
        <v>714</v>
      </c>
      <c r="K499" s="4">
        <v>617</v>
      </c>
      <c r="L499" s="4">
        <v>588</v>
      </c>
      <c r="M499" s="4">
        <v>29</v>
      </c>
      <c r="N499" s="4">
        <v>7</v>
      </c>
      <c r="O499" s="4">
        <v>18</v>
      </c>
      <c r="P499" t="s">
        <v>76</v>
      </c>
      <c r="Q499" s="4">
        <v>45</v>
      </c>
      <c r="R499" s="4">
        <v>47</v>
      </c>
      <c r="S499" s="4">
        <v>73.2</v>
      </c>
      <c r="T499" s="5">
        <v>1.32</v>
      </c>
      <c r="U499" s="5">
        <v>19.989999999999998</v>
      </c>
      <c r="V499" s="43">
        <v>12191.61</v>
      </c>
      <c r="W499" s="5">
        <v>8.99</v>
      </c>
      <c r="X499" s="6" t="s">
        <v>34</v>
      </c>
      <c r="Y499" s="4">
        <v>38</v>
      </c>
      <c r="Z499" s="43">
        <v>20707.95</v>
      </c>
      <c r="AA499" s="8">
        <f t="shared" si="154"/>
        <v>0.86414565826330536</v>
      </c>
      <c r="AB499" s="8">
        <f t="shared" si="155"/>
        <v>4.7001620745542948E-2</v>
      </c>
      <c r="AC499" s="8">
        <f t="shared" si="156"/>
        <v>1.1345218800648298E-2</v>
      </c>
      <c r="AD499" s="8">
        <f t="shared" si="157"/>
        <v>0.95299837925445707</v>
      </c>
      <c r="AE499" s="11">
        <f t="shared" si="158"/>
        <v>0.3</v>
      </c>
      <c r="AF499" s="11">
        <f t="shared" si="159"/>
        <v>76.59574468085107</v>
      </c>
      <c r="AG499" s="11">
        <f t="shared" si="160"/>
        <v>8.0552777777777784</v>
      </c>
      <c r="AH499" s="13">
        <f t="shared" si="161"/>
        <v>8.625</v>
      </c>
      <c r="AI499">
        <f t="shared" si="162"/>
        <v>8.9250000000000007</v>
      </c>
      <c r="AJ499" s="14">
        <f t="shared" si="163"/>
        <v>0.96638655462184864</v>
      </c>
      <c r="AK499">
        <f t="shared" si="164"/>
        <v>80</v>
      </c>
      <c r="AL499" s="8">
        <f t="shared" si="165"/>
        <v>0.95744680851063835</v>
      </c>
      <c r="AM499" s="8">
        <f t="shared" si="166"/>
        <v>0.95299837925445707</v>
      </c>
      <c r="AN499" s="16">
        <f t="shared" si="167"/>
        <v>0.8817748279352432</v>
      </c>
      <c r="AO499" s="16">
        <f t="shared" si="168"/>
        <v>0.86330746967697125</v>
      </c>
      <c r="AP499" s="17">
        <f t="shared" si="169"/>
        <v>12191.61</v>
      </c>
      <c r="AQ499" s="17">
        <f t="shared" si="170"/>
        <v>19.759497568881688</v>
      </c>
      <c r="AR499" s="17">
        <f t="shared" si="171"/>
        <v>8516.34</v>
      </c>
      <c r="AS499" s="17">
        <f t="shared" si="172"/>
        <v>13.802820097244734</v>
      </c>
      <c r="AT499" s="18" t="str">
        <f t="shared" si="173"/>
        <v>Medium</v>
      </c>
      <c r="AU499" s="16" t="str">
        <f t="shared" si="174"/>
        <v>Normal</v>
      </c>
      <c r="AV499" s="17">
        <f t="shared" si="175"/>
        <v>138.31648298217181</v>
      </c>
    </row>
    <row r="500" spans="1:48">
      <c r="A500">
        <v>499</v>
      </c>
      <c r="B500" s="2">
        <v>46028</v>
      </c>
      <c r="C500" t="s">
        <v>26</v>
      </c>
      <c r="D500" t="s">
        <v>27</v>
      </c>
      <c r="E500" t="s">
        <v>28</v>
      </c>
      <c r="F500" t="s">
        <v>29</v>
      </c>
      <c r="G500" t="s">
        <v>58</v>
      </c>
      <c r="H500" t="s">
        <v>602</v>
      </c>
      <c r="I500" t="s">
        <v>165</v>
      </c>
      <c r="J500" s="4">
        <v>644</v>
      </c>
      <c r="K500" s="4">
        <v>715</v>
      </c>
      <c r="L500" s="4">
        <v>672</v>
      </c>
      <c r="M500" s="4">
        <v>43</v>
      </c>
      <c r="N500" s="4">
        <v>8</v>
      </c>
      <c r="O500" s="4">
        <v>57</v>
      </c>
      <c r="P500" t="s">
        <v>54</v>
      </c>
      <c r="Q500" s="4">
        <v>49</v>
      </c>
      <c r="R500" s="4">
        <v>51</v>
      </c>
      <c r="S500" s="4">
        <v>76.3</v>
      </c>
      <c r="T500" s="5">
        <v>2.86</v>
      </c>
      <c r="U500" s="5">
        <v>22.93</v>
      </c>
      <c r="V500" s="43">
        <v>15840.03</v>
      </c>
      <c r="W500" s="5">
        <v>8.41</v>
      </c>
      <c r="X500" s="6" t="s">
        <v>45</v>
      </c>
      <c r="Y500" s="4">
        <v>57</v>
      </c>
      <c r="Z500" s="43">
        <v>25556.68</v>
      </c>
      <c r="AA500" s="8">
        <f t="shared" si="154"/>
        <v>1.110248447204969</v>
      </c>
      <c r="AB500" s="8">
        <f t="shared" si="155"/>
        <v>6.0139860139860141E-2</v>
      </c>
      <c r="AC500" s="8">
        <f t="shared" si="156"/>
        <v>1.1188811188811189E-2</v>
      </c>
      <c r="AD500" s="8">
        <f t="shared" si="157"/>
        <v>0.93986013986013983</v>
      </c>
      <c r="AE500" s="11">
        <f t="shared" si="158"/>
        <v>0.95</v>
      </c>
      <c r="AF500" s="11">
        <f t="shared" si="159"/>
        <v>70.588235294117652</v>
      </c>
      <c r="AG500" s="11">
        <f t="shared" si="160"/>
        <v>10.129166666666666</v>
      </c>
      <c r="AH500" s="13">
        <f t="shared" si="161"/>
        <v>7.815555555555556</v>
      </c>
      <c r="AI500">
        <f t="shared" si="162"/>
        <v>8.7655555555555562</v>
      </c>
      <c r="AJ500" s="14">
        <f t="shared" si="163"/>
        <v>0.89162124477120042</v>
      </c>
      <c r="AK500">
        <f t="shared" si="164"/>
        <v>73.469387755102048</v>
      </c>
      <c r="AL500" s="8">
        <f t="shared" si="165"/>
        <v>0.96078431372549022</v>
      </c>
      <c r="AM500" s="8">
        <f t="shared" si="166"/>
        <v>0.93986013986013983</v>
      </c>
      <c r="AN500" s="16">
        <f t="shared" si="167"/>
        <v>0.80513655142811158</v>
      </c>
      <c r="AO500" s="16">
        <f t="shared" si="168"/>
        <v>0.86327068211071989</v>
      </c>
      <c r="AP500" s="17">
        <f t="shared" si="169"/>
        <v>15840.03</v>
      </c>
      <c r="AQ500" s="17">
        <f t="shared" si="170"/>
        <v>22.153888111888111</v>
      </c>
      <c r="AR500" s="17">
        <f t="shared" si="171"/>
        <v>9716.65</v>
      </c>
      <c r="AS500" s="17">
        <f t="shared" si="172"/>
        <v>13.589720279720279</v>
      </c>
      <c r="AT500" s="18" t="str">
        <f t="shared" si="173"/>
        <v>High</v>
      </c>
      <c r="AU500" s="16" t="str">
        <f t="shared" si="174"/>
        <v>Warning</v>
      </c>
      <c r="AV500" s="17">
        <f t="shared" si="175"/>
        <v>177.23110489510489</v>
      </c>
    </row>
    <row r="501" spans="1:48">
      <c r="A501">
        <v>500</v>
      </c>
      <c r="B501" s="2">
        <v>46045</v>
      </c>
      <c r="C501" t="s">
        <v>46</v>
      </c>
      <c r="D501" t="s">
        <v>55</v>
      </c>
      <c r="E501" t="s">
        <v>92</v>
      </c>
      <c r="F501" t="s">
        <v>57</v>
      </c>
      <c r="G501" t="s">
        <v>36</v>
      </c>
      <c r="H501" t="s">
        <v>603</v>
      </c>
      <c r="I501" t="s">
        <v>53</v>
      </c>
      <c r="J501" s="4">
        <v>821</v>
      </c>
      <c r="K501" s="4">
        <v>596</v>
      </c>
      <c r="L501" s="4">
        <v>565</v>
      </c>
      <c r="M501" s="4">
        <v>31</v>
      </c>
      <c r="N501" s="4">
        <v>11</v>
      </c>
      <c r="O501" s="4">
        <v>60</v>
      </c>
      <c r="P501" t="s">
        <v>33</v>
      </c>
      <c r="Q501" s="4">
        <v>45</v>
      </c>
      <c r="R501" s="4">
        <v>47</v>
      </c>
      <c r="S501" s="4">
        <v>74.7</v>
      </c>
      <c r="T501" s="5">
        <v>2.59</v>
      </c>
      <c r="U501" s="5">
        <v>26.79</v>
      </c>
      <c r="V501" s="43">
        <v>12788.92</v>
      </c>
      <c r="W501" s="5">
        <v>6.19</v>
      </c>
      <c r="X501" s="6" t="s">
        <v>34</v>
      </c>
      <c r="Y501" s="4">
        <v>16</v>
      </c>
      <c r="Z501" s="43">
        <v>19921.759999999998</v>
      </c>
      <c r="AA501" s="8">
        <f t="shared" si="154"/>
        <v>0.72594397076735684</v>
      </c>
      <c r="AB501" s="8">
        <f t="shared" si="155"/>
        <v>5.2013422818791948E-2</v>
      </c>
      <c r="AC501" s="8">
        <f t="shared" si="156"/>
        <v>1.8456375838926176E-2</v>
      </c>
      <c r="AD501" s="8">
        <f t="shared" si="157"/>
        <v>0.94798657718120805</v>
      </c>
      <c r="AE501" s="11">
        <f t="shared" si="158"/>
        <v>1</v>
      </c>
      <c r="AF501" s="11">
        <f t="shared" si="159"/>
        <v>76.59574468085107</v>
      </c>
      <c r="AG501" s="11">
        <f t="shared" si="160"/>
        <v>7.7811111111111115</v>
      </c>
      <c r="AH501" s="13">
        <f t="shared" si="161"/>
        <v>9.2624999999999993</v>
      </c>
      <c r="AI501">
        <f t="shared" si="162"/>
        <v>10.262499999999999</v>
      </c>
      <c r="AJ501" s="14">
        <f t="shared" si="163"/>
        <v>0.90255785627283802</v>
      </c>
      <c r="AK501">
        <f t="shared" si="164"/>
        <v>80</v>
      </c>
      <c r="AL501" s="8">
        <f t="shared" si="165"/>
        <v>0.95744680851063835</v>
      </c>
      <c r="AM501" s="8">
        <f t="shared" si="166"/>
        <v>0.94798657718120805</v>
      </c>
      <c r="AN501" s="16">
        <f t="shared" si="167"/>
        <v>0.81920368041328384</v>
      </c>
      <c r="AO501" s="16">
        <f t="shared" si="168"/>
        <v>0.86338671829970703</v>
      </c>
      <c r="AP501" s="17">
        <f t="shared" si="169"/>
        <v>12788.92</v>
      </c>
      <c r="AQ501" s="17">
        <f t="shared" si="170"/>
        <v>21.457919463087247</v>
      </c>
      <c r="AR501" s="17">
        <f t="shared" si="171"/>
        <v>7132.8399999999983</v>
      </c>
      <c r="AS501" s="17">
        <f t="shared" si="172"/>
        <v>11.967852348993286</v>
      </c>
      <c r="AT501" s="18" t="str">
        <f t="shared" si="173"/>
        <v>High</v>
      </c>
      <c r="AU501" s="16" t="str">
        <f t="shared" si="174"/>
        <v>Warning</v>
      </c>
      <c r="AV501" s="17">
        <f t="shared" si="175"/>
        <v>236.03711409395973</v>
      </c>
    </row>
    <row r="502" spans="1:48">
      <c r="A502">
        <v>501</v>
      </c>
      <c r="B502" s="2">
        <v>46122</v>
      </c>
      <c r="C502" t="s">
        <v>26</v>
      </c>
      <c r="D502" t="s">
        <v>27</v>
      </c>
      <c r="E502" t="s">
        <v>51</v>
      </c>
      <c r="F502" t="s">
        <v>29</v>
      </c>
      <c r="G502" t="s">
        <v>30</v>
      </c>
      <c r="H502" t="s">
        <v>604</v>
      </c>
      <c r="I502" t="s">
        <v>265</v>
      </c>
      <c r="J502" s="4">
        <v>887</v>
      </c>
      <c r="K502" s="4">
        <v>946</v>
      </c>
      <c r="L502" s="4">
        <v>920</v>
      </c>
      <c r="M502" s="4">
        <v>26</v>
      </c>
      <c r="N502" s="4">
        <v>7</v>
      </c>
      <c r="O502" s="4">
        <v>11</v>
      </c>
      <c r="P502" t="s">
        <v>61</v>
      </c>
      <c r="Q502" s="4">
        <v>42</v>
      </c>
      <c r="R502" s="4">
        <v>46</v>
      </c>
      <c r="S502" s="4">
        <v>67.099999999999994</v>
      </c>
      <c r="T502" s="5">
        <v>1.78</v>
      </c>
      <c r="U502" s="5">
        <v>28.35</v>
      </c>
      <c r="V502" s="43">
        <v>18434.490000000002</v>
      </c>
      <c r="W502" s="5">
        <v>7.82</v>
      </c>
      <c r="X502" s="6" t="s">
        <v>34</v>
      </c>
      <c r="Y502" s="4">
        <v>19</v>
      </c>
      <c r="Z502" s="43">
        <v>29172.43</v>
      </c>
      <c r="AA502" s="8">
        <f t="shared" si="154"/>
        <v>1.0665163472378805</v>
      </c>
      <c r="AB502" s="8">
        <f t="shared" si="155"/>
        <v>2.748414376321353E-2</v>
      </c>
      <c r="AC502" s="8">
        <f t="shared" si="156"/>
        <v>7.3995771670190271E-3</v>
      </c>
      <c r="AD502" s="8">
        <f t="shared" si="157"/>
        <v>0.97251585623678649</v>
      </c>
      <c r="AE502" s="11">
        <f t="shared" si="158"/>
        <v>0.18333333333333332</v>
      </c>
      <c r="AF502" s="11">
        <f t="shared" si="159"/>
        <v>78.260869565217391</v>
      </c>
      <c r="AG502" s="11">
        <f t="shared" si="160"/>
        <v>12.087777777777777</v>
      </c>
      <c r="AH502" s="13">
        <f t="shared" si="161"/>
        <v>10.164999999999999</v>
      </c>
      <c r="AI502">
        <f t="shared" si="162"/>
        <v>10.348333333333333</v>
      </c>
      <c r="AJ502" s="14">
        <f t="shared" si="163"/>
        <v>0.9822837816073442</v>
      </c>
      <c r="AK502">
        <f t="shared" si="164"/>
        <v>85.714285714285708</v>
      </c>
      <c r="AL502" s="8">
        <f t="shared" si="165"/>
        <v>0.91304347826086962</v>
      </c>
      <c r="AM502" s="8">
        <f t="shared" si="166"/>
        <v>0.97251585623678649</v>
      </c>
      <c r="AN502" s="16">
        <f t="shared" si="167"/>
        <v>0.87221815702977712</v>
      </c>
      <c r="AO502" s="16">
        <f t="shared" si="168"/>
        <v>0.86347508437547993</v>
      </c>
      <c r="AP502" s="17">
        <f t="shared" si="169"/>
        <v>18434.490000000002</v>
      </c>
      <c r="AQ502" s="17">
        <f t="shared" si="170"/>
        <v>19.486775898520087</v>
      </c>
      <c r="AR502" s="17">
        <f t="shared" si="171"/>
        <v>10737.939999999999</v>
      </c>
      <c r="AS502" s="17">
        <f t="shared" si="172"/>
        <v>11.350887949260041</v>
      </c>
      <c r="AT502" s="18" t="str">
        <f t="shared" si="173"/>
        <v>Low</v>
      </c>
      <c r="AU502" s="16" t="str">
        <f t="shared" si="174"/>
        <v>Normal</v>
      </c>
      <c r="AV502" s="17">
        <f t="shared" si="175"/>
        <v>136.40743128964061</v>
      </c>
    </row>
    <row r="503" spans="1:48">
      <c r="A503">
        <v>502</v>
      </c>
      <c r="B503" s="2">
        <v>46040</v>
      </c>
      <c r="C503" t="s">
        <v>46</v>
      </c>
      <c r="D503" t="s">
        <v>108</v>
      </c>
      <c r="E503" t="s">
        <v>146</v>
      </c>
      <c r="F503" t="s">
        <v>42</v>
      </c>
      <c r="G503" t="s">
        <v>30</v>
      </c>
      <c r="H503" t="s">
        <v>605</v>
      </c>
      <c r="I503" t="s">
        <v>44</v>
      </c>
      <c r="J503" s="4">
        <v>937</v>
      </c>
      <c r="K503" s="4">
        <v>959</v>
      </c>
      <c r="L503" s="4">
        <v>885</v>
      </c>
      <c r="M503" s="4">
        <v>74</v>
      </c>
      <c r="N503" s="4">
        <v>30</v>
      </c>
      <c r="O503" s="4">
        <v>28</v>
      </c>
      <c r="P503" t="s">
        <v>61</v>
      </c>
      <c r="Q503" s="4">
        <v>42</v>
      </c>
      <c r="R503" s="4">
        <v>40</v>
      </c>
      <c r="S503" s="4">
        <v>80.599999999999994</v>
      </c>
      <c r="T503" s="5">
        <v>1.37</v>
      </c>
      <c r="U503" s="5">
        <v>29.12</v>
      </c>
      <c r="V503" s="43">
        <v>18495.560000000001</v>
      </c>
      <c r="W503" s="5">
        <v>8.07</v>
      </c>
      <c r="X503" s="6" t="s">
        <v>34</v>
      </c>
      <c r="Y503" s="4">
        <v>20</v>
      </c>
      <c r="Z503" s="43">
        <v>28215.58</v>
      </c>
      <c r="AA503" s="8">
        <f t="shared" si="154"/>
        <v>1.0234791889007471</v>
      </c>
      <c r="AB503" s="8">
        <f t="shared" si="155"/>
        <v>7.7163712200208553E-2</v>
      </c>
      <c r="AC503" s="8">
        <f t="shared" si="156"/>
        <v>3.1282586027111578E-2</v>
      </c>
      <c r="AD503" s="8">
        <f t="shared" si="157"/>
        <v>0.92283628779979143</v>
      </c>
      <c r="AE503" s="11">
        <f t="shared" si="158"/>
        <v>0.46666666666666667</v>
      </c>
      <c r="AF503" s="11">
        <f t="shared" si="159"/>
        <v>90</v>
      </c>
      <c r="AG503" s="11">
        <f t="shared" si="160"/>
        <v>10.655555555555555</v>
      </c>
      <c r="AH503" s="13">
        <f t="shared" si="161"/>
        <v>10.465</v>
      </c>
      <c r="AI503">
        <f t="shared" si="162"/>
        <v>10.931666666666667</v>
      </c>
      <c r="AJ503" s="14">
        <f t="shared" si="163"/>
        <v>0.95731056563500527</v>
      </c>
      <c r="AK503">
        <f t="shared" si="164"/>
        <v>85.714285714285708</v>
      </c>
      <c r="AL503" s="8">
        <f t="shared" si="165"/>
        <v>1.05</v>
      </c>
      <c r="AM503" s="8">
        <f t="shared" si="166"/>
        <v>0.92283628779979143</v>
      </c>
      <c r="AN503" s="16">
        <f t="shared" si="167"/>
        <v>0.92761297509523322</v>
      </c>
      <c r="AO503" s="16">
        <f t="shared" si="168"/>
        <v>0.86345756318779587</v>
      </c>
      <c r="AP503" s="17">
        <f t="shared" si="169"/>
        <v>18495.560000000001</v>
      </c>
      <c r="AQ503" s="17">
        <f t="shared" si="170"/>
        <v>19.286298227320128</v>
      </c>
      <c r="AR503" s="17">
        <f t="shared" si="171"/>
        <v>9720.02</v>
      </c>
      <c r="AS503" s="17">
        <f t="shared" si="172"/>
        <v>10.135578727841501</v>
      </c>
      <c r="AT503" s="18" t="str">
        <f t="shared" si="173"/>
        <v>Medium</v>
      </c>
      <c r="AU503" s="16" t="str">
        <f t="shared" si="174"/>
        <v>Normal</v>
      </c>
      <c r="AV503" s="17">
        <f t="shared" si="175"/>
        <v>578.58894681960385</v>
      </c>
    </row>
    <row r="504" spans="1:48">
      <c r="A504">
        <v>503</v>
      </c>
      <c r="B504" s="2">
        <v>46073</v>
      </c>
      <c r="C504" t="s">
        <v>26</v>
      </c>
      <c r="D504" t="s">
        <v>40</v>
      </c>
      <c r="E504" t="s">
        <v>74</v>
      </c>
      <c r="F504" t="s">
        <v>57</v>
      </c>
      <c r="G504" t="s">
        <v>30</v>
      </c>
      <c r="H504" t="s">
        <v>606</v>
      </c>
      <c r="I504" t="s">
        <v>113</v>
      </c>
      <c r="J504" s="4">
        <v>979</v>
      </c>
      <c r="K504" s="4">
        <v>930</v>
      </c>
      <c r="L504" s="4">
        <v>877</v>
      </c>
      <c r="M504" s="4">
        <v>53</v>
      </c>
      <c r="N504" s="4">
        <v>22</v>
      </c>
      <c r="O504" s="4">
        <v>13</v>
      </c>
      <c r="P504" t="s">
        <v>70</v>
      </c>
      <c r="Q504" s="4">
        <v>42</v>
      </c>
      <c r="R504" s="4">
        <v>42</v>
      </c>
      <c r="S504" s="4">
        <v>72.5</v>
      </c>
      <c r="T504" s="5">
        <v>2.0699999999999998</v>
      </c>
      <c r="U504" s="5">
        <v>36.35</v>
      </c>
      <c r="V504" s="43">
        <v>16699.759999999998</v>
      </c>
      <c r="W504" s="5">
        <v>7.19</v>
      </c>
      <c r="X504" s="6" t="s">
        <v>45</v>
      </c>
      <c r="Y504" s="4">
        <v>23</v>
      </c>
      <c r="Z504" s="43">
        <v>27234.3</v>
      </c>
      <c r="AA504" s="8">
        <f t="shared" si="154"/>
        <v>0.94994892747701731</v>
      </c>
      <c r="AB504" s="8">
        <f t="shared" si="155"/>
        <v>5.6989247311827959E-2</v>
      </c>
      <c r="AC504" s="8">
        <f t="shared" si="156"/>
        <v>2.3655913978494623E-2</v>
      </c>
      <c r="AD504" s="8">
        <f t="shared" si="157"/>
        <v>0.94301075268817203</v>
      </c>
      <c r="AE504" s="11">
        <f t="shared" si="158"/>
        <v>0.21666666666666667</v>
      </c>
      <c r="AF504" s="11">
        <f t="shared" si="159"/>
        <v>85.714285714285708</v>
      </c>
      <c r="AG504" s="11">
        <f t="shared" si="160"/>
        <v>10.85</v>
      </c>
      <c r="AH504" s="13">
        <f t="shared" si="161"/>
        <v>11.205</v>
      </c>
      <c r="AI504">
        <f t="shared" si="162"/>
        <v>11.421666666666667</v>
      </c>
      <c r="AJ504" s="14">
        <f t="shared" si="163"/>
        <v>0.98103020574930688</v>
      </c>
      <c r="AK504">
        <f t="shared" si="164"/>
        <v>85.714285714285708</v>
      </c>
      <c r="AL504" s="8">
        <f t="shared" si="165"/>
        <v>1</v>
      </c>
      <c r="AM504" s="8">
        <f t="shared" si="166"/>
        <v>0.94301075268817203</v>
      </c>
      <c r="AN504" s="16">
        <f t="shared" si="167"/>
        <v>0.92512203273348614</v>
      </c>
      <c r="AO504" s="16">
        <f t="shared" si="168"/>
        <v>0.86332873705946767</v>
      </c>
      <c r="AP504" s="17">
        <f t="shared" si="169"/>
        <v>16699.759999999998</v>
      </c>
      <c r="AQ504" s="17">
        <f t="shared" si="170"/>
        <v>17.956731182795696</v>
      </c>
      <c r="AR504" s="17">
        <f t="shared" si="171"/>
        <v>10534.54</v>
      </c>
      <c r="AS504" s="17">
        <f t="shared" si="172"/>
        <v>11.3274623655914</v>
      </c>
      <c r="AT504" s="18" t="str">
        <f t="shared" si="173"/>
        <v>Low</v>
      </c>
      <c r="AU504" s="16" t="str">
        <f t="shared" si="174"/>
        <v>Normal</v>
      </c>
      <c r="AV504" s="17">
        <f t="shared" si="175"/>
        <v>395.0480860215053</v>
      </c>
    </row>
    <row r="505" spans="1:48">
      <c r="A505">
        <v>504</v>
      </c>
      <c r="B505" s="2">
        <v>46130</v>
      </c>
      <c r="C505" t="s">
        <v>46</v>
      </c>
      <c r="D505" t="s">
        <v>27</v>
      </c>
      <c r="E505" t="s">
        <v>35</v>
      </c>
      <c r="F505" t="s">
        <v>29</v>
      </c>
      <c r="G505" t="s">
        <v>58</v>
      </c>
      <c r="H505" t="s">
        <v>607</v>
      </c>
      <c r="I505" t="s">
        <v>72</v>
      </c>
      <c r="J505" s="4">
        <v>842</v>
      </c>
      <c r="K505" s="4">
        <v>901</v>
      </c>
      <c r="L505" s="4">
        <v>860</v>
      </c>
      <c r="M505" s="4">
        <v>41</v>
      </c>
      <c r="N505" s="4">
        <v>17</v>
      </c>
      <c r="O505" s="4">
        <v>15</v>
      </c>
      <c r="P505" t="s">
        <v>70</v>
      </c>
      <c r="Q505" s="4">
        <v>49</v>
      </c>
      <c r="R505" s="4">
        <v>52</v>
      </c>
      <c r="S505" s="4">
        <v>75.8</v>
      </c>
      <c r="T505" s="5">
        <v>1.22</v>
      </c>
      <c r="U505" s="5">
        <v>34.840000000000003</v>
      </c>
      <c r="V505" s="43">
        <v>18740.599999999999</v>
      </c>
      <c r="W505" s="5">
        <v>10.7</v>
      </c>
      <c r="X505" s="6" t="s">
        <v>34</v>
      </c>
      <c r="Y505" s="4">
        <v>13</v>
      </c>
      <c r="Z505" s="43">
        <v>31717.78</v>
      </c>
      <c r="AA505" s="8">
        <f t="shared" si="154"/>
        <v>1.0700712589073633</v>
      </c>
      <c r="AB505" s="8">
        <f t="shared" si="155"/>
        <v>4.5504994450610431E-2</v>
      </c>
      <c r="AC505" s="8">
        <f t="shared" si="156"/>
        <v>1.8867924528301886E-2</v>
      </c>
      <c r="AD505" s="8">
        <f t="shared" si="157"/>
        <v>0.9544950055493896</v>
      </c>
      <c r="AE505" s="11">
        <f t="shared" si="158"/>
        <v>0.25</v>
      </c>
      <c r="AF505" s="11">
        <f t="shared" si="159"/>
        <v>69.230769230769226</v>
      </c>
      <c r="AG505" s="11">
        <f t="shared" si="160"/>
        <v>13.014444444444445</v>
      </c>
      <c r="AH505" s="13">
        <f t="shared" si="161"/>
        <v>11.210555555555555</v>
      </c>
      <c r="AI505">
        <f t="shared" si="162"/>
        <v>11.460555555555555</v>
      </c>
      <c r="AJ505" s="14">
        <f t="shared" si="163"/>
        <v>0.97818604876629989</v>
      </c>
      <c r="AK505">
        <f t="shared" si="164"/>
        <v>73.469387755102048</v>
      </c>
      <c r="AL505" s="8">
        <f t="shared" si="165"/>
        <v>0.94230769230769218</v>
      </c>
      <c r="AM505" s="8">
        <f t="shared" si="166"/>
        <v>0.9544950055493896</v>
      </c>
      <c r="AN505" s="16">
        <f t="shared" si="167"/>
        <v>0.87980790777366746</v>
      </c>
      <c r="AO505" s="16">
        <f t="shared" si="168"/>
        <v>0.86320440447259839</v>
      </c>
      <c r="AP505" s="17">
        <f t="shared" si="169"/>
        <v>18740.599999999999</v>
      </c>
      <c r="AQ505" s="17">
        <f t="shared" si="170"/>
        <v>20.799778024417311</v>
      </c>
      <c r="AR505" s="17">
        <f t="shared" si="171"/>
        <v>12977.18</v>
      </c>
      <c r="AS505" s="17">
        <f t="shared" si="172"/>
        <v>14.403085460599334</v>
      </c>
      <c r="AT505" s="18" t="str">
        <f t="shared" si="173"/>
        <v>Low</v>
      </c>
      <c r="AU505" s="16" t="str">
        <f t="shared" si="174"/>
        <v>Normal</v>
      </c>
      <c r="AV505" s="17">
        <f t="shared" si="175"/>
        <v>353.59622641509429</v>
      </c>
    </row>
    <row r="506" spans="1:48">
      <c r="A506">
        <v>505</v>
      </c>
      <c r="B506" s="2">
        <v>46155</v>
      </c>
      <c r="C506" t="s">
        <v>26</v>
      </c>
      <c r="D506" t="s">
        <v>77</v>
      </c>
      <c r="E506" t="s">
        <v>105</v>
      </c>
      <c r="F506" t="s">
        <v>42</v>
      </c>
      <c r="G506" t="s">
        <v>30</v>
      </c>
      <c r="H506" t="s">
        <v>608</v>
      </c>
      <c r="I506" t="s">
        <v>140</v>
      </c>
      <c r="J506" s="4">
        <v>870</v>
      </c>
      <c r="K506" s="4">
        <v>775</v>
      </c>
      <c r="L506" s="4">
        <v>723</v>
      </c>
      <c r="M506" s="4">
        <v>52</v>
      </c>
      <c r="N506" s="4">
        <v>11</v>
      </c>
      <c r="O506" s="4">
        <v>28</v>
      </c>
      <c r="P506" t="s">
        <v>76</v>
      </c>
      <c r="Q506" s="4">
        <v>42</v>
      </c>
      <c r="R506" s="4">
        <v>46</v>
      </c>
      <c r="S506" s="4">
        <v>62.9</v>
      </c>
      <c r="T506" s="5">
        <v>2.4900000000000002</v>
      </c>
      <c r="U506" s="5">
        <v>28.04</v>
      </c>
      <c r="V506" s="43">
        <v>14553.1</v>
      </c>
      <c r="W506" s="5">
        <v>9.09</v>
      </c>
      <c r="X506" s="6" t="s">
        <v>34</v>
      </c>
      <c r="Y506" s="4">
        <v>17</v>
      </c>
      <c r="Z506" s="43">
        <v>22887.62</v>
      </c>
      <c r="AA506" s="8">
        <f t="shared" si="154"/>
        <v>0.89080459770114939</v>
      </c>
      <c r="AB506" s="8">
        <f t="shared" si="155"/>
        <v>6.7096774193548384E-2</v>
      </c>
      <c r="AC506" s="8">
        <f t="shared" si="156"/>
        <v>1.4193548387096775E-2</v>
      </c>
      <c r="AD506" s="8">
        <f t="shared" si="157"/>
        <v>0.93290322580645157</v>
      </c>
      <c r="AE506" s="11">
        <f t="shared" si="158"/>
        <v>0.46666666666666667</v>
      </c>
      <c r="AF506" s="11">
        <f t="shared" si="159"/>
        <v>78.260869565217391</v>
      </c>
      <c r="AG506" s="11">
        <f t="shared" si="160"/>
        <v>9.9027777777777786</v>
      </c>
      <c r="AH506" s="13">
        <f t="shared" si="161"/>
        <v>9.6833333333333336</v>
      </c>
      <c r="AI506">
        <f t="shared" si="162"/>
        <v>10.15</v>
      </c>
      <c r="AJ506" s="14">
        <f t="shared" si="163"/>
        <v>0.95402298850574707</v>
      </c>
      <c r="AK506">
        <f t="shared" si="164"/>
        <v>85.714285714285708</v>
      </c>
      <c r="AL506" s="8">
        <f t="shared" si="165"/>
        <v>0.91304347826086962</v>
      </c>
      <c r="AM506" s="8">
        <f t="shared" si="166"/>
        <v>0.93290322580645157</v>
      </c>
      <c r="AN506" s="16">
        <f t="shared" si="167"/>
        <v>0.81261885186439031</v>
      </c>
      <c r="AO506" s="16">
        <f t="shared" si="168"/>
        <v>0.86317092966755582</v>
      </c>
      <c r="AP506" s="17">
        <f t="shared" si="169"/>
        <v>14553.1</v>
      </c>
      <c r="AQ506" s="17">
        <f t="shared" si="170"/>
        <v>18.778193548387097</v>
      </c>
      <c r="AR506" s="17">
        <f t="shared" si="171"/>
        <v>8334.5199999999986</v>
      </c>
      <c r="AS506" s="17">
        <f t="shared" si="172"/>
        <v>10.754219354838709</v>
      </c>
      <c r="AT506" s="18" t="str">
        <f t="shared" si="173"/>
        <v>Medium</v>
      </c>
      <c r="AU506" s="16" t="str">
        <f t="shared" si="174"/>
        <v>Warning</v>
      </c>
      <c r="AV506" s="17">
        <f t="shared" si="175"/>
        <v>206.56012903225806</v>
      </c>
    </row>
    <row r="507" spans="1:48">
      <c r="A507">
        <v>506</v>
      </c>
      <c r="B507" s="2">
        <v>46029</v>
      </c>
      <c r="C507" t="s">
        <v>46</v>
      </c>
      <c r="D507" t="s">
        <v>27</v>
      </c>
      <c r="E507" t="s">
        <v>35</v>
      </c>
      <c r="F507" t="s">
        <v>29</v>
      </c>
      <c r="G507" t="s">
        <v>47</v>
      </c>
      <c r="H507" t="s">
        <v>609</v>
      </c>
      <c r="I507" t="s">
        <v>86</v>
      </c>
      <c r="J507" s="4">
        <v>461</v>
      </c>
      <c r="K507" s="4">
        <v>411</v>
      </c>
      <c r="L507" s="4">
        <v>374</v>
      </c>
      <c r="M507" s="4">
        <v>37</v>
      </c>
      <c r="N507" s="4">
        <v>11</v>
      </c>
      <c r="O507" s="4">
        <v>35</v>
      </c>
      <c r="P507" t="s">
        <v>33</v>
      </c>
      <c r="Q507" s="4">
        <v>64</v>
      </c>
      <c r="R507" s="4">
        <v>62</v>
      </c>
      <c r="S507" s="4">
        <v>74</v>
      </c>
      <c r="T507" s="5">
        <v>2.69</v>
      </c>
      <c r="U507" s="5">
        <v>16.21</v>
      </c>
      <c r="V507" s="43">
        <v>12649.9</v>
      </c>
      <c r="W507" s="5">
        <v>8.94</v>
      </c>
      <c r="X507" s="6" t="s">
        <v>50</v>
      </c>
      <c r="Y507" s="4">
        <v>46</v>
      </c>
      <c r="Z507" s="43">
        <v>18865.400000000001</v>
      </c>
      <c r="AA507" s="8">
        <f t="shared" si="154"/>
        <v>0.89154013015184386</v>
      </c>
      <c r="AB507" s="8">
        <f t="shared" si="155"/>
        <v>9.002433090024331E-2</v>
      </c>
      <c r="AC507" s="8">
        <f t="shared" si="156"/>
        <v>2.6763990267639901E-2</v>
      </c>
      <c r="AD507" s="8">
        <f t="shared" si="157"/>
        <v>0.90997566909975669</v>
      </c>
      <c r="AE507" s="11">
        <f t="shared" si="158"/>
        <v>0.58333333333333337</v>
      </c>
      <c r="AF507" s="11">
        <f t="shared" si="159"/>
        <v>58.064516129032256</v>
      </c>
      <c r="AG507" s="11">
        <f t="shared" si="160"/>
        <v>7.0783333333333331</v>
      </c>
      <c r="AH507" s="13">
        <f t="shared" si="161"/>
        <v>7.6122222222222229</v>
      </c>
      <c r="AI507">
        <f t="shared" si="162"/>
        <v>8.1955555555555559</v>
      </c>
      <c r="AJ507" s="14">
        <f t="shared" si="163"/>
        <v>0.92882321041214755</v>
      </c>
      <c r="AK507">
        <f t="shared" si="164"/>
        <v>56.25</v>
      </c>
      <c r="AL507" s="8">
        <f t="shared" si="165"/>
        <v>1.032258064516129</v>
      </c>
      <c r="AM507" s="8">
        <f t="shared" si="166"/>
        <v>0.90997566909975669</v>
      </c>
      <c r="AN507" s="16">
        <f t="shared" si="167"/>
        <v>0.87247124889824834</v>
      </c>
      <c r="AO507" s="16">
        <f t="shared" si="168"/>
        <v>0.86327305507725915</v>
      </c>
      <c r="AP507" s="17">
        <f t="shared" si="169"/>
        <v>12649.9</v>
      </c>
      <c r="AQ507" s="17">
        <f t="shared" si="170"/>
        <v>30.778345498783455</v>
      </c>
      <c r="AR507" s="17">
        <f t="shared" si="171"/>
        <v>6215.5000000000018</v>
      </c>
      <c r="AS507" s="17">
        <f t="shared" si="172"/>
        <v>15.122871046228715</v>
      </c>
      <c r="AT507" s="18" t="str">
        <f t="shared" si="173"/>
        <v>High</v>
      </c>
      <c r="AU507" s="16" t="str">
        <f t="shared" si="174"/>
        <v>Normal</v>
      </c>
      <c r="AV507" s="17">
        <f t="shared" si="175"/>
        <v>338.56180048661798</v>
      </c>
    </row>
    <row r="508" spans="1:48">
      <c r="A508">
        <v>507</v>
      </c>
      <c r="B508" s="2">
        <v>46144</v>
      </c>
      <c r="C508" t="s">
        <v>46</v>
      </c>
      <c r="D508" t="s">
        <v>108</v>
      </c>
      <c r="E508" t="s">
        <v>146</v>
      </c>
      <c r="F508" t="s">
        <v>29</v>
      </c>
      <c r="G508" t="s">
        <v>103</v>
      </c>
      <c r="H508" t="s">
        <v>610</v>
      </c>
      <c r="I508" t="s">
        <v>32</v>
      </c>
      <c r="J508" s="4">
        <v>642</v>
      </c>
      <c r="K508" s="4">
        <v>618</v>
      </c>
      <c r="L508" s="4">
        <v>563</v>
      </c>
      <c r="M508" s="4">
        <v>55</v>
      </c>
      <c r="N508" s="4">
        <v>14</v>
      </c>
      <c r="O508" s="4">
        <v>7</v>
      </c>
      <c r="P508" t="s">
        <v>33</v>
      </c>
      <c r="Q508" s="4">
        <v>57</v>
      </c>
      <c r="R508" s="4">
        <v>59</v>
      </c>
      <c r="S508" s="4">
        <v>69.400000000000006</v>
      </c>
      <c r="T508" s="5">
        <v>1.73</v>
      </c>
      <c r="U508" s="5">
        <v>22.56</v>
      </c>
      <c r="V508" s="43">
        <v>16486.52</v>
      </c>
      <c r="W508" s="5">
        <v>9.25</v>
      </c>
      <c r="X508" s="6" t="s">
        <v>34</v>
      </c>
      <c r="Y508" s="4">
        <v>31</v>
      </c>
      <c r="Z508" s="43">
        <v>26225.03</v>
      </c>
      <c r="AA508" s="8">
        <f t="shared" si="154"/>
        <v>0.96261682242990654</v>
      </c>
      <c r="AB508" s="8">
        <f t="shared" si="155"/>
        <v>8.8996763754045305E-2</v>
      </c>
      <c r="AC508" s="8">
        <f t="shared" si="156"/>
        <v>2.2653721682847898E-2</v>
      </c>
      <c r="AD508" s="8">
        <f t="shared" si="157"/>
        <v>0.9110032362459547</v>
      </c>
      <c r="AE508" s="11">
        <f t="shared" si="158"/>
        <v>0.11666666666666667</v>
      </c>
      <c r="AF508" s="11">
        <f t="shared" si="159"/>
        <v>61.016949152542374</v>
      </c>
      <c r="AG508" s="11">
        <f t="shared" si="160"/>
        <v>10.128333333333334</v>
      </c>
      <c r="AH508" s="13">
        <f t="shared" si="161"/>
        <v>10.048333333333332</v>
      </c>
      <c r="AI508">
        <f t="shared" si="162"/>
        <v>10.164999999999999</v>
      </c>
      <c r="AJ508" s="14">
        <f t="shared" si="163"/>
        <v>0.98852270864076075</v>
      </c>
      <c r="AK508">
        <f t="shared" si="164"/>
        <v>63.157894736842103</v>
      </c>
      <c r="AL508" s="8">
        <f t="shared" si="165"/>
        <v>0.96610169491525433</v>
      </c>
      <c r="AM508" s="8">
        <f t="shared" si="166"/>
        <v>0.9110032362459547</v>
      </c>
      <c r="AN508" s="16">
        <f t="shared" si="167"/>
        <v>0.87002035661759247</v>
      </c>
      <c r="AO508" s="16">
        <f t="shared" si="168"/>
        <v>0.86325443525171053</v>
      </c>
      <c r="AP508" s="17">
        <f t="shared" si="169"/>
        <v>16486.52</v>
      </c>
      <c r="AQ508" s="17">
        <f t="shared" si="170"/>
        <v>26.677216828478965</v>
      </c>
      <c r="AR508" s="17">
        <f t="shared" si="171"/>
        <v>9738.5099999999984</v>
      </c>
      <c r="AS508" s="17">
        <f t="shared" si="172"/>
        <v>15.758106796116502</v>
      </c>
      <c r="AT508" s="18" t="str">
        <f t="shared" si="173"/>
        <v>Low</v>
      </c>
      <c r="AU508" s="16" t="str">
        <f t="shared" si="174"/>
        <v>Normal</v>
      </c>
      <c r="AV508" s="17">
        <f t="shared" si="175"/>
        <v>373.48103559870549</v>
      </c>
    </row>
    <row r="509" spans="1:48">
      <c r="A509">
        <v>508</v>
      </c>
      <c r="B509" s="2">
        <v>46141</v>
      </c>
      <c r="C509" t="s">
        <v>46</v>
      </c>
      <c r="D509" t="s">
        <v>77</v>
      </c>
      <c r="E509" t="s">
        <v>78</v>
      </c>
      <c r="F509" t="s">
        <v>42</v>
      </c>
      <c r="G509" t="s">
        <v>36</v>
      </c>
      <c r="H509" t="s">
        <v>611</v>
      </c>
      <c r="I509" t="s">
        <v>65</v>
      </c>
      <c r="J509" s="4">
        <v>877</v>
      </c>
      <c r="K509" s="4">
        <v>736</v>
      </c>
      <c r="L509" s="4">
        <v>705</v>
      </c>
      <c r="M509" s="4">
        <v>31</v>
      </c>
      <c r="N509" s="4">
        <v>6</v>
      </c>
      <c r="O509" s="4">
        <v>33</v>
      </c>
      <c r="P509" t="s">
        <v>33</v>
      </c>
      <c r="Q509" s="4">
        <v>45</v>
      </c>
      <c r="R509" s="4">
        <v>47</v>
      </c>
      <c r="S509" s="4">
        <v>73.900000000000006</v>
      </c>
      <c r="T509" s="5">
        <v>1.77</v>
      </c>
      <c r="U509" s="5">
        <v>27.5</v>
      </c>
      <c r="V509" s="43">
        <v>14522.65</v>
      </c>
      <c r="W509" s="5">
        <v>8.4499999999999993</v>
      </c>
      <c r="X509" s="6" t="s">
        <v>50</v>
      </c>
      <c r="Y509" s="4">
        <v>7</v>
      </c>
      <c r="Z509" s="43">
        <v>24535.32</v>
      </c>
      <c r="AA509" s="8">
        <f t="shared" si="154"/>
        <v>0.83922462941847209</v>
      </c>
      <c r="AB509" s="8">
        <f t="shared" si="155"/>
        <v>4.2119565217391304E-2</v>
      </c>
      <c r="AC509" s="8">
        <f t="shared" si="156"/>
        <v>8.152173913043478E-3</v>
      </c>
      <c r="AD509" s="8">
        <f t="shared" si="157"/>
        <v>0.95788043478260865</v>
      </c>
      <c r="AE509" s="11">
        <f t="shared" si="158"/>
        <v>0.55000000000000004</v>
      </c>
      <c r="AF509" s="11">
        <f t="shared" si="159"/>
        <v>76.59574468085107</v>
      </c>
      <c r="AG509" s="11">
        <f t="shared" si="160"/>
        <v>9.6088888888888881</v>
      </c>
      <c r="AH509" s="13">
        <f t="shared" si="161"/>
        <v>10.4125</v>
      </c>
      <c r="AI509">
        <f t="shared" si="162"/>
        <v>10.9625</v>
      </c>
      <c r="AJ509" s="14">
        <f t="shared" si="163"/>
        <v>0.94982896237172176</v>
      </c>
      <c r="AK509">
        <f t="shared" si="164"/>
        <v>80</v>
      </c>
      <c r="AL509" s="8">
        <f t="shared" si="165"/>
        <v>0.95744680851063835</v>
      </c>
      <c r="AM509" s="8">
        <f t="shared" si="166"/>
        <v>0.95788043478260865</v>
      </c>
      <c r="AN509" s="16">
        <f t="shared" si="167"/>
        <v>0.87110672500123931</v>
      </c>
      <c r="AO509" s="16">
        <f t="shared" si="168"/>
        <v>0.86324071127328073</v>
      </c>
      <c r="AP509" s="17">
        <f t="shared" si="169"/>
        <v>14522.65</v>
      </c>
      <c r="AQ509" s="17">
        <f t="shared" si="170"/>
        <v>19.731861413043479</v>
      </c>
      <c r="AR509" s="17">
        <f t="shared" si="171"/>
        <v>10012.67</v>
      </c>
      <c r="AS509" s="17">
        <f t="shared" si="172"/>
        <v>13.604171195652174</v>
      </c>
      <c r="AT509" s="18" t="str">
        <f t="shared" si="173"/>
        <v>Medium</v>
      </c>
      <c r="AU509" s="16" t="str">
        <f t="shared" si="174"/>
        <v>Normal</v>
      </c>
      <c r="AV509" s="17">
        <f t="shared" si="175"/>
        <v>118.39116847826088</v>
      </c>
    </row>
    <row r="510" spans="1:48">
      <c r="A510">
        <v>509</v>
      </c>
      <c r="B510" s="2">
        <v>46077</v>
      </c>
      <c r="C510" t="s">
        <v>46</v>
      </c>
      <c r="D510" t="s">
        <v>55</v>
      </c>
      <c r="E510" t="s">
        <v>98</v>
      </c>
      <c r="F510" t="s">
        <v>42</v>
      </c>
      <c r="G510" t="s">
        <v>30</v>
      </c>
      <c r="H510" t="s">
        <v>612</v>
      </c>
      <c r="I510" t="s">
        <v>88</v>
      </c>
      <c r="J510" s="4">
        <v>892</v>
      </c>
      <c r="K510" s="4">
        <v>803</v>
      </c>
      <c r="L510" s="4">
        <v>734</v>
      </c>
      <c r="M510" s="4">
        <v>69</v>
      </c>
      <c r="N510" s="4">
        <v>18</v>
      </c>
      <c r="O510" s="4">
        <v>18</v>
      </c>
      <c r="P510" t="s">
        <v>73</v>
      </c>
      <c r="Q510" s="4">
        <v>42</v>
      </c>
      <c r="R510" s="4">
        <v>45</v>
      </c>
      <c r="S510" s="4">
        <v>65.7</v>
      </c>
      <c r="T510" s="5">
        <v>1.85</v>
      </c>
      <c r="U510" s="5">
        <v>30.51</v>
      </c>
      <c r="V510" s="43">
        <v>14189.19</v>
      </c>
      <c r="W510" s="5">
        <v>7.16</v>
      </c>
      <c r="X510" s="6" t="s">
        <v>45</v>
      </c>
      <c r="Y510" s="4">
        <v>31</v>
      </c>
      <c r="Z510" s="43">
        <v>22939.98</v>
      </c>
      <c r="AA510" s="8">
        <f t="shared" si="154"/>
        <v>0.90022421524663676</v>
      </c>
      <c r="AB510" s="8">
        <f t="shared" si="155"/>
        <v>8.5927770859277705E-2</v>
      </c>
      <c r="AC510" s="8">
        <f t="shared" si="156"/>
        <v>2.2415940224159402E-2</v>
      </c>
      <c r="AD510" s="8">
        <f t="shared" si="157"/>
        <v>0.91407222914072228</v>
      </c>
      <c r="AE510" s="11">
        <f t="shared" si="158"/>
        <v>0.3</v>
      </c>
      <c r="AF510" s="11">
        <f t="shared" si="159"/>
        <v>80</v>
      </c>
      <c r="AG510" s="11">
        <f t="shared" si="160"/>
        <v>10.0375</v>
      </c>
      <c r="AH510" s="13">
        <f t="shared" si="161"/>
        <v>10.106666666666666</v>
      </c>
      <c r="AI510">
        <f t="shared" si="162"/>
        <v>10.406666666666666</v>
      </c>
      <c r="AJ510" s="14">
        <f t="shared" si="163"/>
        <v>0.97117232543241505</v>
      </c>
      <c r="AK510">
        <f t="shared" si="164"/>
        <v>85.714285714285708</v>
      </c>
      <c r="AL510" s="8">
        <f t="shared" si="165"/>
        <v>0.93333333333333335</v>
      </c>
      <c r="AM510" s="8">
        <f t="shared" si="166"/>
        <v>0.91407222914072228</v>
      </c>
      <c r="AN510" s="16">
        <f t="shared" si="167"/>
        <v>0.82854020889526747</v>
      </c>
      <c r="AO510" s="16">
        <f t="shared" si="168"/>
        <v>0.86322472344050039</v>
      </c>
      <c r="AP510" s="17">
        <f t="shared" si="169"/>
        <v>14189.19</v>
      </c>
      <c r="AQ510" s="17">
        <f t="shared" si="170"/>
        <v>17.670224159402242</v>
      </c>
      <c r="AR510" s="17">
        <f t="shared" si="171"/>
        <v>8750.7899999999991</v>
      </c>
      <c r="AS510" s="17">
        <f t="shared" si="172"/>
        <v>10.897621419676213</v>
      </c>
      <c r="AT510" s="18" t="str">
        <f t="shared" si="173"/>
        <v>Low</v>
      </c>
      <c r="AU510" s="16" t="str">
        <f t="shared" si="174"/>
        <v>Warning</v>
      </c>
      <c r="AV510" s="17">
        <f t="shared" si="175"/>
        <v>318.06403486924034</v>
      </c>
    </row>
    <row r="511" spans="1:48">
      <c r="A511">
        <v>510</v>
      </c>
      <c r="B511" s="2">
        <v>46163</v>
      </c>
      <c r="C511" t="s">
        <v>46</v>
      </c>
      <c r="D511" t="s">
        <v>77</v>
      </c>
      <c r="E511" t="s">
        <v>78</v>
      </c>
      <c r="F511" t="s">
        <v>29</v>
      </c>
      <c r="G511" t="s">
        <v>58</v>
      </c>
      <c r="H511" t="s">
        <v>613</v>
      </c>
      <c r="I511" t="s">
        <v>119</v>
      </c>
      <c r="J511" s="4">
        <v>878</v>
      </c>
      <c r="K511" s="4">
        <v>722</v>
      </c>
      <c r="L511" s="4">
        <v>694</v>
      </c>
      <c r="M511" s="4">
        <v>28</v>
      </c>
      <c r="N511" s="4">
        <v>10</v>
      </c>
      <c r="O511" s="4">
        <v>39</v>
      </c>
      <c r="P511" t="s">
        <v>73</v>
      </c>
      <c r="Q511" s="4">
        <v>49</v>
      </c>
      <c r="R511" s="4">
        <v>48</v>
      </c>
      <c r="S511" s="4">
        <v>68.3</v>
      </c>
      <c r="T511" s="5">
        <v>1.35</v>
      </c>
      <c r="U511" s="5">
        <v>27.73</v>
      </c>
      <c r="V511" s="43">
        <v>16003.86</v>
      </c>
      <c r="W511" s="5">
        <v>7.36</v>
      </c>
      <c r="X511" s="6" t="s">
        <v>34</v>
      </c>
      <c r="Y511" s="4">
        <v>36</v>
      </c>
      <c r="Z511" s="43">
        <v>26424.46</v>
      </c>
      <c r="AA511" s="8">
        <f t="shared" si="154"/>
        <v>0.82232346241457854</v>
      </c>
      <c r="AB511" s="8">
        <f t="shared" si="155"/>
        <v>3.8781163434903045E-2</v>
      </c>
      <c r="AC511" s="8">
        <f t="shared" si="156"/>
        <v>1.3850415512465374E-2</v>
      </c>
      <c r="AD511" s="8">
        <f t="shared" si="157"/>
        <v>0.96121883656509699</v>
      </c>
      <c r="AE511" s="11">
        <f t="shared" si="158"/>
        <v>0.65</v>
      </c>
      <c r="AF511" s="11">
        <f t="shared" si="159"/>
        <v>75</v>
      </c>
      <c r="AG511" s="11">
        <f t="shared" si="160"/>
        <v>9.6266666666666669</v>
      </c>
      <c r="AH511" s="13">
        <f t="shared" si="161"/>
        <v>11.300555555555555</v>
      </c>
      <c r="AI511">
        <f t="shared" si="162"/>
        <v>11.950555555555555</v>
      </c>
      <c r="AJ511" s="14">
        <f t="shared" si="163"/>
        <v>0.94560922318813623</v>
      </c>
      <c r="AK511">
        <f t="shared" si="164"/>
        <v>73.469387755102048</v>
      </c>
      <c r="AL511" s="8">
        <f t="shared" si="165"/>
        <v>1.0208333333333333</v>
      </c>
      <c r="AM511" s="8">
        <f t="shared" si="166"/>
        <v>0.96121883656509699</v>
      </c>
      <c r="AN511" s="16">
        <f t="shared" si="167"/>
        <v>0.92787359313641959</v>
      </c>
      <c r="AO511" s="16">
        <f t="shared" si="168"/>
        <v>0.86329536399965567</v>
      </c>
      <c r="AP511" s="17">
        <f t="shared" si="169"/>
        <v>16003.86</v>
      </c>
      <c r="AQ511" s="17">
        <f t="shared" si="170"/>
        <v>22.16601108033241</v>
      </c>
      <c r="AR511" s="17">
        <f t="shared" si="171"/>
        <v>10420.599999999999</v>
      </c>
      <c r="AS511" s="17">
        <f t="shared" si="172"/>
        <v>14.432963988919665</v>
      </c>
      <c r="AT511" s="18" t="str">
        <f t="shared" si="173"/>
        <v>Medium</v>
      </c>
      <c r="AU511" s="16" t="str">
        <f t="shared" si="174"/>
        <v>Normal</v>
      </c>
      <c r="AV511" s="17">
        <f t="shared" si="175"/>
        <v>221.6601108033241</v>
      </c>
    </row>
    <row r="512" spans="1:48">
      <c r="A512">
        <v>511</v>
      </c>
      <c r="B512" s="2">
        <v>46161</v>
      </c>
      <c r="C512" t="s">
        <v>26</v>
      </c>
      <c r="D512" t="s">
        <v>55</v>
      </c>
      <c r="E512" t="s">
        <v>56</v>
      </c>
      <c r="F512" t="s">
        <v>29</v>
      </c>
      <c r="G512" t="s">
        <v>30</v>
      </c>
      <c r="H512" t="s">
        <v>614</v>
      </c>
      <c r="I512" t="s">
        <v>44</v>
      </c>
      <c r="J512" s="4">
        <v>835</v>
      </c>
      <c r="K512" s="4">
        <v>894</v>
      </c>
      <c r="L512" s="4">
        <v>834</v>
      </c>
      <c r="M512" s="4">
        <v>60</v>
      </c>
      <c r="N512" s="4">
        <v>24</v>
      </c>
      <c r="O512" s="4">
        <v>13</v>
      </c>
      <c r="P512" t="s">
        <v>76</v>
      </c>
      <c r="Q512" s="4">
        <v>42</v>
      </c>
      <c r="R512" s="4">
        <v>44</v>
      </c>
      <c r="S512" s="4">
        <v>68.900000000000006</v>
      </c>
      <c r="T512" s="5">
        <v>3.15</v>
      </c>
      <c r="U512" s="5">
        <v>37.25</v>
      </c>
      <c r="V512" s="43">
        <v>16475.5</v>
      </c>
      <c r="W512" s="5">
        <v>8.19</v>
      </c>
      <c r="X512" s="6" t="s">
        <v>50</v>
      </c>
      <c r="Y512" s="4">
        <v>24</v>
      </c>
      <c r="Z512" s="43">
        <v>25887.93</v>
      </c>
      <c r="AA512" s="8">
        <f t="shared" si="154"/>
        <v>1.0706586826347306</v>
      </c>
      <c r="AB512" s="8">
        <f t="shared" si="155"/>
        <v>6.7114093959731544E-2</v>
      </c>
      <c r="AC512" s="8">
        <f t="shared" si="156"/>
        <v>2.6845637583892617E-2</v>
      </c>
      <c r="AD512" s="8">
        <f t="shared" si="157"/>
        <v>0.93288590604026844</v>
      </c>
      <c r="AE512" s="11">
        <f t="shared" si="158"/>
        <v>0.21666666666666667</v>
      </c>
      <c r="AF512" s="11">
        <f t="shared" si="159"/>
        <v>81.818181818181813</v>
      </c>
      <c r="AG512" s="11">
        <f t="shared" si="160"/>
        <v>10.926666666666666</v>
      </c>
      <c r="AH512" s="13">
        <f t="shared" si="161"/>
        <v>9.5250000000000004</v>
      </c>
      <c r="AI512">
        <f t="shared" si="162"/>
        <v>9.7416666666666671</v>
      </c>
      <c r="AJ512" s="14">
        <f t="shared" si="163"/>
        <v>0.97775876817792984</v>
      </c>
      <c r="AK512">
        <f t="shared" si="164"/>
        <v>85.714285714285708</v>
      </c>
      <c r="AL512" s="8">
        <f t="shared" si="165"/>
        <v>0.95454545454545459</v>
      </c>
      <c r="AM512" s="8">
        <f t="shared" si="166"/>
        <v>0.93288590604026844</v>
      </c>
      <c r="AN512" s="16">
        <f t="shared" si="167"/>
        <v>0.87067658459773556</v>
      </c>
      <c r="AO512" s="16">
        <f t="shared" si="168"/>
        <v>0.86316357169529501</v>
      </c>
      <c r="AP512" s="17">
        <f t="shared" si="169"/>
        <v>16475.5</v>
      </c>
      <c r="AQ512" s="17">
        <f t="shared" si="170"/>
        <v>18.42897091722595</v>
      </c>
      <c r="AR512" s="17">
        <f t="shared" si="171"/>
        <v>9412.43</v>
      </c>
      <c r="AS512" s="17">
        <f t="shared" si="172"/>
        <v>10.528445190156599</v>
      </c>
      <c r="AT512" s="18" t="str">
        <f t="shared" si="173"/>
        <v>Low</v>
      </c>
      <c r="AU512" s="16" t="str">
        <f t="shared" si="174"/>
        <v>Normal</v>
      </c>
      <c r="AV512" s="17">
        <f t="shared" si="175"/>
        <v>442.29530201342277</v>
      </c>
    </row>
    <row r="513" spans="1:48">
      <c r="A513">
        <v>512</v>
      </c>
      <c r="B513" s="2">
        <v>46087</v>
      </c>
      <c r="C513" t="s">
        <v>46</v>
      </c>
      <c r="D513" t="s">
        <v>77</v>
      </c>
      <c r="E513" t="s">
        <v>105</v>
      </c>
      <c r="F513" t="s">
        <v>42</v>
      </c>
      <c r="G513" t="s">
        <v>47</v>
      </c>
      <c r="H513" t="s">
        <v>615</v>
      </c>
      <c r="I513" t="s">
        <v>129</v>
      </c>
      <c r="J513" s="4">
        <v>643</v>
      </c>
      <c r="K513" s="4">
        <v>604</v>
      </c>
      <c r="L513" s="4">
        <v>551</v>
      </c>
      <c r="M513" s="4">
        <v>53</v>
      </c>
      <c r="N513" s="4">
        <v>15</v>
      </c>
      <c r="O513" s="4">
        <v>42</v>
      </c>
      <c r="P513" t="s">
        <v>61</v>
      </c>
      <c r="Q513" s="4">
        <v>64</v>
      </c>
      <c r="R513" s="4">
        <v>70</v>
      </c>
      <c r="S513" s="4">
        <v>72.400000000000006</v>
      </c>
      <c r="T513" s="5">
        <v>2.9</v>
      </c>
      <c r="U513" s="5">
        <v>21.3</v>
      </c>
      <c r="V513" s="43">
        <v>17759.04</v>
      </c>
      <c r="W513" s="5">
        <v>9.75</v>
      </c>
      <c r="X513" s="6" t="s">
        <v>34</v>
      </c>
      <c r="Y513" s="4">
        <v>16</v>
      </c>
      <c r="Z513" s="43">
        <v>29326.99</v>
      </c>
      <c r="AA513" s="8">
        <f t="shared" si="154"/>
        <v>0.93934681181959567</v>
      </c>
      <c r="AB513" s="8">
        <f t="shared" si="155"/>
        <v>8.7748344370860931E-2</v>
      </c>
      <c r="AC513" s="8">
        <f t="shared" si="156"/>
        <v>2.4834437086092714E-2</v>
      </c>
      <c r="AD513" s="8">
        <f t="shared" si="157"/>
        <v>0.91225165562913912</v>
      </c>
      <c r="AE513" s="11">
        <f t="shared" si="158"/>
        <v>0.7</v>
      </c>
      <c r="AF513" s="11">
        <f t="shared" si="159"/>
        <v>51.428571428571431</v>
      </c>
      <c r="AG513" s="11">
        <f t="shared" si="160"/>
        <v>11.744444444444444</v>
      </c>
      <c r="AH513" s="13">
        <f t="shared" si="161"/>
        <v>10.731111111111112</v>
      </c>
      <c r="AI513">
        <f t="shared" si="162"/>
        <v>11.431111111111111</v>
      </c>
      <c r="AJ513" s="14">
        <f t="shared" si="163"/>
        <v>0.93876360808709181</v>
      </c>
      <c r="AK513">
        <f t="shared" si="164"/>
        <v>56.25</v>
      </c>
      <c r="AL513" s="8">
        <f t="shared" si="165"/>
        <v>0.91428571428571437</v>
      </c>
      <c r="AM513" s="8">
        <f t="shared" si="166"/>
        <v>0.91225165562913912</v>
      </c>
      <c r="AN513" s="16">
        <f t="shared" si="167"/>
        <v>0.78298391380281962</v>
      </c>
      <c r="AO513" s="16">
        <f t="shared" si="168"/>
        <v>0.86314820766072975</v>
      </c>
      <c r="AP513" s="17">
        <f t="shared" si="169"/>
        <v>17759.04</v>
      </c>
      <c r="AQ513" s="17">
        <f t="shared" si="170"/>
        <v>29.402384105960266</v>
      </c>
      <c r="AR513" s="17">
        <f t="shared" si="171"/>
        <v>11567.95</v>
      </c>
      <c r="AS513" s="17">
        <f t="shared" si="172"/>
        <v>19.152235099337748</v>
      </c>
      <c r="AT513" s="18" t="str">
        <f t="shared" si="173"/>
        <v>Medium</v>
      </c>
      <c r="AU513" s="16" t="str">
        <f t="shared" si="174"/>
        <v>Warning</v>
      </c>
      <c r="AV513" s="17">
        <f t="shared" si="175"/>
        <v>441.03576158940399</v>
      </c>
    </row>
    <row r="514" spans="1:48">
      <c r="A514">
        <v>513</v>
      </c>
      <c r="B514" s="2">
        <v>46054</v>
      </c>
      <c r="C514" t="s">
        <v>26</v>
      </c>
      <c r="D514" t="s">
        <v>77</v>
      </c>
      <c r="E514" t="s">
        <v>78</v>
      </c>
      <c r="F514" t="s">
        <v>29</v>
      </c>
      <c r="G514" t="s">
        <v>58</v>
      </c>
      <c r="H514" t="s">
        <v>616</v>
      </c>
      <c r="I514" t="s">
        <v>49</v>
      </c>
      <c r="J514" s="4">
        <v>625</v>
      </c>
      <c r="K514" s="4">
        <v>622</v>
      </c>
      <c r="L514" s="4">
        <v>593</v>
      </c>
      <c r="M514" s="4">
        <v>29</v>
      </c>
      <c r="N514" s="4">
        <v>6</v>
      </c>
      <c r="O514" s="4">
        <v>18</v>
      </c>
      <c r="P514" t="s">
        <v>61</v>
      </c>
      <c r="Q514" s="4">
        <v>49</v>
      </c>
      <c r="R514" s="4">
        <v>51</v>
      </c>
      <c r="S514" s="4">
        <v>77.3</v>
      </c>
      <c r="T514" s="5">
        <v>2.2999999999999998</v>
      </c>
      <c r="U514" s="5">
        <v>25.71</v>
      </c>
      <c r="V514" s="43">
        <v>14045.27</v>
      </c>
      <c r="W514" s="5">
        <v>10.039999999999999</v>
      </c>
      <c r="X514" s="6" t="s">
        <v>89</v>
      </c>
      <c r="Y514" s="4">
        <v>9</v>
      </c>
      <c r="Z514" s="43">
        <v>21913.38</v>
      </c>
      <c r="AA514" s="8">
        <f t="shared" ref="AA514:AA577" si="176">IFERROR(K514/J514,0)</f>
        <v>0.99519999999999997</v>
      </c>
      <c r="AB514" s="8">
        <f t="shared" ref="AB514:AB577" si="177">IFERROR(M514/K514,0)</f>
        <v>4.6623794212218649E-2</v>
      </c>
      <c r="AC514" s="8">
        <f t="shared" ref="AC514:AC577" si="178">IFERROR(N514/K514,0)</f>
        <v>9.6463022508038593E-3</v>
      </c>
      <c r="AD514" s="8">
        <f t="shared" ref="AD514:AD577" si="179">IFERROR(L514/K514,0)</f>
        <v>0.95337620578778137</v>
      </c>
      <c r="AE514" s="11">
        <f t="shared" ref="AE514:AE577" si="180">IFERROR(O514/60,0)</f>
        <v>0.3</v>
      </c>
      <c r="AF514" s="11">
        <f t="shared" ref="AF514:AF577" si="181">IFERROR(3600/R514,0)</f>
        <v>70.588235294117652</v>
      </c>
      <c r="AG514" s="11">
        <f t="shared" ref="AG514:AG577" si="182">(K514*R514)/3600</f>
        <v>8.8116666666666674</v>
      </c>
      <c r="AH514" s="13">
        <f t="shared" ref="AH514:AH577" si="183">MAX(0,AI514-AE514)</f>
        <v>8.2069444444444439</v>
      </c>
      <c r="AI514">
        <f t="shared" ref="AI514:AI577" si="184">(J514*Q514)/3600</f>
        <v>8.5069444444444446</v>
      </c>
      <c r="AJ514" s="14">
        <f t="shared" ref="AJ514:AJ577" si="185">IFERROR(AH514/AI514,0)</f>
        <v>0.96473469387755095</v>
      </c>
      <c r="AK514">
        <f t="shared" ref="AK514:AK577" si="186">IFERROR(3600/Q514,0)</f>
        <v>73.469387755102048</v>
      </c>
      <c r="AL514" s="8">
        <f t="shared" ref="AL514:AL577" si="187">IFERROR(AF514/AK514,0)</f>
        <v>0.96078431372549022</v>
      </c>
      <c r="AM514" s="8">
        <f t="shared" ref="AM514:AM577" si="188">IFERROR(L514/K514,0)</f>
        <v>0.95337620578778137</v>
      </c>
      <c r="AN514" s="16">
        <f t="shared" ref="AN514:AN577" si="189">AJ514*AL514*AM514</f>
        <v>0.88368627450980386</v>
      </c>
      <c r="AO514" s="16">
        <f t="shared" ref="AO514:AO577" si="190">AVERAGE(AN514:AN1513)</f>
        <v>0.86331247875470085</v>
      </c>
      <c r="AP514" s="17">
        <f t="shared" ref="AP514:AP577" si="191">V514</f>
        <v>14045.27</v>
      </c>
      <c r="AQ514" s="17">
        <f t="shared" ref="AQ514:AQ577" si="192">IFERROR(AP514/K514,0)</f>
        <v>22.58081993569132</v>
      </c>
      <c r="AR514" s="17">
        <f t="shared" ref="AR514:AR577" si="193">Z514-AP514</f>
        <v>7868.1100000000006</v>
      </c>
      <c r="AS514" s="17">
        <f t="shared" ref="AS514:AS577" si="194">IFERROR(AR514/K514,0)</f>
        <v>12.649694533762059</v>
      </c>
      <c r="AT514" s="18" t="str">
        <f t="shared" ref="AT514:AT577" si="195">IF((Y514&gt;25)+(O514&gt;25)+(S514&gt;73)+(T514&gt;2)&gt;=3,"High",IF((Y514&gt;25)+(O514&gt;25)+(S514&gt;73)+(T514&gt;2)=2,"Medium","Low"))</f>
        <v>Medium</v>
      </c>
      <c r="AU514" s="16" t="str">
        <f t="shared" ref="AU514:AU577" si="196">IF(AN514&lt;70%,"Critical",IF(AN514&lt;85%,"Warning","Normal"))</f>
        <v>Normal</v>
      </c>
      <c r="AV514" s="17">
        <f t="shared" ref="AV514:AV577" si="197">IFERROR(N514*AQ514,0)</f>
        <v>135.48491961414791</v>
      </c>
    </row>
    <row r="515" spans="1:48">
      <c r="A515">
        <v>514</v>
      </c>
      <c r="B515" s="2">
        <v>46088</v>
      </c>
      <c r="C515" t="s">
        <v>26</v>
      </c>
      <c r="D515" t="s">
        <v>40</v>
      </c>
      <c r="E515" t="s">
        <v>41</v>
      </c>
      <c r="F515" t="s">
        <v>42</v>
      </c>
      <c r="G515" t="s">
        <v>47</v>
      </c>
      <c r="H515" t="s">
        <v>617</v>
      </c>
      <c r="I515" t="s">
        <v>165</v>
      </c>
      <c r="J515" s="4">
        <v>644</v>
      </c>
      <c r="K515" s="4">
        <v>624</v>
      </c>
      <c r="L515" s="4">
        <v>587</v>
      </c>
      <c r="M515" s="4">
        <v>37</v>
      </c>
      <c r="N515" s="4">
        <v>11</v>
      </c>
      <c r="O515" s="4">
        <v>14</v>
      </c>
      <c r="P515" t="s">
        <v>70</v>
      </c>
      <c r="Q515" s="4">
        <v>64</v>
      </c>
      <c r="R515" s="4">
        <v>70</v>
      </c>
      <c r="S515" s="4">
        <v>74.5</v>
      </c>
      <c r="T515" s="5">
        <v>1.8</v>
      </c>
      <c r="U515" s="5">
        <v>23.9</v>
      </c>
      <c r="V515" s="43">
        <v>18314.87</v>
      </c>
      <c r="W515" s="5">
        <v>7.31</v>
      </c>
      <c r="X515" s="6" t="s">
        <v>45</v>
      </c>
      <c r="Y515" s="4">
        <v>10</v>
      </c>
      <c r="Z515" s="43">
        <v>31150.95</v>
      </c>
      <c r="AA515" s="8">
        <f t="shared" si="176"/>
        <v>0.96894409937888204</v>
      </c>
      <c r="AB515" s="8">
        <f t="shared" si="177"/>
        <v>5.9294871794871792E-2</v>
      </c>
      <c r="AC515" s="8">
        <f t="shared" si="178"/>
        <v>1.7628205128205128E-2</v>
      </c>
      <c r="AD515" s="8">
        <f t="shared" si="179"/>
        <v>0.94070512820512819</v>
      </c>
      <c r="AE515" s="11">
        <f t="shared" si="180"/>
        <v>0.23333333333333334</v>
      </c>
      <c r="AF515" s="11">
        <f t="shared" si="181"/>
        <v>51.428571428571431</v>
      </c>
      <c r="AG515" s="11">
        <f t="shared" si="182"/>
        <v>12.133333333333333</v>
      </c>
      <c r="AH515" s="13">
        <f t="shared" si="183"/>
        <v>11.215555555555556</v>
      </c>
      <c r="AI515">
        <f t="shared" si="184"/>
        <v>11.448888888888888</v>
      </c>
      <c r="AJ515" s="14">
        <f t="shared" si="185"/>
        <v>0.97961956521739135</v>
      </c>
      <c r="AK515">
        <f t="shared" si="186"/>
        <v>56.25</v>
      </c>
      <c r="AL515" s="8">
        <f t="shared" si="187"/>
        <v>0.91428571428571437</v>
      </c>
      <c r="AM515" s="8">
        <f t="shared" si="188"/>
        <v>0.94070512820512819</v>
      </c>
      <c r="AN515" s="16">
        <f t="shared" si="189"/>
        <v>0.8425445930880715</v>
      </c>
      <c r="AO515" s="16">
        <f t="shared" si="190"/>
        <v>0.86327064344514204</v>
      </c>
      <c r="AP515" s="17">
        <f t="shared" si="191"/>
        <v>18314.87</v>
      </c>
      <c r="AQ515" s="17">
        <f t="shared" si="192"/>
        <v>29.350753205128203</v>
      </c>
      <c r="AR515" s="17">
        <f t="shared" si="193"/>
        <v>12836.080000000002</v>
      </c>
      <c r="AS515" s="17">
        <f t="shared" si="194"/>
        <v>20.570641025641027</v>
      </c>
      <c r="AT515" s="18" t="str">
        <f t="shared" si="195"/>
        <v>Low</v>
      </c>
      <c r="AU515" s="16" t="str">
        <f t="shared" si="196"/>
        <v>Warning</v>
      </c>
      <c r="AV515" s="17">
        <f t="shared" si="197"/>
        <v>322.85828525641023</v>
      </c>
    </row>
    <row r="516" spans="1:48">
      <c r="A516">
        <v>515</v>
      </c>
      <c r="B516" s="2">
        <v>46093</v>
      </c>
      <c r="C516" t="s">
        <v>46</v>
      </c>
      <c r="D516" t="s">
        <v>55</v>
      </c>
      <c r="E516" t="s">
        <v>98</v>
      </c>
      <c r="F516" t="s">
        <v>29</v>
      </c>
      <c r="G516" t="s">
        <v>36</v>
      </c>
      <c r="H516" t="s">
        <v>618</v>
      </c>
      <c r="I516" t="s">
        <v>149</v>
      </c>
      <c r="J516" s="4">
        <v>722</v>
      </c>
      <c r="K516" s="4">
        <v>661</v>
      </c>
      <c r="L516" s="4">
        <v>578</v>
      </c>
      <c r="M516" s="4">
        <v>83</v>
      </c>
      <c r="N516" s="4">
        <v>26</v>
      </c>
      <c r="O516" s="4">
        <v>7</v>
      </c>
      <c r="P516" t="s">
        <v>33</v>
      </c>
      <c r="Q516" s="4">
        <v>45</v>
      </c>
      <c r="R516" s="4">
        <v>48</v>
      </c>
      <c r="S516" s="4">
        <v>89.1</v>
      </c>
      <c r="T516" s="5">
        <v>2.38</v>
      </c>
      <c r="U516" s="5">
        <v>24.21</v>
      </c>
      <c r="V516" s="43">
        <v>13822.96</v>
      </c>
      <c r="W516" s="5">
        <v>6.72</v>
      </c>
      <c r="X516" s="6" t="s">
        <v>34</v>
      </c>
      <c r="Y516" s="4">
        <v>20</v>
      </c>
      <c r="Z516" s="43">
        <v>20640.509999999998</v>
      </c>
      <c r="AA516" s="8">
        <f t="shared" si="176"/>
        <v>0.91551246537396125</v>
      </c>
      <c r="AB516" s="8">
        <f t="shared" si="177"/>
        <v>0.12556732223903178</v>
      </c>
      <c r="AC516" s="8">
        <f t="shared" si="178"/>
        <v>3.9334341906202726E-2</v>
      </c>
      <c r="AD516" s="8">
        <f t="shared" si="179"/>
        <v>0.87443267776096822</v>
      </c>
      <c r="AE516" s="11">
        <f t="shared" si="180"/>
        <v>0.11666666666666667</v>
      </c>
      <c r="AF516" s="11">
        <f t="shared" si="181"/>
        <v>75</v>
      </c>
      <c r="AG516" s="11">
        <f t="shared" si="182"/>
        <v>8.8133333333333326</v>
      </c>
      <c r="AH516" s="13">
        <f t="shared" si="183"/>
        <v>8.9083333333333332</v>
      </c>
      <c r="AI516">
        <f t="shared" si="184"/>
        <v>9.0250000000000004</v>
      </c>
      <c r="AJ516" s="14">
        <f t="shared" si="185"/>
        <v>0.98707294552169889</v>
      </c>
      <c r="AK516">
        <f t="shared" si="186"/>
        <v>80</v>
      </c>
      <c r="AL516" s="8">
        <f t="shared" si="187"/>
        <v>0.9375</v>
      </c>
      <c r="AM516" s="8">
        <f t="shared" si="188"/>
        <v>0.87443267776096822</v>
      </c>
      <c r="AN516" s="16">
        <f t="shared" si="189"/>
        <v>0.8091832864668238</v>
      </c>
      <c r="AO516" s="16">
        <f t="shared" si="190"/>
        <v>0.86331328963929244</v>
      </c>
      <c r="AP516" s="17">
        <f t="shared" si="191"/>
        <v>13822.96</v>
      </c>
      <c r="AQ516" s="17">
        <f t="shared" si="192"/>
        <v>20.912193645990921</v>
      </c>
      <c r="AR516" s="17">
        <f t="shared" si="193"/>
        <v>6817.5499999999993</v>
      </c>
      <c r="AS516" s="17">
        <f t="shared" si="194"/>
        <v>10.313993948562782</v>
      </c>
      <c r="AT516" s="18" t="str">
        <f t="shared" si="195"/>
        <v>Medium</v>
      </c>
      <c r="AU516" s="16" t="str">
        <f t="shared" si="196"/>
        <v>Warning</v>
      </c>
      <c r="AV516" s="17">
        <f t="shared" si="197"/>
        <v>543.71703479576399</v>
      </c>
    </row>
    <row r="517" spans="1:48">
      <c r="A517">
        <v>516</v>
      </c>
      <c r="B517" s="2">
        <v>46187</v>
      </c>
      <c r="C517" t="s">
        <v>26</v>
      </c>
      <c r="D517" t="s">
        <v>55</v>
      </c>
      <c r="E517" t="s">
        <v>56</v>
      </c>
      <c r="F517" t="s">
        <v>29</v>
      </c>
      <c r="G517" t="s">
        <v>36</v>
      </c>
      <c r="H517" t="s">
        <v>619</v>
      </c>
      <c r="I517" t="s">
        <v>134</v>
      </c>
      <c r="J517" s="4">
        <v>895</v>
      </c>
      <c r="K517" s="4">
        <v>919</v>
      </c>
      <c r="L517" s="4">
        <v>868</v>
      </c>
      <c r="M517" s="4">
        <v>51</v>
      </c>
      <c r="N517" s="4">
        <v>14</v>
      </c>
      <c r="O517" s="4">
        <v>21</v>
      </c>
      <c r="P517" t="s">
        <v>81</v>
      </c>
      <c r="Q517" s="4">
        <v>45</v>
      </c>
      <c r="R517" s="4">
        <v>46</v>
      </c>
      <c r="S517" s="4">
        <v>62.3</v>
      </c>
      <c r="T517" s="5">
        <v>2.31</v>
      </c>
      <c r="U517" s="5">
        <v>36.71</v>
      </c>
      <c r="V517" s="43">
        <v>18685.310000000001</v>
      </c>
      <c r="W517" s="5">
        <v>10.47</v>
      </c>
      <c r="X517" s="6" t="s">
        <v>34</v>
      </c>
      <c r="Y517" s="4">
        <v>11</v>
      </c>
      <c r="Z517" s="43">
        <v>29798.05</v>
      </c>
      <c r="AA517" s="8">
        <f t="shared" si="176"/>
        <v>1.0268156424581005</v>
      </c>
      <c r="AB517" s="8">
        <f t="shared" si="177"/>
        <v>5.5495103373231776E-2</v>
      </c>
      <c r="AC517" s="8">
        <f t="shared" si="178"/>
        <v>1.5233949945593036E-2</v>
      </c>
      <c r="AD517" s="8">
        <f t="shared" si="179"/>
        <v>0.94450489662676818</v>
      </c>
      <c r="AE517" s="11">
        <f t="shared" si="180"/>
        <v>0.35</v>
      </c>
      <c r="AF517" s="11">
        <f t="shared" si="181"/>
        <v>78.260869565217391</v>
      </c>
      <c r="AG517" s="11">
        <f t="shared" si="182"/>
        <v>11.742777777777778</v>
      </c>
      <c r="AH517" s="13">
        <f t="shared" si="183"/>
        <v>10.8375</v>
      </c>
      <c r="AI517">
        <f t="shared" si="184"/>
        <v>11.1875</v>
      </c>
      <c r="AJ517" s="14">
        <f t="shared" si="185"/>
        <v>0.96871508379888271</v>
      </c>
      <c r="AK517">
        <f t="shared" si="186"/>
        <v>80</v>
      </c>
      <c r="AL517" s="8">
        <f t="shared" si="187"/>
        <v>0.97826086956521741</v>
      </c>
      <c r="AM517" s="8">
        <f t="shared" si="188"/>
        <v>0.94450489662676818</v>
      </c>
      <c r="AN517" s="16">
        <f t="shared" si="189"/>
        <v>0.89506578921285795</v>
      </c>
      <c r="AO517" s="16">
        <f t="shared" si="190"/>
        <v>0.86342489789325627</v>
      </c>
      <c r="AP517" s="17">
        <f t="shared" si="191"/>
        <v>18685.310000000001</v>
      </c>
      <c r="AQ517" s="17">
        <f t="shared" si="192"/>
        <v>20.33221980413493</v>
      </c>
      <c r="AR517" s="17">
        <f t="shared" si="193"/>
        <v>11112.739999999998</v>
      </c>
      <c r="AS517" s="17">
        <f t="shared" si="194"/>
        <v>12.092208922742108</v>
      </c>
      <c r="AT517" s="18" t="str">
        <f t="shared" si="195"/>
        <v>Low</v>
      </c>
      <c r="AU517" s="16" t="str">
        <f t="shared" si="196"/>
        <v>Normal</v>
      </c>
      <c r="AV517" s="17">
        <f t="shared" si="197"/>
        <v>284.65107725788903</v>
      </c>
    </row>
    <row r="518" spans="1:48">
      <c r="A518">
        <v>517</v>
      </c>
      <c r="B518" s="2">
        <v>46184</v>
      </c>
      <c r="C518" t="s">
        <v>46</v>
      </c>
      <c r="D518" t="s">
        <v>27</v>
      </c>
      <c r="E518" t="s">
        <v>35</v>
      </c>
      <c r="F518" t="s">
        <v>57</v>
      </c>
      <c r="G518" t="s">
        <v>36</v>
      </c>
      <c r="H518" t="s">
        <v>620</v>
      </c>
      <c r="I518" t="s">
        <v>96</v>
      </c>
      <c r="J518" s="4">
        <v>809</v>
      </c>
      <c r="K518" s="4">
        <v>722</v>
      </c>
      <c r="L518" s="4">
        <v>673</v>
      </c>
      <c r="M518" s="4">
        <v>49</v>
      </c>
      <c r="N518" s="4">
        <v>11</v>
      </c>
      <c r="O518" s="4">
        <v>8</v>
      </c>
      <c r="P518" t="s">
        <v>76</v>
      </c>
      <c r="Q518" s="4">
        <v>45</v>
      </c>
      <c r="R518" s="4">
        <v>46</v>
      </c>
      <c r="S518" s="4">
        <v>67.7</v>
      </c>
      <c r="T518" s="5">
        <v>1.87</v>
      </c>
      <c r="U518" s="5">
        <v>26.01</v>
      </c>
      <c r="V518" s="43">
        <v>15064.38</v>
      </c>
      <c r="W518" s="5">
        <v>8.61</v>
      </c>
      <c r="X518" s="6" t="s">
        <v>45</v>
      </c>
      <c r="Y518" s="4">
        <v>19</v>
      </c>
      <c r="Z518" s="43">
        <v>23952.09</v>
      </c>
      <c r="AA518" s="8">
        <f t="shared" si="176"/>
        <v>0.892459826946848</v>
      </c>
      <c r="AB518" s="8">
        <f t="shared" si="177"/>
        <v>6.7867036011080337E-2</v>
      </c>
      <c r="AC518" s="8">
        <f t="shared" si="178"/>
        <v>1.5235457063711912E-2</v>
      </c>
      <c r="AD518" s="8">
        <f t="shared" si="179"/>
        <v>0.93213296398891965</v>
      </c>
      <c r="AE518" s="11">
        <f t="shared" si="180"/>
        <v>0.13333333333333333</v>
      </c>
      <c r="AF518" s="11">
        <f t="shared" si="181"/>
        <v>78.260869565217391</v>
      </c>
      <c r="AG518" s="11">
        <f t="shared" si="182"/>
        <v>9.2255555555555553</v>
      </c>
      <c r="AH518" s="13">
        <f t="shared" si="183"/>
        <v>9.9791666666666679</v>
      </c>
      <c r="AI518">
        <f t="shared" si="184"/>
        <v>10.112500000000001</v>
      </c>
      <c r="AJ518" s="14">
        <f t="shared" si="185"/>
        <v>0.98681499793984351</v>
      </c>
      <c r="AK518">
        <f t="shared" si="186"/>
        <v>80</v>
      </c>
      <c r="AL518" s="8">
        <f t="shared" si="187"/>
        <v>0.97826086956521741</v>
      </c>
      <c r="AM518" s="8">
        <f t="shared" si="188"/>
        <v>0.93213296398891965</v>
      </c>
      <c r="AN518" s="16">
        <f t="shared" si="189"/>
        <v>0.89984620657016023</v>
      </c>
      <c r="AO518" s="16">
        <f t="shared" si="190"/>
        <v>0.86335952415086048</v>
      </c>
      <c r="AP518" s="17">
        <f t="shared" si="191"/>
        <v>15064.38</v>
      </c>
      <c r="AQ518" s="17">
        <f t="shared" si="192"/>
        <v>20.864792243767312</v>
      </c>
      <c r="AR518" s="17">
        <f t="shared" si="193"/>
        <v>8887.7100000000009</v>
      </c>
      <c r="AS518" s="17">
        <f t="shared" si="194"/>
        <v>12.309847645429365</v>
      </c>
      <c r="AT518" s="18" t="str">
        <f t="shared" si="195"/>
        <v>Low</v>
      </c>
      <c r="AU518" s="16" t="str">
        <f t="shared" si="196"/>
        <v>Normal</v>
      </c>
      <c r="AV518" s="17">
        <f t="shared" si="197"/>
        <v>229.51271468144043</v>
      </c>
    </row>
    <row r="519" spans="1:48">
      <c r="A519">
        <v>518</v>
      </c>
      <c r="B519" s="2">
        <v>46067</v>
      </c>
      <c r="C519" t="s">
        <v>46</v>
      </c>
      <c r="D519" t="s">
        <v>27</v>
      </c>
      <c r="E519" t="s">
        <v>35</v>
      </c>
      <c r="F519" t="s">
        <v>29</v>
      </c>
      <c r="G519" t="s">
        <v>103</v>
      </c>
      <c r="H519" t="s">
        <v>621</v>
      </c>
      <c r="I519" t="s">
        <v>265</v>
      </c>
      <c r="J519" s="4">
        <v>601</v>
      </c>
      <c r="K519" s="4">
        <v>642</v>
      </c>
      <c r="L519" s="4">
        <v>608</v>
      </c>
      <c r="M519" s="4">
        <v>34</v>
      </c>
      <c r="N519" s="4">
        <v>8</v>
      </c>
      <c r="O519" s="4">
        <v>42</v>
      </c>
      <c r="P519" t="s">
        <v>81</v>
      </c>
      <c r="Q519" s="4">
        <v>57</v>
      </c>
      <c r="R519" s="4">
        <v>57</v>
      </c>
      <c r="S519" s="4">
        <v>68.8</v>
      </c>
      <c r="T519" s="5">
        <v>2.08</v>
      </c>
      <c r="U519" s="5">
        <v>25.94</v>
      </c>
      <c r="V519" s="43">
        <v>18303.07</v>
      </c>
      <c r="W519" s="5">
        <v>10.85</v>
      </c>
      <c r="X519" s="6" t="s">
        <v>45</v>
      </c>
      <c r="Y519" s="4">
        <v>7</v>
      </c>
      <c r="Z519" s="43">
        <v>28738.76</v>
      </c>
      <c r="AA519" s="8">
        <f t="shared" si="176"/>
        <v>1.0682196339434276</v>
      </c>
      <c r="AB519" s="8">
        <f t="shared" si="177"/>
        <v>5.2959501557632398E-2</v>
      </c>
      <c r="AC519" s="8">
        <f t="shared" si="178"/>
        <v>1.2461059190031152E-2</v>
      </c>
      <c r="AD519" s="8">
        <f t="shared" si="179"/>
        <v>0.9470404984423676</v>
      </c>
      <c r="AE519" s="11">
        <f t="shared" si="180"/>
        <v>0.7</v>
      </c>
      <c r="AF519" s="11">
        <f t="shared" si="181"/>
        <v>63.157894736842103</v>
      </c>
      <c r="AG519" s="11">
        <f t="shared" si="182"/>
        <v>10.164999999999999</v>
      </c>
      <c r="AH519" s="13">
        <f t="shared" si="183"/>
        <v>8.8158333333333339</v>
      </c>
      <c r="AI519">
        <f t="shared" si="184"/>
        <v>9.5158333333333331</v>
      </c>
      <c r="AJ519" s="14">
        <f t="shared" si="185"/>
        <v>0.9264383921534286</v>
      </c>
      <c r="AK519">
        <f t="shared" si="186"/>
        <v>63.157894736842103</v>
      </c>
      <c r="AL519" s="8">
        <f t="shared" si="187"/>
        <v>1</v>
      </c>
      <c r="AM519" s="8">
        <f t="shared" si="188"/>
        <v>0.9470404984423676</v>
      </c>
      <c r="AN519" s="16">
        <f t="shared" si="189"/>
        <v>0.87737467668112867</v>
      </c>
      <c r="AO519" s="16">
        <f t="shared" si="190"/>
        <v>0.86328398236531334</v>
      </c>
      <c r="AP519" s="17">
        <f t="shared" si="191"/>
        <v>18303.07</v>
      </c>
      <c r="AQ519" s="17">
        <f t="shared" si="192"/>
        <v>28.509454828660434</v>
      </c>
      <c r="AR519" s="17">
        <f t="shared" si="193"/>
        <v>10435.689999999999</v>
      </c>
      <c r="AS519" s="17">
        <f t="shared" si="194"/>
        <v>16.254968847352021</v>
      </c>
      <c r="AT519" s="18" t="str">
        <f t="shared" si="195"/>
        <v>Medium</v>
      </c>
      <c r="AU519" s="16" t="str">
        <f t="shared" si="196"/>
        <v>Normal</v>
      </c>
      <c r="AV519" s="17">
        <f t="shared" si="197"/>
        <v>228.07563862928347</v>
      </c>
    </row>
    <row r="520" spans="1:48">
      <c r="A520">
        <v>519</v>
      </c>
      <c r="B520" s="2">
        <v>46105</v>
      </c>
      <c r="C520" t="s">
        <v>26</v>
      </c>
      <c r="D520" t="s">
        <v>27</v>
      </c>
      <c r="E520" t="s">
        <v>51</v>
      </c>
      <c r="F520" t="s">
        <v>42</v>
      </c>
      <c r="G520" t="s">
        <v>47</v>
      </c>
      <c r="H520" t="s">
        <v>622</v>
      </c>
      <c r="I520" t="s">
        <v>122</v>
      </c>
      <c r="J520" s="4">
        <v>643</v>
      </c>
      <c r="K520" s="4">
        <v>591</v>
      </c>
      <c r="L520" s="4">
        <v>570</v>
      </c>
      <c r="M520" s="4">
        <v>21</v>
      </c>
      <c r="N520" s="4">
        <v>5</v>
      </c>
      <c r="O520" s="4">
        <v>40</v>
      </c>
      <c r="P520" t="s">
        <v>33</v>
      </c>
      <c r="Q520" s="4">
        <v>64</v>
      </c>
      <c r="R520" s="4">
        <v>62</v>
      </c>
      <c r="S520" s="4">
        <v>61.2</v>
      </c>
      <c r="T520" s="5">
        <v>1.58</v>
      </c>
      <c r="U520" s="5">
        <v>20.88</v>
      </c>
      <c r="V520" s="43">
        <v>18068.7</v>
      </c>
      <c r="W520" s="5">
        <v>9.18</v>
      </c>
      <c r="X520" s="6" t="s">
        <v>89</v>
      </c>
      <c r="Y520" s="4">
        <v>31</v>
      </c>
      <c r="Z520" s="43">
        <v>30309.5</v>
      </c>
      <c r="AA520" s="8">
        <f t="shared" si="176"/>
        <v>0.91912908242612756</v>
      </c>
      <c r="AB520" s="8">
        <f t="shared" si="177"/>
        <v>3.553299492385787E-2</v>
      </c>
      <c r="AC520" s="8">
        <f t="shared" si="178"/>
        <v>8.4602368866328256E-3</v>
      </c>
      <c r="AD520" s="8">
        <f t="shared" si="179"/>
        <v>0.96446700507614214</v>
      </c>
      <c r="AE520" s="11">
        <f t="shared" si="180"/>
        <v>0.66666666666666663</v>
      </c>
      <c r="AF520" s="11">
        <f t="shared" si="181"/>
        <v>58.064516129032256</v>
      </c>
      <c r="AG520" s="11">
        <f t="shared" si="182"/>
        <v>10.178333333333333</v>
      </c>
      <c r="AH520" s="13">
        <f t="shared" si="183"/>
        <v>10.764444444444445</v>
      </c>
      <c r="AI520">
        <f t="shared" si="184"/>
        <v>11.431111111111111</v>
      </c>
      <c r="AJ520" s="14">
        <f t="shared" si="185"/>
        <v>0.94167962674961125</v>
      </c>
      <c r="AK520">
        <f t="shared" si="186"/>
        <v>56.25</v>
      </c>
      <c r="AL520" s="8">
        <f t="shared" si="187"/>
        <v>1.032258064516129</v>
      </c>
      <c r="AM520" s="8">
        <f t="shared" si="188"/>
        <v>0.96446700507614214</v>
      </c>
      <c r="AN520" s="16">
        <f t="shared" si="189"/>
        <v>0.93751631417023684</v>
      </c>
      <c r="AO520" s="16">
        <f t="shared" si="190"/>
        <v>0.86325474855967887</v>
      </c>
      <c r="AP520" s="17">
        <f t="shared" si="191"/>
        <v>18068.7</v>
      </c>
      <c r="AQ520" s="17">
        <f t="shared" si="192"/>
        <v>30.573096446700507</v>
      </c>
      <c r="AR520" s="17">
        <f t="shared" si="193"/>
        <v>12240.8</v>
      </c>
      <c r="AS520" s="17">
        <f t="shared" si="194"/>
        <v>20.712013536379018</v>
      </c>
      <c r="AT520" s="18" t="str">
        <f t="shared" si="195"/>
        <v>Medium</v>
      </c>
      <c r="AU520" s="16" t="str">
        <f t="shared" si="196"/>
        <v>Normal</v>
      </c>
      <c r="AV520" s="17">
        <f t="shared" si="197"/>
        <v>152.86548223350255</v>
      </c>
    </row>
    <row r="521" spans="1:48">
      <c r="A521">
        <v>520</v>
      </c>
      <c r="B521" s="2">
        <v>46098</v>
      </c>
      <c r="C521" t="s">
        <v>26</v>
      </c>
      <c r="D521" t="s">
        <v>108</v>
      </c>
      <c r="E521" t="s">
        <v>146</v>
      </c>
      <c r="F521" t="s">
        <v>42</v>
      </c>
      <c r="G521" t="s">
        <v>30</v>
      </c>
      <c r="H521" t="s">
        <v>623</v>
      </c>
      <c r="I521" t="s">
        <v>80</v>
      </c>
      <c r="J521" s="4">
        <v>860</v>
      </c>
      <c r="K521" s="4">
        <v>742</v>
      </c>
      <c r="L521" s="4">
        <v>684</v>
      </c>
      <c r="M521" s="4">
        <v>58</v>
      </c>
      <c r="N521" s="4">
        <v>15</v>
      </c>
      <c r="O521" s="4">
        <v>28</v>
      </c>
      <c r="P521" t="s">
        <v>33</v>
      </c>
      <c r="Q521" s="4">
        <v>42</v>
      </c>
      <c r="R521" s="4">
        <v>45</v>
      </c>
      <c r="S521" s="4">
        <v>63.5</v>
      </c>
      <c r="T521" s="5">
        <v>2.4300000000000002</v>
      </c>
      <c r="U521" s="5">
        <v>32.020000000000003</v>
      </c>
      <c r="V521" s="43">
        <v>13699.45</v>
      </c>
      <c r="W521" s="5">
        <v>7.46</v>
      </c>
      <c r="X521" s="6" t="s">
        <v>45</v>
      </c>
      <c r="Y521" s="4">
        <v>3</v>
      </c>
      <c r="Z521" s="43">
        <v>22542.5</v>
      </c>
      <c r="AA521" s="8">
        <f t="shared" si="176"/>
        <v>0.86279069767441863</v>
      </c>
      <c r="AB521" s="8">
        <f t="shared" si="177"/>
        <v>7.8167115902964962E-2</v>
      </c>
      <c r="AC521" s="8">
        <f t="shared" si="178"/>
        <v>2.0215633423180591E-2</v>
      </c>
      <c r="AD521" s="8">
        <f t="shared" si="179"/>
        <v>0.92183288409703501</v>
      </c>
      <c r="AE521" s="11">
        <f t="shared" si="180"/>
        <v>0.46666666666666667</v>
      </c>
      <c r="AF521" s="11">
        <f t="shared" si="181"/>
        <v>80</v>
      </c>
      <c r="AG521" s="11">
        <f t="shared" si="182"/>
        <v>9.2750000000000004</v>
      </c>
      <c r="AH521" s="13">
        <f t="shared" si="183"/>
        <v>9.5666666666666664</v>
      </c>
      <c r="AI521">
        <f t="shared" si="184"/>
        <v>10.033333333333333</v>
      </c>
      <c r="AJ521" s="14">
        <f t="shared" si="185"/>
        <v>0.95348837209302328</v>
      </c>
      <c r="AK521">
        <f t="shared" si="186"/>
        <v>85.714285714285708</v>
      </c>
      <c r="AL521" s="8">
        <f t="shared" si="187"/>
        <v>0.93333333333333335</v>
      </c>
      <c r="AM521" s="8">
        <f t="shared" si="188"/>
        <v>0.92183288409703501</v>
      </c>
      <c r="AN521" s="16">
        <f t="shared" si="189"/>
        <v>0.82035980693286537</v>
      </c>
      <c r="AO521" s="16">
        <f t="shared" si="190"/>
        <v>0.86310035861038459</v>
      </c>
      <c r="AP521" s="17">
        <f t="shared" si="191"/>
        <v>13699.45</v>
      </c>
      <c r="AQ521" s="17">
        <f t="shared" si="192"/>
        <v>18.462870619946091</v>
      </c>
      <c r="AR521" s="17">
        <f t="shared" si="193"/>
        <v>8843.0499999999993</v>
      </c>
      <c r="AS521" s="17">
        <f t="shared" si="194"/>
        <v>11.917857142857143</v>
      </c>
      <c r="AT521" s="18" t="str">
        <f t="shared" si="195"/>
        <v>Medium</v>
      </c>
      <c r="AU521" s="16" t="str">
        <f t="shared" si="196"/>
        <v>Warning</v>
      </c>
      <c r="AV521" s="17">
        <f t="shared" si="197"/>
        <v>276.94305929919136</v>
      </c>
    </row>
    <row r="522" spans="1:48">
      <c r="A522">
        <v>521</v>
      </c>
      <c r="B522" s="2">
        <v>46072</v>
      </c>
      <c r="C522" t="s">
        <v>46</v>
      </c>
      <c r="D522" t="s">
        <v>77</v>
      </c>
      <c r="E522" t="s">
        <v>105</v>
      </c>
      <c r="F522" t="s">
        <v>42</v>
      </c>
      <c r="G522" t="s">
        <v>103</v>
      </c>
      <c r="H522" t="s">
        <v>624</v>
      </c>
      <c r="I522" t="s">
        <v>69</v>
      </c>
      <c r="J522" s="4">
        <v>711</v>
      </c>
      <c r="K522" s="4">
        <v>664</v>
      </c>
      <c r="L522" s="4">
        <v>612</v>
      </c>
      <c r="M522" s="4">
        <v>52</v>
      </c>
      <c r="N522" s="4">
        <v>13</v>
      </c>
      <c r="O522" s="4">
        <v>9</v>
      </c>
      <c r="P522" t="s">
        <v>83</v>
      </c>
      <c r="Q522" s="4">
        <v>57</v>
      </c>
      <c r="R522" s="4">
        <v>58</v>
      </c>
      <c r="S522" s="4">
        <v>70.400000000000006</v>
      </c>
      <c r="T522" s="5">
        <v>1.93</v>
      </c>
      <c r="U522" s="5">
        <v>26.3</v>
      </c>
      <c r="V522" s="43">
        <v>18907.62</v>
      </c>
      <c r="W522" s="5">
        <v>8.51</v>
      </c>
      <c r="X522" s="6" t="s">
        <v>34</v>
      </c>
      <c r="Y522" s="4">
        <v>27</v>
      </c>
      <c r="Z522" s="43">
        <v>28857.17</v>
      </c>
      <c r="AA522" s="8">
        <f t="shared" si="176"/>
        <v>0.93389592123769338</v>
      </c>
      <c r="AB522" s="8">
        <f t="shared" si="177"/>
        <v>7.8313253012048195E-2</v>
      </c>
      <c r="AC522" s="8">
        <f t="shared" si="178"/>
        <v>1.9578313253012049E-2</v>
      </c>
      <c r="AD522" s="8">
        <f t="shared" si="179"/>
        <v>0.92168674698795183</v>
      </c>
      <c r="AE522" s="11">
        <f t="shared" si="180"/>
        <v>0.15</v>
      </c>
      <c r="AF522" s="11">
        <f t="shared" si="181"/>
        <v>62.068965517241381</v>
      </c>
      <c r="AG522" s="11">
        <f t="shared" si="182"/>
        <v>10.697777777777778</v>
      </c>
      <c r="AH522" s="13">
        <f t="shared" si="183"/>
        <v>11.1075</v>
      </c>
      <c r="AI522">
        <f t="shared" si="184"/>
        <v>11.2575</v>
      </c>
      <c r="AJ522" s="14">
        <f t="shared" si="185"/>
        <v>0.98667554963357762</v>
      </c>
      <c r="AK522">
        <f t="shared" si="186"/>
        <v>63.157894736842103</v>
      </c>
      <c r="AL522" s="8">
        <f t="shared" si="187"/>
        <v>0.98275862068965525</v>
      </c>
      <c r="AM522" s="8">
        <f t="shared" si="188"/>
        <v>0.92168674698795183</v>
      </c>
      <c r="AN522" s="16">
        <f t="shared" si="189"/>
        <v>0.89372636771441949</v>
      </c>
      <c r="AO522" s="16">
        <f t="shared" si="190"/>
        <v>0.86318940142637934</v>
      </c>
      <c r="AP522" s="17">
        <f t="shared" si="191"/>
        <v>18907.62</v>
      </c>
      <c r="AQ522" s="17">
        <f t="shared" si="192"/>
        <v>28.475331325301202</v>
      </c>
      <c r="AR522" s="17">
        <f t="shared" si="193"/>
        <v>9949.5499999999993</v>
      </c>
      <c r="AS522" s="17">
        <f t="shared" si="194"/>
        <v>14.98426204819277</v>
      </c>
      <c r="AT522" s="18" t="str">
        <f t="shared" si="195"/>
        <v>Low</v>
      </c>
      <c r="AU522" s="16" t="str">
        <f t="shared" si="196"/>
        <v>Normal</v>
      </c>
      <c r="AV522" s="17">
        <f t="shared" si="197"/>
        <v>370.1793072289156</v>
      </c>
    </row>
    <row r="523" spans="1:48">
      <c r="A523">
        <v>522</v>
      </c>
      <c r="B523" s="2">
        <v>46152</v>
      </c>
      <c r="C523" t="s">
        <v>46</v>
      </c>
      <c r="D523" t="s">
        <v>55</v>
      </c>
      <c r="E523" t="s">
        <v>98</v>
      </c>
      <c r="F523" t="s">
        <v>29</v>
      </c>
      <c r="G523" t="s">
        <v>36</v>
      </c>
      <c r="H523" t="s">
        <v>625</v>
      </c>
      <c r="I523" t="s">
        <v>265</v>
      </c>
      <c r="J523" s="4">
        <v>858</v>
      </c>
      <c r="K523" s="4">
        <v>858</v>
      </c>
      <c r="L523" s="4">
        <v>777</v>
      </c>
      <c r="M523" s="4">
        <v>81</v>
      </c>
      <c r="N523" s="4">
        <v>23</v>
      </c>
      <c r="O523" s="4">
        <v>13</v>
      </c>
      <c r="P523" t="s">
        <v>83</v>
      </c>
      <c r="Q523" s="4">
        <v>45</v>
      </c>
      <c r="R523" s="4">
        <v>49</v>
      </c>
      <c r="S523" s="4">
        <v>78.599999999999994</v>
      </c>
      <c r="T523" s="5">
        <v>2.35</v>
      </c>
      <c r="U523" s="5">
        <v>35.200000000000003</v>
      </c>
      <c r="V523" s="43">
        <v>17715.55</v>
      </c>
      <c r="W523" s="5">
        <v>9.0399999999999991</v>
      </c>
      <c r="X523" s="6" t="s">
        <v>34</v>
      </c>
      <c r="Y523" s="4">
        <v>22</v>
      </c>
      <c r="Z523" s="43">
        <v>26946.33</v>
      </c>
      <c r="AA523" s="8">
        <f t="shared" si="176"/>
        <v>1</v>
      </c>
      <c r="AB523" s="8">
        <f t="shared" si="177"/>
        <v>9.4405594405594401E-2</v>
      </c>
      <c r="AC523" s="8">
        <f t="shared" si="178"/>
        <v>2.6806526806526808E-2</v>
      </c>
      <c r="AD523" s="8">
        <f t="shared" si="179"/>
        <v>0.90559440559440563</v>
      </c>
      <c r="AE523" s="11">
        <f t="shared" si="180"/>
        <v>0.21666666666666667</v>
      </c>
      <c r="AF523" s="11">
        <f t="shared" si="181"/>
        <v>73.469387755102048</v>
      </c>
      <c r="AG523" s="11">
        <f t="shared" si="182"/>
        <v>11.678333333333333</v>
      </c>
      <c r="AH523" s="13">
        <f t="shared" si="183"/>
        <v>10.508333333333333</v>
      </c>
      <c r="AI523">
        <f t="shared" si="184"/>
        <v>10.725</v>
      </c>
      <c r="AJ523" s="14">
        <f t="shared" si="185"/>
        <v>0.97979797979797978</v>
      </c>
      <c r="AK523">
        <f t="shared" si="186"/>
        <v>80</v>
      </c>
      <c r="AL523" s="8">
        <f t="shared" si="187"/>
        <v>0.91836734693877564</v>
      </c>
      <c r="AM523" s="8">
        <f t="shared" si="188"/>
        <v>0.90559440559440563</v>
      </c>
      <c r="AN523" s="16">
        <f t="shared" si="189"/>
        <v>0.81486695123058772</v>
      </c>
      <c r="AO523" s="16">
        <f t="shared" si="190"/>
        <v>0.86312564993099727</v>
      </c>
      <c r="AP523" s="17">
        <f t="shared" si="191"/>
        <v>17715.55</v>
      </c>
      <c r="AQ523" s="17">
        <f t="shared" si="192"/>
        <v>20.64749417249417</v>
      </c>
      <c r="AR523" s="17">
        <f t="shared" si="193"/>
        <v>9230.7800000000025</v>
      </c>
      <c r="AS523" s="17">
        <f t="shared" si="194"/>
        <v>10.758484848484851</v>
      </c>
      <c r="AT523" s="18" t="str">
        <f t="shared" si="195"/>
        <v>Medium</v>
      </c>
      <c r="AU523" s="16" t="str">
        <f t="shared" si="196"/>
        <v>Warning</v>
      </c>
      <c r="AV523" s="17">
        <f t="shared" si="197"/>
        <v>474.89236596736589</v>
      </c>
    </row>
    <row r="524" spans="1:48">
      <c r="A524">
        <v>523</v>
      </c>
      <c r="B524" s="2">
        <v>46203</v>
      </c>
      <c r="C524" t="s">
        <v>26</v>
      </c>
      <c r="D524" t="s">
        <v>27</v>
      </c>
      <c r="E524" t="s">
        <v>28</v>
      </c>
      <c r="F524" t="s">
        <v>29</v>
      </c>
      <c r="G524" t="s">
        <v>47</v>
      </c>
      <c r="H524" t="s">
        <v>626</v>
      </c>
      <c r="I524" t="s">
        <v>88</v>
      </c>
      <c r="J524" s="4">
        <v>595</v>
      </c>
      <c r="K524" s="4">
        <v>578</v>
      </c>
      <c r="L524" s="4">
        <v>550</v>
      </c>
      <c r="M524" s="4">
        <v>28</v>
      </c>
      <c r="N524" s="4">
        <v>10</v>
      </c>
      <c r="O524" s="4">
        <v>18</v>
      </c>
      <c r="P524" t="s">
        <v>81</v>
      </c>
      <c r="Q524" s="4">
        <v>64</v>
      </c>
      <c r="R524" s="4">
        <v>65</v>
      </c>
      <c r="S524" s="4">
        <v>69.3</v>
      </c>
      <c r="T524" s="5">
        <v>1.53</v>
      </c>
      <c r="U524" s="5">
        <v>19.27</v>
      </c>
      <c r="V524" s="43">
        <v>18559.64</v>
      </c>
      <c r="W524" s="5">
        <v>8.6199999999999992</v>
      </c>
      <c r="X524" s="6" t="s">
        <v>45</v>
      </c>
      <c r="Y524" s="4">
        <v>26</v>
      </c>
      <c r="Z524" s="43">
        <v>29056.97</v>
      </c>
      <c r="AA524" s="8">
        <f t="shared" si="176"/>
        <v>0.97142857142857142</v>
      </c>
      <c r="AB524" s="8">
        <f t="shared" si="177"/>
        <v>4.8442906574394463E-2</v>
      </c>
      <c r="AC524" s="8">
        <f t="shared" si="178"/>
        <v>1.7301038062283738E-2</v>
      </c>
      <c r="AD524" s="8">
        <f t="shared" si="179"/>
        <v>0.95155709342560557</v>
      </c>
      <c r="AE524" s="11">
        <f t="shared" si="180"/>
        <v>0.3</v>
      </c>
      <c r="AF524" s="11">
        <f t="shared" si="181"/>
        <v>55.384615384615387</v>
      </c>
      <c r="AG524" s="11">
        <f t="shared" si="182"/>
        <v>10.436111111111112</v>
      </c>
      <c r="AH524" s="13">
        <f t="shared" si="183"/>
        <v>10.277777777777777</v>
      </c>
      <c r="AI524">
        <f t="shared" si="184"/>
        <v>10.577777777777778</v>
      </c>
      <c r="AJ524" s="14">
        <f t="shared" si="185"/>
        <v>0.97163865546218475</v>
      </c>
      <c r="AK524">
        <f t="shared" si="186"/>
        <v>56.25</v>
      </c>
      <c r="AL524" s="8">
        <f t="shared" si="187"/>
        <v>0.98461538461538467</v>
      </c>
      <c r="AM524" s="8">
        <f t="shared" si="188"/>
        <v>0.95155709342560557</v>
      </c>
      <c r="AN524" s="16">
        <f t="shared" si="189"/>
        <v>0.91034550631538214</v>
      </c>
      <c r="AO524" s="16">
        <f t="shared" si="190"/>
        <v>0.86322660955170949</v>
      </c>
      <c r="AP524" s="17">
        <f t="shared" si="191"/>
        <v>18559.64</v>
      </c>
      <c r="AQ524" s="17">
        <f t="shared" si="192"/>
        <v>32.110103806228373</v>
      </c>
      <c r="AR524" s="17">
        <f t="shared" si="193"/>
        <v>10497.330000000002</v>
      </c>
      <c r="AS524" s="17">
        <f t="shared" si="194"/>
        <v>18.161470588235296</v>
      </c>
      <c r="AT524" s="18" t="str">
        <f t="shared" si="195"/>
        <v>Low</v>
      </c>
      <c r="AU524" s="16" t="str">
        <f t="shared" si="196"/>
        <v>Normal</v>
      </c>
      <c r="AV524" s="17">
        <f t="shared" si="197"/>
        <v>321.10103806228375</v>
      </c>
    </row>
    <row r="525" spans="1:48">
      <c r="A525">
        <v>524</v>
      </c>
      <c r="B525" s="2">
        <v>46197</v>
      </c>
      <c r="C525" t="s">
        <v>46</v>
      </c>
      <c r="D525" t="s">
        <v>27</v>
      </c>
      <c r="E525" t="s">
        <v>28</v>
      </c>
      <c r="F525" t="s">
        <v>29</v>
      </c>
      <c r="G525" t="s">
        <v>36</v>
      </c>
      <c r="H525" t="s">
        <v>627</v>
      </c>
      <c r="I525" t="s">
        <v>176</v>
      </c>
      <c r="J525" s="4">
        <v>716</v>
      </c>
      <c r="K525" s="4">
        <v>750</v>
      </c>
      <c r="L525" s="4">
        <v>713</v>
      </c>
      <c r="M525" s="4">
        <v>37</v>
      </c>
      <c r="N525" s="4">
        <v>8</v>
      </c>
      <c r="O525" s="4">
        <v>0</v>
      </c>
      <c r="P525" t="s">
        <v>39</v>
      </c>
      <c r="Q525" s="4">
        <v>45</v>
      </c>
      <c r="R525" s="4">
        <v>48</v>
      </c>
      <c r="S525" s="4">
        <v>72.099999999999994</v>
      </c>
      <c r="T525" s="5">
        <v>2.66</v>
      </c>
      <c r="U525" s="5">
        <v>22.77</v>
      </c>
      <c r="V525" s="43">
        <v>15365.73</v>
      </c>
      <c r="W525" s="5">
        <v>7.95</v>
      </c>
      <c r="X525" s="6" t="s">
        <v>34</v>
      </c>
      <c r="Y525" s="4">
        <v>34</v>
      </c>
      <c r="Z525" s="43">
        <v>25623.02</v>
      </c>
      <c r="AA525" s="8">
        <f t="shared" si="176"/>
        <v>1.0474860335195531</v>
      </c>
      <c r="AB525" s="8">
        <f t="shared" si="177"/>
        <v>4.9333333333333333E-2</v>
      </c>
      <c r="AC525" s="8">
        <f t="shared" si="178"/>
        <v>1.0666666666666666E-2</v>
      </c>
      <c r="AD525" s="8">
        <f t="shared" si="179"/>
        <v>0.95066666666666666</v>
      </c>
      <c r="AE525" s="11">
        <f t="shared" si="180"/>
        <v>0</v>
      </c>
      <c r="AF525" s="11">
        <f t="shared" si="181"/>
        <v>75</v>
      </c>
      <c r="AG525" s="11">
        <f t="shared" si="182"/>
        <v>10</v>
      </c>
      <c r="AH525" s="13">
        <f t="shared" si="183"/>
        <v>8.9499999999999993</v>
      </c>
      <c r="AI525">
        <f t="shared" si="184"/>
        <v>8.9499999999999993</v>
      </c>
      <c r="AJ525" s="14">
        <f t="shared" si="185"/>
        <v>1</v>
      </c>
      <c r="AK525">
        <f t="shared" si="186"/>
        <v>80</v>
      </c>
      <c r="AL525" s="8">
        <f t="shared" si="187"/>
        <v>0.9375</v>
      </c>
      <c r="AM525" s="8">
        <f t="shared" si="188"/>
        <v>0.95066666666666666</v>
      </c>
      <c r="AN525" s="16">
        <f t="shared" si="189"/>
        <v>0.89124999999999999</v>
      </c>
      <c r="AO525" s="16">
        <f t="shared" si="190"/>
        <v>0.86312782779748798</v>
      </c>
      <c r="AP525" s="17">
        <f t="shared" si="191"/>
        <v>15365.73</v>
      </c>
      <c r="AQ525" s="17">
        <f t="shared" si="192"/>
        <v>20.487639999999999</v>
      </c>
      <c r="AR525" s="17">
        <f t="shared" si="193"/>
        <v>10257.290000000001</v>
      </c>
      <c r="AS525" s="17">
        <f t="shared" si="194"/>
        <v>13.676386666666668</v>
      </c>
      <c r="AT525" s="18" t="str">
        <f t="shared" si="195"/>
        <v>Medium</v>
      </c>
      <c r="AU525" s="16" t="str">
        <f t="shared" si="196"/>
        <v>Normal</v>
      </c>
      <c r="AV525" s="17">
        <f t="shared" si="197"/>
        <v>163.90111999999999</v>
      </c>
    </row>
    <row r="526" spans="1:48">
      <c r="A526">
        <v>525</v>
      </c>
      <c r="B526" s="2">
        <v>46169</v>
      </c>
      <c r="C526" t="s">
        <v>46</v>
      </c>
      <c r="D526" t="s">
        <v>40</v>
      </c>
      <c r="E526" t="s">
        <v>41</v>
      </c>
      <c r="F526" t="s">
        <v>42</v>
      </c>
      <c r="G526" t="s">
        <v>30</v>
      </c>
      <c r="H526" t="s">
        <v>628</v>
      </c>
      <c r="I526" t="s">
        <v>205</v>
      </c>
      <c r="J526" s="4">
        <v>813</v>
      </c>
      <c r="K526" s="4">
        <v>740</v>
      </c>
      <c r="L526" s="4">
        <v>705</v>
      </c>
      <c r="M526" s="4">
        <v>35</v>
      </c>
      <c r="N526" s="4">
        <v>9</v>
      </c>
      <c r="O526" s="4">
        <v>40</v>
      </c>
      <c r="P526" t="s">
        <v>76</v>
      </c>
      <c r="Q526" s="4">
        <v>42</v>
      </c>
      <c r="R526" s="4">
        <v>43</v>
      </c>
      <c r="S526" s="4">
        <v>76.599999999999994</v>
      </c>
      <c r="T526" s="5">
        <v>2.25</v>
      </c>
      <c r="U526" s="5">
        <v>30.19</v>
      </c>
      <c r="V526" s="43">
        <v>12902.11</v>
      </c>
      <c r="W526" s="5">
        <v>8.3699999999999992</v>
      </c>
      <c r="X526" s="6" t="s">
        <v>50</v>
      </c>
      <c r="Y526" s="4">
        <v>12</v>
      </c>
      <c r="Z526" s="43">
        <v>21963.26</v>
      </c>
      <c r="AA526" s="8">
        <f t="shared" si="176"/>
        <v>0.91020910209102091</v>
      </c>
      <c r="AB526" s="8">
        <f t="shared" si="177"/>
        <v>4.72972972972973E-2</v>
      </c>
      <c r="AC526" s="8">
        <f t="shared" si="178"/>
        <v>1.2162162162162163E-2</v>
      </c>
      <c r="AD526" s="8">
        <f t="shared" si="179"/>
        <v>0.95270270270270274</v>
      </c>
      <c r="AE526" s="11">
        <f t="shared" si="180"/>
        <v>0.66666666666666663</v>
      </c>
      <c r="AF526" s="11">
        <f t="shared" si="181"/>
        <v>83.720930232558146</v>
      </c>
      <c r="AG526" s="11">
        <f t="shared" si="182"/>
        <v>8.8388888888888886</v>
      </c>
      <c r="AH526" s="13">
        <f t="shared" si="183"/>
        <v>8.8183333333333334</v>
      </c>
      <c r="AI526">
        <f t="shared" si="184"/>
        <v>9.4849999999999994</v>
      </c>
      <c r="AJ526" s="14">
        <f t="shared" si="185"/>
        <v>0.9297135828501143</v>
      </c>
      <c r="AK526">
        <f t="shared" si="186"/>
        <v>85.714285714285708</v>
      </c>
      <c r="AL526" s="8">
        <f t="shared" si="187"/>
        <v>0.97674418604651181</v>
      </c>
      <c r="AM526" s="8">
        <f t="shared" si="188"/>
        <v>0.95270270270270274</v>
      </c>
      <c r="AN526" s="16">
        <f t="shared" si="189"/>
        <v>0.86514202351325875</v>
      </c>
      <c r="AO526" s="16">
        <f t="shared" si="190"/>
        <v>0.86306874760378494</v>
      </c>
      <c r="AP526" s="17">
        <f t="shared" si="191"/>
        <v>12902.11</v>
      </c>
      <c r="AQ526" s="17">
        <f t="shared" si="192"/>
        <v>17.435283783783785</v>
      </c>
      <c r="AR526" s="17">
        <f t="shared" si="193"/>
        <v>9061.1499999999978</v>
      </c>
      <c r="AS526" s="17">
        <f t="shared" si="194"/>
        <v>12.244797297297294</v>
      </c>
      <c r="AT526" s="18" t="str">
        <f t="shared" si="195"/>
        <v>High</v>
      </c>
      <c r="AU526" s="16" t="str">
        <f t="shared" si="196"/>
        <v>Normal</v>
      </c>
      <c r="AV526" s="17">
        <f t="shared" si="197"/>
        <v>156.91755405405405</v>
      </c>
    </row>
    <row r="527" spans="1:48">
      <c r="A527">
        <v>526</v>
      </c>
      <c r="B527" s="2">
        <v>46118</v>
      </c>
      <c r="C527" t="s">
        <v>26</v>
      </c>
      <c r="D527" t="s">
        <v>77</v>
      </c>
      <c r="E527" t="s">
        <v>84</v>
      </c>
      <c r="F527" t="s">
        <v>57</v>
      </c>
      <c r="G527" t="s">
        <v>103</v>
      </c>
      <c r="H527" t="s">
        <v>629</v>
      </c>
      <c r="I527" t="s">
        <v>111</v>
      </c>
      <c r="J527" s="4">
        <v>603</v>
      </c>
      <c r="K527" s="4">
        <v>457</v>
      </c>
      <c r="L527" s="4">
        <v>418</v>
      </c>
      <c r="M527" s="4">
        <v>39</v>
      </c>
      <c r="N527" s="4">
        <v>10</v>
      </c>
      <c r="O527" s="4">
        <v>76</v>
      </c>
      <c r="P527" t="s">
        <v>73</v>
      </c>
      <c r="Q527" s="4">
        <v>57</v>
      </c>
      <c r="R527" s="4">
        <v>63</v>
      </c>
      <c r="S527" s="4">
        <v>80.2</v>
      </c>
      <c r="T527" s="5">
        <v>2.46</v>
      </c>
      <c r="U527" s="5">
        <v>23.41</v>
      </c>
      <c r="V527" s="43">
        <v>12717.89</v>
      </c>
      <c r="W527" s="5">
        <v>6.89</v>
      </c>
      <c r="X527" s="6" t="s">
        <v>50</v>
      </c>
      <c r="Y527" s="4">
        <v>58</v>
      </c>
      <c r="Z527" s="43">
        <v>19466.080000000002</v>
      </c>
      <c r="AA527" s="8">
        <f t="shared" si="176"/>
        <v>0.75787728026533996</v>
      </c>
      <c r="AB527" s="8">
        <f t="shared" si="177"/>
        <v>8.5339168490153175E-2</v>
      </c>
      <c r="AC527" s="8">
        <f t="shared" si="178"/>
        <v>2.1881838074398249E-2</v>
      </c>
      <c r="AD527" s="8">
        <f t="shared" si="179"/>
        <v>0.91466083150984678</v>
      </c>
      <c r="AE527" s="11">
        <f t="shared" si="180"/>
        <v>1.2666666666666666</v>
      </c>
      <c r="AF527" s="11">
        <f t="shared" si="181"/>
        <v>57.142857142857146</v>
      </c>
      <c r="AG527" s="11">
        <f t="shared" si="182"/>
        <v>7.9974999999999996</v>
      </c>
      <c r="AH527" s="13">
        <f t="shared" si="183"/>
        <v>8.2808333333333337</v>
      </c>
      <c r="AI527">
        <f t="shared" si="184"/>
        <v>9.5474999999999994</v>
      </c>
      <c r="AJ527" s="14">
        <f t="shared" si="185"/>
        <v>0.86733001658374798</v>
      </c>
      <c r="AK527">
        <f t="shared" si="186"/>
        <v>63.157894736842103</v>
      </c>
      <c r="AL527" s="8">
        <f t="shared" si="187"/>
        <v>0.90476190476190488</v>
      </c>
      <c r="AM527" s="8">
        <f t="shared" si="188"/>
        <v>0.91466083150984678</v>
      </c>
      <c r="AN527" s="16">
        <f t="shared" si="189"/>
        <v>0.71775919471794591</v>
      </c>
      <c r="AO527" s="16">
        <f t="shared" si="190"/>
        <v>0.86306438281239684</v>
      </c>
      <c r="AP527" s="17">
        <f t="shared" si="191"/>
        <v>12717.89</v>
      </c>
      <c r="AQ527" s="17">
        <f t="shared" si="192"/>
        <v>27.829080962800873</v>
      </c>
      <c r="AR527" s="17">
        <f t="shared" si="193"/>
        <v>6748.1900000000023</v>
      </c>
      <c r="AS527" s="17">
        <f t="shared" si="194"/>
        <v>14.766280087527358</v>
      </c>
      <c r="AT527" s="18" t="str">
        <f t="shared" si="195"/>
        <v>High</v>
      </c>
      <c r="AU527" s="16" t="str">
        <f t="shared" si="196"/>
        <v>Warning</v>
      </c>
      <c r="AV527" s="17">
        <f t="shared" si="197"/>
        <v>278.29080962800873</v>
      </c>
    </row>
    <row r="528" spans="1:48">
      <c r="A528">
        <v>527</v>
      </c>
      <c r="B528" s="2">
        <v>46068</v>
      </c>
      <c r="C528" t="s">
        <v>26</v>
      </c>
      <c r="D528" t="s">
        <v>40</v>
      </c>
      <c r="E528" t="s">
        <v>67</v>
      </c>
      <c r="F528" t="s">
        <v>42</v>
      </c>
      <c r="G528" t="s">
        <v>47</v>
      </c>
      <c r="H528" t="s">
        <v>630</v>
      </c>
      <c r="I528" t="s">
        <v>176</v>
      </c>
      <c r="J528" s="4">
        <v>656</v>
      </c>
      <c r="K528" s="4">
        <v>711</v>
      </c>
      <c r="L528" s="4">
        <v>679</v>
      </c>
      <c r="M528" s="4">
        <v>32</v>
      </c>
      <c r="N528" s="4">
        <v>8</v>
      </c>
      <c r="O528" s="4">
        <v>16</v>
      </c>
      <c r="P528" t="s">
        <v>81</v>
      </c>
      <c r="Q528" s="4">
        <v>64</v>
      </c>
      <c r="R528" s="4">
        <v>67</v>
      </c>
      <c r="S528" s="4">
        <v>74</v>
      </c>
      <c r="T528" s="5">
        <v>2.13</v>
      </c>
      <c r="U528" s="5">
        <v>25.09</v>
      </c>
      <c r="V528" s="43">
        <v>22918.51</v>
      </c>
      <c r="W528" s="5">
        <v>10.61</v>
      </c>
      <c r="X528" s="6" t="s">
        <v>50</v>
      </c>
      <c r="Y528" s="4">
        <v>29</v>
      </c>
      <c r="Z528" s="43">
        <v>35665.4</v>
      </c>
      <c r="AA528" s="8">
        <f t="shared" si="176"/>
        <v>1.0838414634146341</v>
      </c>
      <c r="AB528" s="8">
        <f t="shared" si="177"/>
        <v>4.5007032348804502E-2</v>
      </c>
      <c r="AC528" s="8">
        <f t="shared" si="178"/>
        <v>1.1251758087201125E-2</v>
      </c>
      <c r="AD528" s="8">
        <f t="shared" si="179"/>
        <v>0.95499296765119546</v>
      </c>
      <c r="AE528" s="11">
        <f t="shared" si="180"/>
        <v>0.26666666666666666</v>
      </c>
      <c r="AF528" s="11">
        <f t="shared" si="181"/>
        <v>53.731343283582092</v>
      </c>
      <c r="AG528" s="11">
        <f t="shared" si="182"/>
        <v>13.2325</v>
      </c>
      <c r="AH528" s="13">
        <f t="shared" si="183"/>
        <v>11.395555555555555</v>
      </c>
      <c r="AI528">
        <f t="shared" si="184"/>
        <v>11.662222222222223</v>
      </c>
      <c r="AJ528" s="14">
        <f t="shared" si="185"/>
        <v>0.97713414634146334</v>
      </c>
      <c r="AK528">
        <f t="shared" si="186"/>
        <v>56.25</v>
      </c>
      <c r="AL528" s="8">
        <f t="shared" si="187"/>
        <v>0.95522388059701502</v>
      </c>
      <c r="AM528" s="8">
        <f t="shared" si="188"/>
        <v>0.95499296765119546</v>
      </c>
      <c r="AN528" s="16">
        <f t="shared" si="189"/>
        <v>0.89137312306431205</v>
      </c>
      <c r="AO528" s="16">
        <f t="shared" si="190"/>
        <v>0.86337093384213204</v>
      </c>
      <c r="AP528" s="17">
        <f t="shared" si="191"/>
        <v>22918.51</v>
      </c>
      <c r="AQ528" s="17">
        <f t="shared" si="192"/>
        <v>32.234191279887483</v>
      </c>
      <c r="AR528" s="17">
        <f t="shared" si="193"/>
        <v>12746.890000000003</v>
      </c>
      <c r="AS528" s="17">
        <f t="shared" si="194"/>
        <v>17.928115330520399</v>
      </c>
      <c r="AT528" s="18" t="str">
        <f t="shared" si="195"/>
        <v>High</v>
      </c>
      <c r="AU528" s="16" t="str">
        <f t="shared" si="196"/>
        <v>Normal</v>
      </c>
      <c r="AV528" s="17">
        <f t="shared" si="197"/>
        <v>257.87353023909986</v>
      </c>
    </row>
    <row r="529" spans="1:48">
      <c r="A529">
        <v>528</v>
      </c>
      <c r="B529" s="2">
        <v>46039</v>
      </c>
      <c r="C529" t="s">
        <v>46</v>
      </c>
      <c r="D529" t="s">
        <v>77</v>
      </c>
      <c r="E529" t="s">
        <v>78</v>
      </c>
      <c r="F529" t="s">
        <v>29</v>
      </c>
      <c r="G529" t="s">
        <v>47</v>
      </c>
      <c r="H529" t="s">
        <v>631</v>
      </c>
      <c r="I529" t="s">
        <v>165</v>
      </c>
      <c r="J529" s="4">
        <v>498</v>
      </c>
      <c r="K529" s="4">
        <v>502</v>
      </c>
      <c r="L529" s="4">
        <v>473</v>
      </c>
      <c r="M529" s="4">
        <v>29</v>
      </c>
      <c r="N529" s="4">
        <v>9</v>
      </c>
      <c r="O529" s="4">
        <v>26</v>
      </c>
      <c r="P529" t="s">
        <v>76</v>
      </c>
      <c r="Q529" s="4">
        <v>64</v>
      </c>
      <c r="R529" s="4">
        <v>66</v>
      </c>
      <c r="S529" s="4">
        <v>76.099999999999994</v>
      </c>
      <c r="T529" s="5">
        <v>1.5</v>
      </c>
      <c r="U529" s="5">
        <v>20.59</v>
      </c>
      <c r="V529" s="43">
        <v>15851.09</v>
      </c>
      <c r="W529" s="5">
        <v>10.29</v>
      </c>
      <c r="X529" s="6" t="s">
        <v>45</v>
      </c>
      <c r="Y529" s="4">
        <v>30</v>
      </c>
      <c r="Z529" s="43">
        <v>24894.41</v>
      </c>
      <c r="AA529" s="8">
        <f t="shared" si="176"/>
        <v>1.0080321285140563</v>
      </c>
      <c r="AB529" s="8">
        <f t="shared" si="177"/>
        <v>5.7768924302788842E-2</v>
      </c>
      <c r="AC529" s="8">
        <f t="shared" si="178"/>
        <v>1.7928286852589643E-2</v>
      </c>
      <c r="AD529" s="8">
        <f t="shared" si="179"/>
        <v>0.94223107569721121</v>
      </c>
      <c r="AE529" s="11">
        <f t="shared" si="180"/>
        <v>0.43333333333333335</v>
      </c>
      <c r="AF529" s="11">
        <f t="shared" si="181"/>
        <v>54.545454545454547</v>
      </c>
      <c r="AG529" s="11">
        <f t="shared" si="182"/>
        <v>9.2033333333333331</v>
      </c>
      <c r="AH529" s="13">
        <f t="shared" si="183"/>
        <v>8.42</v>
      </c>
      <c r="AI529">
        <f t="shared" si="184"/>
        <v>8.8533333333333335</v>
      </c>
      <c r="AJ529" s="14">
        <f t="shared" si="185"/>
        <v>0.95105421686746983</v>
      </c>
      <c r="AK529">
        <f t="shared" si="186"/>
        <v>56.25</v>
      </c>
      <c r="AL529" s="8">
        <f t="shared" si="187"/>
        <v>0.96969696969696972</v>
      </c>
      <c r="AM529" s="8">
        <f t="shared" si="188"/>
        <v>0.94223107569721121</v>
      </c>
      <c r="AN529" s="16">
        <f t="shared" si="189"/>
        <v>0.86895790332645317</v>
      </c>
      <c r="AO529" s="16">
        <f t="shared" si="190"/>
        <v>0.86331173259641913</v>
      </c>
      <c r="AP529" s="17">
        <f t="shared" si="191"/>
        <v>15851.09</v>
      </c>
      <c r="AQ529" s="17">
        <f t="shared" si="192"/>
        <v>31.575876494023905</v>
      </c>
      <c r="AR529" s="17">
        <f t="shared" si="193"/>
        <v>9043.32</v>
      </c>
      <c r="AS529" s="17">
        <f t="shared" si="194"/>
        <v>18.014581673306772</v>
      </c>
      <c r="AT529" s="18" t="str">
        <f t="shared" si="195"/>
        <v>High</v>
      </c>
      <c r="AU529" s="16" t="str">
        <f t="shared" si="196"/>
        <v>Normal</v>
      </c>
      <c r="AV529" s="17">
        <f t="shared" si="197"/>
        <v>284.18288844621514</v>
      </c>
    </row>
    <row r="530" spans="1:48">
      <c r="A530">
        <v>529</v>
      </c>
      <c r="B530" s="2">
        <v>46156</v>
      </c>
      <c r="C530" t="s">
        <v>46</v>
      </c>
      <c r="D530" t="s">
        <v>55</v>
      </c>
      <c r="E530" t="s">
        <v>92</v>
      </c>
      <c r="F530" t="s">
        <v>29</v>
      </c>
      <c r="G530" t="s">
        <v>58</v>
      </c>
      <c r="H530" t="s">
        <v>632</v>
      </c>
      <c r="I530" t="s">
        <v>197</v>
      </c>
      <c r="J530" s="4">
        <v>721</v>
      </c>
      <c r="K530" s="4">
        <v>675</v>
      </c>
      <c r="L530" s="4">
        <v>645</v>
      </c>
      <c r="M530" s="4">
        <v>30</v>
      </c>
      <c r="N530" s="4">
        <v>11</v>
      </c>
      <c r="O530" s="4">
        <v>9</v>
      </c>
      <c r="P530" t="s">
        <v>54</v>
      </c>
      <c r="Q530" s="4">
        <v>49</v>
      </c>
      <c r="R530" s="4">
        <v>50</v>
      </c>
      <c r="S530" s="4">
        <v>72.2</v>
      </c>
      <c r="T530" s="5">
        <v>1.61</v>
      </c>
      <c r="U530" s="5">
        <v>21.98</v>
      </c>
      <c r="V530" s="43">
        <v>14057.22</v>
      </c>
      <c r="W530" s="5">
        <v>9.31</v>
      </c>
      <c r="X530" s="6" t="s">
        <v>34</v>
      </c>
      <c r="Y530" s="4">
        <v>15</v>
      </c>
      <c r="Z530" s="43">
        <v>23905.86</v>
      </c>
      <c r="AA530" s="8">
        <f t="shared" si="176"/>
        <v>0.93619972260748963</v>
      </c>
      <c r="AB530" s="8">
        <f t="shared" si="177"/>
        <v>4.4444444444444446E-2</v>
      </c>
      <c r="AC530" s="8">
        <f t="shared" si="178"/>
        <v>1.6296296296296295E-2</v>
      </c>
      <c r="AD530" s="8">
        <f t="shared" si="179"/>
        <v>0.9555555555555556</v>
      </c>
      <c r="AE530" s="11">
        <f t="shared" si="180"/>
        <v>0.15</v>
      </c>
      <c r="AF530" s="11">
        <f t="shared" si="181"/>
        <v>72</v>
      </c>
      <c r="AG530" s="11">
        <f t="shared" si="182"/>
        <v>9.375</v>
      </c>
      <c r="AH530" s="13">
        <f t="shared" si="183"/>
        <v>9.6636111111111109</v>
      </c>
      <c r="AI530">
        <f t="shared" si="184"/>
        <v>9.8136111111111113</v>
      </c>
      <c r="AJ530" s="14">
        <f t="shared" si="185"/>
        <v>0.98471510656967365</v>
      </c>
      <c r="AK530">
        <f t="shared" si="186"/>
        <v>73.469387755102048</v>
      </c>
      <c r="AL530" s="8">
        <f t="shared" si="187"/>
        <v>0.97999999999999987</v>
      </c>
      <c r="AM530" s="8">
        <f t="shared" si="188"/>
        <v>0.9555555555555556</v>
      </c>
      <c r="AN530" s="16">
        <f t="shared" si="189"/>
        <v>0.92213099090768991</v>
      </c>
      <c r="AO530" s="16">
        <f t="shared" si="190"/>
        <v>0.86329977037029593</v>
      </c>
      <c r="AP530" s="17">
        <f t="shared" si="191"/>
        <v>14057.22</v>
      </c>
      <c r="AQ530" s="17">
        <f t="shared" si="192"/>
        <v>20.825511111111108</v>
      </c>
      <c r="AR530" s="17">
        <f t="shared" si="193"/>
        <v>9848.6400000000012</v>
      </c>
      <c r="AS530" s="17">
        <f t="shared" si="194"/>
        <v>14.59057777777778</v>
      </c>
      <c r="AT530" s="18" t="str">
        <f t="shared" si="195"/>
        <v>Low</v>
      </c>
      <c r="AU530" s="16" t="str">
        <f t="shared" si="196"/>
        <v>Normal</v>
      </c>
      <c r="AV530" s="17">
        <f t="shared" si="197"/>
        <v>229.08062222222219</v>
      </c>
    </row>
    <row r="531" spans="1:48">
      <c r="A531">
        <v>530</v>
      </c>
      <c r="B531" s="2">
        <v>46173</v>
      </c>
      <c r="C531" t="s">
        <v>26</v>
      </c>
      <c r="D531" t="s">
        <v>108</v>
      </c>
      <c r="E531" t="s">
        <v>109</v>
      </c>
      <c r="F531" t="s">
        <v>29</v>
      </c>
      <c r="G531" t="s">
        <v>30</v>
      </c>
      <c r="H531" t="s">
        <v>633</v>
      </c>
      <c r="I531" t="s">
        <v>100</v>
      </c>
      <c r="J531" s="4">
        <v>917</v>
      </c>
      <c r="K531" s="4">
        <v>757</v>
      </c>
      <c r="L531" s="4">
        <v>621</v>
      </c>
      <c r="M531" s="4">
        <v>136</v>
      </c>
      <c r="N531" s="4">
        <v>48</v>
      </c>
      <c r="O531" s="4">
        <v>67</v>
      </c>
      <c r="P531" t="s">
        <v>70</v>
      </c>
      <c r="Q531" s="4">
        <v>42</v>
      </c>
      <c r="R531" s="4">
        <v>45</v>
      </c>
      <c r="S531" s="4">
        <v>83.1</v>
      </c>
      <c r="T531" s="5">
        <v>4.95</v>
      </c>
      <c r="U531" s="5">
        <v>24.8</v>
      </c>
      <c r="V531" s="43">
        <v>13511.66</v>
      </c>
      <c r="W531" s="5">
        <v>7.69</v>
      </c>
      <c r="X531" s="6" t="s">
        <v>34</v>
      </c>
      <c r="Y531" s="4">
        <v>47</v>
      </c>
      <c r="Z531" s="43">
        <v>20375.259999999998</v>
      </c>
      <c r="AA531" s="8">
        <f t="shared" si="176"/>
        <v>0.82551799345692478</v>
      </c>
      <c r="AB531" s="8">
        <f t="shared" si="177"/>
        <v>0.17965653896961692</v>
      </c>
      <c r="AC531" s="8">
        <f t="shared" si="178"/>
        <v>6.3408190224570671E-2</v>
      </c>
      <c r="AD531" s="8">
        <f t="shared" si="179"/>
        <v>0.82034346103038314</v>
      </c>
      <c r="AE531" s="11">
        <f t="shared" si="180"/>
        <v>1.1166666666666667</v>
      </c>
      <c r="AF531" s="11">
        <f t="shared" si="181"/>
        <v>80</v>
      </c>
      <c r="AG531" s="11">
        <f t="shared" si="182"/>
        <v>9.4625000000000004</v>
      </c>
      <c r="AH531" s="13">
        <f t="shared" si="183"/>
        <v>9.581666666666667</v>
      </c>
      <c r="AI531">
        <f t="shared" si="184"/>
        <v>10.698333333333334</v>
      </c>
      <c r="AJ531" s="14">
        <f t="shared" si="185"/>
        <v>0.89562237108583886</v>
      </c>
      <c r="AK531">
        <f t="shared" si="186"/>
        <v>85.714285714285708</v>
      </c>
      <c r="AL531" s="8">
        <f t="shared" si="187"/>
        <v>0.93333333333333335</v>
      </c>
      <c r="AM531" s="8">
        <f t="shared" si="188"/>
        <v>0.82034346103038314</v>
      </c>
      <c r="AN531" s="16">
        <f t="shared" si="189"/>
        <v>0.68573675862794214</v>
      </c>
      <c r="AO531" s="16">
        <f t="shared" si="190"/>
        <v>0.86317486332032267</v>
      </c>
      <c r="AP531" s="17">
        <f t="shared" si="191"/>
        <v>13511.66</v>
      </c>
      <c r="AQ531" s="17">
        <f t="shared" si="192"/>
        <v>17.84895640686922</v>
      </c>
      <c r="AR531" s="17">
        <f t="shared" si="193"/>
        <v>6863.5999999999985</v>
      </c>
      <c r="AS531" s="17">
        <f t="shared" si="194"/>
        <v>9.0668428005284003</v>
      </c>
      <c r="AT531" s="18" t="str">
        <f t="shared" si="195"/>
        <v>High</v>
      </c>
      <c r="AU531" s="16" t="str">
        <f t="shared" si="196"/>
        <v>Critical</v>
      </c>
      <c r="AV531" s="17">
        <f t="shared" si="197"/>
        <v>856.74990752972258</v>
      </c>
    </row>
    <row r="532" spans="1:48">
      <c r="A532">
        <v>531</v>
      </c>
      <c r="B532" s="2">
        <v>46075</v>
      </c>
      <c r="C532" t="s">
        <v>26</v>
      </c>
      <c r="D532" t="s">
        <v>108</v>
      </c>
      <c r="E532" t="s">
        <v>146</v>
      </c>
      <c r="F532" t="s">
        <v>57</v>
      </c>
      <c r="G532" t="s">
        <v>36</v>
      </c>
      <c r="H532" t="s">
        <v>634</v>
      </c>
      <c r="I532" t="s">
        <v>205</v>
      </c>
      <c r="J532" s="4">
        <v>770</v>
      </c>
      <c r="K532" s="4">
        <v>711</v>
      </c>
      <c r="L532" s="4">
        <v>646</v>
      </c>
      <c r="M532" s="4">
        <v>65</v>
      </c>
      <c r="N532" s="4">
        <v>21</v>
      </c>
      <c r="O532" s="4">
        <v>10</v>
      </c>
      <c r="P532" t="s">
        <v>61</v>
      </c>
      <c r="Q532" s="4">
        <v>45</v>
      </c>
      <c r="R532" s="4">
        <v>45</v>
      </c>
      <c r="S532" s="4">
        <v>74.900000000000006</v>
      </c>
      <c r="T532" s="5">
        <v>1.67</v>
      </c>
      <c r="U532" s="5">
        <v>28.49</v>
      </c>
      <c r="V532" s="43">
        <v>14059.31</v>
      </c>
      <c r="W532" s="5">
        <v>9.33</v>
      </c>
      <c r="X532" s="6" t="s">
        <v>89</v>
      </c>
      <c r="Y532" s="4">
        <v>29</v>
      </c>
      <c r="Z532" s="43">
        <v>22301.53</v>
      </c>
      <c r="AA532" s="8">
        <f t="shared" si="176"/>
        <v>0.92337662337662341</v>
      </c>
      <c r="AB532" s="8">
        <f t="shared" si="177"/>
        <v>9.1420534458509145E-2</v>
      </c>
      <c r="AC532" s="8">
        <f t="shared" si="178"/>
        <v>2.9535864978902954E-2</v>
      </c>
      <c r="AD532" s="8">
        <f t="shared" si="179"/>
        <v>0.90857946554149083</v>
      </c>
      <c r="AE532" s="11">
        <f t="shared" si="180"/>
        <v>0.16666666666666666</v>
      </c>
      <c r="AF532" s="11">
        <f t="shared" si="181"/>
        <v>80</v>
      </c>
      <c r="AG532" s="11">
        <f t="shared" si="182"/>
        <v>8.8874999999999993</v>
      </c>
      <c r="AH532" s="13">
        <f t="shared" si="183"/>
        <v>9.4583333333333339</v>
      </c>
      <c r="AI532">
        <f t="shared" si="184"/>
        <v>9.625</v>
      </c>
      <c r="AJ532" s="14">
        <f t="shared" si="185"/>
        <v>0.98268398268398272</v>
      </c>
      <c r="AK532">
        <f t="shared" si="186"/>
        <v>80</v>
      </c>
      <c r="AL532" s="8">
        <f t="shared" si="187"/>
        <v>1</v>
      </c>
      <c r="AM532" s="8">
        <f t="shared" si="188"/>
        <v>0.90857946554149083</v>
      </c>
      <c r="AN532" s="16">
        <f t="shared" si="189"/>
        <v>0.89284648778319664</v>
      </c>
      <c r="AO532" s="16">
        <f t="shared" si="190"/>
        <v>0.86355239120264682</v>
      </c>
      <c r="AP532" s="17">
        <f t="shared" si="191"/>
        <v>14059.31</v>
      </c>
      <c r="AQ532" s="17">
        <f t="shared" si="192"/>
        <v>19.773994374120957</v>
      </c>
      <c r="AR532" s="17">
        <f t="shared" si="193"/>
        <v>8242.2199999999993</v>
      </c>
      <c r="AS532" s="17">
        <f t="shared" si="194"/>
        <v>11.592433192686356</v>
      </c>
      <c r="AT532" s="18" t="str">
        <f t="shared" si="195"/>
        <v>Medium</v>
      </c>
      <c r="AU532" s="16" t="str">
        <f t="shared" si="196"/>
        <v>Normal</v>
      </c>
      <c r="AV532" s="17">
        <f t="shared" si="197"/>
        <v>415.25388185654009</v>
      </c>
    </row>
    <row r="533" spans="1:48">
      <c r="A533">
        <v>532</v>
      </c>
      <c r="B533" s="2">
        <v>46199</v>
      </c>
      <c r="C533" t="s">
        <v>26</v>
      </c>
      <c r="D533" t="s">
        <v>40</v>
      </c>
      <c r="E533" t="s">
        <v>41</v>
      </c>
      <c r="F533" t="s">
        <v>29</v>
      </c>
      <c r="G533" t="s">
        <v>36</v>
      </c>
      <c r="H533" t="s">
        <v>635</v>
      </c>
      <c r="I533" t="s">
        <v>117</v>
      </c>
      <c r="J533" s="4">
        <v>929</v>
      </c>
      <c r="K533" s="4">
        <v>889</v>
      </c>
      <c r="L533" s="4">
        <v>857</v>
      </c>
      <c r="M533" s="4">
        <v>32</v>
      </c>
      <c r="N533" s="4">
        <v>7</v>
      </c>
      <c r="O533" s="4">
        <v>45</v>
      </c>
      <c r="P533" t="s">
        <v>33</v>
      </c>
      <c r="Q533" s="4">
        <v>45</v>
      </c>
      <c r="R533" s="4">
        <v>48</v>
      </c>
      <c r="S533" s="4">
        <v>77.3</v>
      </c>
      <c r="T533" s="5">
        <v>2.5499999999999998</v>
      </c>
      <c r="U533" s="5">
        <v>29.73</v>
      </c>
      <c r="V533" s="43">
        <v>17276.46</v>
      </c>
      <c r="W533" s="5">
        <v>8.59</v>
      </c>
      <c r="X533" s="6" t="s">
        <v>34</v>
      </c>
      <c r="Y533" s="4">
        <v>2</v>
      </c>
      <c r="Z533" s="43">
        <v>30427.1</v>
      </c>
      <c r="AA533" s="8">
        <f t="shared" si="176"/>
        <v>0.95694294940796554</v>
      </c>
      <c r="AB533" s="8">
        <f t="shared" si="177"/>
        <v>3.59955005624297E-2</v>
      </c>
      <c r="AC533" s="8">
        <f t="shared" si="178"/>
        <v>7.874015748031496E-3</v>
      </c>
      <c r="AD533" s="8">
        <f t="shared" si="179"/>
        <v>0.96400449943757027</v>
      </c>
      <c r="AE533" s="11">
        <f t="shared" si="180"/>
        <v>0.75</v>
      </c>
      <c r="AF533" s="11">
        <f t="shared" si="181"/>
        <v>75</v>
      </c>
      <c r="AG533" s="11">
        <f t="shared" si="182"/>
        <v>11.853333333333333</v>
      </c>
      <c r="AH533" s="13">
        <f t="shared" si="183"/>
        <v>10.862500000000001</v>
      </c>
      <c r="AI533">
        <f t="shared" si="184"/>
        <v>11.612500000000001</v>
      </c>
      <c r="AJ533" s="14">
        <f t="shared" si="185"/>
        <v>0.93541442411194831</v>
      </c>
      <c r="AK533">
        <f t="shared" si="186"/>
        <v>80</v>
      </c>
      <c r="AL533" s="8">
        <f t="shared" si="187"/>
        <v>0.9375</v>
      </c>
      <c r="AM533" s="8">
        <f t="shared" si="188"/>
        <v>0.96400449943757027</v>
      </c>
      <c r="AN533" s="16">
        <f t="shared" si="189"/>
        <v>0.84538473157755167</v>
      </c>
      <c r="AO533" s="16">
        <f t="shared" si="190"/>
        <v>0.86348993044234734</v>
      </c>
      <c r="AP533" s="17">
        <f t="shared" si="191"/>
        <v>17276.46</v>
      </c>
      <c r="AQ533" s="17">
        <f t="shared" si="192"/>
        <v>19.433588301462315</v>
      </c>
      <c r="AR533" s="17">
        <f t="shared" si="193"/>
        <v>13150.64</v>
      </c>
      <c r="AS533" s="17">
        <f t="shared" si="194"/>
        <v>14.792620922384701</v>
      </c>
      <c r="AT533" s="18" t="str">
        <f t="shared" si="195"/>
        <v>High</v>
      </c>
      <c r="AU533" s="16" t="str">
        <f t="shared" si="196"/>
        <v>Warning</v>
      </c>
      <c r="AV533" s="17">
        <f t="shared" si="197"/>
        <v>136.0351181102362</v>
      </c>
    </row>
    <row r="534" spans="1:48">
      <c r="A534">
        <v>533</v>
      </c>
      <c r="B534" s="2">
        <v>46197</v>
      </c>
      <c r="C534" t="s">
        <v>46</v>
      </c>
      <c r="D534" t="s">
        <v>108</v>
      </c>
      <c r="E534" t="s">
        <v>109</v>
      </c>
      <c r="F534" t="s">
        <v>29</v>
      </c>
      <c r="G534" t="s">
        <v>47</v>
      </c>
      <c r="H534" t="s">
        <v>636</v>
      </c>
      <c r="I534" t="s">
        <v>38</v>
      </c>
      <c r="J534" s="4">
        <v>477</v>
      </c>
      <c r="K534" s="4">
        <v>508</v>
      </c>
      <c r="L534" s="4">
        <v>433</v>
      </c>
      <c r="M534" s="4">
        <v>75</v>
      </c>
      <c r="N534" s="4">
        <v>27</v>
      </c>
      <c r="O534" s="4">
        <v>47</v>
      </c>
      <c r="P534" t="s">
        <v>73</v>
      </c>
      <c r="Q534" s="4">
        <v>64</v>
      </c>
      <c r="R534" s="4">
        <v>68</v>
      </c>
      <c r="S534" s="4">
        <v>87.9</v>
      </c>
      <c r="T534" s="5">
        <v>3.22</v>
      </c>
      <c r="U534" s="5">
        <v>21.65</v>
      </c>
      <c r="V534" s="43">
        <v>15965.93</v>
      </c>
      <c r="W534" s="5">
        <v>9.2100000000000009</v>
      </c>
      <c r="X534" s="6" t="s">
        <v>34</v>
      </c>
      <c r="Y534" s="4">
        <v>15</v>
      </c>
      <c r="Z534" s="43">
        <v>22647.05</v>
      </c>
      <c r="AA534" s="8">
        <f t="shared" si="176"/>
        <v>1.0649895178197064</v>
      </c>
      <c r="AB534" s="8">
        <f t="shared" si="177"/>
        <v>0.14763779527559054</v>
      </c>
      <c r="AC534" s="8">
        <f t="shared" si="178"/>
        <v>5.3149606299212601E-2</v>
      </c>
      <c r="AD534" s="8">
        <f t="shared" si="179"/>
        <v>0.85236220472440949</v>
      </c>
      <c r="AE534" s="11">
        <f t="shared" si="180"/>
        <v>0.78333333333333333</v>
      </c>
      <c r="AF534" s="11">
        <f t="shared" si="181"/>
        <v>52.941176470588232</v>
      </c>
      <c r="AG534" s="11">
        <f t="shared" si="182"/>
        <v>9.5955555555555563</v>
      </c>
      <c r="AH534" s="13">
        <f t="shared" si="183"/>
        <v>7.6966666666666672</v>
      </c>
      <c r="AI534">
        <f t="shared" si="184"/>
        <v>8.48</v>
      </c>
      <c r="AJ534" s="14">
        <f t="shared" si="185"/>
        <v>0.90762578616352207</v>
      </c>
      <c r="AK534">
        <f t="shared" si="186"/>
        <v>56.25</v>
      </c>
      <c r="AL534" s="8">
        <f t="shared" si="187"/>
        <v>0.94117647058823528</v>
      </c>
      <c r="AM534" s="8">
        <f t="shared" si="188"/>
        <v>0.85236220472440949</v>
      </c>
      <c r="AN534" s="16">
        <f t="shared" si="189"/>
        <v>0.72811850932617894</v>
      </c>
      <c r="AO534" s="16">
        <f t="shared" si="190"/>
        <v>0.86352861676470793</v>
      </c>
      <c r="AP534" s="17">
        <f t="shared" si="191"/>
        <v>15965.93</v>
      </c>
      <c r="AQ534" s="17">
        <f t="shared" si="192"/>
        <v>31.428996062992127</v>
      </c>
      <c r="AR534" s="17">
        <f t="shared" si="193"/>
        <v>6681.119999999999</v>
      </c>
      <c r="AS534" s="17">
        <f t="shared" si="194"/>
        <v>13.151811023622045</v>
      </c>
      <c r="AT534" s="18" t="str">
        <f t="shared" si="195"/>
        <v>High</v>
      </c>
      <c r="AU534" s="16" t="str">
        <f t="shared" si="196"/>
        <v>Warning</v>
      </c>
      <c r="AV534" s="17">
        <f t="shared" si="197"/>
        <v>848.58289370078739</v>
      </c>
    </row>
    <row r="535" spans="1:48">
      <c r="A535">
        <v>534</v>
      </c>
      <c r="B535" s="2">
        <v>46033</v>
      </c>
      <c r="C535" t="s">
        <v>26</v>
      </c>
      <c r="D535" t="s">
        <v>77</v>
      </c>
      <c r="E535" t="s">
        <v>105</v>
      </c>
      <c r="F535" t="s">
        <v>29</v>
      </c>
      <c r="G535" t="s">
        <v>103</v>
      </c>
      <c r="H535" t="s">
        <v>637</v>
      </c>
      <c r="I535" t="s">
        <v>80</v>
      </c>
      <c r="J535" s="4">
        <v>607</v>
      </c>
      <c r="K535" s="4">
        <v>635</v>
      </c>
      <c r="L535" s="4">
        <v>587</v>
      </c>
      <c r="M535" s="4">
        <v>48</v>
      </c>
      <c r="N535" s="4">
        <v>11</v>
      </c>
      <c r="O535" s="4">
        <v>23</v>
      </c>
      <c r="P535" t="s">
        <v>76</v>
      </c>
      <c r="Q535" s="4">
        <v>57</v>
      </c>
      <c r="R535" s="4">
        <v>55</v>
      </c>
      <c r="S535" s="4">
        <v>63.2</v>
      </c>
      <c r="T535" s="5">
        <v>2.85</v>
      </c>
      <c r="U535" s="5">
        <v>24.07</v>
      </c>
      <c r="V535" s="43">
        <v>17925.98</v>
      </c>
      <c r="W535" s="5">
        <v>7.62</v>
      </c>
      <c r="X535" s="6" t="s">
        <v>45</v>
      </c>
      <c r="Y535" s="4">
        <v>25</v>
      </c>
      <c r="Z535" s="43">
        <v>27558.39</v>
      </c>
      <c r="AA535" s="8">
        <f t="shared" si="176"/>
        <v>1.0461285008237233</v>
      </c>
      <c r="AB535" s="8">
        <f t="shared" si="177"/>
        <v>7.5590551181102361E-2</v>
      </c>
      <c r="AC535" s="8">
        <f t="shared" si="178"/>
        <v>1.7322834645669291E-2</v>
      </c>
      <c r="AD535" s="8">
        <f t="shared" si="179"/>
        <v>0.92440944881889764</v>
      </c>
      <c r="AE535" s="11">
        <f t="shared" si="180"/>
        <v>0.38333333333333336</v>
      </c>
      <c r="AF535" s="11">
        <f t="shared" si="181"/>
        <v>65.454545454545453</v>
      </c>
      <c r="AG535" s="11">
        <f t="shared" si="182"/>
        <v>9.7013888888888893</v>
      </c>
      <c r="AH535" s="13">
        <f t="shared" si="183"/>
        <v>9.2275000000000009</v>
      </c>
      <c r="AI535">
        <f t="shared" si="184"/>
        <v>9.6108333333333338</v>
      </c>
      <c r="AJ535" s="14">
        <f t="shared" si="185"/>
        <v>0.96011445417497621</v>
      </c>
      <c r="AK535">
        <f t="shared" si="186"/>
        <v>63.157894736842103</v>
      </c>
      <c r="AL535" s="8">
        <f t="shared" si="187"/>
        <v>1.0363636363636364</v>
      </c>
      <c r="AM535" s="8">
        <f t="shared" si="188"/>
        <v>0.92440944881889764</v>
      </c>
      <c r="AN535" s="16">
        <f t="shared" si="189"/>
        <v>0.91981301423738093</v>
      </c>
      <c r="AO535" s="16">
        <f t="shared" si="190"/>
        <v>0.86381857416821639</v>
      </c>
      <c r="AP535" s="17">
        <f t="shared" si="191"/>
        <v>17925.98</v>
      </c>
      <c r="AQ535" s="17">
        <f t="shared" si="192"/>
        <v>28.229889763779529</v>
      </c>
      <c r="AR535" s="17">
        <f t="shared" si="193"/>
        <v>9632.41</v>
      </c>
      <c r="AS535" s="17">
        <f t="shared" si="194"/>
        <v>15.169149606299213</v>
      </c>
      <c r="AT535" s="18" t="str">
        <f t="shared" si="195"/>
        <v>Low</v>
      </c>
      <c r="AU535" s="16" t="str">
        <f t="shared" si="196"/>
        <v>Normal</v>
      </c>
      <c r="AV535" s="17">
        <f t="shared" si="197"/>
        <v>310.52878740157479</v>
      </c>
    </row>
    <row r="536" spans="1:48">
      <c r="A536">
        <v>535</v>
      </c>
      <c r="B536" s="2">
        <v>46177</v>
      </c>
      <c r="C536" t="s">
        <v>46</v>
      </c>
      <c r="D536" t="s">
        <v>55</v>
      </c>
      <c r="E536" t="s">
        <v>56</v>
      </c>
      <c r="F536" t="s">
        <v>29</v>
      </c>
      <c r="G536" t="s">
        <v>47</v>
      </c>
      <c r="H536" t="s">
        <v>638</v>
      </c>
      <c r="I536" t="s">
        <v>129</v>
      </c>
      <c r="J536" s="4">
        <v>478</v>
      </c>
      <c r="K536" s="4">
        <v>500</v>
      </c>
      <c r="L536" s="4">
        <v>466</v>
      </c>
      <c r="M536" s="4">
        <v>34</v>
      </c>
      <c r="N536" s="4">
        <v>9</v>
      </c>
      <c r="O536" s="4">
        <v>33</v>
      </c>
      <c r="P536" t="s">
        <v>81</v>
      </c>
      <c r="Q536" s="4">
        <v>64</v>
      </c>
      <c r="R536" s="4">
        <v>63</v>
      </c>
      <c r="S536" s="4">
        <v>70</v>
      </c>
      <c r="T536" s="5">
        <v>2.2200000000000002</v>
      </c>
      <c r="U536" s="5">
        <v>19.89</v>
      </c>
      <c r="V536" s="43">
        <v>15999.77</v>
      </c>
      <c r="W536" s="5">
        <v>7.94</v>
      </c>
      <c r="X536" s="6" t="s">
        <v>34</v>
      </c>
      <c r="Y536" s="4">
        <v>11</v>
      </c>
      <c r="Z536" s="43">
        <v>24418.52</v>
      </c>
      <c r="AA536" s="8">
        <f t="shared" si="176"/>
        <v>1.0460251046025104</v>
      </c>
      <c r="AB536" s="8">
        <f t="shared" si="177"/>
        <v>6.8000000000000005E-2</v>
      </c>
      <c r="AC536" s="8">
        <f t="shared" si="178"/>
        <v>1.7999999999999999E-2</v>
      </c>
      <c r="AD536" s="8">
        <f t="shared" si="179"/>
        <v>0.93200000000000005</v>
      </c>
      <c r="AE536" s="11">
        <f t="shared" si="180"/>
        <v>0.55000000000000004</v>
      </c>
      <c r="AF536" s="11">
        <f t="shared" si="181"/>
        <v>57.142857142857146</v>
      </c>
      <c r="AG536" s="11">
        <f t="shared" si="182"/>
        <v>8.75</v>
      </c>
      <c r="AH536" s="13">
        <f t="shared" si="183"/>
        <v>7.9477777777777776</v>
      </c>
      <c r="AI536">
        <f t="shared" si="184"/>
        <v>8.4977777777777774</v>
      </c>
      <c r="AJ536" s="14">
        <f t="shared" si="185"/>
        <v>0.93527719665271969</v>
      </c>
      <c r="AK536">
        <f t="shared" si="186"/>
        <v>56.25</v>
      </c>
      <c r="AL536" s="8">
        <f t="shared" si="187"/>
        <v>1.0158730158730158</v>
      </c>
      <c r="AM536" s="8">
        <f t="shared" si="188"/>
        <v>0.93200000000000005</v>
      </c>
      <c r="AN536" s="16">
        <f t="shared" si="189"/>
        <v>0.88551451152287974</v>
      </c>
      <c r="AO536" s="16">
        <f t="shared" si="190"/>
        <v>0.86369841442557882</v>
      </c>
      <c r="AP536" s="17">
        <f t="shared" si="191"/>
        <v>15999.77</v>
      </c>
      <c r="AQ536" s="17">
        <f t="shared" si="192"/>
        <v>31.99954</v>
      </c>
      <c r="AR536" s="17">
        <f t="shared" si="193"/>
        <v>8418.75</v>
      </c>
      <c r="AS536" s="17">
        <f t="shared" si="194"/>
        <v>16.837499999999999</v>
      </c>
      <c r="AT536" s="18" t="str">
        <f t="shared" si="195"/>
        <v>Medium</v>
      </c>
      <c r="AU536" s="16" t="str">
        <f t="shared" si="196"/>
        <v>Normal</v>
      </c>
      <c r="AV536" s="17">
        <f t="shared" si="197"/>
        <v>287.99585999999999</v>
      </c>
    </row>
    <row r="537" spans="1:48">
      <c r="A537">
        <v>536</v>
      </c>
      <c r="B537" s="2">
        <v>46167</v>
      </c>
      <c r="C537" t="s">
        <v>26</v>
      </c>
      <c r="D537" t="s">
        <v>27</v>
      </c>
      <c r="E537" t="s">
        <v>28</v>
      </c>
      <c r="F537" t="s">
        <v>57</v>
      </c>
      <c r="G537" t="s">
        <v>103</v>
      </c>
      <c r="H537" t="s">
        <v>639</v>
      </c>
      <c r="I537" t="s">
        <v>69</v>
      </c>
      <c r="J537" s="4">
        <v>592</v>
      </c>
      <c r="K537" s="4">
        <v>601</v>
      </c>
      <c r="L537" s="4">
        <v>564</v>
      </c>
      <c r="M537" s="4">
        <v>37</v>
      </c>
      <c r="N537" s="4">
        <v>12</v>
      </c>
      <c r="O537" s="4">
        <v>0</v>
      </c>
      <c r="P537" t="s">
        <v>39</v>
      </c>
      <c r="Q537" s="4">
        <v>57</v>
      </c>
      <c r="R537" s="4">
        <v>58</v>
      </c>
      <c r="S537" s="4">
        <v>68.2</v>
      </c>
      <c r="T537" s="5">
        <v>2.0699999999999998</v>
      </c>
      <c r="U537" s="5">
        <v>20.57</v>
      </c>
      <c r="V537" s="43">
        <v>16436.71</v>
      </c>
      <c r="W537" s="5">
        <v>10.26</v>
      </c>
      <c r="X537" s="6" t="s">
        <v>34</v>
      </c>
      <c r="Y537" s="4">
        <v>28</v>
      </c>
      <c r="Z537" s="43">
        <v>25612.22</v>
      </c>
      <c r="AA537" s="8">
        <f t="shared" si="176"/>
        <v>1.0152027027027026</v>
      </c>
      <c r="AB537" s="8">
        <f t="shared" si="177"/>
        <v>6.156405990016639E-2</v>
      </c>
      <c r="AC537" s="8">
        <f t="shared" si="178"/>
        <v>1.9966722129783693E-2</v>
      </c>
      <c r="AD537" s="8">
        <f t="shared" si="179"/>
        <v>0.93843594009983367</v>
      </c>
      <c r="AE537" s="11">
        <f t="shared" si="180"/>
        <v>0</v>
      </c>
      <c r="AF537" s="11">
        <f t="shared" si="181"/>
        <v>62.068965517241381</v>
      </c>
      <c r="AG537" s="11">
        <f t="shared" si="182"/>
        <v>9.6827777777777779</v>
      </c>
      <c r="AH537" s="13">
        <f t="shared" si="183"/>
        <v>9.3733333333333331</v>
      </c>
      <c r="AI537">
        <f t="shared" si="184"/>
        <v>9.3733333333333331</v>
      </c>
      <c r="AJ537" s="14">
        <f t="shared" si="185"/>
        <v>1</v>
      </c>
      <c r="AK537">
        <f t="shared" si="186"/>
        <v>63.157894736842103</v>
      </c>
      <c r="AL537" s="8">
        <f t="shared" si="187"/>
        <v>0.98275862068965525</v>
      </c>
      <c r="AM537" s="8">
        <f t="shared" si="188"/>
        <v>0.93843594009983367</v>
      </c>
      <c r="AN537" s="16">
        <f t="shared" si="189"/>
        <v>0.92225601009811242</v>
      </c>
      <c r="AO537" s="16">
        <f t="shared" si="190"/>
        <v>0.86365149808773523</v>
      </c>
      <c r="AP537" s="17">
        <f t="shared" si="191"/>
        <v>16436.71</v>
      </c>
      <c r="AQ537" s="17">
        <f t="shared" si="192"/>
        <v>27.348935108153078</v>
      </c>
      <c r="AR537" s="17">
        <f t="shared" si="193"/>
        <v>9175.510000000002</v>
      </c>
      <c r="AS537" s="17">
        <f t="shared" si="194"/>
        <v>15.267071547420969</v>
      </c>
      <c r="AT537" s="18" t="str">
        <f t="shared" si="195"/>
        <v>Medium</v>
      </c>
      <c r="AU537" s="16" t="str">
        <f t="shared" si="196"/>
        <v>Normal</v>
      </c>
      <c r="AV537" s="17">
        <f t="shared" si="197"/>
        <v>328.18722129783691</v>
      </c>
    </row>
    <row r="538" spans="1:48">
      <c r="A538">
        <v>537</v>
      </c>
      <c r="B538" s="2">
        <v>46067</v>
      </c>
      <c r="C538" t="s">
        <v>46</v>
      </c>
      <c r="D538" t="s">
        <v>108</v>
      </c>
      <c r="E538" t="s">
        <v>146</v>
      </c>
      <c r="F538" t="s">
        <v>29</v>
      </c>
      <c r="G538" t="s">
        <v>30</v>
      </c>
      <c r="H538" t="s">
        <v>640</v>
      </c>
      <c r="I538" t="s">
        <v>100</v>
      </c>
      <c r="J538" s="4">
        <v>793</v>
      </c>
      <c r="K538" s="4">
        <v>683</v>
      </c>
      <c r="L538" s="4">
        <v>620</v>
      </c>
      <c r="M538" s="4">
        <v>63</v>
      </c>
      <c r="N538" s="4">
        <v>18</v>
      </c>
      <c r="O538" s="4">
        <v>42</v>
      </c>
      <c r="P538" t="s">
        <v>61</v>
      </c>
      <c r="Q538" s="4">
        <v>42</v>
      </c>
      <c r="R538" s="4">
        <v>46</v>
      </c>
      <c r="S538" s="4">
        <v>77</v>
      </c>
      <c r="T538" s="5">
        <v>2.25</v>
      </c>
      <c r="U538" s="5">
        <v>26.21</v>
      </c>
      <c r="V538" s="43">
        <v>12580.18</v>
      </c>
      <c r="W538" s="5">
        <v>7.16</v>
      </c>
      <c r="X538" s="6" t="s">
        <v>45</v>
      </c>
      <c r="Y538" s="4">
        <v>3</v>
      </c>
      <c r="Z538" s="43">
        <v>19403.259999999998</v>
      </c>
      <c r="AA538" s="8">
        <f t="shared" si="176"/>
        <v>0.86128625472887765</v>
      </c>
      <c r="AB538" s="8">
        <f t="shared" si="177"/>
        <v>9.224011713030747E-2</v>
      </c>
      <c r="AC538" s="8">
        <f t="shared" si="178"/>
        <v>2.6354319180087848E-2</v>
      </c>
      <c r="AD538" s="8">
        <f t="shared" si="179"/>
        <v>0.90775988286969256</v>
      </c>
      <c r="AE538" s="11">
        <f t="shared" si="180"/>
        <v>0.7</v>
      </c>
      <c r="AF538" s="11">
        <f t="shared" si="181"/>
        <v>78.260869565217391</v>
      </c>
      <c r="AG538" s="11">
        <f t="shared" si="182"/>
        <v>8.7272222222222222</v>
      </c>
      <c r="AH538" s="13">
        <f t="shared" si="183"/>
        <v>8.5516666666666676</v>
      </c>
      <c r="AI538">
        <f t="shared" si="184"/>
        <v>9.2516666666666669</v>
      </c>
      <c r="AJ538" s="14">
        <f t="shared" si="185"/>
        <v>0.92433795712484246</v>
      </c>
      <c r="AK538">
        <f t="shared" si="186"/>
        <v>85.714285714285708</v>
      </c>
      <c r="AL538" s="8">
        <f t="shared" si="187"/>
        <v>0.91304347826086962</v>
      </c>
      <c r="AM538" s="8">
        <f t="shared" si="188"/>
        <v>0.90775988286969256</v>
      </c>
      <c r="AN538" s="16">
        <f t="shared" si="189"/>
        <v>0.76611370563151371</v>
      </c>
      <c r="AO538" s="16">
        <f t="shared" si="190"/>
        <v>0.8635251952601265</v>
      </c>
      <c r="AP538" s="17">
        <f t="shared" si="191"/>
        <v>12580.18</v>
      </c>
      <c r="AQ538" s="17">
        <f t="shared" si="192"/>
        <v>18.41900439238653</v>
      </c>
      <c r="AR538" s="17">
        <f t="shared" si="193"/>
        <v>6823.0799999999981</v>
      </c>
      <c r="AS538" s="17">
        <f t="shared" si="194"/>
        <v>9.9898682284040969</v>
      </c>
      <c r="AT538" s="18" t="str">
        <f t="shared" si="195"/>
        <v>High</v>
      </c>
      <c r="AU538" s="16" t="str">
        <f t="shared" si="196"/>
        <v>Warning</v>
      </c>
      <c r="AV538" s="17">
        <f t="shared" si="197"/>
        <v>331.54207906295755</v>
      </c>
    </row>
    <row r="539" spans="1:48">
      <c r="A539">
        <v>538</v>
      </c>
      <c r="B539" s="2">
        <v>46158</v>
      </c>
      <c r="C539" t="s">
        <v>26</v>
      </c>
      <c r="D539" t="s">
        <v>77</v>
      </c>
      <c r="E539" t="s">
        <v>84</v>
      </c>
      <c r="F539" t="s">
        <v>42</v>
      </c>
      <c r="G539" t="s">
        <v>103</v>
      </c>
      <c r="H539" t="s">
        <v>641</v>
      </c>
      <c r="I539" t="s">
        <v>134</v>
      </c>
      <c r="J539" s="4">
        <v>750</v>
      </c>
      <c r="K539" s="4">
        <v>623</v>
      </c>
      <c r="L539" s="4">
        <v>582</v>
      </c>
      <c r="M539" s="4">
        <v>41</v>
      </c>
      <c r="N539" s="4">
        <v>12</v>
      </c>
      <c r="O539" s="4">
        <v>44</v>
      </c>
      <c r="P539" t="s">
        <v>54</v>
      </c>
      <c r="Q539" s="4">
        <v>57</v>
      </c>
      <c r="R539" s="4">
        <v>57</v>
      </c>
      <c r="S539" s="4">
        <v>67.599999999999994</v>
      </c>
      <c r="T539" s="5">
        <v>2.41</v>
      </c>
      <c r="U539" s="5">
        <v>27.99</v>
      </c>
      <c r="V539" s="43">
        <v>17893.41</v>
      </c>
      <c r="W539" s="5">
        <v>7.11</v>
      </c>
      <c r="X539" s="6" t="s">
        <v>34</v>
      </c>
      <c r="Y539" s="4">
        <v>35</v>
      </c>
      <c r="Z539" s="43">
        <v>26511.27</v>
      </c>
      <c r="AA539" s="8">
        <f t="shared" si="176"/>
        <v>0.83066666666666666</v>
      </c>
      <c r="AB539" s="8">
        <f t="shared" si="177"/>
        <v>6.5810593900481537E-2</v>
      </c>
      <c r="AC539" s="8">
        <f t="shared" si="178"/>
        <v>1.9261637239165328E-2</v>
      </c>
      <c r="AD539" s="8">
        <f t="shared" si="179"/>
        <v>0.9341894060995185</v>
      </c>
      <c r="AE539" s="11">
        <f t="shared" si="180"/>
        <v>0.73333333333333328</v>
      </c>
      <c r="AF539" s="11">
        <f t="shared" si="181"/>
        <v>63.157894736842103</v>
      </c>
      <c r="AG539" s="11">
        <f t="shared" si="182"/>
        <v>9.8641666666666659</v>
      </c>
      <c r="AH539" s="13">
        <f t="shared" si="183"/>
        <v>11.141666666666667</v>
      </c>
      <c r="AI539">
        <f t="shared" si="184"/>
        <v>11.875</v>
      </c>
      <c r="AJ539" s="14">
        <f t="shared" si="185"/>
        <v>0.93824561403508777</v>
      </c>
      <c r="AK539">
        <f t="shared" si="186"/>
        <v>63.157894736842103</v>
      </c>
      <c r="AL539" s="8">
        <f t="shared" si="187"/>
        <v>1</v>
      </c>
      <c r="AM539" s="8">
        <f t="shared" si="188"/>
        <v>0.9341894060995185</v>
      </c>
      <c r="AN539" s="16">
        <f t="shared" si="189"/>
        <v>0.87649911295091676</v>
      </c>
      <c r="AO539" s="16">
        <f t="shared" si="190"/>
        <v>0.86373558724636557</v>
      </c>
      <c r="AP539" s="17">
        <f t="shared" si="191"/>
        <v>17893.41</v>
      </c>
      <c r="AQ539" s="17">
        <f t="shared" si="192"/>
        <v>28.721364365971109</v>
      </c>
      <c r="AR539" s="17">
        <f t="shared" si="193"/>
        <v>8617.86</v>
      </c>
      <c r="AS539" s="17">
        <f t="shared" si="194"/>
        <v>13.832841091492778</v>
      </c>
      <c r="AT539" s="18" t="str">
        <f t="shared" si="195"/>
        <v>High</v>
      </c>
      <c r="AU539" s="16" t="str">
        <f t="shared" si="196"/>
        <v>Normal</v>
      </c>
      <c r="AV539" s="17">
        <f t="shared" si="197"/>
        <v>344.65637239165329</v>
      </c>
    </row>
    <row r="540" spans="1:48">
      <c r="A540">
        <v>539</v>
      </c>
      <c r="B540" s="2">
        <v>46063</v>
      </c>
      <c r="C540" t="s">
        <v>46</v>
      </c>
      <c r="D540" t="s">
        <v>55</v>
      </c>
      <c r="E540" t="s">
        <v>98</v>
      </c>
      <c r="F540" t="s">
        <v>29</v>
      </c>
      <c r="G540" t="s">
        <v>58</v>
      </c>
      <c r="H540" t="s">
        <v>642</v>
      </c>
      <c r="I540" t="s">
        <v>140</v>
      </c>
      <c r="J540" s="4">
        <v>817</v>
      </c>
      <c r="K540" s="4">
        <v>697</v>
      </c>
      <c r="L540" s="4">
        <v>635</v>
      </c>
      <c r="M540" s="4">
        <v>62</v>
      </c>
      <c r="N540" s="4">
        <v>22</v>
      </c>
      <c r="O540" s="4">
        <v>73</v>
      </c>
      <c r="P540" t="s">
        <v>70</v>
      </c>
      <c r="Q540" s="4">
        <v>49</v>
      </c>
      <c r="R540" s="4">
        <v>53</v>
      </c>
      <c r="S540" s="4">
        <v>67.900000000000006</v>
      </c>
      <c r="T540" s="5">
        <v>2.37</v>
      </c>
      <c r="U540" s="5">
        <v>30.4</v>
      </c>
      <c r="V540" s="43">
        <v>15537.07</v>
      </c>
      <c r="W540" s="5">
        <v>8.2899999999999991</v>
      </c>
      <c r="X540" s="6" t="s">
        <v>45</v>
      </c>
      <c r="Y540" s="4">
        <v>40</v>
      </c>
      <c r="Z540" s="43">
        <v>24315.439999999999</v>
      </c>
      <c r="AA540" s="8">
        <f t="shared" si="176"/>
        <v>0.85312117503059981</v>
      </c>
      <c r="AB540" s="8">
        <f t="shared" si="177"/>
        <v>8.8952654232424683E-2</v>
      </c>
      <c r="AC540" s="8">
        <f t="shared" si="178"/>
        <v>3.1563845050215207E-2</v>
      </c>
      <c r="AD540" s="8">
        <f t="shared" si="179"/>
        <v>0.91104734576757529</v>
      </c>
      <c r="AE540" s="11">
        <f t="shared" si="180"/>
        <v>1.2166666666666666</v>
      </c>
      <c r="AF540" s="11">
        <f t="shared" si="181"/>
        <v>67.924528301886795</v>
      </c>
      <c r="AG540" s="11">
        <f t="shared" si="182"/>
        <v>10.261388888888888</v>
      </c>
      <c r="AH540" s="13">
        <f t="shared" si="183"/>
        <v>9.9036111111111111</v>
      </c>
      <c r="AI540">
        <f t="shared" si="184"/>
        <v>11.120277777777778</v>
      </c>
      <c r="AJ540" s="14">
        <f t="shared" si="185"/>
        <v>0.89059026303299782</v>
      </c>
      <c r="AK540">
        <f t="shared" si="186"/>
        <v>73.469387755102048</v>
      </c>
      <c r="AL540" s="8">
        <f t="shared" si="187"/>
        <v>0.92452830188679236</v>
      </c>
      <c r="AM540" s="8">
        <f t="shared" si="188"/>
        <v>0.91104734576757529</v>
      </c>
      <c r="AN540" s="16">
        <f t="shared" si="189"/>
        <v>0.75013443150623216</v>
      </c>
      <c r="AO540" s="16">
        <f t="shared" si="190"/>
        <v>0.86370796056735133</v>
      </c>
      <c r="AP540" s="17">
        <f t="shared" si="191"/>
        <v>15537.07</v>
      </c>
      <c r="AQ540" s="17">
        <f t="shared" si="192"/>
        <v>22.29134863701578</v>
      </c>
      <c r="AR540" s="17">
        <f t="shared" si="193"/>
        <v>8778.369999999999</v>
      </c>
      <c r="AS540" s="17">
        <f t="shared" si="194"/>
        <v>12.594505021520803</v>
      </c>
      <c r="AT540" s="18" t="str">
        <f t="shared" si="195"/>
        <v>High</v>
      </c>
      <c r="AU540" s="16" t="str">
        <f t="shared" si="196"/>
        <v>Warning</v>
      </c>
      <c r="AV540" s="17">
        <f t="shared" si="197"/>
        <v>490.40967001434717</v>
      </c>
    </row>
    <row r="541" spans="1:48">
      <c r="A541">
        <v>540</v>
      </c>
      <c r="B541" s="2">
        <v>46032</v>
      </c>
      <c r="C541" t="s">
        <v>26</v>
      </c>
      <c r="D541" t="s">
        <v>27</v>
      </c>
      <c r="E541" t="s">
        <v>51</v>
      </c>
      <c r="F541" t="s">
        <v>29</v>
      </c>
      <c r="G541" t="s">
        <v>47</v>
      </c>
      <c r="H541" t="s">
        <v>643</v>
      </c>
      <c r="I541" t="s">
        <v>129</v>
      </c>
      <c r="J541" s="4">
        <v>534</v>
      </c>
      <c r="K541" s="4">
        <v>636</v>
      </c>
      <c r="L541" s="4">
        <v>610</v>
      </c>
      <c r="M541" s="4">
        <v>26</v>
      </c>
      <c r="N541" s="4">
        <v>10</v>
      </c>
      <c r="O541" s="4">
        <v>7</v>
      </c>
      <c r="P541" t="s">
        <v>33</v>
      </c>
      <c r="Q541" s="4">
        <v>64</v>
      </c>
      <c r="R541" s="4">
        <v>63</v>
      </c>
      <c r="S541" s="4">
        <v>74.2</v>
      </c>
      <c r="T541" s="5">
        <v>2.88</v>
      </c>
      <c r="U541" s="5">
        <v>23.11</v>
      </c>
      <c r="V541" s="43">
        <v>19657.060000000001</v>
      </c>
      <c r="W541" s="5">
        <v>11.34</v>
      </c>
      <c r="X541" s="6" t="s">
        <v>34</v>
      </c>
      <c r="Y541" s="4">
        <v>32</v>
      </c>
      <c r="Z541" s="43">
        <v>30961.57</v>
      </c>
      <c r="AA541" s="8">
        <f t="shared" si="176"/>
        <v>1.1910112359550562</v>
      </c>
      <c r="AB541" s="8">
        <f t="shared" si="177"/>
        <v>4.0880503144654086E-2</v>
      </c>
      <c r="AC541" s="8">
        <f t="shared" si="178"/>
        <v>1.5723270440251572E-2</v>
      </c>
      <c r="AD541" s="8">
        <f t="shared" si="179"/>
        <v>0.95911949685534592</v>
      </c>
      <c r="AE541" s="11">
        <f t="shared" si="180"/>
        <v>0.11666666666666667</v>
      </c>
      <c r="AF541" s="11">
        <f t="shared" si="181"/>
        <v>57.142857142857146</v>
      </c>
      <c r="AG541" s="11">
        <f t="shared" si="182"/>
        <v>11.13</v>
      </c>
      <c r="AH541" s="13">
        <f t="shared" si="183"/>
        <v>9.3766666666666669</v>
      </c>
      <c r="AI541">
        <f t="shared" si="184"/>
        <v>9.4933333333333341</v>
      </c>
      <c r="AJ541" s="14">
        <f t="shared" si="185"/>
        <v>0.98771067415730329</v>
      </c>
      <c r="AK541">
        <f t="shared" si="186"/>
        <v>56.25</v>
      </c>
      <c r="AL541" s="8">
        <f t="shared" si="187"/>
        <v>1.0158730158730158</v>
      </c>
      <c r="AM541" s="8">
        <f t="shared" si="188"/>
        <v>0.95911949685534592</v>
      </c>
      <c r="AN541" s="16">
        <f t="shared" si="189"/>
        <v>0.96236958967508035</v>
      </c>
      <c r="AO541" s="16">
        <f t="shared" si="190"/>
        <v>0.86395432397095462</v>
      </c>
      <c r="AP541" s="17">
        <f t="shared" si="191"/>
        <v>19657.060000000001</v>
      </c>
      <c r="AQ541" s="17">
        <f t="shared" si="192"/>
        <v>30.907327044025159</v>
      </c>
      <c r="AR541" s="17">
        <f t="shared" si="193"/>
        <v>11304.509999999998</v>
      </c>
      <c r="AS541" s="17">
        <f t="shared" si="194"/>
        <v>17.774386792452827</v>
      </c>
      <c r="AT541" s="18" t="str">
        <f t="shared" si="195"/>
        <v>High</v>
      </c>
      <c r="AU541" s="16" t="str">
        <f t="shared" si="196"/>
        <v>Normal</v>
      </c>
      <c r="AV541" s="17">
        <f t="shared" si="197"/>
        <v>309.07327044025158</v>
      </c>
    </row>
    <row r="542" spans="1:48">
      <c r="A542">
        <v>541</v>
      </c>
      <c r="B542" s="2">
        <v>46166</v>
      </c>
      <c r="C542" t="s">
        <v>26</v>
      </c>
      <c r="D542" t="s">
        <v>77</v>
      </c>
      <c r="E542" t="s">
        <v>84</v>
      </c>
      <c r="F542" t="s">
        <v>29</v>
      </c>
      <c r="G542" t="s">
        <v>103</v>
      </c>
      <c r="H542" t="s">
        <v>644</v>
      </c>
      <c r="I542" t="s">
        <v>86</v>
      </c>
      <c r="J542" s="4">
        <v>560</v>
      </c>
      <c r="K542" s="4">
        <v>577</v>
      </c>
      <c r="L542" s="4">
        <v>534</v>
      </c>
      <c r="M542" s="4">
        <v>43</v>
      </c>
      <c r="N542" s="4">
        <v>9</v>
      </c>
      <c r="O542" s="4">
        <v>0</v>
      </c>
      <c r="P542" t="s">
        <v>39</v>
      </c>
      <c r="Q542" s="4">
        <v>57</v>
      </c>
      <c r="R542" s="4">
        <v>57</v>
      </c>
      <c r="S542" s="4">
        <v>68.900000000000006</v>
      </c>
      <c r="T542" s="5">
        <v>2.91</v>
      </c>
      <c r="U542" s="5">
        <v>16.45</v>
      </c>
      <c r="V542" s="43">
        <v>15815.73</v>
      </c>
      <c r="W542" s="5">
        <v>9.0399999999999991</v>
      </c>
      <c r="X542" s="6" t="s">
        <v>45</v>
      </c>
      <c r="Y542" s="4">
        <v>11</v>
      </c>
      <c r="Z542" s="43">
        <v>24691.01</v>
      </c>
      <c r="AA542" s="8">
        <f t="shared" si="176"/>
        <v>1.0303571428571427</v>
      </c>
      <c r="AB542" s="8">
        <f t="shared" si="177"/>
        <v>7.452339688041594E-2</v>
      </c>
      <c r="AC542" s="8">
        <f t="shared" si="178"/>
        <v>1.5597920277296361E-2</v>
      </c>
      <c r="AD542" s="8">
        <f t="shared" si="179"/>
        <v>0.92547660311958402</v>
      </c>
      <c r="AE542" s="11">
        <f t="shared" si="180"/>
        <v>0</v>
      </c>
      <c r="AF542" s="11">
        <f t="shared" si="181"/>
        <v>63.157894736842103</v>
      </c>
      <c r="AG542" s="11">
        <f t="shared" si="182"/>
        <v>9.1358333333333341</v>
      </c>
      <c r="AH542" s="13">
        <f t="shared" si="183"/>
        <v>8.8666666666666671</v>
      </c>
      <c r="AI542">
        <f t="shared" si="184"/>
        <v>8.8666666666666671</v>
      </c>
      <c r="AJ542" s="14">
        <f t="shared" si="185"/>
        <v>1</v>
      </c>
      <c r="AK542">
        <f t="shared" si="186"/>
        <v>63.157894736842103</v>
      </c>
      <c r="AL542" s="8">
        <f t="shared" si="187"/>
        <v>1</v>
      </c>
      <c r="AM542" s="8">
        <f t="shared" si="188"/>
        <v>0.92547660311958402</v>
      </c>
      <c r="AN542" s="16">
        <f t="shared" si="189"/>
        <v>0.92547660311958402</v>
      </c>
      <c r="AO542" s="16">
        <f t="shared" si="190"/>
        <v>0.86374037774116308</v>
      </c>
      <c r="AP542" s="17">
        <f t="shared" si="191"/>
        <v>15815.73</v>
      </c>
      <c r="AQ542" s="17">
        <f t="shared" si="192"/>
        <v>27.410277296360483</v>
      </c>
      <c r="AR542" s="17">
        <f t="shared" si="193"/>
        <v>8875.2799999999988</v>
      </c>
      <c r="AS542" s="17">
        <f t="shared" si="194"/>
        <v>15.381767764298091</v>
      </c>
      <c r="AT542" s="18" t="str">
        <f t="shared" si="195"/>
        <v>Low</v>
      </c>
      <c r="AU542" s="16" t="str">
        <f t="shared" si="196"/>
        <v>Normal</v>
      </c>
      <c r="AV542" s="17">
        <f t="shared" si="197"/>
        <v>246.69249566724434</v>
      </c>
    </row>
    <row r="543" spans="1:48">
      <c r="A543">
        <v>542</v>
      </c>
      <c r="B543" s="2">
        <v>46115</v>
      </c>
      <c r="C543" t="s">
        <v>46</v>
      </c>
      <c r="D543" t="s">
        <v>55</v>
      </c>
      <c r="E543" t="s">
        <v>92</v>
      </c>
      <c r="F543" t="s">
        <v>29</v>
      </c>
      <c r="G543" t="s">
        <v>47</v>
      </c>
      <c r="H543" t="s">
        <v>645</v>
      </c>
      <c r="I543" t="s">
        <v>165</v>
      </c>
      <c r="J543" s="4">
        <v>692</v>
      </c>
      <c r="K543" s="4">
        <v>722</v>
      </c>
      <c r="L543" s="4">
        <v>682</v>
      </c>
      <c r="M543" s="4">
        <v>40</v>
      </c>
      <c r="N543" s="4">
        <v>16</v>
      </c>
      <c r="O543" s="4">
        <v>21</v>
      </c>
      <c r="P543" t="s">
        <v>33</v>
      </c>
      <c r="Q543" s="4">
        <v>64</v>
      </c>
      <c r="R543" s="4">
        <v>65</v>
      </c>
      <c r="S543" s="4">
        <v>75.099999999999994</v>
      </c>
      <c r="T543" s="5">
        <v>2.62</v>
      </c>
      <c r="U543" s="5">
        <v>22.78</v>
      </c>
      <c r="V543" s="43">
        <v>23618.6</v>
      </c>
      <c r="W543" s="5">
        <v>8.19</v>
      </c>
      <c r="X543" s="6" t="s">
        <v>50</v>
      </c>
      <c r="Y543" s="4">
        <v>42</v>
      </c>
      <c r="Z543" s="43">
        <v>35022.15</v>
      </c>
      <c r="AA543" s="8">
        <f t="shared" si="176"/>
        <v>1.0433526011560694</v>
      </c>
      <c r="AB543" s="8">
        <f t="shared" si="177"/>
        <v>5.5401662049861494E-2</v>
      </c>
      <c r="AC543" s="8">
        <f t="shared" si="178"/>
        <v>2.2160664819944598E-2</v>
      </c>
      <c r="AD543" s="8">
        <f t="shared" si="179"/>
        <v>0.94459833795013848</v>
      </c>
      <c r="AE543" s="11">
        <f t="shared" si="180"/>
        <v>0.35</v>
      </c>
      <c r="AF543" s="11">
        <f t="shared" si="181"/>
        <v>55.384615384615387</v>
      </c>
      <c r="AG543" s="11">
        <f t="shared" si="182"/>
        <v>13.036111111111111</v>
      </c>
      <c r="AH543" s="13">
        <f t="shared" si="183"/>
        <v>11.952222222222222</v>
      </c>
      <c r="AI543">
        <f t="shared" si="184"/>
        <v>12.302222222222222</v>
      </c>
      <c r="AJ543" s="14">
        <f t="shared" si="185"/>
        <v>0.97154985549132955</v>
      </c>
      <c r="AK543">
        <f t="shared" si="186"/>
        <v>56.25</v>
      </c>
      <c r="AL543" s="8">
        <f t="shared" si="187"/>
        <v>0.98461538461538467</v>
      </c>
      <c r="AM543" s="8">
        <f t="shared" si="188"/>
        <v>0.94459833795013848</v>
      </c>
      <c r="AN543" s="16">
        <f t="shared" si="189"/>
        <v>0.90360554213691779</v>
      </c>
      <c r="AO543" s="16">
        <f t="shared" si="190"/>
        <v>0.86360587616081796</v>
      </c>
      <c r="AP543" s="17">
        <f t="shared" si="191"/>
        <v>23618.6</v>
      </c>
      <c r="AQ543" s="17">
        <f t="shared" si="192"/>
        <v>32.712742382271465</v>
      </c>
      <c r="AR543" s="17">
        <f t="shared" si="193"/>
        <v>11403.550000000003</v>
      </c>
      <c r="AS543" s="17">
        <f t="shared" si="194"/>
        <v>15.794390581717456</v>
      </c>
      <c r="AT543" s="18" t="str">
        <f t="shared" si="195"/>
        <v>High</v>
      </c>
      <c r="AU543" s="16" t="str">
        <f t="shared" si="196"/>
        <v>Normal</v>
      </c>
      <c r="AV543" s="17">
        <f t="shared" si="197"/>
        <v>523.40387811634344</v>
      </c>
    </row>
    <row r="544" spans="1:48">
      <c r="A544">
        <v>543</v>
      </c>
      <c r="B544" s="2">
        <v>46044</v>
      </c>
      <c r="C544" t="s">
        <v>46</v>
      </c>
      <c r="D544" t="s">
        <v>55</v>
      </c>
      <c r="E544" t="s">
        <v>98</v>
      </c>
      <c r="F544" t="s">
        <v>29</v>
      </c>
      <c r="G544" t="s">
        <v>47</v>
      </c>
      <c r="H544" t="s">
        <v>646</v>
      </c>
      <c r="I544" t="s">
        <v>86</v>
      </c>
      <c r="J544" s="4">
        <v>493</v>
      </c>
      <c r="K544" s="4">
        <v>448</v>
      </c>
      <c r="L544" s="4">
        <v>404</v>
      </c>
      <c r="M544" s="4">
        <v>44</v>
      </c>
      <c r="N544" s="4">
        <v>18</v>
      </c>
      <c r="O544" s="4">
        <v>44</v>
      </c>
      <c r="P544" t="s">
        <v>76</v>
      </c>
      <c r="Q544" s="4">
        <v>64</v>
      </c>
      <c r="R544" s="4">
        <v>64</v>
      </c>
      <c r="S544" s="4">
        <v>74.7</v>
      </c>
      <c r="T544" s="5">
        <v>1.73</v>
      </c>
      <c r="U544" s="5">
        <v>16.53</v>
      </c>
      <c r="V544" s="43">
        <v>14713.11</v>
      </c>
      <c r="W544" s="5">
        <v>8.51</v>
      </c>
      <c r="X544" s="6" t="s">
        <v>89</v>
      </c>
      <c r="Y544" s="4">
        <v>23</v>
      </c>
      <c r="Z544" s="43">
        <v>20797.400000000001</v>
      </c>
      <c r="AA544" s="8">
        <f t="shared" si="176"/>
        <v>0.90872210953346855</v>
      </c>
      <c r="AB544" s="8">
        <f t="shared" si="177"/>
        <v>9.8214285714285712E-2</v>
      </c>
      <c r="AC544" s="8">
        <f t="shared" si="178"/>
        <v>4.0178571428571432E-2</v>
      </c>
      <c r="AD544" s="8">
        <f t="shared" si="179"/>
        <v>0.9017857142857143</v>
      </c>
      <c r="AE544" s="11">
        <f t="shared" si="180"/>
        <v>0.73333333333333328</v>
      </c>
      <c r="AF544" s="11">
        <f t="shared" si="181"/>
        <v>56.25</v>
      </c>
      <c r="AG544" s="11">
        <f t="shared" si="182"/>
        <v>7.9644444444444442</v>
      </c>
      <c r="AH544" s="13">
        <f t="shared" si="183"/>
        <v>8.0311111111111124</v>
      </c>
      <c r="AI544">
        <f t="shared" si="184"/>
        <v>8.7644444444444449</v>
      </c>
      <c r="AJ544" s="14">
        <f t="shared" si="185"/>
        <v>0.91632860040567965</v>
      </c>
      <c r="AK544">
        <f t="shared" si="186"/>
        <v>56.25</v>
      </c>
      <c r="AL544" s="8">
        <f t="shared" si="187"/>
        <v>1</v>
      </c>
      <c r="AM544" s="8">
        <f t="shared" si="188"/>
        <v>0.9017857142857143</v>
      </c>
      <c r="AN544" s="16">
        <f t="shared" si="189"/>
        <v>0.82633204143726469</v>
      </c>
      <c r="AO544" s="16">
        <f t="shared" si="190"/>
        <v>0.86351854064558631</v>
      </c>
      <c r="AP544" s="17">
        <f t="shared" si="191"/>
        <v>14713.11</v>
      </c>
      <c r="AQ544" s="17">
        <f t="shared" si="192"/>
        <v>32.841763392857146</v>
      </c>
      <c r="AR544" s="17">
        <f t="shared" si="193"/>
        <v>6084.2900000000009</v>
      </c>
      <c r="AS544" s="17">
        <f t="shared" si="194"/>
        <v>13.581004464285716</v>
      </c>
      <c r="AT544" s="18" t="str">
        <f t="shared" si="195"/>
        <v>Medium</v>
      </c>
      <c r="AU544" s="16" t="str">
        <f t="shared" si="196"/>
        <v>Warning</v>
      </c>
      <c r="AV544" s="17">
        <f t="shared" si="197"/>
        <v>591.15174107142866</v>
      </c>
    </row>
    <row r="545" spans="1:48">
      <c r="A545">
        <v>544</v>
      </c>
      <c r="B545" s="2">
        <v>46031</v>
      </c>
      <c r="C545" t="s">
        <v>26</v>
      </c>
      <c r="D545" t="s">
        <v>55</v>
      </c>
      <c r="E545" t="s">
        <v>56</v>
      </c>
      <c r="F545" t="s">
        <v>42</v>
      </c>
      <c r="G545" t="s">
        <v>30</v>
      </c>
      <c r="H545" t="s">
        <v>647</v>
      </c>
      <c r="I545" t="s">
        <v>69</v>
      </c>
      <c r="J545" s="4">
        <v>822</v>
      </c>
      <c r="K545" s="4">
        <v>837</v>
      </c>
      <c r="L545" s="4">
        <v>777</v>
      </c>
      <c r="M545" s="4">
        <v>60</v>
      </c>
      <c r="N545" s="4">
        <v>22</v>
      </c>
      <c r="O545" s="4">
        <v>19</v>
      </c>
      <c r="P545" t="s">
        <v>81</v>
      </c>
      <c r="Q545" s="4">
        <v>42</v>
      </c>
      <c r="R545" s="4">
        <v>44</v>
      </c>
      <c r="S545" s="4">
        <v>67.400000000000006</v>
      </c>
      <c r="T545" s="5">
        <v>2.79</v>
      </c>
      <c r="U545" s="5">
        <v>28.79</v>
      </c>
      <c r="V545" s="43">
        <v>16307.48</v>
      </c>
      <c r="W545" s="5">
        <v>9.75</v>
      </c>
      <c r="X545" s="6" t="s">
        <v>45</v>
      </c>
      <c r="Y545" s="4">
        <v>8</v>
      </c>
      <c r="Z545" s="43">
        <v>24847.34</v>
      </c>
      <c r="AA545" s="8">
        <f t="shared" si="176"/>
        <v>1.0182481751824817</v>
      </c>
      <c r="AB545" s="8">
        <f t="shared" si="177"/>
        <v>7.1684587813620068E-2</v>
      </c>
      <c r="AC545" s="8">
        <f t="shared" si="178"/>
        <v>2.6284348864994027E-2</v>
      </c>
      <c r="AD545" s="8">
        <f t="shared" si="179"/>
        <v>0.92831541218637992</v>
      </c>
      <c r="AE545" s="11">
        <f t="shared" si="180"/>
        <v>0.31666666666666665</v>
      </c>
      <c r="AF545" s="11">
        <f t="shared" si="181"/>
        <v>81.818181818181813</v>
      </c>
      <c r="AG545" s="11">
        <f t="shared" si="182"/>
        <v>10.23</v>
      </c>
      <c r="AH545" s="13">
        <f t="shared" si="183"/>
        <v>9.2733333333333334</v>
      </c>
      <c r="AI545">
        <f t="shared" si="184"/>
        <v>9.59</v>
      </c>
      <c r="AJ545" s="14">
        <f t="shared" si="185"/>
        <v>0.96697949252693782</v>
      </c>
      <c r="AK545">
        <f t="shared" si="186"/>
        <v>85.714285714285708</v>
      </c>
      <c r="AL545" s="8">
        <f t="shared" si="187"/>
        <v>0.95454545454545459</v>
      </c>
      <c r="AM545" s="8">
        <f t="shared" si="188"/>
        <v>0.92831541218637992</v>
      </c>
      <c r="AN545" s="16">
        <f t="shared" si="189"/>
        <v>0.85685914953633358</v>
      </c>
      <c r="AO545" s="16">
        <f t="shared" si="190"/>
        <v>0.86359991154100912</v>
      </c>
      <c r="AP545" s="17">
        <f t="shared" si="191"/>
        <v>16307.48</v>
      </c>
      <c r="AQ545" s="17">
        <f t="shared" si="192"/>
        <v>19.483249701314218</v>
      </c>
      <c r="AR545" s="17">
        <f t="shared" si="193"/>
        <v>8539.86</v>
      </c>
      <c r="AS545" s="17">
        <f t="shared" si="194"/>
        <v>10.20293906810036</v>
      </c>
      <c r="AT545" s="18" t="str">
        <f t="shared" si="195"/>
        <v>Low</v>
      </c>
      <c r="AU545" s="16" t="str">
        <f t="shared" si="196"/>
        <v>Normal</v>
      </c>
      <c r="AV545" s="17">
        <f t="shared" si="197"/>
        <v>428.63149342891279</v>
      </c>
    </row>
    <row r="546" spans="1:48">
      <c r="A546">
        <v>545</v>
      </c>
      <c r="B546" s="2">
        <v>46091</v>
      </c>
      <c r="C546" t="s">
        <v>26</v>
      </c>
      <c r="D546" t="s">
        <v>40</v>
      </c>
      <c r="E546" t="s">
        <v>74</v>
      </c>
      <c r="F546" t="s">
        <v>29</v>
      </c>
      <c r="G546" t="s">
        <v>36</v>
      </c>
      <c r="H546" t="s">
        <v>648</v>
      </c>
      <c r="I546" t="s">
        <v>49</v>
      </c>
      <c r="J546" s="4">
        <v>940</v>
      </c>
      <c r="K546" s="4">
        <v>1039</v>
      </c>
      <c r="L546" s="4">
        <v>991</v>
      </c>
      <c r="M546" s="4">
        <v>48</v>
      </c>
      <c r="N546" s="4">
        <v>10</v>
      </c>
      <c r="O546" s="4">
        <v>23</v>
      </c>
      <c r="P546" t="s">
        <v>70</v>
      </c>
      <c r="Q546" s="4">
        <v>45</v>
      </c>
      <c r="R546" s="4">
        <v>45</v>
      </c>
      <c r="S546" s="4">
        <v>73.599999999999994</v>
      </c>
      <c r="T546" s="5">
        <v>1.77</v>
      </c>
      <c r="U546" s="5">
        <v>40.340000000000003</v>
      </c>
      <c r="V546" s="43">
        <v>20893.45</v>
      </c>
      <c r="W546" s="5">
        <v>11.27</v>
      </c>
      <c r="X546" s="6" t="s">
        <v>34</v>
      </c>
      <c r="Y546" s="4">
        <v>30</v>
      </c>
      <c r="Z546" s="43">
        <v>34857.22</v>
      </c>
      <c r="AA546" s="8">
        <f t="shared" si="176"/>
        <v>1.1053191489361702</v>
      </c>
      <c r="AB546" s="8">
        <f t="shared" si="177"/>
        <v>4.6198267564966311E-2</v>
      </c>
      <c r="AC546" s="8">
        <f t="shared" si="178"/>
        <v>9.6246390760346481E-3</v>
      </c>
      <c r="AD546" s="8">
        <f t="shared" si="179"/>
        <v>0.95380173243503363</v>
      </c>
      <c r="AE546" s="11">
        <f t="shared" si="180"/>
        <v>0.38333333333333336</v>
      </c>
      <c r="AF546" s="11">
        <f t="shared" si="181"/>
        <v>80</v>
      </c>
      <c r="AG546" s="11">
        <f t="shared" si="182"/>
        <v>12.987500000000001</v>
      </c>
      <c r="AH546" s="13">
        <f t="shared" si="183"/>
        <v>11.366666666666667</v>
      </c>
      <c r="AI546">
        <f t="shared" si="184"/>
        <v>11.75</v>
      </c>
      <c r="AJ546" s="14">
        <f t="shared" si="185"/>
        <v>0.96737588652482276</v>
      </c>
      <c r="AK546">
        <f t="shared" si="186"/>
        <v>80</v>
      </c>
      <c r="AL546" s="8">
        <f t="shared" si="187"/>
        <v>1</v>
      </c>
      <c r="AM546" s="8">
        <f t="shared" si="188"/>
        <v>0.95380173243503363</v>
      </c>
      <c r="AN546" s="16">
        <f t="shared" si="189"/>
        <v>0.92268479648325241</v>
      </c>
      <c r="AO546" s="16">
        <f t="shared" si="190"/>
        <v>0.8636146939138265</v>
      </c>
      <c r="AP546" s="17">
        <f t="shared" si="191"/>
        <v>20893.45</v>
      </c>
      <c r="AQ546" s="17">
        <f t="shared" si="192"/>
        <v>20.109191530317613</v>
      </c>
      <c r="AR546" s="17">
        <f t="shared" si="193"/>
        <v>13963.77</v>
      </c>
      <c r="AS546" s="17">
        <f t="shared" si="194"/>
        <v>13.439624639076035</v>
      </c>
      <c r="AT546" s="18" t="str">
        <f t="shared" si="195"/>
        <v>Medium</v>
      </c>
      <c r="AU546" s="16" t="str">
        <f t="shared" si="196"/>
        <v>Normal</v>
      </c>
      <c r="AV546" s="17">
        <f t="shared" si="197"/>
        <v>201.09191530317614</v>
      </c>
    </row>
    <row r="547" spans="1:48">
      <c r="A547">
        <v>546</v>
      </c>
      <c r="B547" s="2">
        <v>46140</v>
      </c>
      <c r="C547" t="s">
        <v>46</v>
      </c>
      <c r="D547" t="s">
        <v>27</v>
      </c>
      <c r="E547" t="s">
        <v>28</v>
      </c>
      <c r="F547" t="s">
        <v>29</v>
      </c>
      <c r="G547" t="s">
        <v>36</v>
      </c>
      <c r="H547" t="s">
        <v>649</v>
      </c>
      <c r="I547" t="s">
        <v>117</v>
      </c>
      <c r="J547" s="4">
        <v>721</v>
      </c>
      <c r="K547" s="4">
        <v>677</v>
      </c>
      <c r="L547" s="4">
        <v>648</v>
      </c>
      <c r="M547" s="4">
        <v>29</v>
      </c>
      <c r="N547" s="4">
        <v>10</v>
      </c>
      <c r="O547" s="4">
        <v>19</v>
      </c>
      <c r="P547" t="s">
        <v>83</v>
      </c>
      <c r="Q547" s="4">
        <v>45</v>
      </c>
      <c r="R547" s="4">
        <v>48</v>
      </c>
      <c r="S547" s="4">
        <v>74</v>
      </c>
      <c r="T547" s="5">
        <v>2.75</v>
      </c>
      <c r="U547" s="5">
        <v>21.94</v>
      </c>
      <c r="V547" s="43">
        <v>14225.3</v>
      </c>
      <c r="W547" s="5">
        <v>8.3000000000000007</v>
      </c>
      <c r="X547" s="6" t="s">
        <v>45</v>
      </c>
      <c r="Y547" s="4">
        <v>20</v>
      </c>
      <c r="Z547" s="43">
        <v>22638.1</v>
      </c>
      <c r="AA547" s="8">
        <f t="shared" si="176"/>
        <v>0.93897364771151182</v>
      </c>
      <c r="AB547" s="8">
        <f t="shared" si="177"/>
        <v>4.2836041358936483E-2</v>
      </c>
      <c r="AC547" s="8">
        <f t="shared" si="178"/>
        <v>1.4771048744460856E-2</v>
      </c>
      <c r="AD547" s="8">
        <f t="shared" si="179"/>
        <v>0.95716395864106352</v>
      </c>
      <c r="AE547" s="11">
        <f t="shared" si="180"/>
        <v>0.31666666666666665</v>
      </c>
      <c r="AF547" s="11">
        <f t="shared" si="181"/>
        <v>75</v>
      </c>
      <c r="AG547" s="11">
        <f t="shared" si="182"/>
        <v>9.0266666666666673</v>
      </c>
      <c r="AH547" s="13">
        <f t="shared" si="183"/>
        <v>8.6958333333333329</v>
      </c>
      <c r="AI547">
        <f t="shared" si="184"/>
        <v>9.0124999999999993</v>
      </c>
      <c r="AJ547" s="14">
        <f t="shared" si="185"/>
        <v>0.96486361534905229</v>
      </c>
      <c r="AK547">
        <f t="shared" si="186"/>
        <v>80</v>
      </c>
      <c r="AL547" s="8">
        <f t="shared" si="187"/>
        <v>0.9375</v>
      </c>
      <c r="AM547" s="8">
        <f t="shared" si="188"/>
        <v>0.95716395864106352</v>
      </c>
      <c r="AN547" s="16">
        <f t="shared" si="189"/>
        <v>0.86581188526521302</v>
      </c>
      <c r="AO547" s="16">
        <f t="shared" si="190"/>
        <v>0.86348486951257497</v>
      </c>
      <c r="AP547" s="17">
        <f t="shared" si="191"/>
        <v>14225.3</v>
      </c>
      <c r="AQ547" s="17">
        <f t="shared" si="192"/>
        <v>21.012259970457901</v>
      </c>
      <c r="AR547" s="17">
        <f t="shared" si="193"/>
        <v>8412.7999999999993</v>
      </c>
      <c r="AS547" s="17">
        <f t="shared" si="194"/>
        <v>12.426587887740029</v>
      </c>
      <c r="AT547" s="18" t="str">
        <f t="shared" si="195"/>
        <v>Medium</v>
      </c>
      <c r="AU547" s="16" t="str">
        <f t="shared" si="196"/>
        <v>Normal</v>
      </c>
      <c r="AV547" s="17">
        <f t="shared" si="197"/>
        <v>210.12259970457902</v>
      </c>
    </row>
    <row r="548" spans="1:48">
      <c r="A548">
        <v>547</v>
      </c>
      <c r="B548" s="2">
        <v>46196</v>
      </c>
      <c r="C548" t="s">
        <v>26</v>
      </c>
      <c r="D548" t="s">
        <v>40</v>
      </c>
      <c r="E548" t="s">
        <v>67</v>
      </c>
      <c r="F548" t="s">
        <v>42</v>
      </c>
      <c r="G548" t="s">
        <v>30</v>
      </c>
      <c r="H548" t="s">
        <v>650</v>
      </c>
      <c r="I548" t="s">
        <v>117</v>
      </c>
      <c r="J548" s="4">
        <v>854</v>
      </c>
      <c r="K548" s="4">
        <v>834</v>
      </c>
      <c r="L548" s="4">
        <v>811</v>
      </c>
      <c r="M548" s="4">
        <v>23</v>
      </c>
      <c r="N548" s="4">
        <v>8</v>
      </c>
      <c r="O548" s="4">
        <v>8</v>
      </c>
      <c r="P548" t="s">
        <v>70</v>
      </c>
      <c r="Q548" s="4">
        <v>42</v>
      </c>
      <c r="R548" s="4">
        <v>44</v>
      </c>
      <c r="S548" s="4">
        <v>73.5</v>
      </c>
      <c r="T548" s="5">
        <v>1.43</v>
      </c>
      <c r="U548" s="5">
        <v>30.25</v>
      </c>
      <c r="V548" s="43">
        <v>15441.32</v>
      </c>
      <c r="W548" s="5">
        <v>7.95</v>
      </c>
      <c r="X548" s="6" t="s">
        <v>34</v>
      </c>
      <c r="Y548" s="4">
        <v>1</v>
      </c>
      <c r="Z548" s="43">
        <v>26457.24</v>
      </c>
      <c r="AA548" s="8">
        <f t="shared" si="176"/>
        <v>0.97658079625292737</v>
      </c>
      <c r="AB548" s="8">
        <f t="shared" si="177"/>
        <v>2.7577937649880094E-2</v>
      </c>
      <c r="AC548" s="8">
        <f t="shared" si="178"/>
        <v>9.5923261390887284E-3</v>
      </c>
      <c r="AD548" s="8">
        <f t="shared" si="179"/>
        <v>0.97242206235011985</v>
      </c>
      <c r="AE548" s="11">
        <f t="shared" si="180"/>
        <v>0.13333333333333333</v>
      </c>
      <c r="AF548" s="11">
        <f t="shared" si="181"/>
        <v>81.818181818181813</v>
      </c>
      <c r="AG548" s="11">
        <f t="shared" si="182"/>
        <v>10.193333333333333</v>
      </c>
      <c r="AH548" s="13">
        <f t="shared" si="183"/>
        <v>9.83</v>
      </c>
      <c r="AI548">
        <f t="shared" si="184"/>
        <v>9.9633333333333329</v>
      </c>
      <c r="AJ548" s="14">
        <f t="shared" si="185"/>
        <v>0.98661759785881575</v>
      </c>
      <c r="AK548">
        <f t="shared" si="186"/>
        <v>85.714285714285708</v>
      </c>
      <c r="AL548" s="8">
        <f t="shared" si="187"/>
        <v>0.95454545454545459</v>
      </c>
      <c r="AM548" s="8">
        <f t="shared" si="188"/>
        <v>0.97242206235011985</v>
      </c>
      <c r="AN548" s="16">
        <f t="shared" si="189"/>
        <v>0.91579923202166402</v>
      </c>
      <c r="AO548" s="16">
        <f t="shared" si="190"/>
        <v>0.86347974392721671</v>
      </c>
      <c r="AP548" s="17">
        <f t="shared" si="191"/>
        <v>15441.32</v>
      </c>
      <c r="AQ548" s="17">
        <f t="shared" si="192"/>
        <v>18.514772182254195</v>
      </c>
      <c r="AR548" s="17">
        <f t="shared" si="193"/>
        <v>11015.920000000002</v>
      </c>
      <c r="AS548" s="17">
        <f t="shared" si="194"/>
        <v>13.20853717026379</v>
      </c>
      <c r="AT548" s="18" t="str">
        <f t="shared" si="195"/>
        <v>Low</v>
      </c>
      <c r="AU548" s="16" t="str">
        <f t="shared" si="196"/>
        <v>Normal</v>
      </c>
      <c r="AV548" s="17">
        <f t="shared" si="197"/>
        <v>148.11817745803356</v>
      </c>
    </row>
    <row r="549" spans="1:48">
      <c r="A549">
        <v>548</v>
      </c>
      <c r="B549" s="2">
        <v>46084</v>
      </c>
      <c r="C549" t="s">
        <v>26</v>
      </c>
      <c r="D549" t="s">
        <v>108</v>
      </c>
      <c r="E549" t="s">
        <v>130</v>
      </c>
      <c r="F549" t="s">
        <v>42</v>
      </c>
      <c r="G549" t="s">
        <v>30</v>
      </c>
      <c r="H549" t="s">
        <v>651</v>
      </c>
      <c r="I549" t="s">
        <v>72</v>
      </c>
      <c r="J549" s="4">
        <v>972</v>
      </c>
      <c r="K549" s="4">
        <v>781</v>
      </c>
      <c r="L549" s="4">
        <v>730</v>
      </c>
      <c r="M549" s="4">
        <v>51</v>
      </c>
      <c r="N549" s="4">
        <v>16</v>
      </c>
      <c r="O549" s="4">
        <v>38</v>
      </c>
      <c r="P549" t="s">
        <v>61</v>
      </c>
      <c r="Q549" s="4">
        <v>42</v>
      </c>
      <c r="R549" s="4">
        <v>41</v>
      </c>
      <c r="S549" s="4">
        <v>74.8</v>
      </c>
      <c r="T549" s="5">
        <v>2.2599999999999998</v>
      </c>
      <c r="U549" s="5">
        <v>33.049999999999997</v>
      </c>
      <c r="V549" s="43">
        <v>14762.46</v>
      </c>
      <c r="W549" s="5">
        <v>7.58</v>
      </c>
      <c r="X549" s="6" t="s">
        <v>34</v>
      </c>
      <c r="Y549" s="4">
        <v>57</v>
      </c>
      <c r="Z549" s="43">
        <v>23027.03</v>
      </c>
      <c r="AA549" s="8">
        <f t="shared" si="176"/>
        <v>0.80349794238683125</v>
      </c>
      <c r="AB549" s="8">
        <f t="shared" si="177"/>
        <v>6.530089628681178E-2</v>
      </c>
      <c r="AC549" s="8">
        <f t="shared" si="178"/>
        <v>2.0486555697823303E-2</v>
      </c>
      <c r="AD549" s="8">
        <f t="shared" si="179"/>
        <v>0.93469910371318821</v>
      </c>
      <c r="AE549" s="11">
        <f t="shared" si="180"/>
        <v>0.6333333333333333</v>
      </c>
      <c r="AF549" s="11">
        <f t="shared" si="181"/>
        <v>87.804878048780495</v>
      </c>
      <c r="AG549" s="11">
        <f t="shared" si="182"/>
        <v>8.8947222222222226</v>
      </c>
      <c r="AH549" s="13">
        <f t="shared" si="183"/>
        <v>10.706666666666667</v>
      </c>
      <c r="AI549">
        <f t="shared" si="184"/>
        <v>11.34</v>
      </c>
      <c r="AJ549" s="14">
        <f t="shared" si="185"/>
        <v>0.94415049970605536</v>
      </c>
      <c r="AK549">
        <f t="shared" si="186"/>
        <v>85.714285714285708</v>
      </c>
      <c r="AL549" s="8">
        <f t="shared" si="187"/>
        <v>1.0243902439024393</v>
      </c>
      <c r="AM549" s="8">
        <f t="shared" si="188"/>
        <v>0.93469910371318821</v>
      </c>
      <c r="AN549" s="16">
        <f t="shared" si="189"/>
        <v>0.90402093379306281</v>
      </c>
      <c r="AO549" s="16">
        <f t="shared" si="190"/>
        <v>0.86336424836850922</v>
      </c>
      <c r="AP549" s="17">
        <f t="shared" si="191"/>
        <v>14762.46</v>
      </c>
      <c r="AQ549" s="17">
        <f t="shared" si="192"/>
        <v>18.901997439180537</v>
      </c>
      <c r="AR549" s="17">
        <f t="shared" si="193"/>
        <v>8264.57</v>
      </c>
      <c r="AS549" s="17">
        <f t="shared" si="194"/>
        <v>10.582035851472471</v>
      </c>
      <c r="AT549" s="18" t="str">
        <f t="shared" si="195"/>
        <v>High</v>
      </c>
      <c r="AU549" s="16" t="str">
        <f t="shared" si="196"/>
        <v>Normal</v>
      </c>
      <c r="AV549" s="17">
        <f t="shared" si="197"/>
        <v>302.43195902688859</v>
      </c>
    </row>
    <row r="550" spans="1:48">
      <c r="A550">
        <v>549</v>
      </c>
      <c r="B550" s="2">
        <v>46104</v>
      </c>
      <c r="C550" t="s">
        <v>46</v>
      </c>
      <c r="D550" t="s">
        <v>108</v>
      </c>
      <c r="E550" t="s">
        <v>109</v>
      </c>
      <c r="F550" t="s">
        <v>57</v>
      </c>
      <c r="G550" t="s">
        <v>58</v>
      </c>
      <c r="H550" t="s">
        <v>652</v>
      </c>
      <c r="I550" t="s">
        <v>100</v>
      </c>
      <c r="J550" s="4">
        <v>870</v>
      </c>
      <c r="K550" s="4">
        <v>676</v>
      </c>
      <c r="L550" s="4">
        <v>562</v>
      </c>
      <c r="M550" s="4">
        <v>114</v>
      </c>
      <c r="N550" s="4">
        <v>31</v>
      </c>
      <c r="O550" s="4">
        <v>44</v>
      </c>
      <c r="P550" t="s">
        <v>70</v>
      </c>
      <c r="Q550" s="4">
        <v>49</v>
      </c>
      <c r="R550" s="4">
        <v>53</v>
      </c>
      <c r="S550" s="4">
        <v>78.3</v>
      </c>
      <c r="T550" s="5">
        <v>4.12</v>
      </c>
      <c r="U550" s="5">
        <v>30.35</v>
      </c>
      <c r="V550" s="43">
        <v>15386.45</v>
      </c>
      <c r="W550" s="5">
        <v>6.57</v>
      </c>
      <c r="X550" s="6" t="s">
        <v>50</v>
      </c>
      <c r="Y550" s="4">
        <v>54</v>
      </c>
      <c r="Z550" s="43">
        <v>20906.73</v>
      </c>
      <c r="AA550" s="8">
        <f t="shared" si="176"/>
        <v>0.77701149425287352</v>
      </c>
      <c r="AB550" s="8">
        <f t="shared" si="177"/>
        <v>0.16863905325443787</v>
      </c>
      <c r="AC550" s="8">
        <f t="shared" si="178"/>
        <v>4.5857988165680472E-2</v>
      </c>
      <c r="AD550" s="8">
        <f t="shared" si="179"/>
        <v>0.83136094674556216</v>
      </c>
      <c r="AE550" s="11">
        <f t="shared" si="180"/>
        <v>0.73333333333333328</v>
      </c>
      <c r="AF550" s="11">
        <f t="shared" si="181"/>
        <v>67.924528301886795</v>
      </c>
      <c r="AG550" s="11">
        <f t="shared" si="182"/>
        <v>9.9522222222222219</v>
      </c>
      <c r="AH550" s="13">
        <f t="shared" si="183"/>
        <v>11.108333333333334</v>
      </c>
      <c r="AI550">
        <f t="shared" si="184"/>
        <v>11.841666666666667</v>
      </c>
      <c r="AJ550" s="14">
        <f t="shared" si="185"/>
        <v>0.93807178043631256</v>
      </c>
      <c r="AK550">
        <f t="shared" si="186"/>
        <v>73.469387755102048</v>
      </c>
      <c r="AL550" s="8">
        <f t="shared" si="187"/>
        <v>0.92452830188679236</v>
      </c>
      <c r="AM550" s="8">
        <f t="shared" si="188"/>
        <v>0.83136094674556216</v>
      </c>
      <c r="AN550" s="16">
        <f t="shared" si="189"/>
        <v>0.72101765908382198</v>
      </c>
      <c r="AO550" s="16">
        <f t="shared" si="190"/>
        <v>0.86327429994942839</v>
      </c>
      <c r="AP550" s="17">
        <f t="shared" si="191"/>
        <v>15386.45</v>
      </c>
      <c r="AQ550" s="17">
        <f t="shared" si="192"/>
        <v>22.761020710059174</v>
      </c>
      <c r="AR550" s="17">
        <f t="shared" si="193"/>
        <v>5520.2799999999988</v>
      </c>
      <c r="AS550" s="17">
        <f t="shared" si="194"/>
        <v>8.1660946745562111</v>
      </c>
      <c r="AT550" s="18" t="str">
        <f t="shared" si="195"/>
        <v>High</v>
      </c>
      <c r="AU550" s="16" t="str">
        <f t="shared" si="196"/>
        <v>Warning</v>
      </c>
      <c r="AV550" s="17">
        <f t="shared" si="197"/>
        <v>705.59164201183444</v>
      </c>
    </row>
    <row r="551" spans="1:48">
      <c r="A551">
        <v>550</v>
      </c>
      <c r="B551" s="2">
        <v>46116</v>
      </c>
      <c r="C551" t="s">
        <v>26</v>
      </c>
      <c r="D551" t="s">
        <v>40</v>
      </c>
      <c r="E551" t="s">
        <v>74</v>
      </c>
      <c r="F551" t="s">
        <v>57</v>
      </c>
      <c r="G551" t="s">
        <v>30</v>
      </c>
      <c r="H551" t="s">
        <v>653</v>
      </c>
      <c r="I551" t="s">
        <v>113</v>
      </c>
      <c r="J551" s="4">
        <v>831</v>
      </c>
      <c r="K551" s="4">
        <v>727</v>
      </c>
      <c r="L551" s="4">
        <v>675</v>
      </c>
      <c r="M551" s="4">
        <v>52</v>
      </c>
      <c r="N551" s="4">
        <v>16</v>
      </c>
      <c r="O551" s="4">
        <v>14</v>
      </c>
      <c r="P551" t="s">
        <v>54</v>
      </c>
      <c r="Q551" s="4">
        <v>42</v>
      </c>
      <c r="R551" s="4">
        <v>42</v>
      </c>
      <c r="S551" s="4">
        <v>68.7</v>
      </c>
      <c r="T551" s="5">
        <v>2.31</v>
      </c>
      <c r="U551" s="5">
        <v>23.27</v>
      </c>
      <c r="V551" s="43">
        <v>13810.59</v>
      </c>
      <c r="W551" s="5">
        <v>7.55</v>
      </c>
      <c r="X551" s="6" t="s">
        <v>89</v>
      </c>
      <c r="Y551" s="4">
        <v>1</v>
      </c>
      <c r="Z551" s="43">
        <v>21159.13</v>
      </c>
      <c r="AA551" s="8">
        <f t="shared" si="176"/>
        <v>0.87484957882069792</v>
      </c>
      <c r="AB551" s="8">
        <f t="shared" si="177"/>
        <v>7.1526822558459421E-2</v>
      </c>
      <c r="AC551" s="8">
        <f t="shared" si="178"/>
        <v>2.2008253094910592E-2</v>
      </c>
      <c r="AD551" s="8">
        <f t="shared" si="179"/>
        <v>0.92847317744154056</v>
      </c>
      <c r="AE551" s="11">
        <f t="shared" si="180"/>
        <v>0.23333333333333334</v>
      </c>
      <c r="AF551" s="11">
        <f t="shared" si="181"/>
        <v>85.714285714285708</v>
      </c>
      <c r="AG551" s="11">
        <f t="shared" si="182"/>
        <v>8.4816666666666674</v>
      </c>
      <c r="AH551" s="13">
        <f t="shared" si="183"/>
        <v>9.4616666666666678</v>
      </c>
      <c r="AI551">
        <f t="shared" si="184"/>
        <v>9.6950000000000003</v>
      </c>
      <c r="AJ551" s="14">
        <f t="shared" si="185"/>
        <v>0.97593261131167275</v>
      </c>
      <c r="AK551">
        <f t="shared" si="186"/>
        <v>85.714285714285708</v>
      </c>
      <c r="AL551" s="8">
        <f t="shared" si="187"/>
        <v>1</v>
      </c>
      <c r="AM551" s="8">
        <f t="shared" si="188"/>
        <v>0.92847317744154056</v>
      </c>
      <c r="AN551" s="16">
        <f t="shared" si="189"/>
        <v>0.90612725259336879</v>
      </c>
      <c r="AO551" s="16">
        <f t="shared" si="190"/>
        <v>0.8635897248737423</v>
      </c>
      <c r="AP551" s="17">
        <f t="shared" si="191"/>
        <v>13810.59</v>
      </c>
      <c r="AQ551" s="17">
        <f t="shared" si="192"/>
        <v>18.996685006877581</v>
      </c>
      <c r="AR551" s="17">
        <f t="shared" si="193"/>
        <v>7348.5400000000009</v>
      </c>
      <c r="AS551" s="17">
        <f t="shared" si="194"/>
        <v>10.108033012379643</v>
      </c>
      <c r="AT551" s="18" t="str">
        <f t="shared" si="195"/>
        <v>Low</v>
      </c>
      <c r="AU551" s="16" t="str">
        <f t="shared" si="196"/>
        <v>Normal</v>
      </c>
      <c r="AV551" s="17">
        <f t="shared" si="197"/>
        <v>303.94696011004129</v>
      </c>
    </row>
    <row r="552" spans="1:48">
      <c r="A552">
        <v>551</v>
      </c>
      <c r="B552" s="2">
        <v>46193</v>
      </c>
      <c r="C552" t="s">
        <v>26</v>
      </c>
      <c r="D552" t="s">
        <v>108</v>
      </c>
      <c r="E552" t="s">
        <v>146</v>
      </c>
      <c r="F552" t="s">
        <v>29</v>
      </c>
      <c r="G552" t="s">
        <v>58</v>
      </c>
      <c r="H552" t="s">
        <v>654</v>
      </c>
      <c r="I552" t="s">
        <v>63</v>
      </c>
      <c r="J552" s="4">
        <v>768</v>
      </c>
      <c r="K552" s="4">
        <v>710</v>
      </c>
      <c r="L552" s="4">
        <v>648</v>
      </c>
      <c r="M552" s="4">
        <v>62</v>
      </c>
      <c r="N552" s="4">
        <v>20</v>
      </c>
      <c r="O552" s="4">
        <v>22</v>
      </c>
      <c r="P552" t="s">
        <v>33</v>
      </c>
      <c r="Q552" s="4">
        <v>49</v>
      </c>
      <c r="R552" s="4">
        <v>50</v>
      </c>
      <c r="S552" s="4">
        <v>70.099999999999994</v>
      </c>
      <c r="T552" s="5">
        <v>1.92</v>
      </c>
      <c r="U552" s="5">
        <v>26.65</v>
      </c>
      <c r="V552" s="43">
        <v>15322.15</v>
      </c>
      <c r="W552" s="5">
        <v>7.8</v>
      </c>
      <c r="X552" s="6" t="s">
        <v>45</v>
      </c>
      <c r="Y552" s="4">
        <v>10</v>
      </c>
      <c r="Z552" s="43">
        <v>24074.59</v>
      </c>
      <c r="AA552" s="8">
        <f t="shared" si="176"/>
        <v>0.92447916666666663</v>
      </c>
      <c r="AB552" s="8">
        <f t="shared" si="177"/>
        <v>8.7323943661971826E-2</v>
      </c>
      <c r="AC552" s="8">
        <f t="shared" si="178"/>
        <v>2.8169014084507043E-2</v>
      </c>
      <c r="AD552" s="8">
        <f t="shared" si="179"/>
        <v>0.91267605633802817</v>
      </c>
      <c r="AE552" s="11">
        <f t="shared" si="180"/>
        <v>0.36666666666666664</v>
      </c>
      <c r="AF552" s="11">
        <f t="shared" si="181"/>
        <v>72</v>
      </c>
      <c r="AG552" s="11">
        <f t="shared" si="182"/>
        <v>9.8611111111111107</v>
      </c>
      <c r="AH552" s="13">
        <f t="shared" si="183"/>
        <v>10.086666666666666</v>
      </c>
      <c r="AI552">
        <f t="shared" si="184"/>
        <v>10.453333333333333</v>
      </c>
      <c r="AJ552" s="14">
        <f t="shared" si="185"/>
        <v>0.96492346938775508</v>
      </c>
      <c r="AK552">
        <f t="shared" si="186"/>
        <v>73.469387755102048</v>
      </c>
      <c r="AL552" s="8">
        <f t="shared" si="187"/>
        <v>0.97999999999999987</v>
      </c>
      <c r="AM552" s="8">
        <f t="shared" si="188"/>
        <v>0.91267605633802817</v>
      </c>
      <c r="AN552" s="16">
        <f t="shared" si="189"/>
        <v>0.86304929577464773</v>
      </c>
      <c r="AO552" s="16">
        <f t="shared" si="190"/>
        <v>0.86349519703436539</v>
      </c>
      <c r="AP552" s="17">
        <f t="shared" si="191"/>
        <v>15322.15</v>
      </c>
      <c r="AQ552" s="17">
        <f t="shared" si="192"/>
        <v>21.580492957746479</v>
      </c>
      <c r="AR552" s="17">
        <f t="shared" si="193"/>
        <v>8752.44</v>
      </c>
      <c r="AS552" s="17">
        <f t="shared" si="194"/>
        <v>12.327380281690141</v>
      </c>
      <c r="AT552" s="18" t="str">
        <f t="shared" si="195"/>
        <v>Low</v>
      </c>
      <c r="AU552" s="16" t="str">
        <f t="shared" si="196"/>
        <v>Normal</v>
      </c>
      <c r="AV552" s="17">
        <f t="shared" si="197"/>
        <v>431.60985915492961</v>
      </c>
    </row>
    <row r="553" spans="1:48">
      <c r="A553">
        <v>552</v>
      </c>
      <c r="B553" s="2">
        <v>46167</v>
      </c>
      <c r="C553" t="s">
        <v>46</v>
      </c>
      <c r="D553" t="s">
        <v>27</v>
      </c>
      <c r="E553" t="s">
        <v>51</v>
      </c>
      <c r="F553" t="s">
        <v>42</v>
      </c>
      <c r="G553" t="s">
        <v>58</v>
      </c>
      <c r="H553" t="s">
        <v>655</v>
      </c>
      <c r="I553" t="s">
        <v>140</v>
      </c>
      <c r="J553" s="4">
        <v>787</v>
      </c>
      <c r="K553" s="4">
        <v>713</v>
      </c>
      <c r="L553" s="4">
        <v>691</v>
      </c>
      <c r="M553" s="4">
        <v>22</v>
      </c>
      <c r="N553" s="4">
        <v>8</v>
      </c>
      <c r="O553" s="4">
        <v>50</v>
      </c>
      <c r="P553" t="s">
        <v>81</v>
      </c>
      <c r="Q553" s="4">
        <v>49</v>
      </c>
      <c r="R553" s="4">
        <v>53</v>
      </c>
      <c r="S553" s="4">
        <v>68</v>
      </c>
      <c r="T553" s="5">
        <v>2.09</v>
      </c>
      <c r="U553" s="5">
        <v>29.99</v>
      </c>
      <c r="V553" s="43">
        <v>16562.169999999998</v>
      </c>
      <c r="W553" s="5">
        <v>8.86</v>
      </c>
      <c r="X553" s="6" t="s">
        <v>45</v>
      </c>
      <c r="Y553" s="4">
        <v>32</v>
      </c>
      <c r="Z553" s="43">
        <v>26906.12</v>
      </c>
      <c r="AA553" s="8">
        <f t="shared" si="176"/>
        <v>0.90597204574332912</v>
      </c>
      <c r="AB553" s="8">
        <f t="shared" si="177"/>
        <v>3.0855539971949508E-2</v>
      </c>
      <c r="AC553" s="8">
        <f t="shared" si="178"/>
        <v>1.1220196353436185E-2</v>
      </c>
      <c r="AD553" s="8">
        <f t="shared" si="179"/>
        <v>0.96914446002805044</v>
      </c>
      <c r="AE553" s="11">
        <f t="shared" si="180"/>
        <v>0.83333333333333337</v>
      </c>
      <c r="AF553" s="11">
        <f t="shared" si="181"/>
        <v>67.924528301886795</v>
      </c>
      <c r="AG553" s="11">
        <f t="shared" si="182"/>
        <v>10.496944444444445</v>
      </c>
      <c r="AH553" s="13">
        <f t="shared" si="183"/>
        <v>9.8786111111111108</v>
      </c>
      <c r="AI553">
        <f t="shared" si="184"/>
        <v>10.711944444444445</v>
      </c>
      <c r="AJ553" s="14">
        <f t="shared" si="185"/>
        <v>0.9222052226227212</v>
      </c>
      <c r="AK553">
        <f t="shared" si="186"/>
        <v>73.469387755102048</v>
      </c>
      <c r="AL553" s="8">
        <f t="shared" si="187"/>
        <v>0.92452830188679236</v>
      </c>
      <c r="AM553" s="8">
        <f t="shared" si="188"/>
        <v>0.96914446002805044</v>
      </c>
      <c r="AN553" s="16">
        <f t="shared" si="189"/>
        <v>0.82629724609761335</v>
      </c>
      <c r="AO553" s="16">
        <f t="shared" si="190"/>
        <v>0.86349619013293932</v>
      </c>
      <c r="AP553" s="17">
        <f t="shared" si="191"/>
        <v>16562.169999999998</v>
      </c>
      <c r="AQ553" s="17">
        <f t="shared" si="192"/>
        <v>23.228849929873771</v>
      </c>
      <c r="AR553" s="17">
        <f t="shared" si="193"/>
        <v>10343.950000000001</v>
      </c>
      <c r="AS553" s="17">
        <f t="shared" si="194"/>
        <v>14.507643758765779</v>
      </c>
      <c r="AT553" s="18" t="str">
        <f t="shared" si="195"/>
        <v>High</v>
      </c>
      <c r="AU553" s="16" t="str">
        <f t="shared" si="196"/>
        <v>Warning</v>
      </c>
      <c r="AV553" s="17">
        <f t="shared" si="197"/>
        <v>185.83079943899017</v>
      </c>
    </row>
    <row r="554" spans="1:48">
      <c r="A554">
        <v>553</v>
      </c>
      <c r="B554" s="2">
        <v>46174</v>
      </c>
      <c r="C554" t="s">
        <v>26</v>
      </c>
      <c r="D554" t="s">
        <v>77</v>
      </c>
      <c r="E554" t="s">
        <v>78</v>
      </c>
      <c r="F554" t="s">
        <v>42</v>
      </c>
      <c r="G554" t="s">
        <v>47</v>
      </c>
      <c r="H554" t="s">
        <v>656</v>
      </c>
      <c r="I554" t="s">
        <v>49</v>
      </c>
      <c r="J554" s="4">
        <v>580</v>
      </c>
      <c r="K554" s="4">
        <v>507</v>
      </c>
      <c r="L554" s="4">
        <v>485</v>
      </c>
      <c r="M554" s="4">
        <v>22</v>
      </c>
      <c r="N554" s="4">
        <v>6</v>
      </c>
      <c r="O554" s="4">
        <v>26</v>
      </c>
      <c r="P554" t="s">
        <v>54</v>
      </c>
      <c r="Q554" s="4">
        <v>64</v>
      </c>
      <c r="R554" s="4">
        <v>66</v>
      </c>
      <c r="S554" s="4">
        <v>74.5</v>
      </c>
      <c r="T554" s="5">
        <v>2.74</v>
      </c>
      <c r="U554" s="5">
        <v>17.18</v>
      </c>
      <c r="V554" s="43">
        <v>16116.67</v>
      </c>
      <c r="W554" s="5">
        <v>7.34</v>
      </c>
      <c r="X554" s="6" t="s">
        <v>45</v>
      </c>
      <c r="Y554" s="4">
        <v>18</v>
      </c>
      <c r="Z554" s="43">
        <v>25180.27</v>
      </c>
      <c r="AA554" s="8">
        <f t="shared" si="176"/>
        <v>0.87413793103448278</v>
      </c>
      <c r="AB554" s="8">
        <f t="shared" si="177"/>
        <v>4.3392504930966469E-2</v>
      </c>
      <c r="AC554" s="8">
        <f t="shared" si="178"/>
        <v>1.1834319526627219E-2</v>
      </c>
      <c r="AD554" s="8">
        <f t="shared" si="179"/>
        <v>0.95660749506903353</v>
      </c>
      <c r="AE554" s="11">
        <f t="shared" si="180"/>
        <v>0.43333333333333335</v>
      </c>
      <c r="AF554" s="11">
        <f t="shared" si="181"/>
        <v>54.545454545454547</v>
      </c>
      <c r="AG554" s="11">
        <f t="shared" si="182"/>
        <v>9.2949999999999999</v>
      </c>
      <c r="AH554" s="13">
        <f t="shared" si="183"/>
        <v>9.8777777777777782</v>
      </c>
      <c r="AI554">
        <f t="shared" si="184"/>
        <v>10.311111111111112</v>
      </c>
      <c r="AJ554" s="14">
        <f t="shared" si="185"/>
        <v>0.95797413793103448</v>
      </c>
      <c r="AK554">
        <f t="shared" si="186"/>
        <v>56.25</v>
      </c>
      <c r="AL554" s="8">
        <f t="shared" si="187"/>
        <v>0.96969696969696972</v>
      </c>
      <c r="AM554" s="8">
        <f t="shared" si="188"/>
        <v>0.95660749506903353</v>
      </c>
      <c r="AN554" s="16">
        <f t="shared" si="189"/>
        <v>0.88863538465660485</v>
      </c>
      <c r="AO554" s="16">
        <f t="shared" si="190"/>
        <v>0.86357922349016103</v>
      </c>
      <c r="AP554" s="17">
        <f t="shared" si="191"/>
        <v>16116.67</v>
      </c>
      <c r="AQ554" s="17">
        <f t="shared" si="192"/>
        <v>31.788303747534517</v>
      </c>
      <c r="AR554" s="17">
        <f t="shared" si="193"/>
        <v>9063.6</v>
      </c>
      <c r="AS554" s="17">
        <f t="shared" si="194"/>
        <v>17.876923076923077</v>
      </c>
      <c r="AT554" s="18" t="str">
        <f t="shared" si="195"/>
        <v>High</v>
      </c>
      <c r="AU554" s="16" t="str">
        <f t="shared" si="196"/>
        <v>Normal</v>
      </c>
      <c r="AV554" s="17">
        <f t="shared" si="197"/>
        <v>190.72982248520711</v>
      </c>
    </row>
    <row r="555" spans="1:48">
      <c r="A555">
        <v>554</v>
      </c>
      <c r="B555" s="2">
        <v>46080</v>
      </c>
      <c r="C555" t="s">
        <v>26</v>
      </c>
      <c r="D555" t="s">
        <v>108</v>
      </c>
      <c r="E555" t="s">
        <v>130</v>
      </c>
      <c r="F555" t="s">
        <v>57</v>
      </c>
      <c r="G555" t="s">
        <v>103</v>
      </c>
      <c r="H555" t="s">
        <v>657</v>
      </c>
      <c r="I555" t="s">
        <v>80</v>
      </c>
      <c r="J555" s="4">
        <v>720</v>
      </c>
      <c r="K555" s="4">
        <v>667</v>
      </c>
      <c r="L555" s="4">
        <v>623</v>
      </c>
      <c r="M555" s="4">
        <v>44</v>
      </c>
      <c r="N555" s="4">
        <v>18</v>
      </c>
      <c r="O555" s="4">
        <v>0</v>
      </c>
      <c r="P555" t="s">
        <v>39</v>
      </c>
      <c r="Q555" s="4">
        <v>57</v>
      </c>
      <c r="R555" s="4">
        <v>61</v>
      </c>
      <c r="S555" s="4">
        <v>62.9</v>
      </c>
      <c r="T555" s="5">
        <v>1.88</v>
      </c>
      <c r="U555" s="5">
        <v>23.86</v>
      </c>
      <c r="V555" s="43">
        <v>18856.28</v>
      </c>
      <c r="W555" s="5">
        <v>8.92</v>
      </c>
      <c r="X555" s="6" t="s">
        <v>34</v>
      </c>
      <c r="Y555" s="4">
        <v>17</v>
      </c>
      <c r="Z555" s="43">
        <v>29171.86</v>
      </c>
      <c r="AA555" s="8">
        <f t="shared" si="176"/>
        <v>0.92638888888888893</v>
      </c>
      <c r="AB555" s="8">
        <f t="shared" si="177"/>
        <v>6.5967016491754127E-2</v>
      </c>
      <c r="AC555" s="8">
        <f t="shared" si="178"/>
        <v>2.6986506746626688E-2</v>
      </c>
      <c r="AD555" s="8">
        <f t="shared" si="179"/>
        <v>0.93403298350824593</v>
      </c>
      <c r="AE555" s="11">
        <f t="shared" si="180"/>
        <v>0</v>
      </c>
      <c r="AF555" s="11">
        <f t="shared" si="181"/>
        <v>59.016393442622949</v>
      </c>
      <c r="AG555" s="11">
        <f t="shared" si="182"/>
        <v>11.301944444444445</v>
      </c>
      <c r="AH555" s="13">
        <f t="shared" si="183"/>
        <v>11.4</v>
      </c>
      <c r="AI555">
        <f t="shared" si="184"/>
        <v>11.4</v>
      </c>
      <c r="AJ555" s="14">
        <f t="shared" si="185"/>
        <v>1</v>
      </c>
      <c r="AK555">
        <f t="shared" si="186"/>
        <v>63.157894736842103</v>
      </c>
      <c r="AL555" s="8">
        <f t="shared" si="187"/>
        <v>0.93442622950819676</v>
      </c>
      <c r="AM555" s="8">
        <f t="shared" si="188"/>
        <v>0.93403298350824593</v>
      </c>
      <c r="AN555" s="16">
        <f t="shared" si="189"/>
        <v>0.87278491901590194</v>
      </c>
      <c r="AO555" s="16">
        <f t="shared" si="190"/>
        <v>0.86352316943833451</v>
      </c>
      <c r="AP555" s="17">
        <f t="shared" si="191"/>
        <v>18856.28</v>
      </c>
      <c r="AQ555" s="17">
        <f t="shared" si="192"/>
        <v>28.270284857571212</v>
      </c>
      <c r="AR555" s="17">
        <f t="shared" si="193"/>
        <v>10315.580000000002</v>
      </c>
      <c r="AS555" s="17">
        <f t="shared" si="194"/>
        <v>15.465637181409297</v>
      </c>
      <c r="AT555" s="18" t="str">
        <f t="shared" si="195"/>
        <v>Low</v>
      </c>
      <c r="AU555" s="16" t="str">
        <f t="shared" si="196"/>
        <v>Normal</v>
      </c>
      <c r="AV555" s="17">
        <f t="shared" si="197"/>
        <v>508.8651274362818</v>
      </c>
    </row>
    <row r="556" spans="1:48">
      <c r="A556">
        <v>555</v>
      </c>
      <c r="B556" s="2">
        <v>46095</v>
      </c>
      <c r="C556" t="s">
        <v>26</v>
      </c>
      <c r="D556" t="s">
        <v>40</v>
      </c>
      <c r="E556" t="s">
        <v>41</v>
      </c>
      <c r="F556" t="s">
        <v>42</v>
      </c>
      <c r="G556" t="s">
        <v>47</v>
      </c>
      <c r="H556" t="s">
        <v>658</v>
      </c>
      <c r="I556" t="s">
        <v>100</v>
      </c>
      <c r="J556" s="4">
        <v>516</v>
      </c>
      <c r="K556" s="4">
        <v>453</v>
      </c>
      <c r="L556" s="4">
        <v>430</v>
      </c>
      <c r="M556" s="4">
        <v>23</v>
      </c>
      <c r="N556" s="4">
        <v>5</v>
      </c>
      <c r="O556" s="4">
        <v>24</v>
      </c>
      <c r="P556" t="s">
        <v>81</v>
      </c>
      <c r="Q556" s="4">
        <v>64</v>
      </c>
      <c r="R556" s="4">
        <v>65</v>
      </c>
      <c r="S556" s="4">
        <v>78.400000000000006</v>
      </c>
      <c r="T556" s="5">
        <v>2.54</v>
      </c>
      <c r="U556" s="5">
        <v>16.440000000000001</v>
      </c>
      <c r="V556" s="43">
        <v>14779.25</v>
      </c>
      <c r="W556" s="5">
        <v>7.64</v>
      </c>
      <c r="X556" s="6" t="s">
        <v>34</v>
      </c>
      <c r="Y556" s="4">
        <v>23</v>
      </c>
      <c r="Z556" s="43">
        <v>22502.94</v>
      </c>
      <c r="AA556" s="8">
        <f t="shared" si="176"/>
        <v>0.87790697674418605</v>
      </c>
      <c r="AB556" s="8">
        <f t="shared" si="177"/>
        <v>5.0772626931567331E-2</v>
      </c>
      <c r="AC556" s="8">
        <f t="shared" si="178"/>
        <v>1.1037527593818985E-2</v>
      </c>
      <c r="AD556" s="8">
        <f t="shared" si="179"/>
        <v>0.94922737306843263</v>
      </c>
      <c r="AE556" s="11">
        <f t="shared" si="180"/>
        <v>0.4</v>
      </c>
      <c r="AF556" s="11">
        <f t="shared" si="181"/>
        <v>55.384615384615387</v>
      </c>
      <c r="AG556" s="11">
        <f t="shared" si="182"/>
        <v>8.1791666666666671</v>
      </c>
      <c r="AH556" s="13">
        <f t="shared" si="183"/>
        <v>8.7733333333333334</v>
      </c>
      <c r="AI556">
        <f t="shared" si="184"/>
        <v>9.1733333333333338</v>
      </c>
      <c r="AJ556" s="14">
        <f t="shared" si="185"/>
        <v>0.95639534883720922</v>
      </c>
      <c r="AK556">
        <f t="shared" si="186"/>
        <v>56.25</v>
      </c>
      <c r="AL556" s="8">
        <f t="shared" si="187"/>
        <v>0.98461538461538467</v>
      </c>
      <c r="AM556" s="8">
        <f t="shared" si="188"/>
        <v>0.94922737306843263</v>
      </c>
      <c r="AN556" s="16">
        <f t="shared" si="189"/>
        <v>0.89386992698250978</v>
      </c>
      <c r="AO556" s="16">
        <f t="shared" si="190"/>
        <v>0.86350240318367633</v>
      </c>
      <c r="AP556" s="17">
        <f t="shared" si="191"/>
        <v>14779.25</v>
      </c>
      <c r="AQ556" s="17">
        <f t="shared" si="192"/>
        <v>32.625275938189844</v>
      </c>
      <c r="AR556" s="17">
        <f t="shared" si="193"/>
        <v>7723.6899999999987</v>
      </c>
      <c r="AS556" s="17">
        <f t="shared" si="194"/>
        <v>17.050088300220747</v>
      </c>
      <c r="AT556" s="18" t="str">
        <f t="shared" si="195"/>
        <v>Medium</v>
      </c>
      <c r="AU556" s="16" t="str">
        <f t="shared" si="196"/>
        <v>Normal</v>
      </c>
      <c r="AV556" s="17">
        <f t="shared" si="197"/>
        <v>163.12637969094922</v>
      </c>
    </row>
    <row r="557" spans="1:48">
      <c r="A557">
        <v>556</v>
      </c>
      <c r="B557" s="2">
        <v>46095</v>
      </c>
      <c r="C557" t="s">
        <v>26</v>
      </c>
      <c r="D557" t="s">
        <v>55</v>
      </c>
      <c r="E557" t="s">
        <v>56</v>
      </c>
      <c r="F557" t="s">
        <v>29</v>
      </c>
      <c r="G557" t="s">
        <v>30</v>
      </c>
      <c r="H557" t="s">
        <v>659</v>
      </c>
      <c r="I557" t="s">
        <v>129</v>
      </c>
      <c r="J557" s="4">
        <v>887</v>
      </c>
      <c r="K557" s="4">
        <v>910</v>
      </c>
      <c r="L557" s="4">
        <v>853</v>
      </c>
      <c r="M557" s="4">
        <v>57</v>
      </c>
      <c r="N557" s="4">
        <v>15</v>
      </c>
      <c r="O557" s="4">
        <v>13</v>
      </c>
      <c r="P557" t="s">
        <v>70</v>
      </c>
      <c r="Q557" s="4">
        <v>42</v>
      </c>
      <c r="R557" s="4">
        <v>44</v>
      </c>
      <c r="S557" s="4">
        <v>67</v>
      </c>
      <c r="T557" s="5">
        <v>1.62</v>
      </c>
      <c r="U557" s="5">
        <v>35.840000000000003</v>
      </c>
      <c r="V557" s="43">
        <v>16396.43</v>
      </c>
      <c r="W557" s="5">
        <v>9.3000000000000007</v>
      </c>
      <c r="X557" s="6" t="s">
        <v>45</v>
      </c>
      <c r="Y557" s="4">
        <v>23</v>
      </c>
      <c r="Z557" s="43">
        <v>27923.69</v>
      </c>
      <c r="AA557" s="8">
        <f t="shared" si="176"/>
        <v>1.0259301014656144</v>
      </c>
      <c r="AB557" s="8">
        <f t="shared" si="177"/>
        <v>6.2637362637362637E-2</v>
      </c>
      <c r="AC557" s="8">
        <f t="shared" si="178"/>
        <v>1.6483516483516484E-2</v>
      </c>
      <c r="AD557" s="8">
        <f t="shared" si="179"/>
        <v>0.93736263736263736</v>
      </c>
      <c r="AE557" s="11">
        <f t="shared" si="180"/>
        <v>0.21666666666666667</v>
      </c>
      <c r="AF557" s="11">
        <f t="shared" si="181"/>
        <v>81.818181818181813</v>
      </c>
      <c r="AG557" s="11">
        <f t="shared" si="182"/>
        <v>11.122222222222222</v>
      </c>
      <c r="AH557" s="13">
        <f t="shared" si="183"/>
        <v>10.131666666666666</v>
      </c>
      <c r="AI557">
        <f t="shared" si="184"/>
        <v>10.348333333333333</v>
      </c>
      <c r="AJ557" s="14">
        <f t="shared" si="185"/>
        <v>0.97906265099049761</v>
      </c>
      <c r="AK557">
        <f t="shared" si="186"/>
        <v>85.714285714285708</v>
      </c>
      <c r="AL557" s="8">
        <f t="shared" si="187"/>
        <v>0.95454545454545459</v>
      </c>
      <c r="AM557" s="8">
        <f t="shared" si="188"/>
        <v>0.93736263736263736</v>
      </c>
      <c r="AN557" s="16">
        <f t="shared" si="189"/>
        <v>0.87602144191772147</v>
      </c>
      <c r="AO557" s="16">
        <f t="shared" si="190"/>
        <v>0.86343416155716202</v>
      </c>
      <c r="AP557" s="17">
        <f t="shared" si="191"/>
        <v>16396.43</v>
      </c>
      <c r="AQ557" s="17">
        <f t="shared" si="192"/>
        <v>18.018054945054946</v>
      </c>
      <c r="AR557" s="17">
        <f t="shared" si="193"/>
        <v>11527.259999999998</v>
      </c>
      <c r="AS557" s="17">
        <f t="shared" si="194"/>
        <v>12.66731868131868</v>
      </c>
      <c r="AT557" s="18" t="str">
        <f t="shared" si="195"/>
        <v>Low</v>
      </c>
      <c r="AU557" s="16" t="str">
        <f t="shared" si="196"/>
        <v>Normal</v>
      </c>
      <c r="AV557" s="17">
        <f t="shared" si="197"/>
        <v>270.2708241758242</v>
      </c>
    </row>
    <row r="558" spans="1:48">
      <c r="A558">
        <v>557</v>
      </c>
      <c r="B558" s="2">
        <v>46037</v>
      </c>
      <c r="C558" t="s">
        <v>26</v>
      </c>
      <c r="D558" t="s">
        <v>40</v>
      </c>
      <c r="E558" t="s">
        <v>67</v>
      </c>
      <c r="F558" t="s">
        <v>57</v>
      </c>
      <c r="G558" t="s">
        <v>30</v>
      </c>
      <c r="H558" t="s">
        <v>660</v>
      </c>
      <c r="I558" t="s">
        <v>32</v>
      </c>
      <c r="J558" s="4">
        <v>803</v>
      </c>
      <c r="K558" s="4">
        <v>713</v>
      </c>
      <c r="L558" s="4">
        <v>682</v>
      </c>
      <c r="M558" s="4">
        <v>31</v>
      </c>
      <c r="N558" s="4">
        <v>10</v>
      </c>
      <c r="O558" s="4">
        <v>46</v>
      </c>
      <c r="P558" t="s">
        <v>76</v>
      </c>
      <c r="Q558" s="4">
        <v>42</v>
      </c>
      <c r="R558" s="4">
        <v>44</v>
      </c>
      <c r="S558" s="4">
        <v>76.3</v>
      </c>
      <c r="T558" s="5">
        <v>1.47</v>
      </c>
      <c r="U558" s="5">
        <v>25.53</v>
      </c>
      <c r="V558" s="43">
        <v>13701.52</v>
      </c>
      <c r="W558" s="5">
        <v>8.7799999999999994</v>
      </c>
      <c r="X558" s="6" t="s">
        <v>45</v>
      </c>
      <c r="Y558" s="4">
        <v>25</v>
      </c>
      <c r="Z558" s="43">
        <v>21320.19</v>
      </c>
      <c r="AA558" s="8">
        <f t="shared" si="176"/>
        <v>0.88792029887920298</v>
      </c>
      <c r="AB558" s="8">
        <f t="shared" si="177"/>
        <v>4.3478260869565216E-2</v>
      </c>
      <c r="AC558" s="8">
        <f t="shared" si="178"/>
        <v>1.4025245441795231E-2</v>
      </c>
      <c r="AD558" s="8">
        <f t="shared" si="179"/>
        <v>0.95652173913043481</v>
      </c>
      <c r="AE558" s="11">
        <f t="shared" si="180"/>
        <v>0.76666666666666672</v>
      </c>
      <c r="AF558" s="11">
        <f t="shared" si="181"/>
        <v>81.818181818181813</v>
      </c>
      <c r="AG558" s="11">
        <f t="shared" si="182"/>
        <v>8.7144444444444442</v>
      </c>
      <c r="AH558" s="13">
        <f t="shared" si="183"/>
        <v>8.6016666666666666</v>
      </c>
      <c r="AI558">
        <f t="shared" si="184"/>
        <v>9.3683333333333341</v>
      </c>
      <c r="AJ558" s="14">
        <f t="shared" si="185"/>
        <v>0.91816402775306871</v>
      </c>
      <c r="AK558">
        <f t="shared" si="186"/>
        <v>85.714285714285708</v>
      </c>
      <c r="AL558" s="8">
        <f t="shared" si="187"/>
        <v>0.95454545454545459</v>
      </c>
      <c r="AM558" s="8">
        <f t="shared" si="188"/>
        <v>0.95652173913043481</v>
      </c>
      <c r="AN558" s="16">
        <f t="shared" si="189"/>
        <v>0.83832367751367154</v>
      </c>
      <c r="AO558" s="16">
        <f t="shared" si="190"/>
        <v>0.86340581182662024</v>
      </c>
      <c r="AP558" s="17">
        <f t="shared" si="191"/>
        <v>13701.52</v>
      </c>
      <c r="AQ558" s="17">
        <f t="shared" si="192"/>
        <v>19.216718092566619</v>
      </c>
      <c r="AR558" s="17">
        <f t="shared" si="193"/>
        <v>7618.6699999999983</v>
      </c>
      <c r="AS558" s="17">
        <f t="shared" si="194"/>
        <v>10.685371669004205</v>
      </c>
      <c r="AT558" s="18" t="str">
        <f t="shared" si="195"/>
        <v>Medium</v>
      </c>
      <c r="AU558" s="16" t="str">
        <f t="shared" si="196"/>
        <v>Warning</v>
      </c>
      <c r="AV558" s="17">
        <f t="shared" si="197"/>
        <v>192.1671809256662</v>
      </c>
    </row>
    <row r="559" spans="1:48">
      <c r="A559">
        <v>558</v>
      </c>
      <c r="B559" s="2">
        <v>46089</v>
      </c>
      <c r="C559" t="s">
        <v>26</v>
      </c>
      <c r="D559" t="s">
        <v>77</v>
      </c>
      <c r="E559" t="s">
        <v>84</v>
      </c>
      <c r="F559" t="s">
        <v>42</v>
      </c>
      <c r="G559" t="s">
        <v>103</v>
      </c>
      <c r="H559" t="s">
        <v>661</v>
      </c>
      <c r="I559" t="s">
        <v>129</v>
      </c>
      <c r="J559" s="4">
        <v>684</v>
      </c>
      <c r="K559" s="4">
        <v>675</v>
      </c>
      <c r="L559" s="4">
        <v>631</v>
      </c>
      <c r="M559" s="4">
        <v>44</v>
      </c>
      <c r="N559" s="4">
        <v>11</v>
      </c>
      <c r="O559" s="4">
        <v>23</v>
      </c>
      <c r="P559" t="s">
        <v>33</v>
      </c>
      <c r="Q559" s="4">
        <v>57</v>
      </c>
      <c r="R559" s="4">
        <v>57</v>
      </c>
      <c r="S559" s="4">
        <v>77.8</v>
      </c>
      <c r="T559" s="5">
        <v>2.83</v>
      </c>
      <c r="U559" s="5">
        <v>26.96</v>
      </c>
      <c r="V559" s="43">
        <v>17491.64</v>
      </c>
      <c r="W559" s="5">
        <v>9.6</v>
      </c>
      <c r="X559" s="6" t="s">
        <v>45</v>
      </c>
      <c r="Y559" s="4">
        <v>24</v>
      </c>
      <c r="Z559" s="43">
        <v>29321.439999999999</v>
      </c>
      <c r="AA559" s="8">
        <f t="shared" si="176"/>
        <v>0.98684210526315785</v>
      </c>
      <c r="AB559" s="8">
        <f t="shared" si="177"/>
        <v>6.5185185185185179E-2</v>
      </c>
      <c r="AC559" s="8">
        <f t="shared" si="178"/>
        <v>1.6296296296296295E-2</v>
      </c>
      <c r="AD559" s="8">
        <f t="shared" si="179"/>
        <v>0.93481481481481477</v>
      </c>
      <c r="AE559" s="11">
        <f t="shared" si="180"/>
        <v>0.38333333333333336</v>
      </c>
      <c r="AF559" s="11">
        <f t="shared" si="181"/>
        <v>63.157894736842103</v>
      </c>
      <c r="AG559" s="11">
        <f t="shared" si="182"/>
        <v>10.6875</v>
      </c>
      <c r="AH559" s="13">
        <f t="shared" si="183"/>
        <v>10.446666666666667</v>
      </c>
      <c r="AI559">
        <f t="shared" si="184"/>
        <v>10.83</v>
      </c>
      <c r="AJ559" s="14">
        <f t="shared" si="185"/>
        <v>0.96460449369036627</v>
      </c>
      <c r="AK559">
        <f t="shared" si="186"/>
        <v>63.157894736842103</v>
      </c>
      <c r="AL559" s="8">
        <f t="shared" si="187"/>
        <v>1</v>
      </c>
      <c r="AM559" s="8">
        <f t="shared" si="188"/>
        <v>0.93481481481481477</v>
      </c>
      <c r="AN559" s="16">
        <f t="shared" si="189"/>
        <v>0.90172657113869792</v>
      </c>
      <c r="AO559" s="16">
        <f t="shared" si="190"/>
        <v>0.86346243063996764</v>
      </c>
      <c r="AP559" s="17">
        <f t="shared" si="191"/>
        <v>17491.64</v>
      </c>
      <c r="AQ559" s="17">
        <f t="shared" si="192"/>
        <v>25.913540740740739</v>
      </c>
      <c r="AR559" s="17">
        <f t="shared" si="193"/>
        <v>11829.8</v>
      </c>
      <c r="AS559" s="17">
        <f t="shared" si="194"/>
        <v>17.525629629629627</v>
      </c>
      <c r="AT559" s="18" t="str">
        <f t="shared" si="195"/>
        <v>Medium</v>
      </c>
      <c r="AU559" s="16" t="str">
        <f t="shared" si="196"/>
        <v>Normal</v>
      </c>
      <c r="AV559" s="17">
        <f t="shared" si="197"/>
        <v>285.04894814814816</v>
      </c>
    </row>
    <row r="560" spans="1:48">
      <c r="A560">
        <v>559</v>
      </c>
      <c r="B560" s="2">
        <v>46201</v>
      </c>
      <c r="C560" t="s">
        <v>46</v>
      </c>
      <c r="D560" t="s">
        <v>55</v>
      </c>
      <c r="E560" t="s">
        <v>56</v>
      </c>
      <c r="F560" t="s">
        <v>29</v>
      </c>
      <c r="G560" t="s">
        <v>103</v>
      </c>
      <c r="H560" t="s">
        <v>662</v>
      </c>
      <c r="I560" t="s">
        <v>140</v>
      </c>
      <c r="J560" s="4">
        <v>578</v>
      </c>
      <c r="K560" s="4">
        <v>580</v>
      </c>
      <c r="L560" s="4">
        <v>538</v>
      </c>
      <c r="M560" s="4">
        <v>42</v>
      </c>
      <c r="N560" s="4">
        <v>15</v>
      </c>
      <c r="O560" s="4">
        <v>32</v>
      </c>
      <c r="P560" t="s">
        <v>73</v>
      </c>
      <c r="Q560" s="4">
        <v>57</v>
      </c>
      <c r="R560" s="4">
        <v>58</v>
      </c>
      <c r="S560" s="4">
        <v>70.2</v>
      </c>
      <c r="T560" s="5">
        <v>2.2200000000000002</v>
      </c>
      <c r="U560" s="5">
        <v>20.190000000000001</v>
      </c>
      <c r="V560" s="43">
        <v>15970.82</v>
      </c>
      <c r="W560" s="5">
        <v>7.75</v>
      </c>
      <c r="X560" s="6" t="s">
        <v>45</v>
      </c>
      <c r="Y560" s="4">
        <v>42</v>
      </c>
      <c r="Z560" s="43">
        <v>24907.8</v>
      </c>
      <c r="AA560" s="8">
        <f t="shared" si="176"/>
        <v>1.0034602076124568</v>
      </c>
      <c r="AB560" s="8">
        <f t="shared" si="177"/>
        <v>7.2413793103448282E-2</v>
      </c>
      <c r="AC560" s="8">
        <f t="shared" si="178"/>
        <v>2.5862068965517241E-2</v>
      </c>
      <c r="AD560" s="8">
        <f t="shared" si="179"/>
        <v>0.92758620689655169</v>
      </c>
      <c r="AE560" s="11">
        <f t="shared" si="180"/>
        <v>0.53333333333333333</v>
      </c>
      <c r="AF560" s="11">
        <f t="shared" si="181"/>
        <v>62.068965517241381</v>
      </c>
      <c r="AG560" s="11">
        <f t="shared" si="182"/>
        <v>9.344444444444445</v>
      </c>
      <c r="AH560" s="13">
        <f t="shared" si="183"/>
        <v>8.6183333333333341</v>
      </c>
      <c r="AI560">
        <f t="shared" si="184"/>
        <v>9.1516666666666673</v>
      </c>
      <c r="AJ560" s="14">
        <f t="shared" si="185"/>
        <v>0.94172281915862321</v>
      </c>
      <c r="AK560">
        <f t="shared" si="186"/>
        <v>63.157894736842103</v>
      </c>
      <c r="AL560" s="8">
        <f t="shared" si="187"/>
        <v>0.98275862068965525</v>
      </c>
      <c r="AM560" s="8">
        <f t="shared" si="188"/>
        <v>0.92758620689655169</v>
      </c>
      <c r="AN560" s="16">
        <f t="shared" si="189"/>
        <v>0.85846825125797677</v>
      </c>
      <c r="AO560" s="16">
        <f t="shared" si="190"/>
        <v>0.86337586018635082</v>
      </c>
      <c r="AP560" s="17">
        <f t="shared" si="191"/>
        <v>15970.82</v>
      </c>
      <c r="AQ560" s="17">
        <f t="shared" si="192"/>
        <v>27.535896551724136</v>
      </c>
      <c r="AR560" s="17">
        <f t="shared" si="193"/>
        <v>8936.98</v>
      </c>
      <c r="AS560" s="17">
        <f t="shared" si="194"/>
        <v>15.408586206896551</v>
      </c>
      <c r="AT560" s="18" t="str">
        <f t="shared" si="195"/>
        <v>High</v>
      </c>
      <c r="AU560" s="16" t="str">
        <f t="shared" si="196"/>
        <v>Normal</v>
      </c>
      <c r="AV560" s="17">
        <f t="shared" si="197"/>
        <v>413.03844827586204</v>
      </c>
    </row>
    <row r="561" spans="1:48">
      <c r="A561">
        <v>560</v>
      </c>
      <c r="B561" s="2">
        <v>46108</v>
      </c>
      <c r="C561" t="s">
        <v>26</v>
      </c>
      <c r="D561" t="s">
        <v>108</v>
      </c>
      <c r="E561" t="s">
        <v>130</v>
      </c>
      <c r="F561" t="s">
        <v>29</v>
      </c>
      <c r="G561" t="s">
        <v>36</v>
      </c>
      <c r="H561" t="s">
        <v>663</v>
      </c>
      <c r="I561" t="s">
        <v>197</v>
      </c>
      <c r="J561" s="4">
        <v>694</v>
      </c>
      <c r="K561" s="4">
        <v>599</v>
      </c>
      <c r="L561" s="4">
        <v>571</v>
      </c>
      <c r="M561" s="4">
        <v>28</v>
      </c>
      <c r="N561" s="4">
        <v>11</v>
      </c>
      <c r="O561" s="4">
        <v>50</v>
      </c>
      <c r="P561" t="s">
        <v>61</v>
      </c>
      <c r="Q561" s="4">
        <v>45</v>
      </c>
      <c r="R561" s="4">
        <v>44</v>
      </c>
      <c r="S561" s="4">
        <v>75.8</v>
      </c>
      <c r="T561" s="5">
        <v>2.36</v>
      </c>
      <c r="U561" s="5">
        <v>21.64</v>
      </c>
      <c r="V561" s="43">
        <v>12626.82</v>
      </c>
      <c r="W561" s="5">
        <v>7.06</v>
      </c>
      <c r="X561" s="6" t="s">
        <v>89</v>
      </c>
      <c r="Y561" s="4">
        <v>38</v>
      </c>
      <c r="Z561" s="43">
        <v>19642.47</v>
      </c>
      <c r="AA561" s="8">
        <f t="shared" si="176"/>
        <v>0.86311239193083578</v>
      </c>
      <c r="AB561" s="8">
        <f t="shared" si="177"/>
        <v>4.6744574290484141E-2</v>
      </c>
      <c r="AC561" s="8">
        <f t="shared" si="178"/>
        <v>1.8363939899833055E-2</v>
      </c>
      <c r="AD561" s="8">
        <f t="shared" si="179"/>
        <v>0.95325542570951582</v>
      </c>
      <c r="AE561" s="11">
        <f t="shared" si="180"/>
        <v>0.83333333333333337</v>
      </c>
      <c r="AF561" s="11">
        <f t="shared" si="181"/>
        <v>81.818181818181813</v>
      </c>
      <c r="AG561" s="11">
        <f t="shared" si="182"/>
        <v>7.3211111111111107</v>
      </c>
      <c r="AH561" s="13">
        <f t="shared" si="183"/>
        <v>7.8416666666666677</v>
      </c>
      <c r="AI561">
        <f t="shared" si="184"/>
        <v>8.6750000000000007</v>
      </c>
      <c r="AJ561" s="14">
        <f t="shared" si="185"/>
        <v>0.90393852065321811</v>
      </c>
      <c r="AK561">
        <f t="shared" si="186"/>
        <v>80</v>
      </c>
      <c r="AL561" s="8">
        <f t="shared" si="187"/>
        <v>1.0227272727272727</v>
      </c>
      <c r="AM561" s="8">
        <f t="shared" si="188"/>
        <v>0.95325542570951582</v>
      </c>
      <c r="AN561" s="16">
        <f t="shared" si="189"/>
        <v>0.88126803339597959</v>
      </c>
      <c r="AO561" s="16">
        <f t="shared" si="190"/>
        <v>0.86338698855126761</v>
      </c>
      <c r="AP561" s="17">
        <f t="shared" si="191"/>
        <v>12626.82</v>
      </c>
      <c r="AQ561" s="17">
        <f t="shared" si="192"/>
        <v>21.079833055091818</v>
      </c>
      <c r="AR561" s="17">
        <f t="shared" si="193"/>
        <v>7015.6500000000015</v>
      </c>
      <c r="AS561" s="17">
        <f t="shared" si="194"/>
        <v>11.712270450751255</v>
      </c>
      <c r="AT561" s="18" t="str">
        <f t="shared" si="195"/>
        <v>High</v>
      </c>
      <c r="AU561" s="16" t="str">
        <f t="shared" si="196"/>
        <v>Normal</v>
      </c>
      <c r="AV561" s="17">
        <f t="shared" si="197"/>
        <v>231.87816360600999</v>
      </c>
    </row>
    <row r="562" spans="1:48">
      <c r="A562">
        <v>561</v>
      </c>
      <c r="B562" s="2">
        <v>46174</v>
      </c>
      <c r="C562" t="s">
        <v>46</v>
      </c>
      <c r="D562" t="s">
        <v>108</v>
      </c>
      <c r="E562" t="s">
        <v>130</v>
      </c>
      <c r="F562" t="s">
        <v>29</v>
      </c>
      <c r="G562" t="s">
        <v>103</v>
      </c>
      <c r="H562" t="s">
        <v>664</v>
      </c>
      <c r="I562" t="s">
        <v>38</v>
      </c>
      <c r="J562" s="4">
        <v>575</v>
      </c>
      <c r="K562" s="4">
        <v>482</v>
      </c>
      <c r="L562" s="4">
        <v>457</v>
      </c>
      <c r="M562" s="4">
        <v>25</v>
      </c>
      <c r="N562" s="4">
        <v>9</v>
      </c>
      <c r="O562" s="4">
        <v>32</v>
      </c>
      <c r="P562" t="s">
        <v>33</v>
      </c>
      <c r="Q562" s="4">
        <v>57</v>
      </c>
      <c r="R562" s="4">
        <v>57</v>
      </c>
      <c r="S562" s="4">
        <v>72</v>
      </c>
      <c r="T562" s="5">
        <v>1.98</v>
      </c>
      <c r="U562" s="5">
        <v>21</v>
      </c>
      <c r="V562" s="43">
        <v>13408.88</v>
      </c>
      <c r="W562" s="5">
        <v>8.23</v>
      </c>
      <c r="X562" s="6" t="s">
        <v>45</v>
      </c>
      <c r="Y562" s="4">
        <v>20</v>
      </c>
      <c r="Z562" s="43">
        <v>21574.240000000002</v>
      </c>
      <c r="AA562" s="8">
        <f t="shared" si="176"/>
        <v>0.83826086956521739</v>
      </c>
      <c r="AB562" s="8">
        <f t="shared" si="177"/>
        <v>5.1867219917012451E-2</v>
      </c>
      <c r="AC562" s="8">
        <f t="shared" si="178"/>
        <v>1.8672199170124481E-2</v>
      </c>
      <c r="AD562" s="8">
        <f t="shared" si="179"/>
        <v>0.94813278008298751</v>
      </c>
      <c r="AE562" s="11">
        <f t="shared" si="180"/>
        <v>0.53333333333333333</v>
      </c>
      <c r="AF562" s="11">
        <f t="shared" si="181"/>
        <v>63.157894736842103</v>
      </c>
      <c r="AG562" s="11">
        <f t="shared" si="182"/>
        <v>7.6316666666666668</v>
      </c>
      <c r="AH562" s="13">
        <f t="shared" si="183"/>
        <v>8.5708333333333329</v>
      </c>
      <c r="AI562">
        <f t="shared" si="184"/>
        <v>9.1041666666666661</v>
      </c>
      <c r="AJ562" s="14">
        <f t="shared" si="185"/>
        <v>0.94141876430205951</v>
      </c>
      <c r="AK562">
        <f t="shared" si="186"/>
        <v>63.157894736842103</v>
      </c>
      <c r="AL562" s="8">
        <f t="shared" si="187"/>
        <v>1</v>
      </c>
      <c r="AM562" s="8">
        <f t="shared" si="188"/>
        <v>0.94813278008298751</v>
      </c>
      <c r="AN562" s="16">
        <f t="shared" si="189"/>
        <v>0.8925899902200024</v>
      </c>
      <c r="AO562" s="16">
        <f t="shared" si="190"/>
        <v>0.86334634981298419</v>
      </c>
      <c r="AP562" s="17">
        <f t="shared" si="191"/>
        <v>13408.88</v>
      </c>
      <c r="AQ562" s="17">
        <f t="shared" si="192"/>
        <v>27.819253112033195</v>
      </c>
      <c r="AR562" s="17">
        <f t="shared" si="193"/>
        <v>8165.3600000000024</v>
      </c>
      <c r="AS562" s="17">
        <f t="shared" si="194"/>
        <v>16.940580912863076</v>
      </c>
      <c r="AT562" s="18" t="str">
        <f t="shared" si="195"/>
        <v>Low</v>
      </c>
      <c r="AU562" s="16" t="str">
        <f t="shared" si="196"/>
        <v>Normal</v>
      </c>
      <c r="AV562" s="17">
        <f t="shared" si="197"/>
        <v>250.37327800829877</v>
      </c>
    </row>
    <row r="563" spans="1:48">
      <c r="A563">
        <v>562</v>
      </c>
      <c r="B563" s="2">
        <v>46042</v>
      </c>
      <c r="C563" t="s">
        <v>26</v>
      </c>
      <c r="D563" t="s">
        <v>27</v>
      </c>
      <c r="E563" t="s">
        <v>51</v>
      </c>
      <c r="F563" t="s">
        <v>42</v>
      </c>
      <c r="G563" t="s">
        <v>47</v>
      </c>
      <c r="H563" t="s">
        <v>665</v>
      </c>
      <c r="I563" t="s">
        <v>88</v>
      </c>
      <c r="J563" s="4">
        <v>688</v>
      </c>
      <c r="K563" s="4">
        <v>648</v>
      </c>
      <c r="L563" s="4">
        <v>619</v>
      </c>
      <c r="M563" s="4">
        <v>29</v>
      </c>
      <c r="N563" s="4">
        <v>12</v>
      </c>
      <c r="O563" s="4">
        <v>0</v>
      </c>
      <c r="P563" t="s">
        <v>39</v>
      </c>
      <c r="Q563" s="4">
        <v>64</v>
      </c>
      <c r="R563" s="4">
        <v>70</v>
      </c>
      <c r="S563" s="4">
        <v>75.900000000000006</v>
      </c>
      <c r="T563" s="5">
        <v>2.2799999999999998</v>
      </c>
      <c r="U563" s="5">
        <v>24.39</v>
      </c>
      <c r="V563" s="43">
        <v>19557.63</v>
      </c>
      <c r="W563" s="5">
        <v>8.81</v>
      </c>
      <c r="X563" s="6" t="s">
        <v>34</v>
      </c>
      <c r="Y563" s="4">
        <v>10</v>
      </c>
      <c r="Z563" s="43">
        <v>31289.94</v>
      </c>
      <c r="AA563" s="8">
        <f t="shared" si="176"/>
        <v>0.94186046511627908</v>
      </c>
      <c r="AB563" s="8">
        <f t="shared" si="177"/>
        <v>4.4753086419753084E-2</v>
      </c>
      <c r="AC563" s="8">
        <f t="shared" si="178"/>
        <v>1.8518518518518517E-2</v>
      </c>
      <c r="AD563" s="8">
        <f t="shared" si="179"/>
        <v>0.95524691358024694</v>
      </c>
      <c r="AE563" s="11">
        <f t="shared" si="180"/>
        <v>0</v>
      </c>
      <c r="AF563" s="11">
        <f t="shared" si="181"/>
        <v>51.428571428571431</v>
      </c>
      <c r="AG563" s="11">
        <f t="shared" si="182"/>
        <v>12.6</v>
      </c>
      <c r="AH563" s="13">
        <f t="shared" si="183"/>
        <v>12.231111111111112</v>
      </c>
      <c r="AI563">
        <f t="shared" si="184"/>
        <v>12.231111111111112</v>
      </c>
      <c r="AJ563" s="14">
        <f t="shared" si="185"/>
        <v>1</v>
      </c>
      <c r="AK563">
        <f t="shared" si="186"/>
        <v>56.25</v>
      </c>
      <c r="AL563" s="8">
        <f t="shared" si="187"/>
        <v>0.91428571428571437</v>
      </c>
      <c r="AM563" s="8">
        <f t="shared" si="188"/>
        <v>0.95524691358024694</v>
      </c>
      <c r="AN563" s="16">
        <f t="shared" si="189"/>
        <v>0.87336860670194016</v>
      </c>
      <c r="AO563" s="16">
        <f t="shared" si="190"/>
        <v>0.86327973559793403</v>
      </c>
      <c r="AP563" s="17">
        <f t="shared" si="191"/>
        <v>19557.63</v>
      </c>
      <c r="AQ563" s="17">
        <f t="shared" si="192"/>
        <v>30.181527777777781</v>
      </c>
      <c r="AR563" s="17">
        <f t="shared" si="193"/>
        <v>11732.309999999998</v>
      </c>
      <c r="AS563" s="17">
        <f t="shared" si="194"/>
        <v>18.105416666666663</v>
      </c>
      <c r="AT563" s="18" t="str">
        <f t="shared" si="195"/>
        <v>Medium</v>
      </c>
      <c r="AU563" s="16" t="str">
        <f t="shared" si="196"/>
        <v>Normal</v>
      </c>
      <c r="AV563" s="17">
        <f t="shared" si="197"/>
        <v>362.1783333333334</v>
      </c>
    </row>
    <row r="564" spans="1:48">
      <c r="A564">
        <v>563</v>
      </c>
      <c r="B564" s="2">
        <v>46053</v>
      </c>
      <c r="C564" t="s">
        <v>46</v>
      </c>
      <c r="D564" t="s">
        <v>77</v>
      </c>
      <c r="E564" t="s">
        <v>78</v>
      </c>
      <c r="F564" t="s">
        <v>42</v>
      </c>
      <c r="G564" t="s">
        <v>47</v>
      </c>
      <c r="H564" t="s">
        <v>666</v>
      </c>
      <c r="I564" t="s">
        <v>140</v>
      </c>
      <c r="J564" s="4">
        <v>480</v>
      </c>
      <c r="K564" s="4">
        <v>521</v>
      </c>
      <c r="L564" s="4">
        <v>496</v>
      </c>
      <c r="M564" s="4">
        <v>25</v>
      </c>
      <c r="N564" s="4">
        <v>10</v>
      </c>
      <c r="O564" s="4">
        <v>0</v>
      </c>
      <c r="P564" t="s">
        <v>39</v>
      </c>
      <c r="Q564" s="4">
        <v>64</v>
      </c>
      <c r="R564" s="4">
        <v>62</v>
      </c>
      <c r="S564" s="4">
        <v>69.599999999999994</v>
      </c>
      <c r="T564" s="5">
        <v>2.2400000000000002</v>
      </c>
      <c r="U564" s="5">
        <v>18.510000000000002</v>
      </c>
      <c r="V564" s="43">
        <v>15705.36</v>
      </c>
      <c r="W564" s="5">
        <v>10.33</v>
      </c>
      <c r="X564" s="6" t="s">
        <v>45</v>
      </c>
      <c r="Y564" s="4">
        <v>23</v>
      </c>
      <c r="Z564" s="43">
        <v>26150.15</v>
      </c>
      <c r="AA564" s="8">
        <f t="shared" si="176"/>
        <v>1.0854166666666667</v>
      </c>
      <c r="AB564" s="8">
        <f t="shared" si="177"/>
        <v>4.7984644913627639E-2</v>
      </c>
      <c r="AC564" s="8">
        <f t="shared" si="178"/>
        <v>1.9193857965451054E-2</v>
      </c>
      <c r="AD564" s="8">
        <f t="shared" si="179"/>
        <v>0.95201535508637236</v>
      </c>
      <c r="AE564" s="11">
        <f t="shared" si="180"/>
        <v>0</v>
      </c>
      <c r="AF564" s="11">
        <f t="shared" si="181"/>
        <v>58.064516129032256</v>
      </c>
      <c r="AG564" s="11">
        <f t="shared" si="182"/>
        <v>8.9727777777777771</v>
      </c>
      <c r="AH564" s="13">
        <f t="shared" si="183"/>
        <v>8.5333333333333332</v>
      </c>
      <c r="AI564">
        <f t="shared" si="184"/>
        <v>8.5333333333333332</v>
      </c>
      <c r="AJ564" s="14">
        <f t="shared" si="185"/>
        <v>1</v>
      </c>
      <c r="AK564">
        <f t="shared" si="186"/>
        <v>56.25</v>
      </c>
      <c r="AL564" s="8">
        <f t="shared" si="187"/>
        <v>1.032258064516129</v>
      </c>
      <c r="AM564" s="8">
        <f t="shared" si="188"/>
        <v>0.95201535508637236</v>
      </c>
      <c r="AN564" s="16">
        <f t="shared" si="189"/>
        <v>0.98272552783109401</v>
      </c>
      <c r="AO564" s="16">
        <f t="shared" si="190"/>
        <v>0.86325670164564194</v>
      </c>
      <c r="AP564" s="17">
        <f t="shared" si="191"/>
        <v>15705.36</v>
      </c>
      <c r="AQ564" s="17">
        <f t="shared" si="192"/>
        <v>30.144644913627641</v>
      </c>
      <c r="AR564" s="17">
        <f t="shared" si="193"/>
        <v>10444.790000000001</v>
      </c>
      <c r="AS564" s="17">
        <f t="shared" si="194"/>
        <v>20.047581573896355</v>
      </c>
      <c r="AT564" s="18" t="str">
        <f t="shared" si="195"/>
        <v>Low</v>
      </c>
      <c r="AU564" s="16" t="str">
        <f t="shared" si="196"/>
        <v>Normal</v>
      </c>
      <c r="AV564" s="17">
        <f t="shared" si="197"/>
        <v>301.44644913627639</v>
      </c>
    </row>
    <row r="565" spans="1:48">
      <c r="A565">
        <v>564</v>
      </c>
      <c r="B565" s="2">
        <v>46062</v>
      </c>
      <c r="C565" t="s">
        <v>26</v>
      </c>
      <c r="D565" t="s">
        <v>27</v>
      </c>
      <c r="E565" t="s">
        <v>35</v>
      </c>
      <c r="F565" t="s">
        <v>42</v>
      </c>
      <c r="G565" t="s">
        <v>30</v>
      </c>
      <c r="H565" t="s">
        <v>667</v>
      </c>
      <c r="I565" t="s">
        <v>165</v>
      </c>
      <c r="J565" s="4">
        <v>941</v>
      </c>
      <c r="K565" s="4">
        <v>1030</v>
      </c>
      <c r="L565" s="4">
        <v>969</v>
      </c>
      <c r="M565" s="4">
        <v>61</v>
      </c>
      <c r="N565" s="4">
        <v>15</v>
      </c>
      <c r="O565" s="4">
        <v>0</v>
      </c>
      <c r="P565" t="s">
        <v>39</v>
      </c>
      <c r="Q565" s="4">
        <v>42</v>
      </c>
      <c r="R565" s="4">
        <v>44</v>
      </c>
      <c r="S565" s="4">
        <v>73.7</v>
      </c>
      <c r="T565" s="5">
        <v>2.12</v>
      </c>
      <c r="U565" s="5">
        <v>32.61</v>
      </c>
      <c r="V565" s="43">
        <v>19745.419999999998</v>
      </c>
      <c r="W565" s="5">
        <v>7.97</v>
      </c>
      <c r="X565" s="6" t="s">
        <v>34</v>
      </c>
      <c r="Y565" s="4">
        <v>24</v>
      </c>
      <c r="Z565" s="43">
        <v>31700.080000000002</v>
      </c>
      <c r="AA565" s="8">
        <f t="shared" si="176"/>
        <v>1.0945802337938364</v>
      </c>
      <c r="AB565" s="8">
        <f t="shared" si="177"/>
        <v>5.9223300970873784E-2</v>
      </c>
      <c r="AC565" s="8">
        <f t="shared" si="178"/>
        <v>1.4563106796116505E-2</v>
      </c>
      <c r="AD565" s="8">
        <f t="shared" si="179"/>
        <v>0.9407766990291262</v>
      </c>
      <c r="AE565" s="11">
        <f t="shared" si="180"/>
        <v>0</v>
      </c>
      <c r="AF565" s="11">
        <f t="shared" si="181"/>
        <v>81.818181818181813</v>
      </c>
      <c r="AG565" s="11">
        <f t="shared" si="182"/>
        <v>12.588888888888889</v>
      </c>
      <c r="AH565" s="13">
        <f t="shared" si="183"/>
        <v>10.978333333333333</v>
      </c>
      <c r="AI565">
        <f t="shared" si="184"/>
        <v>10.978333333333333</v>
      </c>
      <c r="AJ565" s="14">
        <f t="shared" si="185"/>
        <v>1</v>
      </c>
      <c r="AK565">
        <f t="shared" si="186"/>
        <v>85.714285714285708</v>
      </c>
      <c r="AL565" s="8">
        <f t="shared" si="187"/>
        <v>0.95454545454545459</v>
      </c>
      <c r="AM565" s="8">
        <f t="shared" si="188"/>
        <v>0.9407766990291262</v>
      </c>
      <c r="AN565" s="16">
        <f t="shared" si="189"/>
        <v>0.89801412180052964</v>
      </c>
      <c r="AO565" s="16">
        <f t="shared" si="190"/>
        <v>0.86298331760402758</v>
      </c>
      <c r="AP565" s="17">
        <f t="shared" si="191"/>
        <v>19745.419999999998</v>
      </c>
      <c r="AQ565" s="17">
        <f t="shared" si="192"/>
        <v>19.170310679611649</v>
      </c>
      <c r="AR565" s="17">
        <f t="shared" si="193"/>
        <v>11954.660000000003</v>
      </c>
      <c r="AS565" s="17">
        <f t="shared" si="194"/>
        <v>11.606466019417478</v>
      </c>
      <c r="AT565" s="18" t="str">
        <f t="shared" si="195"/>
        <v>Medium</v>
      </c>
      <c r="AU565" s="16" t="str">
        <f t="shared" si="196"/>
        <v>Normal</v>
      </c>
      <c r="AV565" s="17">
        <f t="shared" si="197"/>
        <v>287.55466019417474</v>
      </c>
    </row>
    <row r="566" spans="1:48">
      <c r="A566">
        <v>565</v>
      </c>
      <c r="B566" s="2">
        <v>46083</v>
      </c>
      <c r="C566" t="s">
        <v>46</v>
      </c>
      <c r="D566" t="s">
        <v>27</v>
      </c>
      <c r="E566" t="s">
        <v>28</v>
      </c>
      <c r="F566" t="s">
        <v>29</v>
      </c>
      <c r="G566" t="s">
        <v>103</v>
      </c>
      <c r="H566" t="s">
        <v>668</v>
      </c>
      <c r="I566" t="s">
        <v>53</v>
      </c>
      <c r="J566" s="4">
        <v>663</v>
      </c>
      <c r="K566" s="4">
        <v>691</v>
      </c>
      <c r="L566" s="4">
        <v>665</v>
      </c>
      <c r="M566" s="4">
        <v>26</v>
      </c>
      <c r="N566" s="4">
        <v>9</v>
      </c>
      <c r="O566" s="4">
        <v>21</v>
      </c>
      <c r="P566" t="s">
        <v>61</v>
      </c>
      <c r="Q566" s="4">
        <v>57</v>
      </c>
      <c r="R566" s="4">
        <v>55</v>
      </c>
      <c r="S566" s="4">
        <v>77.099999999999994</v>
      </c>
      <c r="T566" s="5">
        <v>1.56</v>
      </c>
      <c r="U566" s="5">
        <v>23.88</v>
      </c>
      <c r="V566" s="43">
        <v>18194.580000000002</v>
      </c>
      <c r="W566" s="5">
        <v>10.029999999999999</v>
      </c>
      <c r="X566" s="6" t="s">
        <v>34</v>
      </c>
      <c r="Y566" s="4">
        <v>15</v>
      </c>
      <c r="Z566" s="43">
        <v>29991.59</v>
      </c>
      <c r="AA566" s="8">
        <f t="shared" si="176"/>
        <v>1.0422322775263952</v>
      </c>
      <c r="AB566" s="8">
        <f t="shared" si="177"/>
        <v>3.7626628075253257E-2</v>
      </c>
      <c r="AC566" s="8">
        <f t="shared" si="178"/>
        <v>1.3024602026049204E-2</v>
      </c>
      <c r="AD566" s="8">
        <f t="shared" si="179"/>
        <v>0.9623733719247467</v>
      </c>
      <c r="AE566" s="11">
        <f t="shared" si="180"/>
        <v>0.35</v>
      </c>
      <c r="AF566" s="11">
        <f t="shared" si="181"/>
        <v>65.454545454545453</v>
      </c>
      <c r="AG566" s="11">
        <f t="shared" si="182"/>
        <v>10.556944444444444</v>
      </c>
      <c r="AH566" s="13">
        <f t="shared" si="183"/>
        <v>10.147500000000001</v>
      </c>
      <c r="AI566">
        <f t="shared" si="184"/>
        <v>10.4975</v>
      </c>
      <c r="AJ566" s="14">
        <f t="shared" si="185"/>
        <v>0.96665872826863541</v>
      </c>
      <c r="AK566">
        <f t="shared" si="186"/>
        <v>63.157894736842103</v>
      </c>
      <c r="AL566" s="8">
        <f t="shared" si="187"/>
        <v>1.0363636363636364</v>
      </c>
      <c r="AM566" s="8">
        <f t="shared" si="188"/>
        <v>0.9623733719247467</v>
      </c>
      <c r="AN566" s="16">
        <f t="shared" si="189"/>
        <v>0.9641152241816241</v>
      </c>
      <c r="AO566" s="16">
        <f t="shared" si="190"/>
        <v>0.8629029717228428</v>
      </c>
      <c r="AP566" s="17">
        <f t="shared" si="191"/>
        <v>18194.580000000002</v>
      </c>
      <c r="AQ566" s="17">
        <f t="shared" si="192"/>
        <v>26.330795947901596</v>
      </c>
      <c r="AR566" s="17">
        <f t="shared" si="193"/>
        <v>11797.009999999998</v>
      </c>
      <c r="AS566" s="17">
        <f t="shared" si="194"/>
        <v>17.072373371924744</v>
      </c>
      <c r="AT566" s="18" t="str">
        <f t="shared" si="195"/>
        <v>Low</v>
      </c>
      <c r="AU566" s="16" t="str">
        <f t="shared" si="196"/>
        <v>Normal</v>
      </c>
      <c r="AV566" s="17">
        <f t="shared" si="197"/>
        <v>236.97716353111437</v>
      </c>
    </row>
    <row r="567" spans="1:48">
      <c r="A567">
        <v>566</v>
      </c>
      <c r="B567" s="2">
        <v>46125</v>
      </c>
      <c r="C567" t="s">
        <v>46</v>
      </c>
      <c r="D567" t="s">
        <v>40</v>
      </c>
      <c r="E567" t="s">
        <v>41</v>
      </c>
      <c r="F567" t="s">
        <v>42</v>
      </c>
      <c r="G567" t="s">
        <v>30</v>
      </c>
      <c r="H567" t="s">
        <v>669</v>
      </c>
      <c r="I567" t="s">
        <v>165</v>
      </c>
      <c r="J567" s="4">
        <v>928</v>
      </c>
      <c r="K567" s="4">
        <v>950</v>
      </c>
      <c r="L567" s="4">
        <v>908</v>
      </c>
      <c r="M567" s="4">
        <v>42</v>
      </c>
      <c r="N567" s="4">
        <v>15</v>
      </c>
      <c r="O567" s="4">
        <v>0</v>
      </c>
      <c r="P567" t="s">
        <v>39</v>
      </c>
      <c r="Q567" s="4">
        <v>42</v>
      </c>
      <c r="R567" s="4">
        <v>46</v>
      </c>
      <c r="S567" s="4">
        <v>69.7</v>
      </c>
      <c r="T567" s="5">
        <v>2.42</v>
      </c>
      <c r="U567" s="5">
        <v>37.24</v>
      </c>
      <c r="V567" s="43">
        <v>16610.669999999998</v>
      </c>
      <c r="W567" s="5">
        <v>9.08</v>
      </c>
      <c r="X567" s="6" t="s">
        <v>50</v>
      </c>
      <c r="Y567" s="4">
        <v>27</v>
      </c>
      <c r="Z567" s="43">
        <v>29274.03</v>
      </c>
      <c r="AA567" s="8">
        <f t="shared" si="176"/>
        <v>1.0237068965517242</v>
      </c>
      <c r="AB567" s="8">
        <f t="shared" si="177"/>
        <v>4.4210526315789471E-2</v>
      </c>
      <c r="AC567" s="8">
        <f t="shared" si="178"/>
        <v>1.5789473684210527E-2</v>
      </c>
      <c r="AD567" s="8">
        <f t="shared" si="179"/>
        <v>0.95578947368421052</v>
      </c>
      <c r="AE567" s="11">
        <f t="shared" si="180"/>
        <v>0</v>
      </c>
      <c r="AF567" s="11">
        <f t="shared" si="181"/>
        <v>78.260869565217391</v>
      </c>
      <c r="AG567" s="11">
        <f t="shared" si="182"/>
        <v>12.138888888888889</v>
      </c>
      <c r="AH567" s="13">
        <f t="shared" si="183"/>
        <v>10.826666666666666</v>
      </c>
      <c r="AI567">
        <f t="shared" si="184"/>
        <v>10.826666666666666</v>
      </c>
      <c r="AJ567" s="14">
        <f t="shared" si="185"/>
        <v>1</v>
      </c>
      <c r="AK567">
        <f t="shared" si="186"/>
        <v>85.714285714285708</v>
      </c>
      <c r="AL567" s="8">
        <f t="shared" si="187"/>
        <v>0.91304347826086962</v>
      </c>
      <c r="AM567" s="8">
        <f t="shared" si="188"/>
        <v>0.95578947368421052</v>
      </c>
      <c r="AN567" s="16">
        <f t="shared" si="189"/>
        <v>0.87267734553775744</v>
      </c>
      <c r="AO567" s="16">
        <f t="shared" si="190"/>
        <v>0.86267029987810984</v>
      </c>
      <c r="AP567" s="17">
        <f t="shared" si="191"/>
        <v>16610.669999999998</v>
      </c>
      <c r="AQ567" s="17">
        <f t="shared" si="192"/>
        <v>17.484915789473682</v>
      </c>
      <c r="AR567" s="17">
        <f t="shared" si="193"/>
        <v>12663.36</v>
      </c>
      <c r="AS567" s="17">
        <f t="shared" si="194"/>
        <v>13.329852631578948</v>
      </c>
      <c r="AT567" s="18" t="str">
        <f t="shared" si="195"/>
        <v>Medium</v>
      </c>
      <c r="AU567" s="16" t="str">
        <f t="shared" si="196"/>
        <v>Normal</v>
      </c>
      <c r="AV567" s="17">
        <f t="shared" si="197"/>
        <v>262.27373684210522</v>
      </c>
    </row>
    <row r="568" spans="1:48">
      <c r="A568">
        <v>567</v>
      </c>
      <c r="B568" s="2">
        <v>46176</v>
      </c>
      <c r="C568" t="s">
        <v>46</v>
      </c>
      <c r="D568" t="s">
        <v>55</v>
      </c>
      <c r="E568" t="s">
        <v>92</v>
      </c>
      <c r="F568" t="s">
        <v>57</v>
      </c>
      <c r="G568" t="s">
        <v>30</v>
      </c>
      <c r="H568" t="s">
        <v>670</v>
      </c>
      <c r="I568" t="s">
        <v>132</v>
      </c>
      <c r="J568" s="4">
        <v>825</v>
      </c>
      <c r="K568" s="4">
        <v>698</v>
      </c>
      <c r="L568" s="4">
        <v>661</v>
      </c>
      <c r="M568" s="4">
        <v>37</v>
      </c>
      <c r="N568" s="4">
        <v>15</v>
      </c>
      <c r="O568" s="4">
        <v>38</v>
      </c>
      <c r="P568" t="s">
        <v>76</v>
      </c>
      <c r="Q568" s="4">
        <v>42</v>
      </c>
      <c r="R568" s="4">
        <v>47</v>
      </c>
      <c r="S568" s="4">
        <v>70.3</v>
      </c>
      <c r="T568" s="5">
        <v>1.75</v>
      </c>
      <c r="U568" s="5">
        <v>28.63</v>
      </c>
      <c r="V568" s="43">
        <v>13358.85</v>
      </c>
      <c r="W568" s="5">
        <v>7.46</v>
      </c>
      <c r="X568" s="6" t="s">
        <v>34</v>
      </c>
      <c r="Y568" s="4">
        <v>6</v>
      </c>
      <c r="Z568" s="43">
        <v>21579.02</v>
      </c>
      <c r="AA568" s="8">
        <f t="shared" si="176"/>
        <v>0.84606060606060607</v>
      </c>
      <c r="AB568" s="8">
        <f t="shared" si="177"/>
        <v>5.300859598853868E-2</v>
      </c>
      <c r="AC568" s="8">
        <f t="shared" si="178"/>
        <v>2.148997134670487E-2</v>
      </c>
      <c r="AD568" s="8">
        <f t="shared" si="179"/>
        <v>0.94699140401146131</v>
      </c>
      <c r="AE568" s="11">
        <f t="shared" si="180"/>
        <v>0.6333333333333333</v>
      </c>
      <c r="AF568" s="11">
        <f t="shared" si="181"/>
        <v>76.59574468085107</v>
      </c>
      <c r="AG568" s="11">
        <f t="shared" si="182"/>
        <v>9.1127777777777776</v>
      </c>
      <c r="AH568" s="13">
        <f t="shared" si="183"/>
        <v>8.9916666666666671</v>
      </c>
      <c r="AI568">
        <f t="shared" si="184"/>
        <v>9.625</v>
      </c>
      <c r="AJ568" s="14">
        <f t="shared" si="185"/>
        <v>0.93419913419913425</v>
      </c>
      <c r="AK568">
        <f t="shared" si="186"/>
        <v>85.714285714285708</v>
      </c>
      <c r="AL568" s="8">
        <f t="shared" si="187"/>
        <v>0.89361702127659592</v>
      </c>
      <c r="AM568" s="8">
        <f t="shared" si="188"/>
        <v>0.94699140401146131</v>
      </c>
      <c r="AN568" s="16">
        <f t="shared" si="189"/>
        <v>0.79056381038945234</v>
      </c>
      <c r="AO568" s="16">
        <f t="shared" si="190"/>
        <v>0.86264724216921684</v>
      </c>
      <c r="AP568" s="17">
        <f t="shared" si="191"/>
        <v>13358.85</v>
      </c>
      <c r="AQ568" s="17">
        <f t="shared" si="192"/>
        <v>19.138753581661891</v>
      </c>
      <c r="AR568" s="17">
        <f t="shared" si="193"/>
        <v>8220.17</v>
      </c>
      <c r="AS568" s="17">
        <f t="shared" si="194"/>
        <v>11.776747851002865</v>
      </c>
      <c r="AT568" s="18" t="str">
        <f t="shared" si="195"/>
        <v>Low</v>
      </c>
      <c r="AU568" s="16" t="str">
        <f t="shared" si="196"/>
        <v>Warning</v>
      </c>
      <c r="AV568" s="17">
        <f t="shared" si="197"/>
        <v>287.08130372492838</v>
      </c>
    </row>
    <row r="569" spans="1:48">
      <c r="A569">
        <v>568</v>
      </c>
      <c r="B569" s="2">
        <v>46118</v>
      </c>
      <c r="C569" t="s">
        <v>46</v>
      </c>
      <c r="D569" t="s">
        <v>55</v>
      </c>
      <c r="E569" t="s">
        <v>92</v>
      </c>
      <c r="F569" t="s">
        <v>57</v>
      </c>
      <c r="G569" t="s">
        <v>30</v>
      </c>
      <c r="H569" t="s">
        <v>671</v>
      </c>
      <c r="I569" t="s">
        <v>149</v>
      </c>
      <c r="J569" s="4">
        <v>928</v>
      </c>
      <c r="K569" s="4">
        <v>811</v>
      </c>
      <c r="L569" s="4">
        <v>765</v>
      </c>
      <c r="M569" s="4">
        <v>46</v>
      </c>
      <c r="N569" s="4">
        <v>18</v>
      </c>
      <c r="O569" s="4">
        <v>32</v>
      </c>
      <c r="P569" t="s">
        <v>81</v>
      </c>
      <c r="Q569" s="4">
        <v>42</v>
      </c>
      <c r="R569" s="4">
        <v>42</v>
      </c>
      <c r="S569" s="4">
        <v>69.099999999999994</v>
      </c>
      <c r="T569" s="5">
        <v>1.35</v>
      </c>
      <c r="U569" s="5">
        <v>35.07</v>
      </c>
      <c r="V569" s="43">
        <v>14994.86</v>
      </c>
      <c r="W569" s="5">
        <v>8.93</v>
      </c>
      <c r="X569" s="6" t="s">
        <v>45</v>
      </c>
      <c r="Y569" s="4">
        <v>19</v>
      </c>
      <c r="Z569" s="43">
        <v>24195.87</v>
      </c>
      <c r="AA569" s="8">
        <f t="shared" si="176"/>
        <v>0.87392241379310343</v>
      </c>
      <c r="AB569" s="8">
        <f t="shared" si="177"/>
        <v>5.6720098643649818E-2</v>
      </c>
      <c r="AC569" s="8">
        <f t="shared" si="178"/>
        <v>2.2194821208384709E-2</v>
      </c>
      <c r="AD569" s="8">
        <f t="shared" si="179"/>
        <v>0.9432799013563502</v>
      </c>
      <c r="AE569" s="11">
        <f t="shared" si="180"/>
        <v>0.53333333333333333</v>
      </c>
      <c r="AF569" s="11">
        <f t="shared" si="181"/>
        <v>85.714285714285708</v>
      </c>
      <c r="AG569" s="11">
        <f t="shared" si="182"/>
        <v>9.461666666666666</v>
      </c>
      <c r="AH569" s="13">
        <f t="shared" si="183"/>
        <v>10.293333333333333</v>
      </c>
      <c r="AI569">
        <f t="shared" si="184"/>
        <v>10.826666666666666</v>
      </c>
      <c r="AJ569" s="14">
        <f t="shared" si="185"/>
        <v>0.9507389162561577</v>
      </c>
      <c r="AK569">
        <f t="shared" si="186"/>
        <v>85.714285714285708</v>
      </c>
      <c r="AL569" s="8">
        <f t="shared" si="187"/>
        <v>1</v>
      </c>
      <c r="AM569" s="8">
        <f t="shared" si="188"/>
        <v>0.9432799013563502</v>
      </c>
      <c r="AN569" s="16">
        <f t="shared" si="189"/>
        <v>0.89681291114175177</v>
      </c>
      <c r="AO569" s="16">
        <f t="shared" si="190"/>
        <v>0.86281371660750728</v>
      </c>
      <c r="AP569" s="17">
        <f t="shared" si="191"/>
        <v>14994.86</v>
      </c>
      <c r="AQ569" s="17">
        <f t="shared" si="192"/>
        <v>18.489346485819976</v>
      </c>
      <c r="AR569" s="17">
        <f t="shared" si="193"/>
        <v>9201.0099999999984</v>
      </c>
      <c r="AS569" s="17">
        <f t="shared" si="194"/>
        <v>11.345265104808876</v>
      </c>
      <c r="AT569" s="18" t="str">
        <f t="shared" si="195"/>
        <v>Low</v>
      </c>
      <c r="AU569" s="16" t="str">
        <f t="shared" si="196"/>
        <v>Normal</v>
      </c>
      <c r="AV569" s="17">
        <f t="shared" si="197"/>
        <v>332.80823674475954</v>
      </c>
    </row>
    <row r="570" spans="1:48">
      <c r="A570">
        <v>569</v>
      </c>
      <c r="B570" s="2">
        <v>46126</v>
      </c>
      <c r="C570" t="s">
        <v>46</v>
      </c>
      <c r="D570" t="s">
        <v>77</v>
      </c>
      <c r="E570" t="s">
        <v>105</v>
      </c>
      <c r="F570" t="s">
        <v>42</v>
      </c>
      <c r="G570" t="s">
        <v>47</v>
      </c>
      <c r="H570" t="s">
        <v>672</v>
      </c>
      <c r="I570" t="s">
        <v>117</v>
      </c>
      <c r="J570" s="4">
        <v>456</v>
      </c>
      <c r="K570" s="4">
        <v>365</v>
      </c>
      <c r="L570" s="4">
        <v>338</v>
      </c>
      <c r="M570" s="4">
        <v>27</v>
      </c>
      <c r="N570" s="4">
        <v>9</v>
      </c>
      <c r="O570" s="4">
        <v>34</v>
      </c>
      <c r="P570" t="s">
        <v>81</v>
      </c>
      <c r="Q570" s="4">
        <v>64</v>
      </c>
      <c r="R570" s="4">
        <v>62</v>
      </c>
      <c r="S570" s="4">
        <v>72.7</v>
      </c>
      <c r="T570" s="5">
        <v>2.73</v>
      </c>
      <c r="U570" s="5">
        <v>15</v>
      </c>
      <c r="V570" s="43">
        <v>11048.58</v>
      </c>
      <c r="W570" s="5">
        <v>7.4</v>
      </c>
      <c r="X570" s="6" t="s">
        <v>50</v>
      </c>
      <c r="Y570" s="4">
        <v>21</v>
      </c>
      <c r="Z570" s="43">
        <v>17718.599999999999</v>
      </c>
      <c r="AA570" s="8">
        <f t="shared" si="176"/>
        <v>0.80043859649122806</v>
      </c>
      <c r="AB570" s="8">
        <f t="shared" si="177"/>
        <v>7.3972602739726029E-2</v>
      </c>
      <c r="AC570" s="8">
        <f t="shared" si="178"/>
        <v>2.4657534246575342E-2</v>
      </c>
      <c r="AD570" s="8">
        <f t="shared" si="179"/>
        <v>0.92602739726027394</v>
      </c>
      <c r="AE570" s="11">
        <f t="shared" si="180"/>
        <v>0.56666666666666665</v>
      </c>
      <c r="AF570" s="11">
        <f t="shared" si="181"/>
        <v>58.064516129032256</v>
      </c>
      <c r="AG570" s="11">
        <f t="shared" si="182"/>
        <v>6.2861111111111114</v>
      </c>
      <c r="AH570" s="13">
        <f t="shared" si="183"/>
        <v>7.5400000000000009</v>
      </c>
      <c r="AI570">
        <f t="shared" si="184"/>
        <v>8.1066666666666674</v>
      </c>
      <c r="AJ570" s="14">
        <f t="shared" si="185"/>
        <v>0.93009868421052633</v>
      </c>
      <c r="AK570">
        <f t="shared" si="186"/>
        <v>56.25</v>
      </c>
      <c r="AL570" s="8">
        <f t="shared" si="187"/>
        <v>1.032258064516129</v>
      </c>
      <c r="AM570" s="8">
        <f t="shared" si="188"/>
        <v>0.92602739726027394</v>
      </c>
      <c r="AN570" s="16">
        <f t="shared" si="189"/>
        <v>0.88908063353257205</v>
      </c>
      <c r="AO570" s="16">
        <f t="shared" si="190"/>
        <v>0.86273501476830761</v>
      </c>
      <c r="AP570" s="17">
        <f t="shared" si="191"/>
        <v>11048.58</v>
      </c>
      <c r="AQ570" s="17">
        <f t="shared" si="192"/>
        <v>30.270082191780823</v>
      </c>
      <c r="AR570" s="17">
        <f t="shared" si="193"/>
        <v>6670.0199999999986</v>
      </c>
      <c r="AS570" s="17">
        <f t="shared" si="194"/>
        <v>18.274027397260269</v>
      </c>
      <c r="AT570" s="18" t="str">
        <f t="shared" si="195"/>
        <v>Medium</v>
      </c>
      <c r="AU570" s="16" t="str">
        <f t="shared" si="196"/>
        <v>Normal</v>
      </c>
      <c r="AV570" s="17">
        <f t="shared" si="197"/>
        <v>272.43073972602741</v>
      </c>
    </row>
    <row r="571" spans="1:48">
      <c r="A571">
        <v>570</v>
      </c>
      <c r="B571" s="2">
        <v>46174</v>
      </c>
      <c r="C571" t="s">
        <v>26</v>
      </c>
      <c r="D571" t="s">
        <v>40</v>
      </c>
      <c r="E571" t="s">
        <v>67</v>
      </c>
      <c r="F571" t="s">
        <v>42</v>
      </c>
      <c r="G571" t="s">
        <v>58</v>
      </c>
      <c r="H571" t="s">
        <v>673</v>
      </c>
      <c r="I571" t="s">
        <v>38</v>
      </c>
      <c r="J571" s="4">
        <v>862</v>
      </c>
      <c r="K571" s="4">
        <v>955</v>
      </c>
      <c r="L571" s="4">
        <v>913</v>
      </c>
      <c r="M571" s="4">
        <v>42</v>
      </c>
      <c r="N571" s="4">
        <v>13</v>
      </c>
      <c r="O571" s="4">
        <v>5</v>
      </c>
      <c r="P571" t="s">
        <v>33</v>
      </c>
      <c r="Q571" s="4">
        <v>49</v>
      </c>
      <c r="R571" s="4">
        <v>52</v>
      </c>
      <c r="S571" s="4">
        <v>68.599999999999994</v>
      </c>
      <c r="T571" s="5">
        <v>1.75</v>
      </c>
      <c r="U571" s="5">
        <v>27.26</v>
      </c>
      <c r="V571" s="43">
        <v>20978.35</v>
      </c>
      <c r="W571" s="5">
        <v>11.29</v>
      </c>
      <c r="X571" s="6" t="s">
        <v>34</v>
      </c>
      <c r="Y571" s="4">
        <v>18</v>
      </c>
      <c r="Z571" s="43">
        <v>34785.040000000001</v>
      </c>
      <c r="AA571" s="8">
        <f t="shared" si="176"/>
        <v>1.1078886310904872</v>
      </c>
      <c r="AB571" s="8">
        <f t="shared" si="177"/>
        <v>4.3979057591623037E-2</v>
      </c>
      <c r="AC571" s="8">
        <f t="shared" si="178"/>
        <v>1.3612565445026177E-2</v>
      </c>
      <c r="AD571" s="8">
        <f t="shared" si="179"/>
        <v>0.95602094240837698</v>
      </c>
      <c r="AE571" s="11">
        <f t="shared" si="180"/>
        <v>8.3333333333333329E-2</v>
      </c>
      <c r="AF571" s="11">
        <f t="shared" si="181"/>
        <v>69.230769230769226</v>
      </c>
      <c r="AG571" s="11">
        <f t="shared" si="182"/>
        <v>13.794444444444444</v>
      </c>
      <c r="AH571" s="13">
        <f t="shared" si="183"/>
        <v>11.649444444444445</v>
      </c>
      <c r="AI571">
        <f t="shared" si="184"/>
        <v>11.732777777777779</v>
      </c>
      <c r="AJ571" s="14">
        <f t="shared" si="185"/>
        <v>0.99289739097495144</v>
      </c>
      <c r="AK571">
        <f t="shared" si="186"/>
        <v>73.469387755102048</v>
      </c>
      <c r="AL571" s="8">
        <f t="shared" si="187"/>
        <v>0.94230769230769218</v>
      </c>
      <c r="AM571" s="8">
        <f t="shared" si="188"/>
        <v>0.95602094240837698</v>
      </c>
      <c r="AN571" s="16">
        <f t="shared" si="189"/>
        <v>0.89446738985192109</v>
      </c>
      <c r="AO571" s="16">
        <f t="shared" si="190"/>
        <v>0.86267388804263623</v>
      </c>
      <c r="AP571" s="17">
        <f t="shared" si="191"/>
        <v>20978.35</v>
      </c>
      <c r="AQ571" s="17">
        <f t="shared" si="192"/>
        <v>21.966858638743453</v>
      </c>
      <c r="AR571" s="17">
        <f t="shared" si="193"/>
        <v>13806.690000000002</v>
      </c>
      <c r="AS571" s="17">
        <f t="shared" si="194"/>
        <v>14.457267015706808</v>
      </c>
      <c r="AT571" s="18" t="str">
        <f t="shared" si="195"/>
        <v>Low</v>
      </c>
      <c r="AU571" s="16" t="str">
        <f t="shared" si="196"/>
        <v>Normal</v>
      </c>
      <c r="AV571" s="17">
        <f t="shared" si="197"/>
        <v>285.56916230366488</v>
      </c>
    </row>
    <row r="572" spans="1:48">
      <c r="A572">
        <v>571</v>
      </c>
      <c r="B572" s="2">
        <v>46044</v>
      </c>
      <c r="C572" t="s">
        <v>26</v>
      </c>
      <c r="D572" t="s">
        <v>27</v>
      </c>
      <c r="E572" t="s">
        <v>35</v>
      </c>
      <c r="F572" t="s">
        <v>29</v>
      </c>
      <c r="G572" t="s">
        <v>58</v>
      </c>
      <c r="H572" t="s">
        <v>674</v>
      </c>
      <c r="I572" t="s">
        <v>63</v>
      </c>
      <c r="J572" s="4">
        <v>637</v>
      </c>
      <c r="K572" s="4">
        <v>665</v>
      </c>
      <c r="L572" s="4">
        <v>635</v>
      </c>
      <c r="M572" s="4">
        <v>30</v>
      </c>
      <c r="N572" s="4">
        <v>9</v>
      </c>
      <c r="O572" s="4">
        <v>13</v>
      </c>
      <c r="P572" t="s">
        <v>83</v>
      </c>
      <c r="Q572" s="4">
        <v>49</v>
      </c>
      <c r="R572" s="4">
        <v>51</v>
      </c>
      <c r="S572" s="4">
        <v>76.3</v>
      </c>
      <c r="T572" s="5">
        <v>1.51</v>
      </c>
      <c r="U572" s="5">
        <v>19.77</v>
      </c>
      <c r="V572" s="43">
        <v>14234.54</v>
      </c>
      <c r="W572" s="5">
        <v>9.4600000000000009</v>
      </c>
      <c r="X572" s="6" t="s">
        <v>45</v>
      </c>
      <c r="Y572" s="4">
        <v>6</v>
      </c>
      <c r="Z572" s="43">
        <v>24181.63</v>
      </c>
      <c r="AA572" s="8">
        <f t="shared" si="176"/>
        <v>1.043956043956044</v>
      </c>
      <c r="AB572" s="8">
        <f t="shared" si="177"/>
        <v>4.5112781954887216E-2</v>
      </c>
      <c r="AC572" s="8">
        <f t="shared" si="178"/>
        <v>1.3533834586466165E-2</v>
      </c>
      <c r="AD572" s="8">
        <f t="shared" si="179"/>
        <v>0.95488721804511278</v>
      </c>
      <c r="AE572" s="11">
        <f t="shared" si="180"/>
        <v>0.21666666666666667</v>
      </c>
      <c r="AF572" s="11">
        <f t="shared" si="181"/>
        <v>70.588235294117652</v>
      </c>
      <c r="AG572" s="11">
        <f t="shared" si="182"/>
        <v>9.4208333333333325</v>
      </c>
      <c r="AH572" s="13">
        <f t="shared" si="183"/>
        <v>8.4536111111111119</v>
      </c>
      <c r="AI572">
        <f t="shared" si="184"/>
        <v>8.6702777777777786</v>
      </c>
      <c r="AJ572" s="14">
        <f t="shared" si="185"/>
        <v>0.97501041232819652</v>
      </c>
      <c r="AK572">
        <f t="shared" si="186"/>
        <v>73.469387755102048</v>
      </c>
      <c r="AL572" s="8">
        <f t="shared" si="187"/>
        <v>0.96078431372549022</v>
      </c>
      <c r="AM572" s="8">
        <f t="shared" si="188"/>
        <v>0.95488721804511278</v>
      </c>
      <c r="AN572" s="16">
        <f t="shared" si="189"/>
        <v>0.89451419665610599</v>
      </c>
      <c r="AO572" s="16">
        <f t="shared" si="190"/>
        <v>0.86259994966633591</v>
      </c>
      <c r="AP572" s="17">
        <f t="shared" si="191"/>
        <v>14234.54</v>
      </c>
      <c r="AQ572" s="17">
        <f t="shared" si="192"/>
        <v>21.405323308270678</v>
      </c>
      <c r="AR572" s="17">
        <f t="shared" si="193"/>
        <v>9947.09</v>
      </c>
      <c r="AS572" s="17">
        <f t="shared" si="194"/>
        <v>14.95803007518797</v>
      </c>
      <c r="AT572" s="18" t="str">
        <f t="shared" si="195"/>
        <v>Low</v>
      </c>
      <c r="AU572" s="16" t="str">
        <f t="shared" si="196"/>
        <v>Normal</v>
      </c>
      <c r="AV572" s="17">
        <f t="shared" si="197"/>
        <v>192.6479097744361</v>
      </c>
    </row>
    <row r="573" spans="1:48">
      <c r="A573">
        <v>572</v>
      </c>
      <c r="B573" s="2">
        <v>46035</v>
      </c>
      <c r="C573" t="s">
        <v>46</v>
      </c>
      <c r="D573" t="s">
        <v>55</v>
      </c>
      <c r="E573" t="s">
        <v>56</v>
      </c>
      <c r="F573" t="s">
        <v>42</v>
      </c>
      <c r="G573" t="s">
        <v>103</v>
      </c>
      <c r="H573" t="s">
        <v>675</v>
      </c>
      <c r="I573" t="s">
        <v>197</v>
      </c>
      <c r="J573" s="4">
        <v>595</v>
      </c>
      <c r="K573" s="4">
        <v>583</v>
      </c>
      <c r="L573" s="4">
        <v>546</v>
      </c>
      <c r="M573" s="4">
        <v>37</v>
      </c>
      <c r="N573" s="4">
        <v>9</v>
      </c>
      <c r="O573" s="4">
        <v>43</v>
      </c>
      <c r="P573" t="s">
        <v>83</v>
      </c>
      <c r="Q573" s="4">
        <v>57</v>
      </c>
      <c r="R573" s="4">
        <v>60</v>
      </c>
      <c r="S573" s="4">
        <v>74</v>
      </c>
      <c r="T573" s="5">
        <v>2.0499999999999998</v>
      </c>
      <c r="U573" s="5">
        <v>22.04</v>
      </c>
      <c r="V573" s="43">
        <v>16328.53</v>
      </c>
      <c r="W573" s="5">
        <v>7.63</v>
      </c>
      <c r="X573" s="6" t="s">
        <v>34</v>
      </c>
      <c r="Y573" s="4">
        <v>14</v>
      </c>
      <c r="Z573" s="43">
        <v>24818.04</v>
      </c>
      <c r="AA573" s="8">
        <f t="shared" si="176"/>
        <v>0.9798319327731092</v>
      </c>
      <c r="AB573" s="8">
        <f t="shared" si="177"/>
        <v>6.3464837049742706E-2</v>
      </c>
      <c r="AC573" s="8">
        <f t="shared" si="178"/>
        <v>1.5437392795883362E-2</v>
      </c>
      <c r="AD573" s="8">
        <f t="shared" si="179"/>
        <v>0.93653516295025729</v>
      </c>
      <c r="AE573" s="11">
        <f t="shared" si="180"/>
        <v>0.71666666666666667</v>
      </c>
      <c r="AF573" s="11">
        <f t="shared" si="181"/>
        <v>60</v>
      </c>
      <c r="AG573" s="11">
        <f t="shared" si="182"/>
        <v>9.7166666666666668</v>
      </c>
      <c r="AH573" s="13">
        <f t="shared" si="183"/>
        <v>8.7041666666666657</v>
      </c>
      <c r="AI573">
        <f t="shared" si="184"/>
        <v>9.4208333333333325</v>
      </c>
      <c r="AJ573" s="14">
        <f t="shared" si="185"/>
        <v>0.92392746572313134</v>
      </c>
      <c r="AK573">
        <f t="shared" si="186"/>
        <v>63.157894736842103</v>
      </c>
      <c r="AL573" s="8">
        <f t="shared" si="187"/>
        <v>0.95000000000000007</v>
      </c>
      <c r="AM573" s="8">
        <f t="shared" si="188"/>
        <v>0.93653516295025729</v>
      </c>
      <c r="AN573" s="16">
        <f t="shared" si="189"/>
        <v>0.82202603168196953</v>
      </c>
      <c r="AO573" s="16">
        <f t="shared" si="190"/>
        <v>0.86252555748221049</v>
      </c>
      <c r="AP573" s="17">
        <f t="shared" si="191"/>
        <v>16328.53</v>
      </c>
      <c r="AQ573" s="17">
        <f t="shared" si="192"/>
        <v>28.007770154373929</v>
      </c>
      <c r="AR573" s="17">
        <f t="shared" si="193"/>
        <v>8489.51</v>
      </c>
      <c r="AS573" s="17">
        <f t="shared" si="194"/>
        <v>14.561766723842196</v>
      </c>
      <c r="AT573" s="18" t="str">
        <f t="shared" si="195"/>
        <v>High</v>
      </c>
      <c r="AU573" s="16" t="str">
        <f t="shared" si="196"/>
        <v>Warning</v>
      </c>
      <c r="AV573" s="17">
        <f t="shared" si="197"/>
        <v>252.06993138936537</v>
      </c>
    </row>
    <row r="574" spans="1:48">
      <c r="A574">
        <v>573</v>
      </c>
      <c r="B574" s="2">
        <v>46080</v>
      </c>
      <c r="C574" t="s">
        <v>46</v>
      </c>
      <c r="D574" t="s">
        <v>55</v>
      </c>
      <c r="E574" t="s">
        <v>98</v>
      </c>
      <c r="F574" t="s">
        <v>29</v>
      </c>
      <c r="G574" t="s">
        <v>58</v>
      </c>
      <c r="H574" t="s">
        <v>676</v>
      </c>
      <c r="I574" t="s">
        <v>176</v>
      </c>
      <c r="J574" s="4">
        <v>671</v>
      </c>
      <c r="K574" s="4">
        <v>578</v>
      </c>
      <c r="L574" s="4">
        <v>514</v>
      </c>
      <c r="M574" s="4">
        <v>64</v>
      </c>
      <c r="N574" s="4">
        <v>12</v>
      </c>
      <c r="O574" s="4">
        <v>69</v>
      </c>
      <c r="P574" t="s">
        <v>33</v>
      </c>
      <c r="Q574" s="4">
        <v>49</v>
      </c>
      <c r="R574" s="4">
        <v>52</v>
      </c>
      <c r="S574" s="4">
        <v>70.7</v>
      </c>
      <c r="T574" s="5">
        <v>2.63</v>
      </c>
      <c r="U574" s="5">
        <v>23.81</v>
      </c>
      <c r="V574" s="43">
        <v>12055.18</v>
      </c>
      <c r="W574" s="5">
        <v>6.45</v>
      </c>
      <c r="X574" s="6" t="s">
        <v>50</v>
      </c>
      <c r="Y574" s="4">
        <v>46</v>
      </c>
      <c r="Z574" s="43">
        <v>19725.02</v>
      </c>
      <c r="AA574" s="8">
        <f t="shared" si="176"/>
        <v>0.86140089418777943</v>
      </c>
      <c r="AB574" s="8">
        <f t="shared" si="177"/>
        <v>0.11072664359861592</v>
      </c>
      <c r="AC574" s="8">
        <f t="shared" si="178"/>
        <v>2.0761245674740483E-2</v>
      </c>
      <c r="AD574" s="8">
        <f t="shared" si="179"/>
        <v>0.88927335640138405</v>
      </c>
      <c r="AE574" s="11">
        <f t="shared" si="180"/>
        <v>1.1499999999999999</v>
      </c>
      <c r="AF574" s="11">
        <f t="shared" si="181"/>
        <v>69.230769230769226</v>
      </c>
      <c r="AG574" s="11">
        <f t="shared" si="182"/>
        <v>8.3488888888888884</v>
      </c>
      <c r="AH574" s="13">
        <f t="shared" si="183"/>
        <v>7.9830555555555556</v>
      </c>
      <c r="AI574">
        <f t="shared" si="184"/>
        <v>9.1330555555555559</v>
      </c>
      <c r="AJ574" s="14">
        <f t="shared" si="185"/>
        <v>0.87408376167158364</v>
      </c>
      <c r="AK574">
        <f t="shared" si="186"/>
        <v>73.469387755102048</v>
      </c>
      <c r="AL574" s="8">
        <f t="shared" si="187"/>
        <v>0.94230769230769218</v>
      </c>
      <c r="AM574" s="8">
        <f t="shared" si="188"/>
        <v>0.88927335640138405</v>
      </c>
      <c r="AN574" s="16">
        <f t="shared" si="189"/>
        <v>0.73245520433392675</v>
      </c>
      <c r="AO574" s="16">
        <f t="shared" si="190"/>
        <v>0.8626201825424914</v>
      </c>
      <c r="AP574" s="17">
        <f t="shared" si="191"/>
        <v>12055.18</v>
      </c>
      <c r="AQ574" s="17">
        <f t="shared" si="192"/>
        <v>20.856712802768168</v>
      </c>
      <c r="AR574" s="17">
        <f t="shared" si="193"/>
        <v>7669.84</v>
      </c>
      <c r="AS574" s="17">
        <f t="shared" si="194"/>
        <v>13.269619377162631</v>
      </c>
      <c r="AT574" s="18" t="str">
        <f t="shared" si="195"/>
        <v>High</v>
      </c>
      <c r="AU574" s="16" t="str">
        <f t="shared" si="196"/>
        <v>Warning</v>
      </c>
      <c r="AV574" s="17">
        <f t="shared" si="197"/>
        <v>250.28055363321801</v>
      </c>
    </row>
    <row r="575" spans="1:48">
      <c r="A575">
        <v>574</v>
      </c>
      <c r="B575" s="2">
        <v>46144</v>
      </c>
      <c r="C575" t="s">
        <v>46</v>
      </c>
      <c r="D575" t="s">
        <v>55</v>
      </c>
      <c r="E575" t="s">
        <v>56</v>
      </c>
      <c r="F575" t="s">
        <v>57</v>
      </c>
      <c r="G575" t="s">
        <v>47</v>
      </c>
      <c r="H575" t="s">
        <v>677</v>
      </c>
      <c r="I575" t="s">
        <v>176</v>
      </c>
      <c r="J575" s="4">
        <v>456</v>
      </c>
      <c r="K575" s="4">
        <v>371</v>
      </c>
      <c r="L575" s="4">
        <v>343</v>
      </c>
      <c r="M575" s="4">
        <v>28</v>
      </c>
      <c r="N575" s="4">
        <v>5</v>
      </c>
      <c r="O575" s="4">
        <v>0</v>
      </c>
      <c r="P575" t="s">
        <v>39</v>
      </c>
      <c r="Q575" s="4">
        <v>64</v>
      </c>
      <c r="R575" s="4">
        <v>67</v>
      </c>
      <c r="S575" s="4">
        <v>76.8</v>
      </c>
      <c r="T575" s="5">
        <v>2.08</v>
      </c>
      <c r="U575" s="5">
        <v>15</v>
      </c>
      <c r="V575" s="43">
        <v>11381.28</v>
      </c>
      <c r="W575" s="5">
        <v>7.36</v>
      </c>
      <c r="X575" s="6" t="s">
        <v>34</v>
      </c>
      <c r="Y575" s="4">
        <v>1</v>
      </c>
      <c r="Z575" s="43">
        <v>17458.650000000001</v>
      </c>
      <c r="AA575" s="8">
        <f t="shared" si="176"/>
        <v>0.81359649122807021</v>
      </c>
      <c r="AB575" s="8">
        <f t="shared" si="177"/>
        <v>7.5471698113207544E-2</v>
      </c>
      <c r="AC575" s="8">
        <f t="shared" si="178"/>
        <v>1.3477088948787063E-2</v>
      </c>
      <c r="AD575" s="8">
        <f t="shared" si="179"/>
        <v>0.92452830188679247</v>
      </c>
      <c r="AE575" s="11">
        <f t="shared" si="180"/>
        <v>0</v>
      </c>
      <c r="AF575" s="11">
        <f t="shared" si="181"/>
        <v>53.731343283582092</v>
      </c>
      <c r="AG575" s="11">
        <f t="shared" si="182"/>
        <v>6.9047222222222224</v>
      </c>
      <c r="AH575" s="13">
        <f t="shared" si="183"/>
        <v>8.1066666666666674</v>
      </c>
      <c r="AI575">
        <f t="shared" si="184"/>
        <v>8.1066666666666674</v>
      </c>
      <c r="AJ575" s="14">
        <f t="shared" si="185"/>
        <v>1</v>
      </c>
      <c r="AK575">
        <f t="shared" si="186"/>
        <v>56.25</v>
      </c>
      <c r="AL575" s="8">
        <f t="shared" si="187"/>
        <v>0.95522388059701502</v>
      </c>
      <c r="AM575" s="8">
        <f t="shared" si="188"/>
        <v>0.92452830188679247</v>
      </c>
      <c r="AN575" s="16">
        <f t="shared" si="189"/>
        <v>0.88313151225007047</v>
      </c>
      <c r="AO575" s="16">
        <f t="shared" si="190"/>
        <v>0.8629250185570313</v>
      </c>
      <c r="AP575" s="17">
        <f t="shared" si="191"/>
        <v>11381.28</v>
      </c>
      <c r="AQ575" s="17">
        <f t="shared" si="192"/>
        <v>30.677304582210244</v>
      </c>
      <c r="AR575" s="17">
        <f t="shared" si="193"/>
        <v>6077.3700000000008</v>
      </c>
      <c r="AS575" s="17">
        <f t="shared" si="194"/>
        <v>16.381051212938008</v>
      </c>
      <c r="AT575" s="18" t="str">
        <f t="shared" si="195"/>
        <v>Medium</v>
      </c>
      <c r="AU575" s="16" t="str">
        <f t="shared" si="196"/>
        <v>Normal</v>
      </c>
      <c r="AV575" s="17">
        <f t="shared" si="197"/>
        <v>153.38652291105123</v>
      </c>
    </row>
    <row r="576" spans="1:48">
      <c r="A576">
        <v>575</v>
      </c>
      <c r="B576" s="2">
        <v>46057</v>
      </c>
      <c r="C576" t="s">
        <v>46</v>
      </c>
      <c r="D576" t="s">
        <v>27</v>
      </c>
      <c r="E576" t="s">
        <v>35</v>
      </c>
      <c r="F576" t="s">
        <v>29</v>
      </c>
      <c r="G576" t="s">
        <v>36</v>
      </c>
      <c r="H576" t="s">
        <v>678</v>
      </c>
      <c r="I576" t="s">
        <v>176</v>
      </c>
      <c r="J576" s="4">
        <v>948</v>
      </c>
      <c r="K576" s="4">
        <v>1029</v>
      </c>
      <c r="L576" s="4">
        <v>973</v>
      </c>
      <c r="M576" s="4">
        <v>56</v>
      </c>
      <c r="N576" s="4">
        <v>17</v>
      </c>
      <c r="O576" s="4">
        <v>20</v>
      </c>
      <c r="P576" t="s">
        <v>76</v>
      </c>
      <c r="Q576" s="4">
        <v>45</v>
      </c>
      <c r="R576" s="4">
        <v>44</v>
      </c>
      <c r="S576" s="4">
        <v>67.3</v>
      </c>
      <c r="T576" s="5">
        <v>2.16</v>
      </c>
      <c r="U576" s="5">
        <v>31.15</v>
      </c>
      <c r="V576" s="43">
        <v>21432.17</v>
      </c>
      <c r="W576" s="5">
        <v>9.75</v>
      </c>
      <c r="X576" s="6" t="s">
        <v>89</v>
      </c>
      <c r="Y576" s="4">
        <v>22</v>
      </c>
      <c r="Z576" s="43">
        <v>33331.9</v>
      </c>
      <c r="AA576" s="8">
        <f t="shared" si="176"/>
        <v>1.0854430379746836</v>
      </c>
      <c r="AB576" s="8">
        <f t="shared" si="177"/>
        <v>5.4421768707482991E-2</v>
      </c>
      <c r="AC576" s="8">
        <f t="shared" si="178"/>
        <v>1.6520894071914479E-2</v>
      </c>
      <c r="AD576" s="8">
        <f t="shared" si="179"/>
        <v>0.94557823129251706</v>
      </c>
      <c r="AE576" s="11">
        <f t="shared" si="180"/>
        <v>0.33333333333333331</v>
      </c>
      <c r="AF576" s="11">
        <f t="shared" si="181"/>
        <v>81.818181818181813</v>
      </c>
      <c r="AG576" s="11">
        <f t="shared" si="182"/>
        <v>12.576666666666666</v>
      </c>
      <c r="AH576" s="13">
        <f t="shared" si="183"/>
        <v>11.516666666666666</v>
      </c>
      <c r="AI576">
        <f t="shared" si="184"/>
        <v>11.85</v>
      </c>
      <c r="AJ576" s="14">
        <f t="shared" si="185"/>
        <v>0.97187060478199716</v>
      </c>
      <c r="AK576">
        <f t="shared" si="186"/>
        <v>80</v>
      </c>
      <c r="AL576" s="8">
        <f t="shared" si="187"/>
        <v>1.0227272727272727</v>
      </c>
      <c r="AM576" s="8">
        <f t="shared" si="188"/>
        <v>0.94557823129251706</v>
      </c>
      <c r="AN576" s="16">
        <f t="shared" si="189"/>
        <v>0.93986558950392596</v>
      </c>
      <c r="AO576" s="16">
        <f t="shared" si="190"/>
        <v>0.86287758547324478</v>
      </c>
      <c r="AP576" s="17">
        <f t="shared" si="191"/>
        <v>21432.17</v>
      </c>
      <c r="AQ576" s="17">
        <f t="shared" si="192"/>
        <v>20.828153547133137</v>
      </c>
      <c r="AR576" s="17">
        <f t="shared" si="193"/>
        <v>11899.730000000003</v>
      </c>
      <c r="AS576" s="17">
        <f t="shared" si="194"/>
        <v>11.564363459669584</v>
      </c>
      <c r="AT576" s="18" t="str">
        <f t="shared" si="195"/>
        <v>Low</v>
      </c>
      <c r="AU576" s="16" t="str">
        <f t="shared" si="196"/>
        <v>Normal</v>
      </c>
      <c r="AV576" s="17">
        <f t="shared" si="197"/>
        <v>354.07861030126332</v>
      </c>
    </row>
    <row r="577" spans="1:48">
      <c r="A577">
        <v>576</v>
      </c>
      <c r="B577" s="2">
        <v>46055</v>
      </c>
      <c r="C577" t="s">
        <v>26</v>
      </c>
      <c r="D577" t="s">
        <v>27</v>
      </c>
      <c r="E577" t="s">
        <v>35</v>
      </c>
      <c r="F577" t="s">
        <v>42</v>
      </c>
      <c r="G577" t="s">
        <v>47</v>
      </c>
      <c r="H577" t="s">
        <v>679</v>
      </c>
      <c r="I577" t="s">
        <v>44</v>
      </c>
      <c r="J577" s="4">
        <v>513</v>
      </c>
      <c r="K577" s="4">
        <v>544</v>
      </c>
      <c r="L577" s="4">
        <v>507</v>
      </c>
      <c r="M577" s="4">
        <v>37</v>
      </c>
      <c r="N577" s="4">
        <v>7</v>
      </c>
      <c r="O577" s="4">
        <v>0</v>
      </c>
      <c r="P577" t="s">
        <v>39</v>
      </c>
      <c r="Q577" s="4">
        <v>64</v>
      </c>
      <c r="R577" s="4">
        <v>70</v>
      </c>
      <c r="S577" s="4">
        <v>74.400000000000006</v>
      </c>
      <c r="T577" s="5">
        <v>1.67</v>
      </c>
      <c r="U577" s="5">
        <v>17.5</v>
      </c>
      <c r="V577" s="43">
        <v>16241.93</v>
      </c>
      <c r="W577" s="5">
        <v>10.18</v>
      </c>
      <c r="X577" s="6" t="s">
        <v>34</v>
      </c>
      <c r="Y577" s="4">
        <v>16</v>
      </c>
      <c r="Z577" s="43">
        <v>26284.639999999999</v>
      </c>
      <c r="AA577" s="8">
        <f t="shared" si="176"/>
        <v>1.0604288499025341</v>
      </c>
      <c r="AB577" s="8">
        <f t="shared" si="177"/>
        <v>6.8014705882352935E-2</v>
      </c>
      <c r="AC577" s="8">
        <f t="shared" si="178"/>
        <v>1.2867647058823529E-2</v>
      </c>
      <c r="AD577" s="8">
        <f t="shared" si="179"/>
        <v>0.93198529411764708</v>
      </c>
      <c r="AE577" s="11">
        <f t="shared" si="180"/>
        <v>0</v>
      </c>
      <c r="AF577" s="11">
        <f t="shared" si="181"/>
        <v>51.428571428571431</v>
      </c>
      <c r="AG577" s="11">
        <f t="shared" si="182"/>
        <v>10.577777777777778</v>
      </c>
      <c r="AH577" s="13">
        <f t="shared" si="183"/>
        <v>9.1199999999999992</v>
      </c>
      <c r="AI577">
        <f t="shared" si="184"/>
        <v>9.1199999999999992</v>
      </c>
      <c r="AJ577" s="14">
        <f t="shared" si="185"/>
        <v>1</v>
      </c>
      <c r="AK577">
        <f t="shared" si="186"/>
        <v>56.25</v>
      </c>
      <c r="AL577" s="8">
        <f t="shared" si="187"/>
        <v>0.91428571428571437</v>
      </c>
      <c r="AM577" s="8">
        <f t="shared" si="188"/>
        <v>0.93198529411764708</v>
      </c>
      <c r="AN577" s="16">
        <f t="shared" si="189"/>
        <v>0.85210084033613454</v>
      </c>
      <c r="AO577" s="16">
        <f t="shared" si="190"/>
        <v>0.86269643722846667</v>
      </c>
      <c r="AP577" s="17">
        <f t="shared" si="191"/>
        <v>16241.93</v>
      </c>
      <c r="AQ577" s="17">
        <f t="shared" si="192"/>
        <v>29.856488970588234</v>
      </c>
      <c r="AR577" s="17">
        <f t="shared" si="193"/>
        <v>10042.709999999999</v>
      </c>
      <c r="AS577" s="17">
        <f t="shared" si="194"/>
        <v>18.460863970588235</v>
      </c>
      <c r="AT577" s="18" t="str">
        <f t="shared" si="195"/>
        <v>Low</v>
      </c>
      <c r="AU577" s="16" t="str">
        <f t="shared" si="196"/>
        <v>Normal</v>
      </c>
      <c r="AV577" s="17">
        <f t="shared" si="197"/>
        <v>208.99542279411764</v>
      </c>
    </row>
    <row r="578" spans="1:48">
      <c r="A578">
        <v>577</v>
      </c>
      <c r="B578" s="2">
        <v>46080</v>
      </c>
      <c r="C578" t="s">
        <v>26</v>
      </c>
      <c r="D578" t="s">
        <v>40</v>
      </c>
      <c r="E578" t="s">
        <v>74</v>
      </c>
      <c r="F578" t="s">
        <v>57</v>
      </c>
      <c r="G578" t="s">
        <v>103</v>
      </c>
      <c r="H578" t="s">
        <v>680</v>
      </c>
      <c r="I578" t="s">
        <v>86</v>
      </c>
      <c r="J578" s="4">
        <v>685</v>
      </c>
      <c r="K578" s="4">
        <v>708</v>
      </c>
      <c r="L578" s="4">
        <v>661</v>
      </c>
      <c r="M578" s="4">
        <v>47</v>
      </c>
      <c r="N578" s="4">
        <v>17</v>
      </c>
      <c r="O578" s="4">
        <v>12</v>
      </c>
      <c r="P578" t="s">
        <v>73</v>
      </c>
      <c r="Q578" s="4">
        <v>57</v>
      </c>
      <c r="R578" s="4">
        <v>60</v>
      </c>
      <c r="S578" s="4">
        <v>75.099999999999994</v>
      </c>
      <c r="T578" s="5">
        <v>1.57</v>
      </c>
      <c r="U578" s="5">
        <v>27.38</v>
      </c>
      <c r="V578" s="43">
        <v>18949.89</v>
      </c>
      <c r="W578" s="5">
        <v>8.4</v>
      </c>
      <c r="X578" s="6" t="s">
        <v>45</v>
      </c>
      <c r="Y578" s="4">
        <v>18</v>
      </c>
      <c r="Z578" s="43">
        <v>31293.88</v>
      </c>
      <c r="AA578" s="8">
        <f t="shared" ref="AA578:AA641" si="198">IFERROR(K578/J578,0)</f>
        <v>1.0335766423357664</v>
      </c>
      <c r="AB578" s="8">
        <f t="shared" ref="AB578:AB641" si="199">IFERROR(M578/K578,0)</f>
        <v>6.6384180790960451E-2</v>
      </c>
      <c r="AC578" s="8">
        <f t="shared" ref="AC578:AC641" si="200">IFERROR(N578/K578,0)</f>
        <v>2.4011299435028249E-2</v>
      </c>
      <c r="AD578" s="8">
        <f t="shared" ref="AD578:AD641" si="201">IFERROR(L578/K578,0)</f>
        <v>0.93361581920903958</v>
      </c>
      <c r="AE578" s="11">
        <f t="shared" ref="AE578:AE641" si="202">IFERROR(O578/60,0)</f>
        <v>0.2</v>
      </c>
      <c r="AF578" s="11">
        <f t="shared" ref="AF578:AF641" si="203">IFERROR(3600/R578,0)</f>
        <v>60</v>
      </c>
      <c r="AG578" s="11">
        <f t="shared" ref="AG578:AG641" si="204">(K578*R578)/3600</f>
        <v>11.8</v>
      </c>
      <c r="AH578" s="13">
        <f t="shared" ref="AH578:AH641" si="205">MAX(0,AI578-AE578)</f>
        <v>10.645833333333334</v>
      </c>
      <c r="AI578">
        <f t="shared" ref="AI578:AI641" si="206">(J578*Q578)/3600</f>
        <v>10.845833333333333</v>
      </c>
      <c r="AJ578" s="14">
        <f t="shared" ref="AJ578:AJ641" si="207">IFERROR(AH578/AI578,0)</f>
        <v>0.98155973876296587</v>
      </c>
      <c r="AK578">
        <f t="shared" ref="AK578:AK641" si="208">IFERROR(3600/Q578,0)</f>
        <v>63.157894736842103</v>
      </c>
      <c r="AL578" s="8">
        <f t="shared" ref="AL578:AL641" si="209">IFERROR(AF578/AK578,0)</f>
        <v>0.95000000000000007</v>
      </c>
      <c r="AM578" s="8">
        <f t="shared" ref="AM578:AM641" si="210">IFERROR(L578/K578,0)</f>
        <v>0.93361581920903958</v>
      </c>
      <c r="AN578" s="16">
        <f t="shared" ref="AN578:AN641" si="211">AJ578*AL578*AM578</f>
        <v>0.87057971462740746</v>
      </c>
      <c r="AO578" s="16">
        <f t="shared" ref="AO578:AO641" si="212">AVERAGE(AN578:AN1577)</f>
        <v>0.86272142684377884</v>
      </c>
      <c r="AP578" s="17">
        <f t="shared" ref="AP578:AP641" si="213">V578</f>
        <v>18949.89</v>
      </c>
      <c r="AQ578" s="17">
        <f t="shared" ref="AQ578:AQ641" si="214">IFERROR(AP578/K578,0)</f>
        <v>26.765381355932202</v>
      </c>
      <c r="AR578" s="17">
        <f t="shared" ref="AR578:AR641" si="215">Z578-AP578</f>
        <v>12343.990000000002</v>
      </c>
      <c r="AS578" s="17">
        <f t="shared" ref="AS578:AS641" si="216">IFERROR(AR578/K578,0)</f>
        <v>17.435014124293787</v>
      </c>
      <c r="AT578" s="18" t="str">
        <f t="shared" ref="AT578:AT641" si="217">IF((Y578&gt;25)+(O578&gt;25)+(S578&gt;73)+(T578&gt;2)&gt;=3,"High",IF((Y578&gt;25)+(O578&gt;25)+(S578&gt;73)+(T578&gt;2)=2,"Medium","Low"))</f>
        <v>Low</v>
      </c>
      <c r="AU578" s="16" t="str">
        <f t="shared" ref="AU578:AU641" si="218">IF(AN578&lt;70%,"Critical",IF(AN578&lt;85%,"Warning","Normal"))</f>
        <v>Normal</v>
      </c>
      <c r="AV578" s="17">
        <f t="shared" ref="AV578:AV641" si="219">IFERROR(N578*AQ578,0)</f>
        <v>455.01148305084746</v>
      </c>
    </row>
    <row r="579" spans="1:48">
      <c r="A579">
        <v>578</v>
      </c>
      <c r="B579" s="2">
        <v>46110</v>
      </c>
      <c r="C579" t="s">
        <v>46</v>
      </c>
      <c r="D579" t="s">
        <v>55</v>
      </c>
      <c r="E579" t="s">
        <v>92</v>
      </c>
      <c r="F579" t="s">
        <v>29</v>
      </c>
      <c r="G579" t="s">
        <v>58</v>
      </c>
      <c r="H579" t="s">
        <v>681</v>
      </c>
      <c r="I579" t="s">
        <v>63</v>
      </c>
      <c r="J579" s="4">
        <v>881</v>
      </c>
      <c r="K579" s="4">
        <v>810</v>
      </c>
      <c r="L579" s="4">
        <v>770</v>
      </c>
      <c r="M579" s="4">
        <v>40</v>
      </c>
      <c r="N579" s="4">
        <v>9</v>
      </c>
      <c r="O579" s="4">
        <v>22</v>
      </c>
      <c r="P579" t="s">
        <v>73</v>
      </c>
      <c r="Q579" s="4">
        <v>49</v>
      </c>
      <c r="R579" s="4">
        <v>51</v>
      </c>
      <c r="S579" s="4">
        <v>69.2</v>
      </c>
      <c r="T579" s="5">
        <v>1.5</v>
      </c>
      <c r="U579" s="5">
        <v>27.61</v>
      </c>
      <c r="V579" s="43">
        <v>18836.22</v>
      </c>
      <c r="W579" s="5">
        <v>8.24</v>
      </c>
      <c r="X579" s="6" t="s">
        <v>89</v>
      </c>
      <c r="Y579" s="4">
        <v>31</v>
      </c>
      <c r="Z579" s="43">
        <v>28492.69</v>
      </c>
      <c r="AA579" s="8">
        <f t="shared" si="198"/>
        <v>0.91940976163450627</v>
      </c>
      <c r="AB579" s="8">
        <f t="shared" si="199"/>
        <v>4.9382716049382713E-2</v>
      </c>
      <c r="AC579" s="8">
        <f t="shared" si="200"/>
        <v>1.1111111111111112E-2</v>
      </c>
      <c r="AD579" s="8">
        <f t="shared" si="201"/>
        <v>0.95061728395061729</v>
      </c>
      <c r="AE579" s="11">
        <f t="shared" si="202"/>
        <v>0.36666666666666664</v>
      </c>
      <c r="AF579" s="11">
        <f t="shared" si="203"/>
        <v>70.588235294117652</v>
      </c>
      <c r="AG579" s="11">
        <f t="shared" si="204"/>
        <v>11.475</v>
      </c>
      <c r="AH579" s="13">
        <f t="shared" si="205"/>
        <v>11.624722222222221</v>
      </c>
      <c r="AI579">
        <f t="shared" si="206"/>
        <v>11.991388888888888</v>
      </c>
      <c r="AJ579" s="14">
        <f t="shared" si="207"/>
        <v>0.96942250225856519</v>
      </c>
      <c r="AK579">
        <f t="shared" si="208"/>
        <v>73.469387755102048</v>
      </c>
      <c r="AL579" s="8">
        <f t="shared" si="209"/>
        <v>0.96078431372549022</v>
      </c>
      <c r="AM579" s="8">
        <f t="shared" si="210"/>
        <v>0.95061728395061729</v>
      </c>
      <c r="AN579" s="16">
        <f t="shared" si="211"/>
        <v>0.88541057879970142</v>
      </c>
      <c r="AO579" s="16">
        <f t="shared" si="212"/>
        <v>0.86270284933128805</v>
      </c>
      <c r="AP579" s="17">
        <f t="shared" si="213"/>
        <v>18836.22</v>
      </c>
      <c r="AQ579" s="17">
        <f t="shared" si="214"/>
        <v>23.254592592592594</v>
      </c>
      <c r="AR579" s="17">
        <f t="shared" si="215"/>
        <v>9656.4699999999975</v>
      </c>
      <c r="AS579" s="17">
        <f t="shared" si="216"/>
        <v>11.921567901234566</v>
      </c>
      <c r="AT579" s="18" t="str">
        <f t="shared" si="217"/>
        <v>Low</v>
      </c>
      <c r="AU579" s="16" t="str">
        <f t="shared" si="218"/>
        <v>Normal</v>
      </c>
      <c r="AV579" s="17">
        <f t="shared" si="219"/>
        <v>209.29133333333334</v>
      </c>
    </row>
    <row r="580" spans="1:48">
      <c r="A580">
        <v>579</v>
      </c>
      <c r="B580" s="2">
        <v>46184</v>
      </c>
      <c r="C580" t="s">
        <v>46</v>
      </c>
      <c r="D580" t="s">
        <v>108</v>
      </c>
      <c r="E580" t="s">
        <v>130</v>
      </c>
      <c r="F580" t="s">
        <v>42</v>
      </c>
      <c r="G580" t="s">
        <v>30</v>
      </c>
      <c r="H580" t="s">
        <v>682</v>
      </c>
      <c r="I580" t="s">
        <v>49</v>
      </c>
      <c r="J580" s="4">
        <v>842</v>
      </c>
      <c r="K580" s="4">
        <v>728</v>
      </c>
      <c r="L580" s="4">
        <v>685</v>
      </c>
      <c r="M580" s="4">
        <v>43</v>
      </c>
      <c r="N580" s="4">
        <v>17</v>
      </c>
      <c r="O580" s="4">
        <v>32</v>
      </c>
      <c r="P580" t="s">
        <v>61</v>
      </c>
      <c r="Q580" s="4">
        <v>42</v>
      </c>
      <c r="R580" s="4">
        <v>43</v>
      </c>
      <c r="S580" s="4">
        <v>74.099999999999994</v>
      </c>
      <c r="T580" s="5">
        <v>1.49</v>
      </c>
      <c r="U580" s="5">
        <v>23.81</v>
      </c>
      <c r="V580" s="43">
        <v>13136.71</v>
      </c>
      <c r="W580" s="5">
        <v>8.19</v>
      </c>
      <c r="X580" s="6" t="s">
        <v>34</v>
      </c>
      <c r="Y580" s="4">
        <v>18</v>
      </c>
      <c r="Z580" s="43">
        <v>21976.26</v>
      </c>
      <c r="AA580" s="8">
        <f t="shared" si="198"/>
        <v>0.86460807600950118</v>
      </c>
      <c r="AB580" s="8">
        <f t="shared" si="199"/>
        <v>5.9065934065934064E-2</v>
      </c>
      <c r="AC580" s="8">
        <f t="shared" si="200"/>
        <v>2.3351648351648352E-2</v>
      </c>
      <c r="AD580" s="8">
        <f t="shared" si="201"/>
        <v>0.94093406593406592</v>
      </c>
      <c r="AE580" s="11">
        <f t="shared" si="202"/>
        <v>0.53333333333333333</v>
      </c>
      <c r="AF580" s="11">
        <f t="shared" si="203"/>
        <v>83.720930232558146</v>
      </c>
      <c r="AG580" s="11">
        <f t="shared" si="204"/>
        <v>8.6955555555555559</v>
      </c>
      <c r="AH580" s="13">
        <f t="shared" si="205"/>
        <v>9.2900000000000009</v>
      </c>
      <c r="AI580">
        <f t="shared" si="206"/>
        <v>9.8233333333333341</v>
      </c>
      <c r="AJ580" s="14">
        <f t="shared" si="207"/>
        <v>0.94570749915167973</v>
      </c>
      <c r="AK580">
        <f t="shared" si="208"/>
        <v>85.714285714285708</v>
      </c>
      <c r="AL580" s="8">
        <f t="shared" si="209"/>
        <v>0.97674418604651181</v>
      </c>
      <c r="AM580" s="8">
        <f t="shared" si="210"/>
        <v>0.94093406593406592</v>
      </c>
      <c r="AN580" s="16">
        <f t="shared" si="211"/>
        <v>0.8691542534690081</v>
      </c>
      <c r="AO580" s="16">
        <f t="shared" si="212"/>
        <v>0.86264903954581784</v>
      </c>
      <c r="AP580" s="17">
        <f t="shared" si="213"/>
        <v>13136.71</v>
      </c>
      <c r="AQ580" s="17">
        <f t="shared" si="214"/>
        <v>18.044931318681318</v>
      </c>
      <c r="AR580" s="17">
        <f t="shared" si="215"/>
        <v>8839.5499999999993</v>
      </c>
      <c r="AS580" s="17">
        <f t="shared" si="216"/>
        <v>12.142239010989011</v>
      </c>
      <c r="AT580" s="18" t="str">
        <f t="shared" si="217"/>
        <v>Medium</v>
      </c>
      <c r="AU580" s="16" t="str">
        <f t="shared" si="218"/>
        <v>Normal</v>
      </c>
      <c r="AV580" s="17">
        <f t="shared" si="219"/>
        <v>306.76383241758242</v>
      </c>
    </row>
    <row r="581" spans="1:48">
      <c r="A581">
        <v>580</v>
      </c>
      <c r="B581" s="2">
        <v>46105</v>
      </c>
      <c r="C581" t="s">
        <v>26</v>
      </c>
      <c r="D581" t="s">
        <v>40</v>
      </c>
      <c r="E581" t="s">
        <v>74</v>
      </c>
      <c r="F581" t="s">
        <v>42</v>
      </c>
      <c r="G581" t="s">
        <v>30</v>
      </c>
      <c r="H581" t="s">
        <v>683</v>
      </c>
      <c r="I581" t="s">
        <v>122</v>
      </c>
      <c r="J581" s="4">
        <v>846</v>
      </c>
      <c r="K581" s="4">
        <v>737</v>
      </c>
      <c r="L581" s="4">
        <v>697</v>
      </c>
      <c r="M581" s="4">
        <v>40</v>
      </c>
      <c r="N581" s="4">
        <v>10</v>
      </c>
      <c r="O581" s="4">
        <v>30</v>
      </c>
      <c r="P581" t="s">
        <v>33</v>
      </c>
      <c r="Q581" s="4">
        <v>42</v>
      </c>
      <c r="R581" s="4">
        <v>44</v>
      </c>
      <c r="S581" s="4">
        <v>68.2</v>
      </c>
      <c r="T581" s="5">
        <v>2.08</v>
      </c>
      <c r="U581" s="5">
        <v>27.77</v>
      </c>
      <c r="V581" s="43">
        <v>13055.86</v>
      </c>
      <c r="W581" s="5">
        <v>8.01</v>
      </c>
      <c r="X581" s="6" t="s">
        <v>34</v>
      </c>
      <c r="Y581" s="4">
        <v>32</v>
      </c>
      <c r="Z581" s="43">
        <v>22928.31</v>
      </c>
      <c r="AA581" s="8">
        <f t="shared" si="198"/>
        <v>0.87115839243498816</v>
      </c>
      <c r="AB581" s="8">
        <f t="shared" si="199"/>
        <v>5.4274084124830396E-2</v>
      </c>
      <c r="AC581" s="8">
        <f t="shared" si="200"/>
        <v>1.3568521031207599E-2</v>
      </c>
      <c r="AD581" s="8">
        <f t="shared" si="201"/>
        <v>0.94572591587516963</v>
      </c>
      <c r="AE581" s="11">
        <f t="shared" si="202"/>
        <v>0.5</v>
      </c>
      <c r="AF581" s="11">
        <f t="shared" si="203"/>
        <v>81.818181818181813</v>
      </c>
      <c r="AG581" s="11">
        <f t="shared" si="204"/>
        <v>9.0077777777777772</v>
      </c>
      <c r="AH581" s="13">
        <f t="shared" si="205"/>
        <v>9.3699999999999992</v>
      </c>
      <c r="AI581">
        <f t="shared" si="206"/>
        <v>9.8699999999999992</v>
      </c>
      <c r="AJ581" s="14">
        <f t="shared" si="207"/>
        <v>0.94934143870314081</v>
      </c>
      <c r="AK581">
        <f t="shared" si="208"/>
        <v>85.714285714285708</v>
      </c>
      <c r="AL581" s="8">
        <f t="shared" si="209"/>
        <v>0.95454545454545459</v>
      </c>
      <c r="AM581" s="8">
        <f t="shared" si="210"/>
        <v>0.94572591587516963</v>
      </c>
      <c r="AN581" s="16">
        <f t="shared" si="211"/>
        <v>0.85700694697778912</v>
      </c>
      <c r="AO581" s="16">
        <f t="shared" si="212"/>
        <v>0.86263358773127352</v>
      </c>
      <c r="AP581" s="17">
        <f t="shared" si="213"/>
        <v>13055.86</v>
      </c>
      <c r="AQ581" s="17">
        <f t="shared" si="214"/>
        <v>17.714871099050203</v>
      </c>
      <c r="AR581" s="17">
        <f t="shared" si="215"/>
        <v>9872.4500000000007</v>
      </c>
      <c r="AS581" s="17">
        <f t="shared" si="216"/>
        <v>13.395454545454546</v>
      </c>
      <c r="AT581" s="18" t="str">
        <f t="shared" si="217"/>
        <v>High</v>
      </c>
      <c r="AU581" s="16" t="str">
        <f t="shared" si="218"/>
        <v>Normal</v>
      </c>
      <c r="AV581" s="17">
        <f t="shared" si="219"/>
        <v>177.14871099050202</v>
      </c>
    </row>
    <row r="582" spans="1:48">
      <c r="A582">
        <v>581</v>
      </c>
      <c r="B582" s="2">
        <v>46163</v>
      </c>
      <c r="C582" t="s">
        <v>46</v>
      </c>
      <c r="D582" t="s">
        <v>27</v>
      </c>
      <c r="E582" t="s">
        <v>51</v>
      </c>
      <c r="F582" t="s">
        <v>29</v>
      </c>
      <c r="G582" t="s">
        <v>47</v>
      </c>
      <c r="H582" t="s">
        <v>684</v>
      </c>
      <c r="I582" t="s">
        <v>165</v>
      </c>
      <c r="J582" s="4">
        <v>566</v>
      </c>
      <c r="K582" s="4">
        <v>612</v>
      </c>
      <c r="L582" s="4">
        <v>581</v>
      </c>
      <c r="M582" s="4">
        <v>31</v>
      </c>
      <c r="N582" s="4">
        <v>9</v>
      </c>
      <c r="O582" s="4">
        <v>10</v>
      </c>
      <c r="P582" t="s">
        <v>73</v>
      </c>
      <c r="Q582" s="4">
        <v>64</v>
      </c>
      <c r="R582" s="4">
        <v>65</v>
      </c>
      <c r="S582" s="4">
        <v>86.1</v>
      </c>
      <c r="T582" s="5">
        <v>1.67</v>
      </c>
      <c r="U582" s="5">
        <v>20.03</v>
      </c>
      <c r="V582" s="43">
        <v>18113.52</v>
      </c>
      <c r="W582" s="5">
        <v>10.5</v>
      </c>
      <c r="X582" s="6" t="s">
        <v>50</v>
      </c>
      <c r="Y582" s="4">
        <v>2</v>
      </c>
      <c r="Z582" s="43">
        <v>29380.02</v>
      </c>
      <c r="AA582" s="8">
        <f t="shared" si="198"/>
        <v>1.0812720848056536</v>
      </c>
      <c r="AB582" s="8">
        <f t="shared" si="199"/>
        <v>5.0653594771241831E-2</v>
      </c>
      <c r="AC582" s="8">
        <f t="shared" si="200"/>
        <v>1.4705882352941176E-2</v>
      </c>
      <c r="AD582" s="8">
        <f t="shared" si="201"/>
        <v>0.94934640522875813</v>
      </c>
      <c r="AE582" s="11">
        <f t="shared" si="202"/>
        <v>0.16666666666666666</v>
      </c>
      <c r="AF582" s="11">
        <f t="shared" si="203"/>
        <v>55.384615384615387</v>
      </c>
      <c r="AG582" s="11">
        <f t="shared" si="204"/>
        <v>11.05</v>
      </c>
      <c r="AH582" s="13">
        <f t="shared" si="205"/>
        <v>9.895555555555557</v>
      </c>
      <c r="AI582">
        <f t="shared" si="206"/>
        <v>10.062222222222223</v>
      </c>
      <c r="AJ582" s="14">
        <f t="shared" si="207"/>
        <v>0.98343639575971742</v>
      </c>
      <c r="AK582">
        <f t="shared" si="208"/>
        <v>56.25</v>
      </c>
      <c r="AL582" s="8">
        <f t="shared" si="209"/>
        <v>0.98461538461538467</v>
      </c>
      <c r="AM582" s="8">
        <f t="shared" si="210"/>
        <v>0.94934640522875813</v>
      </c>
      <c r="AN582" s="16">
        <f t="shared" si="211"/>
        <v>0.91925839466891235</v>
      </c>
      <c r="AO582" s="16">
        <f t="shared" si="212"/>
        <v>0.86264698449497201</v>
      </c>
      <c r="AP582" s="17">
        <f t="shared" si="213"/>
        <v>18113.52</v>
      </c>
      <c r="AQ582" s="17">
        <f t="shared" si="214"/>
        <v>29.597254901960785</v>
      </c>
      <c r="AR582" s="17">
        <f t="shared" si="215"/>
        <v>11266.5</v>
      </c>
      <c r="AS582" s="17">
        <f t="shared" si="216"/>
        <v>18.409313725490197</v>
      </c>
      <c r="AT582" s="18" t="str">
        <f t="shared" si="217"/>
        <v>Low</v>
      </c>
      <c r="AU582" s="16" t="str">
        <f t="shared" si="218"/>
        <v>Normal</v>
      </c>
      <c r="AV582" s="17">
        <f t="shared" si="219"/>
        <v>266.37529411764706</v>
      </c>
    </row>
    <row r="583" spans="1:48">
      <c r="A583">
        <v>582</v>
      </c>
      <c r="B583" s="2">
        <v>46040</v>
      </c>
      <c r="C583" t="s">
        <v>46</v>
      </c>
      <c r="D583" t="s">
        <v>27</v>
      </c>
      <c r="E583" t="s">
        <v>28</v>
      </c>
      <c r="F583" t="s">
        <v>42</v>
      </c>
      <c r="G583" t="s">
        <v>30</v>
      </c>
      <c r="H583" t="s">
        <v>685</v>
      </c>
      <c r="I583" t="s">
        <v>32</v>
      </c>
      <c r="J583" s="4">
        <v>936</v>
      </c>
      <c r="K583" s="4">
        <v>813</v>
      </c>
      <c r="L583" s="4">
        <v>778</v>
      </c>
      <c r="M583" s="4">
        <v>35</v>
      </c>
      <c r="N583" s="4">
        <v>8</v>
      </c>
      <c r="O583" s="4">
        <v>36</v>
      </c>
      <c r="P583" t="s">
        <v>33</v>
      </c>
      <c r="Q583" s="4">
        <v>42</v>
      </c>
      <c r="R583" s="4">
        <v>42</v>
      </c>
      <c r="S583" s="4">
        <v>69.099999999999994</v>
      </c>
      <c r="T583" s="5">
        <v>1.8</v>
      </c>
      <c r="U583" s="5">
        <v>31.38</v>
      </c>
      <c r="V583" s="43">
        <v>14619.49</v>
      </c>
      <c r="W583" s="5">
        <v>7.84</v>
      </c>
      <c r="X583" s="6" t="s">
        <v>45</v>
      </c>
      <c r="Y583" s="4">
        <v>13</v>
      </c>
      <c r="Z583" s="43">
        <v>24375.73</v>
      </c>
      <c r="AA583" s="8">
        <f t="shared" si="198"/>
        <v>0.86858974358974361</v>
      </c>
      <c r="AB583" s="8">
        <f t="shared" si="199"/>
        <v>4.3050430504305043E-2</v>
      </c>
      <c r="AC583" s="8">
        <f t="shared" si="200"/>
        <v>9.8400984009840101E-3</v>
      </c>
      <c r="AD583" s="8">
        <f t="shared" si="201"/>
        <v>0.95694956949569498</v>
      </c>
      <c r="AE583" s="11">
        <f t="shared" si="202"/>
        <v>0.6</v>
      </c>
      <c r="AF583" s="11">
        <f t="shared" si="203"/>
        <v>85.714285714285708</v>
      </c>
      <c r="AG583" s="11">
        <f t="shared" si="204"/>
        <v>9.4849999999999994</v>
      </c>
      <c r="AH583" s="13">
        <f t="shared" si="205"/>
        <v>10.32</v>
      </c>
      <c r="AI583">
        <f t="shared" si="206"/>
        <v>10.92</v>
      </c>
      <c r="AJ583" s="14">
        <f t="shared" si="207"/>
        <v>0.94505494505494514</v>
      </c>
      <c r="AK583">
        <f t="shared" si="208"/>
        <v>85.714285714285708</v>
      </c>
      <c r="AL583" s="8">
        <f t="shared" si="209"/>
        <v>1</v>
      </c>
      <c r="AM583" s="8">
        <f t="shared" si="210"/>
        <v>0.95694956949569498</v>
      </c>
      <c r="AN583" s="16">
        <f t="shared" si="211"/>
        <v>0.90436992282010742</v>
      </c>
      <c r="AO583" s="16">
        <f t="shared" si="212"/>
        <v>0.86251187373083382</v>
      </c>
      <c r="AP583" s="17">
        <f t="shared" si="213"/>
        <v>14619.49</v>
      </c>
      <c r="AQ583" s="17">
        <f t="shared" si="214"/>
        <v>17.982152521525215</v>
      </c>
      <c r="AR583" s="17">
        <f t="shared" si="215"/>
        <v>9756.24</v>
      </c>
      <c r="AS583" s="17">
        <f t="shared" si="216"/>
        <v>12.00029520295203</v>
      </c>
      <c r="AT583" s="18" t="str">
        <f t="shared" si="217"/>
        <v>Low</v>
      </c>
      <c r="AU583" s="16" t="str">
        <f t="shared" si="218"/>
        <v>Normal</v>
      </c>
      <c r="AV583" s="17">
        <f t="shared" si="219"/>
        <v>143.85722017220172</v>
      </c>
    </row>
    <row r="584" spans="1:48">
      <c r="A584">
        <v>583</v>
      </c>
      <c r="B584" s="2">
        <v>46164</v>
      </c>
      <c r="C584" t="s">
        <v>46</v>
      </c>
      <c r="D584" t="s">
        <v>77</v>
      </c>
      <c r="E584" t="s">
        <v>84</v>
      </c>
      <c r="F584" t="s">
        <v>57</v>
      </c>
      <c r="G584" t="s">
        <v>36</v>
      </c>
      <c r="H584" t="s">
        <v>686</v>
      </c>
      <c r="I584" t="s">
        <v>140</v>
      </c>
      <c r="J584" s="4">
        <v>688</v>
      </c>
      <c r="K584" s="4">
        <v>590</v>
      </c>
      <c r="L584" s="4">
        <v>548</v>
      </c>
      <c r="M584" s="4">
        <v>42</v>
      </c>
      <c r="N584" s="4">
        <v>9</v>
      </c>
      <c r="O584" s="4">
        <v>43</v>
      </c>
      <c r="P584" t="s">
        <v>76</v>
      </c>
      <c r="Q584" s="4">
        <v>45</v>
      </c>
      <c r="R584" s="4">
        <v>46</v>
      </c>
      <c r="S584" s="4">
        <v>72.2</v>
      </c>
      <c r="T584" s="5">
        <v>2.27</v>
      </c>
      <c r="U584" s="5">
        <v>19.739999999999998</v>
      </c>
      <c r="V584" s="43">
        <v>11525.16</v>
      </c>
      <c r="W584" s="5">
        <v>6.85</v>
      </c>
      <c r="X584" s="6" t="s">
        <v>34</v>
      </c>
      <c r="Y584" s="4">
        <v>40</v>
      </c>
      <c r="Z584" s="43">
        <v>19271.650000000001</v>
      </c>
      <c r="AA584" s="8">
        <f t="shared" si="198"/>
        <v>0.85755813953488369</v>
      </c>
      <c r="AB584" s="8">
        <f t="shared" si="199"/>
        <v>7.1186440677966104E-2</v>
      </c>
      <c r="AC584" s="8">
        <f t="shared" si="200"/>
        <v>1.5254237288135594E-2</v>
      </c>
      <c r="AD584" s="8">
        <f t="shared" si="201"/>
        <v>0.92881355932203391</v>
      </c>
      <c r="AE584" s="11">
        <f t="shared" si="202"/>
        <v>0.71666666666666667</v>
      </c>
      <c r="AF584" s="11">
        <f t="shared" si="203"/>
        <v>78.260869565217391</v>
      </c>
      <c r="AG584" s="11">
        <f t="shared" si="204"/>
        <v>7.5388888888888888</v>
      </c>
      <c r="AH584" s="13">
        <f t="shared" si="205"/>
        <v>7.8833333333333329</v>
      </c>
      <c r="AI584">
        <f t="shared" si="206"/>
        <v>8.6</v>
      </c>
      <c r="AJ584" s="14">
        <f t="shared" si="207"/>
        <v>0.91666666666666663</v>
      </c>
      <c r="AK584">
        <f t="shared" si="208"/>
        <v>80</v>
      </c>
      <c r="AL584" s="8">
        <f t="shared" si="209"/>
        <v>0.97826086956521741</v>
      </c>
      <c r="AM584" s="8">
        <f t="shared" si="210"/>
        <v>0.92881355932203391</v>
      </c>
      <c r="AN584" s="16">
        <f t="shared" si="211"/>
        <v>0.83290346352247602</v>
      </c>
      <c r="AO584" s="16">
        <f t="shared" si="212"/>
        <v>0.86241173485741474</v>
      </c>
      <c r="AP584" s="17">
        <f t="shared" si="213"/>
        <v>11525.16</v>
      </c>
      <c r="AQ584" s="17">
        <f t="shared" si="214"/>
        <v>19.534169491525425</v>
      </c>
      <c r="AR584" s="17">
        <f t="shared" si="215"/>
        <v>7746.4900000000016</v>
      </c>
      <c r="AS584" s="17">
        <f t="shared" si="216"/>
        <v>13.129644067796614</v>
      </c>
      <c r="AT584" s="18" t="str">
        <f t="shared" si="217"/>
        <v>High</v>
      </c>
      <c r="AU584" s="16" t="str">
        <f t="shared" si="218"/>
        <v>Warning</v>
      </c>
      <c r="AV584" s="17">
        <f t="shared" si="219"/>
        <v>175.80752542372883</v>
      </c>
    </row>
    <row r="585" spans="1:48">
      <c r="A585">
        <v>584</v>
      </c>
      <c r="B585" s="2">
        <v>46176</v>
      </c>
      <c r="C585" t="s">
        <v>46</v>
      </c>
      <c r="D585" t="s">
        <v>40</v>
      </c>
      <c r="E585" t="s">
        <v>67</v>
      </c>
      <c r="F585" t="s">
        <v>29</v>
      </c>
      <c r="G585" t="s">
        <v>36</v>
      </c>
      <c r="H585" t="s">
        <v>687</v>
      </c>
      <c r="I585" t="s">
        <v>86</v>
      </c>
      <c r="J585" s="4">
        <v>907</v>
      </c>
      <c r="K585" s="4">
        <v>908</v>
      </c>
      <c r="L585" s="4">
        <v>870</v>
      </c>
      <c r="M585" s="4">
        <v>38</v>
      </c>
      <c r="N585" s="4">
        <v>11</v>
      </c>
      <c r="O585" s="4">
        <v>18</v>
      </c>
      <c r="P585" t="s">
        <v>81</v>
      </c>
      <c r="Q585" s="4">
        <v>45</v>
      </c>
      <c r="R585" s="4">
        <v>46</v>
      </c>
      <c r="S585" s="4">
        <v>68.2</v>
      </c>
      <c r="T585" s="5">
        <v>1.94</v>
      </c>
      <c r="U585" s="5">
        <v>35.75</v>
      </c>
      <c r="V585" s="43">
        <v>18216.580000000002</v>
      </c>
      <c r="W585" s="5">
        <v>8.86</v>
      </c>
      <c r="X585" s="6" t="s">
        <v>45</v>
      </c>
      <c r="Y585" s="4">
        <v>16</v>
      </c>
      <c r="Z585" s="43">
        <v>31067.93</v>
      </c>
      <c r="AA585" s="8">
        <f t="shared" si="198"/>
        <v>1.0011025358324146</v>
      </c>
      <c r="AB585" s="8">
        <f t="shared" si="199"/>
        <v>4.185022026431718E-2</v>
      </c>
      <c r="AC585" s="8">
        <f t="shared" si="200"/>
        <v>1.2114537444933921E-2</v>
      </c>
      <c r="AD585" s="8">
        <f t="shared" si="201"/>
        <v>0.95814977973568283</v>
      </c>
      <c r="AE585" s="11">
        <f t="shared" si="202"/>
        <v>0.3</v>
      </c>
      <c r="AF585" s="11">
        <f t="shared" si="203"/>
        <v>78.260869565217391</v>
      </c>
      <c r="AG585" s="11">
        <f t="shared" si="204"/>
        <v>11.602222222222222</v>
      </c>
      <c r="AH585" s="13">
        <f t="shared" si="205"/>
        <v>11.0375</v>
      </c>
      <c r="AI585">
        <f t="shared" si="206"/>
        <v>11.3375</v>
      </c>
      <c r="AJ585" s="14">
        <f t="shared" si="207"/>
        <v>0.97353914002205066</v>
      </c>
      <c r="AK585">
        <f t="shared" si="208"/>
        <v>80</v>
      </c>
      <c r="AL585" s="8">
        <f t="shared" si="209"/>
        <v>0.97826086956521741</v>
      </c>
      <c r="AM585" s="8">
        <f t="shared" si="210"/>
        <v>0.95814977973568283</v>
      </c>
      <c r="AN585" s="16">
        <f t="shared" si="211"/>
        <v>0.91251813186801578</v>
      </c>
      <c r="AO585" s="16">
        <f t="shared" si="212"/>
        <v>0.8624824980980258</v>
      </c>
      <c r="AP585" s="17">
        <f t="shared" si="213"/>
        <v>18216.580000000002</v>
      </c>
      <c r="AQ585" s="17">
        <f t="shared" si="214"/>
        <v>20.062312775330398</v>
      </c>
      <c r="AR585" s="17">
        <f t="shared" si="215"/>
        <v>12851.349999999999</v>
      </c>
      <c r="AS585" s="17">
        <f t="shared" si="216"/>
        <v>14.153469162995593</v>
      </c>
      <c r="AT585" s="18" t="str">
        <f t="shared" si="217"/>
        <v>Low</v>
      </c>
      <c r="AU585" s="16" t="str">
        <f t="shared" si="218"/>
        <v>Normal</v>
      </c>
      <c r="AV585" s="17">
        <f t="shared" si="219"/>
        <v>220.68544052863439</v>
      </c>
    </row>
    <row r="586" spans="1:48">
      <c r="A586">
        <v>585</v>
      </c>
      <c r="B586" s="2">
        <v>46178</v>
      </c>
      <c r="C586" t="s">
        <v>26</v>
      </c>
      <c r="D586" t="s">
        <v>108</v>
      </c>
      <c r="E586" t="s">
        <v>146</v>
      </c>
      <c r="F586" t="s">
        <v>42</v>
      </c>
      <c r="G586" t="s">
        <v>103</v>
      </c>
      <c r="H586" t="s">
        <v>688</v>
      </c>
      <c r="I586" t="s">
        <v>69</v>
      </c>
      <c r="J586" s="4">
        <v>563</v>
      </c>
      <c r="K586" s="4">
        <v>507</v>
      </c>
      <c r="L586" s="4">
        <v>469</v>
      </c>
      <c r="M586" s="4">
        <v>38</v>
      </c>
      <c r="N586" s="4">
        <v>15</v>
      </c>
      <c r="O586" s="4">
        <v>38</v>
      </c>
      <c r="P586" t="s">
        <v>83</v>
      </c>
      <c r="Q586" s="4">
        <v>57</v>
      </c>
      <c r="R586" s="4">
        <v>57</v>
      </c>
      <c r="S586" s="4">
        <v>75.5</v>
      </c>
      <c r="T586" s="5">
        <v>1.72</v>
      </c>
      <c r="U586" s="5">
        <v>18.2</v>
      </c>
      <c r="V586" s="43">
        <v>13862.6</v>
      </c>
      <c r="W586" s="5">
        <v>8.86</v>
      </c>
      <c r="X586" s="6" t="s">
        <v>45</v>
      </c>
      <c r="Y586" s="4">
        <v>26</v>
      </c>
      <c r="Z586" s="43">
        <v>21373.599999999999</v>
      </c>
      <c r="AA586" s="8">
        <f t="shared" si="198"/>
        <v>0.90053285968028418</v>
      </c>
      <c r="AB586" s="8">
        <f t="shared" si="199"/>
        <v>7.4950690335305714E-2</v>
      </c>
      <c r="AC586" s="8">
        <f t="shared" si="200"/>
        <v>2.9585798816568046E-2</v>
      </c>
      <c r="AD586" s="8">
        <f t="shared" si="201"/>
        <v>0.92504930966469423</v>
      </c>
      <c r="AE586" s="11">
        <f t="shared" si="202"/>
        <v>0.6333333333333333</v>
      </c>
      <c r="AF586" s="11">
        <f t="shared" si="203"/>
        <v>63.157894736842103</v>
      </c>
      <c r="AG586" s="11">
        <f t="shared" si="204"/>
        <v>8.0274999999999999</v>
      </c>
      <c r="AH586" s="13">
        <f t="shared" si="205"/>
        <v>8.2808333333333337</v>
      </c>
      <c r="AI586">
        <f t="shared" si="206"/>
        <v>8.9141666666666666</v>
      </c>
      <c r="AJ586" s="14">
        <f t="shared" si="207"/>
        <v>0.92895204262877451</v>
      </c>
      <c r="AK586">
        <f t="shared" si="208"/>
        <v>63.157894736842103</v>
      </c>
      <c r="AL586" s="8">
        <f t="shared" si="209"/>
        <v>1</v>
      </c>
      <c r="AM586" s="8">
        <f t="shared" si="210"/>
        <v>0.92504930966469423</v>
      </c>
      <c r="AN586" s="16">
        <f t="shared" si="211"/>
        <v>0.85932644574535544</v>
      </c>
      <c r="AO586" s="16">
        <f t="shared" si="212"/>
        <v>0.86236222013223274</v>
      </c>
      <c r="AP586" s="17">
        <f t="shared" si="213"/>
        <v>13862.6</v>
      </c>
      <c r="AQ586" s="17">
        <f t="shared" si="214"/>
        <v>27.342406311637081</v>
      </c>
      <c r="AR586" s="17">
        <f t="shared" si="215"/>
        <v>7510.9999999999982</v>
      </c>
      <c r="AS586" s="17">
        <f t="shared" si="216"/>
        <v>14.814595660749504</v>
      </c>
      <c r="AT586" s="18" t="str">
        <f t="shared" si="217"/>
        <v>High</v>
      </c>
      <c r="AU586" s="16" t="str">
        <f t="shared" si="218"/>
        <v>Normal</v>
      </c>
      <c r="AV586" s="17">
        <f t="shared" si="219"/>
        <v>410.1360946745562</v>
      </c>
    </row>
    <row r="587" spans="1:48">
      <c r="A587">
        <v>586</v>
      </c>
      <c r="B587" s="2">
        <v>46120</v>
      </c>
      <c r="C587" t="s">
        <v>26</v>
      </c>
      <c r="D587" t="s">
        <v>40</v>
      </c>
      <c r="E587" t="s">
        <v>41</v>
      </c>
      <c r="F587" t="s">
        <v>42</v>
      </c>
      <c r="G587" t="s">
        <v>47</v>
      </c>
      <c r="H587" t="s">
        <v>689</v>
      </c>
      <c r="I587" t="s">
        <v>119</v>
      </c>
      <c r="J587" s="4">
        <v>561</v>
      </c>
      <c r="K587" s="4">
        <v>561</v>
      </c>
      <c r="L587" s="4">
        <v>530</v>
      </c>
      <c r="M587" s="4">
        <v>31</v>
      </c>
      <c r="N587" s="4">
        <v>10</v>
      </c>
      <c r="O587" s="4">
        <v>22</v>
      </c>
      <c r="P587" t="s">
        <v>76</v>
      </c>
      <c r="Q587" s="4">
        <v>64</v>
      </c>
      <c r="R587" s="4">
        <v>66</v>
      </c>
      <c r="S587" s="4">
        <v>76.8</v>
      </c>
      <c r="T587" s="5">
        <v>2.82</v>
      </c>
      <c r="U587" s="5">
        <v>23.13</v>
      </c>
      <c r="V587" s="43">
        <v>18390.97</v>
      </c>
      <c r="W587" s="5">
        <v>8.4</v>
      </c>
      <c r="X587" s="6" t="s">
        <v>45</v>
      </c>
      <c r="Y587" s="4">
        <v>16</v>
      </c>
      <c r="Z587" s="43">
        <v>26881.98</v>
      </c>
      <c r="AA587" s="8">
        <f t="shared" si="198"/>
        <v>1</v>
      </c>
      <c r="AB587" s="8">
        <f t="shared" si="199"/>
        <v>5.5258467023172907E-2</v>
      </c>
      <c r="AC587" s="8">
        <f t="shared" si="200"/>
        <v>1.7825311942959002E-2</v>
      </c>
      <c r="AD587" s="8">
        <f t="shared" si="201"/>
        <v>0.94474153297682706</v>
      </c>
      <c r="AE587" s="11">
        <f t="shared" si="202"/>
        <v>0.36666666666666664</v>
      </c>
      <c r="AF587" s="11">
        <f t="shared" si="203"/>
        <v>54.545454545454547</v>
      </c>
      <c r="AG587" s="11">
        <f t="shared" si="204"/>
        <v>10.285</v>
      </c>
      <c r="AH587" s="13">
        <f t="shared" si="205"/>
        <v>9.6066666666666656</v>
      </c>
      <c r="AI587">
        <f t="shared" si="206"/>
        <v>9.9733333333333327</v>
      </c>
      <c r="AJ587" s="14">
        <f t="shared" si="207"/>
        <v>0.96323529411764697</v>
      </c>
      <c r="AK587">
        <f t="shared" si="208"/>
        <v>56.25</v>
      </c>
      <c r="AL587" s="8">
        <f t="shared" si="209"/>
        <v>0.96969696969696972</v>
      </c>
      <c r="AM587" s="8">
        <f t="shared" si="210"/>
        <v>0.94474153297682706</v>
      </c>
      <c r="AN587" s="16">
        <f t="shared" si="211"/>
        <v>0.88243237661293639</v>
      </c>
      <c r="AO587" s="16">
        <f t="shared" si="212"/>
        <v>0.86236953525123716</v>
      </c>
      <c r="AP587" s="17">
        <f t="shared" si="213"/>
        <v>18390.97</v>
      </c>
      <c r="AQ587" s="17">
        <f t="shared" si="214"/>
        <v>32.78247771836007</v>
      </c>
      <c r="AR587" s="17">
        <f t="shared" si="215"/>
        <v>8491.0099999999984</v>
      </c>
      <c r="AS587" s="17">
        <f t="shared" si="216"/>
        <v>15.135490196078429</v>
      </c>
      <c r="AT587" s="18" t="str">
        <f t="shared" si="217"/>
        <v>Medium</v>
      </c>
      <c r="AU587" s="16" t="str">
        <f t="shared" si="218"/>
        <v>Normal</v>
      </c>
      <c r="AV587" s="17">
        <f t="shared" si="219"/>
        <v>327.8247771836007</v>
      </c>
    </row>
    <row r="588" spans="1:48">
      <c r="A588">
        <v>587</v>
      </c>
      <c r="B588" s="2">
        <v>46063</v>
      </c>
      <c r="C588" t="s">
        <v>26</v>
      </c>
      <c r="D588" t="s">
        <v>55</v>
      </c>
      <c r="E588" t="s">
        <v>92</v>
      </c>
      <c r="F588" t="s">
        <v>42</v>
      </c>
      <c r="G588" t="s">
        <v>58</v>
      </c>
      <c r="H588" t="s">
        <v>690</v>
      </c>
      <c r="I588" t="s">
        <v>154</v>
      </c>
      <c r="J588" s="4">
        <v>750</v>
      </c>
      <c r="K588" s="4">
        <v>669</v>
      </c>
      <c r="L588" s="4">
        <v>644</v>
      </c>
      <c r="M588" s="4">
        <v>25</v>
      </c>
      <c r="N588" s="4">
        <v>5</v>
      </c>
      <c r="O588" s="4">
        <v>51</v>
      </c>
      <c r="P588" t="s">
        <v>54</v>
      </c>
      <c r="Q588" s="4">
        <v>49</v>
      </c>
      <c r="R588" s="4">
        <v>53</v>
      </c>
      <c r="S588" s="4">
        <v>76.3</v>
      </c>
      <c r="T588" s="5">
        <v>1.73</v>
      </c>
      <c r="U588" s="5">
        <v>27.81</v>
      </c>
      <c r="V588" s="43">
        <v>15519.55</v>
      </c>
      <c r="W588" s="5">
        <v>9.19</v>
      </c>
      <c r="X588" s="6" t="s">
        <v>34</v>
      </c>
      <c r="Y588" s="4">
        <v>17</v>
      </c>
      <c r="Z588" s="43">
        <v>24542.39</v>
      </c>
      <c r="AA588" s="8">
        <f t="shared" si="198"/>
        <v>0.89200000000000002</v>
      </c>
      <c r="AB588" s="8">
        <f t="shared" si="199"/>
        <v>3.7369207772795218E-2</v>
      </c>
      <c r="AC588" s="8">
        <f t="shared" si="200"/>
        <v>7.4738415545590429E-3</v>
      </c>
      <c r="AD588" s="8">
        <f t="shared" si="201"/>
        <v>0.96263079222720482</v>
      </c>
      <c r="AE588" s="11">
        <f t="shared" si="202"/>
        <v>0.85</v>
      </c>
      <c r="AF588" s="11">
        <f t="shared" si="203"/>
        <v>67.924528301886795</v>
      </c>
      <c r="AG588" s="11">
        <f t="shared" si="204"/>
        <v>9.8491666666666671</v>
      </c>
      <c r="AH588" s="13">
        <f t="shared" si="205"/>
        <v>9.3583333333333343</v>
      </c>
      <c r="AI588">
        <f t="shared" si="206"/>
        <v>10.208333333333334</v>
      </c>
      <c r="AJ588" s="14">
        <f t="shared" si="207"/>
        <v>0.91673469387755102</v>
      </c>
      <c r="AK588">
        <f t="shared" si="208"/>
        <v>73.469387755102048</v>
      </c>
      <c r="AL588" s="8">
        <f t="shared" si="209"/>
        <v>0.92452830188679236</v>
      </c>
      <c r="AM588" s="8">
        <f t="shared" si="210"/>
        <v>0.96263079222720482</v>
      </c>
      <c r="AN588" s="16">
        <f t="shared" si="211"/>
        <v>0.81587500352539699</v>
      </c>
      <c r="AO588" s="16">
        <f t="shared" si="212"/>
        <v>0.8623210742817643</v>
      </c>
      <c r="AP588" s="17">
        <f t="shared" si="213"/>
        <v>15519.55</v>
      </c>
      <c r="AQ588" s="17">
        <f t="shared" si="214"/>
        <v>23.19813153961136</v>
      </c>
      <c r="AR588" s="17">
        <f t="shared" si="215"/>
        <v>9022.84</v>
      </c>
      <c r="AS588" s="17">
        <f t="shared" si="216"/>
        <v>13.487055306427504</v>
      </c>
      <c r="AT588" s="18" t="str">
        <f t="shared" si="217"/>
        <v>Medium</v>
      </c>
      <c r="AU588" s="16" t="str">
        <f t="shared" si="218"/>
        <v>Warning</v>
      </c>
      <c r="AV588" s="17">
        <f t="shared" si="219"/>
        <v>115.99065769805679</v>
      </c>
    </row>
    <row r="589" spans="1:48">
      <c r="A589">
        <v>588</v>
      </c>
      <c r="B589" s="2">
        <v>46131</v>
      </c>
      <c r="C589" t="s">
        <v>26</v>
      </c>
      <c r="D589" t="s">
        <v>77</v>
      </c>
      <c r="E589" t="s">
        <v>84</v>
      </c>
      <c r="F589" t="s">
        <v>57</v>
      </c>
      <c r="G589" t="s">
        <v>30</v>
      </c>
      <c r="H589" t="s">
        <v>691</v>
      </c>
      <c r="I589" t="s">
        <v>72</v>
      </c>
      <c r="J589" s="4">
        <v>754</v>
      </c>
      <c r="K589" s="4">
        <v>720</v>
      </c>
      <c r="L589" s="4">
        <v>672</v>
      </c>
      <c r="M589" s="4">
        <v>48</v>
      </c>
      <c r="N589" s="4">
        <v>15</v>
      </c>
      <c r="O589" s="4">
        <v>19</v>
      </c>
      <c r="P589" t="s">
        <v>73</v>
      </c>
      <c r="Q589" s="4">
        <v>42</v>
      </c>
      <c r="R589" s="4">
        <v>46</v>
      </c>
      <c r="S589" s="4">
        <v>67.5</v>
      </c>
      <c r="T589" s="5">
        <v>1.95</v>
      </c>
      <c r="U589" s="5">
        <v>23.17</v>
      </c>
      <c r="V589" s="43">
        <v>13041.04</v>
      </c>
      <c r="W589" s="5">
        <v>7.42</v>
      </c>
      <c r="X589" s="6" t="s">
        <v>34</v>
      </c>
      <c r="Y589" s="4">
        <v>22</v>
      </c>
      <c r="Z589" s="43">
        <v>21908.240000000002</v>
      </c>
      <c r="AA589" s="8">
        <f t="shared" si="198"/>
        <v>0.95490716180371349</v>
      </c>
      <c r="AB589" s="8">
        <f t="shared" si="199"/>
        <v>6.6666666666666666E-2</v>
      </c>
      <c r="AC589" s="8">
        <f t="shared" si="200"/>
        <v>2.0833333333333332E-2</v>
      </c>
      <c r="AD589" s="8">
        <f t="shared" si="201"/>
        <v>0.93333333333333335</v>
      </c>
      <c r="AE589" s="11">
        <f t="shared" si="202"/>
        <v>0.31666666666666665</v>
      </c>
      <c r="AF589" s="11">
        <f t="shared" si="203"/>
        <v>78.260869565217391</v>
      </c>
      <c r="AG589" s="11">
        <f t="shared" si="204"/>
        <v>9.1999999999999993</v>
      </c>
      <c r="AH589" s="13">
        <f t="shared" si="205"/>
        <v>8.48</v>
      </c>
      <c r="AI589">
        <f t="shared" si="206"/>
        <v>8.7966666666666669</v>
      </c>
      <c r="AJ589" s="14">
        <f t="shared" si="207"/>
        <v>0.96400151572565373</v>
      </c>
      <c r="AK589">
        <f t="shared" si="208"/>
        <v>85.714285714285708</v>
      </c>
      <c r="AL589" s="8">
        <f t="shared" si="209"/>
        <v>0.91304347826086962</v>
      </c>
      <c r="AM589" s="8">
        <f t="shared" si="210"/>
        <v>0.93333333333333335</v>
      </c>
      <c r="AN589" s="16">
        <f t="shared" si="211"/>
        <v>0.82149694383577454</v>
      </c>
      <c r="AO589" s="16">
        <f t="shared" si="212"/>
        <v>0.8624335345015135</v>
      </c>
      <c r="AP589" s="17">
        <f t="shared" si="213"/>
        <v>13041.04</v>
      </c>
      <c r="AQ589" s="17">
        <f t="shared" si="214"/>
        <v>18.112555555555556</v>
      </c>
      <c r="AR589" s="17">
        <f t="shared" si="215"/>
        <v>8867.2000000000007</v>
      </c>
      <c r="AS589" s="17">
        <f t="shared" si="216"/>
        <v>12.315555555555557</v>
      </c>
      <c r="AT589" s="18" t="str">
        <f t="shared" si="217"/>
        <v>Low</v>
      </c>
      <c r="AU589" s="16" t="str">
        <f t="shared" si="218"/>
        <v>Warning</v>
      </c>
      <c r="AV589" s="17">
        <f t="shared" si="219"/>
        <v>271.68833333333333</v>
      </c>
    </row>
    <row r="590" spans="1:48">
      <c r="A590">
        <v>589</v>
      </c>
      <c r="B590" s="2">
        <v>46151</v>
      </c>
      <c r="C590" t="s">
        <v>26</v>
      </c>
      <c r="D590" t="s">
        <v>40</v>
      </c>
      <c r="E590" t="s">
        <v>67</v>
      </c>
      <c r="F590" t="s">
        <v>29</v>
      </c>
      <c r="G590" t="s">
        <v>58</v>
      </c>
      <c r="H590" t="s">
        <v>692</v>
      </c>
      <c r="I590" t="s">
        <v>132</v>
      </c>
      <c r="J590" s="4">
        <v>743</v>
      </c>
      <c r="K590" s="4">
        <v>842</v>
      </c>
      <c r="L590" s="4">
        <v>811</v>
      </c>
      <c r="M590" s="4">
        <v>31</v>
      </c>
      <c r="N590" s="4">
        <v>11</v>
      </c>
      <c r="O590" s="4">
        <v>0</v>
      </c>
      <c r="P590" t="s">
        <v>39</v>
      </c>
      <c r="Q590" s="4">
        <v>49</v>
      </c>
      <c r="R590" s="4">
        <v>49</v>
      </c>
      <c r="S590" s="4">
        <v>75.099999999999994</v>
      </c>
      <c r="T590" s="5">
        <v>2.2999999999999998</v>
      </c>
      <c r="U590" s="5">
        <v>24.31</v>
      </c>
      <c r="V590" s="43">
        <v>17413.830000000002</v>
      </c>
      <c r="W590" s="5">
        <v>9.8800000000000008</v>
      </c>
      <c r="X590" s="6" t="s">
        <v>89</v>
      </c>
      <c r="Y590" s="4">
        <v>31</v>
      </c>
      <c r="Z590" s="43">
        <v>31146.26</v>
      </c>
      <c r="AA590" s="8">
        <f t="shared" si="198"/>
        <v>1.133243606998654</v>
      </c>
      <c r="AB590" s="8">
        <f t="shared" si="199"/>
        <v>3.6817102137767219E-2</v>
      </c>
      <c r="AC590" s="8">
        <f t="shared" si="200"/>
        <v>1.3064133016627079E-2</v>
      </c>
      <c r="AD590" s="8">
        <f t="shared" si="201"/>
        <v>0.96318289786223277</v>
      </c>
      <c r="AE590" s="11">
        <f t="shared" si="202"/>
        <v>0</v>
      </c>
      <c r="AF590" s="11">
        <f t="shared" si="203"/>
        <v>73.469387755102048</v>
      </c>
      <c r="AG590" s="11">
        <f t="shared" si="204"/>
        <v>11.460555555555555</v>
      </c>
      <c r="AH590" s="13">
        <f t="shared" si="205"/>
        <v>10.113055555555556</v>
      </c>
      <c r="AI590">
        <f t="shared" si="206"/>
        <v>10.113055555555556</v>
      </c>
      <c r="AJ590" s="14">
        <f t="shared" si="207"/>
        <v>1</v>
      </c>
      <c r="AK590">
        <f t="shared" si="208"/>
        <v>73.469387755102048</v>
      </c>
      <c r="AL590" s="8">
        <f t="shared" si="209"/>
        <v>1</v>
      </c>
      <c r="AM590" s="8">
        <f t="shared" si="210"/>
        <v>0.96318289786223277</v>
      </c>
      <c r="AN590" s="16">
        <f t="shared" si="211"/>
        <v>0.96318289786223277</v>
      </c>
      <c r="AO590" s="16">
        <f t="shared" si="212"/>
        <v>0.8625328951584692</v>
      </c>
      <c r="AP590" s="17">
        <f t="shared" si="213"/>
        <v>17413.830000000002</v>
      </c>
      <c r="AQ590" s="17">
        <f t="shared" si="214"/>
        <v>20.681508313539194</v>
      </c>
      <c r="AR590" s="17">
        <f t="shared" si="215"/>
        <v>13732.429999999997</v>
      </c>
      <c r="AS590" s="17">
        <f t="shared" si="216"/>
        <v>16.309299287410923</v>
      </c>
      <c r="AT590" s="18" t="str">
        <f t="shared" si="217"/>
        <v>High</v>
      </c>
      <c r="AU590" s="16" t="str">
        <f t="shared" si="218"/>
        <v>Normal</v>
      </c>
      <c r="AV590" s="17">
        <f t="shared" si="219"/>
        <v>227.49659144893113</v>
      </c>
    </row>
    <row r="591" spans="1:48">
      <c r="A591">
        <v>590</v>
      </c>
      <c r="B591" s="2">
        <v>46124</v>
      </c>
      <c r="C591" t="s">
        <v>46</v>
      </c>
      <c r="D591" t="s">
        <v>55</v>
      </c>
      <c r="E591" t="s">
        <v>98</v>
      </c>
      <c r="F591" t="s">
        <v>57</v>
      </c>
      <c r="G591" t="s">
        <v>47</v>
      </c>
      <c r="H591" t="s">
        <v>693</v>
      </c>
      <c r="I591" t="s">
        <v>149</v>
      </c>
      <c r="J591" s="4">
        <v>651</v>
      </c>
      <c r="K591" s="4">
        <v>529</v>
      </c>
      <c r="L591" s="4">
        <v>467</v>
      </c>
      <c r="M591" s="4">
        <v>62</v>
      </c>
      <c r="N591" s="4">
        <v>14</v>
      </c>
      <c r="O591" s="4">
        <v>20</v>
      </c>
      <c r="P591" t="s">
        <v>73</v>
      </c>
      <c r="Q591" s="4">
        <v>64</v>
      </c>
      <c r="R591" s="4">
        <v>70</v>
      </c>
      <c r="S591" s="4">
        <v>66.099999999999994</v>
      </c>
      <c r="T591" s="5">
        <v>2.13</v>
      </c>
      <c r="U591" s="5">
        <v>19.93</v>
      </c>
      <c r="V591" s="43">
        <v>16002.36</v>
      </c>
      <c r="W591" s="5">
        <v>7.47</v>
      </c>
      <c r="X591" s="6" t="s">
        <v>45</v>
      </c>
      <c r="Y591" s="4">
        <v>29</v>
      </c>
      <c r="Z591" s="43">
        <v>24103.25</v>
      </c>
      <c r="AA591" s="8">
        <f t="shared" si="198"/>
        <v>0.8125960061443932</v>
      </c>
      <c r="AB591" s="8">
        <f t="shared" si="199"/>
        <v>0.11720226843100189</v>
      </c>
      <c r="AC591" s="8">
        <f t="shared" si="200"/>
        <v>2.6465028355387523E-2</v>
      </c>
      <c r="AD591" s="8">
        <f t="shared" si="201"/>
        <v>0.8827977315689981</v>
      </c>
      <c r="AE591" s="11">
        <f t="shared" si="202"/>
        <v>0.33333333333333331</v>
      </c>
      <c r="AF591" s="11">
        <f t="shared" si="203"/>
        <v>51.428571428571431</v>
      </c>
      <c r="AG591" s="11">
        <f t="shared" si="204"/>
        <v>10.286111111111111</v>
      </c>
      <c r="AH591" s="13">
        <f t="shared" si="205"/>
        <v>11.24</v>
      </c>
      <c r="AI591">
        <f t="shared" si="206"/>
        <v>11.573333333333334</v>
      </c>
      <c r="AJ591" s="14">
        <f t="shared" si="207"/>
        <v>0.97119815668202758</v>
      </c>
      <c r="AK591">
        <f t="shared" si="208"/>
        <v>56.25</v>
      </c>
      <c r="AL591" s="8">
        <f t="shared" si="209"/>
        <v>0.91428571428571437</v>
      </c>
      <c r="AM591" s="8">
        <f t="shared" si="210"/>
        <v>0.8827977315689981</v>
      </c>
      <c r="AN591" s="16">
        <f t="shared" si="211"/>
        <v>0.78388254136949609</v>
      </c>
      <c r="AO591" s="16">
        <f t="shared" si="212"/>
        <v>0.8622880046409418</v>
      </c>
      <c r="AP591" s="17">
        <f t="shared" si="213"/>
        <v>16002.36</v>
      </c>
      <c r="AQ591" s="17">
        <f t="shared" si="214"/>
        <v>30.250207939508506</v>
      </c>
      <c r="AR591" s="17">
        <f t="shared" si="215"/>
        <v>8100.8899999999994</v>
      </c>
      <c r="AS591" s="17">
        <f t="shared" si="216"/>
        <v>15.313591682419659</v>
      </c>
      <c r="AT591" s="18" t="str">
        <f t="shared" si="217"/>
        <v>Medium</v>
      </c>
      <c r="AU591" s="16" t="str">
        <f t="shared" si="218"/>
        <v>Warning</v>
      </c>
      <c r="AV591" s="17">
        <f t="shared" si="219"/>
        <v>423.5029111531191</v>
      </c>
    </row>
    <row r="592" spans="1:48">
      <c r="A592">
        <v>591</v>
      </c>
      <c r="B592" s="2">
        <v>46118</v>
      </c>
      <c r="C592" t="s">
        <v>26</v>
      </c>
      <c r="D592" t="s">
        <v>108</v>
      </c>
      <c r="E592" t="s">
        <v>130</v>
      </c>
      <c r="F592" t="s">
        <v>29</v>
      </c>
      <c r="G592" t="s">
        <v>30</v>
      </c>
      <c r="H592" t="s">
        <v>694</v>
      </c>
      <c r="I592" t="s">
        <v>53</v>
      </c>
      <c r="J592" s="4">
        <v>795</v>
      </c>
      <c r="K592" s="4">
        <v>741</v>
      </c>
      <c r="L592" s="4">
        <v>703</v>
      </c>
      <c r="M592" s="4">
        <v>38</v>
      </c>
      <c r="N592" s="4">
        <v>10</v>
      </c>
      <c r="O592" s="4">
        <v>7</v>
      </c>
      <c r="P592" t="s">
        <v>33</v>
      </c>
      <c r="Q592" s="4">
        <v>42</v>
      </c>
      <c r="R592" s="4">
        <v>45</v>
      </c>
      <c r="S592" s="4">
        <v>73.7</v>
      </c>
      <c r="T592" s="5">
        <v>2.86</v>
      </c>
      <c r="U592" s="5">
        <v>27.96</v>
      </c>
      <c r="V592" s="43">
        <v>13222.71</v>
      </c>
      <c r="W592" s="5">
        <v>7.11</v>
      </c>
      <c r="X592" s="6" t="s">
        <v>50</v>
      </c>
      <c r="Y592" s="4">
        <v>6</v>
      </c>
      <c r="Z592" s="43">
        <v>22152.31</v>
      </c>
      <c r="AA592" s="8">
        <f t="shared" si="198"/>
        <v>0.93207547169811322</v>
      </c>
      <c r="AB592" s="8">
        <f t="shared" si="199"/>
        <v>5.128205128205128E-2</v>
      </c>
      <c r="AC592" s="8">
        <f t="shared" si="200"/>
        <v>1.3495276653171391E-2</v>
      </c>
      <c r="AD592" s="8">
        <f t="shared" si="201"/>
        <v>0.94871794871794868</v>
      </c>
      <c r="AE592" s="11">
        <f t="shared" si="202"/>
        <v>0.11666666666666667</v>
      </c>
      <c r="AF592" s="11">
        <f t="shared" si="203"/>
        <v>80</v>
      </c>
      <c r="AG592" s="11">
        <f t="shared" si="204"/>
        <v>9.2624999999999993</v>
      </c>
      <c r="AH592" s="13">
        <f t="shared" si="205"/>
        <v>9.1583333333333332</v>
      </c>
      <c r="AI592">
        <f t="shared" si="206"/>
        <v>9.2750000000000004</v>
      </c>
      <c r="AJ592" s="14">
        <f t="shared" si="207"/>
        <v>0.98742138364779874</v>
      </c>
      <c r="AK592">
        <f t="shared" si="208"/>
        <v>85.714285714285708</v>
      </c>
      <c r="AL592" s="8">
        <f t="shared" si="209"/>
        <v>0.93333333333333335</v>
      </c>
      <c r="AM592" s="8">
        <f t="shared" si="210"/>
        <v>0.94871794871794868</v>
      </c>
      <c r="AN592" s="16">
        <f t="shared" si="211"/>
        <v>0.87433209697360648</v>
      </c>
      <c r="AO592" s="16">
        <f t="shared" si="212"/>
        <v>0.86247923747818922</v>
      </c>
      <c r="AP592" s="17">
        <f t="shared" si="213"/>
        <v>13222.71</v>
      </c>
      <c r="AQ592" s="17">
        <f t="shared" si="214"/>
        <v>17.844412955465586</v>
      </c>
      <c r="AR592" s="17">
        <f t="shared" si="215"/>
        <v>8929.6000000000022</v>
      </c>
      <c r="AS592" s="17">
        <f t="shared" si="216"/>
        <v>12.050742240215927</v>
      </c>
      <c r="AT592" s="18" t="str">
        <f t="shared" si="217"/>
        <v>Medium</v>
      </c>
      <c r="AU592" s="16" t="str">
        <f t="shared" si="218"/>
        <v>Normal</v>
      </c>
      <c r="AV592" s="17">
        <f t="shared" si="219"/>
        <v>178.44412955465586</v>
      </c>
    </row>
    <row r="593" spans="1:48">
      <c r="A593">
        <v>592</v>
      </c>
      <c r="B593" s="2">
        <v>46060</v>
      </c>
      <c r="C593" t="s">
        <v>26</v>
      </c>
      <c r="D593" t="s">
        <v>108</v>
      </c>
      <c r="E593" t="s">
        <v>130</v>
      </c>
      <c r="F593" t="s">
        <v>29</v>
      </c>
      <c r="G593" t="s">
        <v>58</v>
      </c>
      <c r="H593" t="s">
        <v>695</v>
      </c>
      <c r="I593" t="s">
        <v>69</v>
      </c>
      <c r="J593" s="4">
        <v>841</v>
      </c>
      <c r="K593" s="4">
        <v>790</v>
      </c>
      <c r="L593" s="4">
        <v>753</v>
      </c>
      <c r="M593" s="4">
        <v>37</v>
      </c>
      <c r="N593" s="4">
        <v>10</v>
      </c>
      <c r="O593" s="4">
        <v>13</v>
      </c>
      <c r="P593" t="s">
        <v>73</v>
      </c>
      <c r="Q593" s="4">
        <v>49</v>
      </c>
      <c r="R593" s="4">
        <v>47</v>
      </c>
      <c r="S593" s="4">
        <v>81.599999999999994</v>
      </c>
      <c r="T593" s="5">
        <v>1.97</v>
      </c>
      <c r="U593" s="5">
        <v>26.03</v>
      </c>
      <c r="V593" s="43">
        <v>16360.26</v>
      </c>
      <c r="W593" s="5">
        <v>7.08</v>
      </c>
      <c r="X593" s="6" t="s">
        <v>45</v>
      </c>
      <c r="Y593" s="4">
        <v>8</v>
      </c>
      <c r="Z593" s="43">
        <v>28719.74</v>
      </c>
      <c r="AA593" s="8">
        <f t="shared" si="198"/>
        <v>0.93935790725326995</v>
      </c>
      <c r="AB593" s="8">
        <f t="shared" si="199"/>
        <v>4.6835443037974683E-2</v>
      </c>
      <c r="AC593" s="8">
        <f t="shared" si="200"/>
        <v>1.2658227848101266E-2</v>
      </c>
      <c r="AD593" s="8">
        <f t="shared" si="201"/>
        <v>0.95316455696202529</v>
      </c>
      <c r="AE593" s="11">
        <f t="shared" si="202"/>
        <v>0.21666666666666667</v>
      </c>
      <c r="AF593" s="11">
        <f t="shared" si="203"/>
        <v>76.59574468085107</v>
      </c>
      <c r="AG593" s="11">
        <f t="shared" si="204"/>
        <v>10.313888888888888</v>
      </c>
      <c r="AH593" s="13">
        <f t="shared" si="205"/>
        <v>11.230277777777777</v>
      </c>
      <c r="AI593">
        <f t="shared" si="206"/>
        <v>11.446944444444444</v>
      </c>
      <c r="AJ593" s="14">
        <f t="shared" si="207"/>
        <v>0.98107209590138078</v>
      </c>
      <c r="AK593">
        <f t="shared" si="208"/>
        <v>73.469387755102048</v>
      </c>
      <c r="AL593" s="8">
        <f t="shared" si="209"/>
        <v>1.0425531914893618</v>
      </c>
      <c r="AM593" s="8">
        <f t="shared" si="210"/>
        <v>0.95316455696202529</v>
      </c>
      <c r="AN593" s="16">
        <f t="shared" si="211"/>
        <v>0.97491562409031107</v>
      </c>
      <c r="AO593" s="16">
        <f t="shared" si="212"/>
        <v>0.8624502573816234</v>
      </c>
      <c r="AP593" s="17">
        <f t="shared" si="213"/>
        <v>16360.26</v>
      </c>
      <c r="AQ593" s="17">
        <f t="shared" si="214"/>
        <v>20.709189873417721</v>
      </c>
      <c r="AR593" s="17">
        <f t="shared" si="215"/>
        <v>12359.480000000001</v>
      </c>
      <c r="AS593" s="17">
        <f t="shared" si="216"/>
        <v>15.644911392405065</v>
      </c>
      <c r="AT593" s="18" t="str">
        <f t="shared" si="217"/>
        <v>Low</v>
      </c>
      <c r="AU593" s="16" t="str">
        <f t="shared" si="218"/>
        <v>Normal</v>
      </c>
      <c r="AV593" s="17">
        <f t="shared" si="219"/>
        <v>207.09189873417722</v>
      </c>
    </row>
    <row r="594" spans="1:48">
      <c r="A594">
        <v>593</v>
      </c>
      <c r="B594" s="2">
        <v>46038</v>
      </c>
      <c r="C594" t="s">
        <v>26</v>
      </c>
      <c r="D594" t="s">
        <v>55</v>
      </c>
      <c r="E594" t="s">
        <v>56</v>
      </c>
      <c r="F594" t="s">
        <v>42</v>
      </c>
      <c r="G594" t="s">
        <v>58</v>
      </c>
      <c r="H594" t="s">
        <v>696</v>
      </c>
      <c r="I594" t="s">
        <v>197</v>
      </c>
      <c r="J594" s="4">
        <v>826</v>
      </c>
      <c r="K594" s="4">
        <v>782</v>
      </c>
      <c r="L594" s="4">
        <v>733</v>
      </c>
      <c r="M594" s="4">
        <v>49</v>
      </c>
      <c r="N594" s="4">
        <v>15</v>
      </c>
      <c r="O594" s="4">
        <v>13</v>
      </c>
      <c r="P594" t="s">
        <v>54</v>
      </c>
      <c r="Q594" s="4">
        <v>49</v>
      </c>
      <c r="R594" s="4">
        <v>50</v>
      </c>
      <c r="S594" s="4">
        <v>65.7</v>
      </c>
      <c r="T594" s="5">
        <v>2.65</v>
      </c>
      <c r="U594" s="5">
        <v>29.41</v>
      </c>
      <c r="V594" s="43">
        <v>17717.93</v>
      </c>
      <c r="W594" s="5">
        <v>8.4</v>
      </c>
      <c r="X594" s="6" t="s">
        <v>50</v>
      </c>
      <c r="Y594" s="4">
        <v>15</v>
      </c>
      <c r="Z594" s="43">
        <v>27274.63</v>
      </c>
      <c r="AA594" s="8">
        <f t="shared" si="198"/>
        <v>0.94673123486682809</v>
      </c>
      <c r="AB594" s="8">
        <f t="shared" si="199"/>
        <v>6.2659846547314574E-2</v>
      </c>
      <c r="AC594" s="8">
        <f t="shared" si="200"/>
        <v>1.9181585677749361E-2</v>
      </c>
      <c r="AD594" s="8">
        <f t="shared" si="201"/>
        <v>0.9373401534526854</v>
      </c>
      <c r="AE594" s="11">
        <f t="shared" si="202"/>
        <v>0.21666666666666667</v>
      </c>
      <c r="AF594" s="11">
        <f t="shared" si="203"/>
        <v>72</v>
      </c>
      <c r="AG594" s="11">
        <f t="shared" si="204"/>
        <v>10.861111111111111</v>
      </c>
      <c r="AH594" s="13">
        <f t="shared" si="205"/>
        <v>11.026111111111112</v>
      </c>
      <c r="AI594">
        <f t="shared" si="206"/>
        <v>11.242777777777778</v>
      </c>
      <c r="AJ594" s="14">
        <f t="shared" si="207"/>
        <v>0.98072836882937198</v>
      </c>
      <c r="AK594">
        <f t="shared" si="208"/>
        <v>73.469387755102048</v>
      </c>
      <c r="AL594" s="8">
        <f t="shared" si="209"/>
        <v>0.97999999999999987</v>
      </c>
      <c r="AM594" s="8">
        <f t="shared" si="210"/>
        <v>0.9373401534526854</v>
      </c>
      <c r="AN594" s="16">
        <f t="shared" si="211"/>
        <v>0.90089055813924679</v>
      </c>
      <c r="AO594" s="16">
        <f t="shared" si="212"/>
        <v>0.86217460697302351</v>
      </c>
      <c r="AP594" s="17">
        <f t="shared" si="213"/>
        <v>17717.93</v>
      </c>
      <c r="AQ594" s="17">
        <f t="shared" si="214"/>
        <v>22.657199488491049</v>
      </c>
      <c r="AR594" s="17">
        <f t="shared" si="215"/>
        <v>9556.7000000000007</v>
      </c>
      <c r="AS594" s="17">
        <f t="shared" si="216"/>
        <v>12.220843989769822</v>
      </c>
      <c r="AT594" s="18" t="str">
        <f t="shared" si="217"/>
        <v>Low</v>
      </c>
      <c r="AU594" s="16" t="str">
        <f t="shared" si="218"/>
        <v>Normal</v>
      </c>
      <c r="AV594" s="17">
        <f t="shared" si="219"/>
        <v>339.85799232736571</v>
      </c>
    </row>
    <row r="595" spans="1:48">
      <c r="A595">
        <v>594</v>
      </c>
      <c r="B595" s="2">
        <v>46119</v>
      </c>
      <c r="C595" t="s">
        <v>46</v>
      </c>
      <c r="D595" t="s">
        <v>40</v>
      </c>
      <c r="E595" t="s">
        <v>74</v>
      </c>
      <c r="F595" t="s">
        <v>42</v>
      </c>
      <c r="G595" t="s">
        <v>58</v>
      </c>
      <c r="H595" t="s">
        <v>697</v>
      </c>
      <c r="I595" t="s">
        <v>80</v>
      </c>
      <c r="J595" s="4">
        <v>720</v>
      </c>
      <c r="K595" s="4">
        <v>701</v>
      </c>
      <c r="L595" s="4">
        <v>662</v>
      </c>
      <c r="M595" s="4">
        <v>39</v>
      </c>
      <c r="N595" s="4">
        <v>11</v>
      </c>
      <c r="O595" s="4">
        <v>9</v>
      </c>
      <c r="P595" t="s">
        <v>33</v>
      </c>
      <c r="Q595" s="4">
        <v>49</v>
      </c>
      <c r="R595" s="4">
        <v>49</v>
      </c>
      <c r="S595" s="4">
        <v>75.099999999999994</v>
      </c>
      <c r="T595" s="5">
        <v>1.99</v>
      </c>
      <c r="U595" s="5">
        <v>27.52</v>
      </c>
      <c r="V595" s="43">
        <v>15509.08</v>
      </c>
      <c r="W595" s="5">
        <v>7.83</v>
      </c>
      <c r="X595" s="6" t="s">
        <v>89</v>
      </c>
      <c r="Y595" s="4">
        <v>10</v>
      </c>
      <c r="Z595" s="43">
        <v>24402.18</v>
      </c>
      <c r="AA595" s="8">
        <f t="shared" si="198"/>
        <v>0.97361111111111109</v>
      </c>
      <c r="AB595" s="8">
        <f t="shared" si="199"/>
        <v>5.5634807417974323E-2</v>
      </c>
      <c r="AC595" s="8">
        <f t="shared" si="200"/>
        <v>1.5691868758915834E-2</v>
      </c>
      <c r="AD595" s="8">
        <f t="shared" si="201"/>
        <v>0.94436519258202567</v>
      </c>
      <c r="AE595" s="11">
        <f t="shared" si="202"/>
        <v>0.15</v>
      </c>
      <c r="AF595" s="11">
        <f t="shared" si="203"/>
        <v>73.469387755102048</v>
      </c>
      <c r="AG595" s="11">
        <f t="shared" si="204"/>
        <v>9.5413888888888891</v>
      </c>
      <c r="AH595" s="13">
        <f t="shared" si="205"/>
        <v>9.65</v>
      </c>
      <c r="AI595">
        <f t="shared" si="206"/>
        <v>9.8000000000000007</v>
      </c>
      <c r="AJ595" s="14">
        <f t="shared" si="207"/>
        <v>0.98469387755102034</v>
      </c>
      <c r="AK595">
        <f t="shared" si="208"/>
        <v>73.469387755102048</v>
      </c>
      <c r="AL595" s="8">
        <f t="shared" si="209"/>
        <v>1</v>
      </c>
      <c r="AM595" s="8">
        <f t="shared" si="210"/>
        <v>0.94436519258202567</v>
      </c>
      <c r="AN595" s="16">
        <f t="shared" si="211"/>
        <v>0.92991062330781094</v>
      </c>
      <c r="AO595" s="16">
        <f t="shared" si="212"/>
        <v>0.86207948178588278</v>
      </c>
      <c r="AP595" s="17">
        <f t="shared" si="213"/>
        <v>15509.08</v>
      </c>
      <c r="AQ595" s="17">
        <f t="shared" si="214"/>
        <v>22.12422253922967</v>
      </c>
      <c r="AR595" s="17">
        <f t="shared" si="215"/>
        <v>8893.1</v>
      </c>
      <c r="AS595" s="17">
        <f t="shared" si="216"/>
        <v>12.686305278174038</v>
      </c>
      <c r="AT595" s="18" t="str">
        <f t="shared" si="217"/>
        <v>Low</v>
      </c>
      <c r="AU595" s="16" t="str">
        <f t="shared" si="218"/>
        <v>Normal</v>
      </c>
      <c r="AV595" s="17">
        <f t="shared" si="219"/>
        <v>243.36644793152638</v>
      </c>
    </row>
    <row r="596" spans="1:48">
      <c r="A596">
        <v>595</v>
      </c>
      <c r="B596" s="2">
        <v>46039</v>
      </c>
      <c r="C596" t="s">
        <v>26</v>
      </c>
      <c r="D596" t="s">
        <v>27</v>
      </c>
      <c r="E596" t="s">
        <v>35</v>
      </c>
      <c r="F596" t="s">
        <v>42</v>
      </c>
      <c r="G596" t="s">
        <v>36</v>
      </c>
      <c r="H596" t="s">
        <v>698</v>
      </c>
      <c r="I596" t="s">
        <v>265</v>
      </c>
      <c r="J596" s="4">
        <v>919</v>
      </c>
      <c r="K596" s="4">
        <v>922</v>
      </c>
      <c r="L596" s="4">
        <v>872</v>
      </c>
      <c r="M596" s="4">
        <v>50</v>
      </c>
      <c r="N596" s="4">
        <v>20</v>
      </c>
      <c r="O596" s="4">
        <v>44</v>
      </c>
      <c r="P596" t="s">
        <v>33</v>
      </c>
      <c r="Q596" s="4">
        <v>45</v>
      </c>
      <c r="R596" s="4">
        <v>47</v>
      </c>
      <c r="S596" s="4">
        <v>67.8</v>
      </c>
      <c r="T596" s="5">
        <v>2.0099999999999998</v>
      </c>
      <c r="U596" s="5">
        <v>35.24</v>
      </c>
      <c r="V596" s="43">
        <v>19811.259999999998</v>
      </c>
      <c r="W596" s="5">
        <v>9.68</v>
      </c>
      <c r="X596" s="6" t="s">
        <v>89</v>
      </c>
      <c r="Y596" s="4">
        <v>33</v>
      </c>
      <c r="Z596" s="43">
        <v>30202.35</v>
      </c>
      <c r="AA596" s="8">
        <f t="shared" si="198"/>
        <v>1.0032644178454841</v>
      </c>
      <c r="AB596" s="8">
        <f t="shared" si="199"/>
        <v>5.4229934924078092E-2</v>
      </c>
      <c r="AC596" s="8">
        <f t="shared" si="200"/>
        <v>2.1691973969631236E-2</v>
      </c>
      <c r="AD596" s="8">
        <f t="shared" si="201"/>
        <v>0.94577006507592187</v>
      </c>
      <c r="AE596" s="11">
        <f t="shared" si="202"/>
        <v>0.73333333333333328</v>
      </c>
      <c r="AF596" s="11">
        <f t="shared" si="203"/>
        <v>76.59574468085107</v>
      </c>
      <c r="AG596" s="11">
        <f t="shared" si="204"/>
        <v>12.037222222222223</v>
      </c>
      <c r="AH596" s="13">
        <f t="shared" si="205"/>
        <v>10.754166666666668</v>
      </c>
      <c r="AI596">
        <f t="shared" si="206"/>
        <v>11.487500000000001</v>
      </c>
      <c r="AJ596" s="14">
        <f t="shared" si="207"/>
        <v>0.93616249546608643</v>
      </c>
      <c r="AK596">
        <f t="shared" si="208"/>
        <v>80</v>
      </c>
      <c r="AL596" s="8">
        <f t="shared" si="209"/>
        <v>0.95744680851063835</v>
      </c>
      <c r="AM596" s="8">
        <f t="shared" si="210"/>
        <v>0.94577006507592187</v>
      </c>
      <c r="AN596" s="16">
        <f t="shared" si="211"/>
        <v>0.84771810407738113</v>
      </c>
      <c r="AO596" s="16">
        <f t="shared" si="212"/>
        <v>0.8619124100087352</v>
      </c>
      <c r="AP596" s="17">
        <f t="shared" si="213"/>
        <v>19811.259999999998</v>
      </c>
      <c r="AQ596" s="17">
        <f t="shared" si="214"/>
        <v>21.487266811279824</v>
      </c>
      <c r="AR596" s="17">
        <f t="shared" si="215"/>
        <v>10391.09</v>
      </c>
      <c r="AS596" s="17">
        <f t="shared" si="216"/>
        <v>11.270162689804772</v>
      </c>
      <c r="AT596" s="18" t="str">
        <f t="shared" si="217"/>
        <v>High</v>
      </c>
      <c r="AU596" s="16" t="str">
        <f t="shared" si="218"/>
        <v>Warning</v>
      </c>
      <c r="AV596" s="17">
        <f t="shared" si="219"/>
        <v>429.74533622559647</v>
      </c>
    </row>
    <row r="597" spans="1:48">
      <c r="A597">
        <v>596</v>
      </c>
      <c r="B597" s="2">
        <v>46062</v>
      </c>
      <c r="C597" t="s">
        <v>46</v>
      </c>
      <c r="D597" t="s">
        <v>55</v>
      </c>
      <c r="E597" t="s">
        <v>56</v>
      </c>
      <c r="F597" t="s">
        <v>29</v>
      </c>
      <c r="G597" t="s">
        <v>30</v>
      </c>
      <c r="H597" t="s">
        <v>699</v>
      </c>
      <c r="I597" t="s">
        <v>63</v>
      </c>
      <c r="J597" s="4">
        <v>859</v>
      </c>
      <c r="K597" s="4">
        <v>850</v>
      </c>
      <c r="L597" s="4">
        <v>798</v>
      </c>
      <c r="M597" s="4">
        <v>52</v>
      </c>
      <c r="N597" s="4">
        <v>20</v>
      </c>
      <c r="O597" s="4">
        <v>0</v>
      </c>
      <c r="P597" t="s">
        <v>39</v>
      </c>
      <c r="Q597" s="4">
        <v>42</v>
      </c>
      <c r="R597" s="4">
        <v>45</v>
      </c>
      <c r="S597" s="4">
        <v>61.8</v>
      </c>
      <c r="T597" s="5">
        <v>2.72</v>
      </c>
      <c r="U597" s="5">
        <v>24.98</v>
      </c>
      <c r="V597" s="43">
        <v>15203.48</v>
      </c>
      <c r="W597" s="5">
        <v>9.68</v>
      </c>
      <c r="X597" s="6" t="s">
        <v>89</v>
      </c>
      <c r="Y597" s="4">
        <v>12</v>
      </c>
      <c r="Z597" s="43">
        <v>25151.03</v>
      </c>
      <c r="AA597" s="8">
        <f t="shared" si="198"/>
        <v>0.98952270081490101</v>
      </c>
      <c r="AB597" s="8">
        <f t="shared" si="199"/>
        <v>6.1176470588235297E-2</v>
      </c>
      <c r="AC597" s="8">
        <f t="shared" si="200"/>
        <v>2.3529411764705882E-2</v>
      </c>
      <c r="AD597" s="8">
        <f t="shared" si="201"/>
        <v>0.93882352941176472</v>
      </c>
      <c r="AE597" s="11">
        <f t="shared" si="202"/>
        <v>0</v>
      </c>
      <c r="AF597" s="11">
        <f t="shared" si="203"/>
        <v>80</v>
      </c>
      <c r="AG597" s="11">
        <f t="shared" si="204"/>
        <v>10.625</v>
      </c>
      <c r="AH597" s="13">
        <f t="shared" si="205"/>
        <v>10.021666666666667</v>
      </c>
      <c r="AI597">
        <f t="shared" si="206"/>
        <v>10.021666666666667</v>
      </c>
      <c r="AJ597" s="14">
        <f t="shared" si="207"/>
        <v>1</v>
      </c>
      <c r="AK597">
        <f t="shared" si="208"/>
        <v>85.714285714285708</v>
      </c>
      <c r="AL597" s="8">
        <f t="shared" si="209"/>
        <v>0.93333333333333335</v>
      </c>
      <c r="AM597" s="8">
        <f t="shared" si="210"/>
        <v>0.93882352941176472</v>
      </c>
      <c r="AN597" s="16">
        <f t="shared" si="211"/>
        <v>0.87623529411764711</v>
      </c>
      <c r="AO597" s="16">
        <f t="shared" si="212"/>
        <v>0.86194745767770165</v>
      </c>
      <c r="AP597" s="17">
        <f t="shared" si="213"/>
        <v>15203.48</v>
      </c>
      <c r="AQ597" s="17">
        <f t="shared" si="214"/>
        <v>17.886447058823528</v>
      </c>
      <c r="AR597" s="17">
        <f t="shared" si="215"/>
        <v>9947.5499999999993</v>
      </c>
      <c r="AS597" s="17">
        <f t="shared" si="216"/>
        <v>11.702999999999999</v>
      </c>
      <c r="AT597" s="18" t="str">
        <f t="shared" si="217"/>
        <v>Low</v>
      </c>
      <c r="AU597" s="16" t="str">
        <f t="shared" si="218"/>
        <v>Normal</v>
      </c>
      <c r="AV597" s="17">
        <f t="shared" si="219"/>
        <v>357.72894117647058</v>
      </c>
    </row>
    <row r="598" spans="1:48">
      <c r="A598">
        <v>597</v>
      </c>
      <c r="B598" s="2">
        <v>46062</v>
      </c>
      <c r="C598" t="s">
        <v>26</v>
      </c>
      <c r="D598" t="s">
        <v>55</v>
      </c>
      <c r="E598" t="s">
        <v>92</v>
      </c>
      <c r="F598" t="s">
        <v>29</v>
      </c>
      <c r="G598" t="s">
        <v>36</v>
      </c>
      <c r="H598" t="s">
        <v>700</v>
      </c>
      <c r="I598" t="s">
        <v>86</v>
      </c>
      <c r="J598" s="4">
        <v>849</v>
      </c>
      <c r="K598" s="4">
        <v>787</v>
      </c>
      <c r="L598" s="4">
        <v>753</v>
      </c>
      <c r="M598" s="4">
        <v>34</v>
      </c>
      <c r="N598" s="4">
        <v>10</v>
      </c>
      <c r="O598" s="4">
        <v>43</v>
      </c>
      <c r="P598" t="s">
        <v>76</v>
      </c>
      <c r="Q598" s="4">
        <v>45</v>
      </c>
      <c r="R598" s="4">
        <v>47</v>
      </c>
      <c r="S598" s="4">
        <v>60.7</v>
      </c>
      <c r="T598" s="5">
        <v>2.48</v>
      </c>
      <c r="U598" s="5">
        <v>34.119999999999997</v>
      </c>
      <c r="V598" s="43">
        <v>15882.55</v>
      </c>
      <c r="W598" s="5">
        <v>7.62</v>
      </c>
      <c r="X598" s="6" t="s">
        <v>45</v>
      </c>
      <c r="Y598" s="4">
        <v>24</v>
      </c>
      <c r="Z598" s="43">
        <v>27142.17</v>
      </c>
      <c r="AA598" s="8">
        <f t="shared" si="198"/>
        <v>0.92697290930506482</v>
      </c>
      <c r="AB598" s="8">
        <f t="shared" si="199"/>
        <v>4.3202033036848796E-2</v>
      </c>
      <c r="AC598" s="8">
        <f t="shared" si="200"/>
        <v>1.2706480304955527E-2</v>
      </c>
      <c r="AD598" s="8">
        <f t="shared" si="201"/>
        <v>0.95679796696315123</v>
      </c>
      <c r="AE598" s="11">
        <f t="shared" si="202"/>
        <v>0.71666666666666667</v>
      </c>
      <c r="AF598" s="11">
        <f t="shared" si="203"/>
        <v>76.59574468085107</v>
      </c>
      <c r="AG598" s="11">
        <f t="shared" si="204"/>
        <v>10.274722222222222</v>
      </c>
      <c r="AH598" s="13">
        <f t="shared" si="205"/>
        <v>9.8958333333333339</v>
      </c>
      <c r="AI598">
        <f t="shared" si="206"/>
        <v>10.612500000000001</v>
      </c>
      <c r="AJ598" s="14">
        <f t="shared" si="207"/>
        <v>0.93246957204554382</v>
      </c>
      <c r="AK598">
        <f t="shared" si="208"/>
        <v>80</v>
      </c>
      <c r="AL598" s="8">
        <f t="shared" si="209"/>
        <v>0.95744680851063835</v>
      </c>
      <c r="AM598" s="8">
        <f t="shared" si="210"/>
        <v>0.95679796696315123</v>
      </c>
      <c r="AN598" s="16">
        <f t="shared" si="211"/>
        <v>0.85421967203123239</v>
      </c>
      <c r="AO598" s="16">
        <f t="shared" si="212"/>
        <v>0.86191209174591954</v>
      </c>
      <c r="AP598" s="17">
        <f t="shared" si="213"/>
        <v>15882.55</v>
      </c>
      <c r="AQ598" s="17">
        <f t="shared" si="214"/>
        <v>20.18113087674714</v>
      </c>
      <c r="AR598" s="17">
        <f t="shared" si="215"/>
        <v>11259.619999999999</v>
      </c>
      <c r="AS598" s="17">
        <f t="shared" si="216"/>
        <v>14.307013977128333</v>
      </c>
      <c r="AT598" s="18" t="str">
        <f t="shared" si="217"/>
        <v>Medium</v>
      </c>
      <c r="AU598" s="16" t="str">
        <f t="shared" si="218"/>
        <v>Normal</v>
      </c>
      <c r="AV598" s="17">
        <f t="shared" si="219"/>
        <v>201.81130876747142</v>
      </c>
    </row>
    <row r="599" spans="1:48">
      <c r="A599">
        <v>598</v>
      </c>
      <c r="B599" s="2">
        <v>46124</v>
      </c>
      <c r="C599" t="s">
        <v>26</v>
      </c>
      <c r="D599" t="s">
        <v>40</v>
      </c>
      <c r="E599" t="s">
        <v>41</v>
      </c>
      <c r="F599" t="s">
        <v>57</v>
      </c>
      <c r="G599" t="s">
        <v>58</v>
      </c>
      <c r="H599" t="s">
        <v>701</v>
      </c>
      <c r="I599" t="s">
        <v>44</v>
      </c>
      <c r="J599" s="4">
        <v>792</v>
      </c>
      <c r="K599" s="4">
        <v>717</v>
      </c>
      <c r="L599" s="4">
        <v>679</v>
      </c>
      <c r="M599" s="4">
        <v>38</v>
      </c>
      <c r="N599" s="4">
        <v>11</v>
      </c>
      <c r="O599" s="4">
        <v>13</v>
      </c>
      <c r="P599" t="s">
        <v>33</v>
      </c>
      <c r="Q599" s="4">
        <v>49</v>
      </c>
      <c r="R599" s="4">
        <v>49</v>
      </c>
      <c r="S599" s="4">
        <v>72.2</v>
      </c>
      <c r="T599" s="5">
        <v>2</v>
      </c>
      <c r="U599" s="5">
        <v>21.9</v>
      </c>
      <c r="V599" s="43">
        <v>16357.19</v>
      </c>
      <c r="W599" s="5">
        <v>8.4499999999999993</v>
      </c>
      <c r="X599" s="6" t="s">
        <v>50</v>
      </c>
      <c r="Y599" s="4">
        <v>28</v>
      </c>
      <c r="Z599" s="43">
        <v>25031.17</v>
      </c>
      <c r="AA599" s="8">
        <f t="shared" si="198"/>
        <v>0.90530303030303028</v>
      </c>
      <c r="AB599" s="8">
        <f t="shared" si="199"/>
        <v>5.2998605299860529E-2</v>
      </c>
      <c r="AC599" s="8">
        <f t="shared" si="200"/>
        <v>1.5341701534170154E-2</v>
      </c>
      <c r="AD599" s="8">
        <f t="shared" si="201"/>
        <v>0.94700139470013944</v>
      </c>
      <c r="AE599" s="11">
        <f t="shared" si="202"/>
        <v>0.21666666666666667</v>
      </c>
      <c r="AF599" s="11">
        <f t="shared" si="203"/>
        <v>73.469387755102048</v>
      </c>
      <c r="AG599" s="11">
        <f t="shared" si="204"/>
        <v>9.7591666666666672</v>
      </c>
      <c r="AH599" s="13">
        <f t="shared" si="205"/>
        <v>10.563333333333333</v>
      </c>
      <c r="AI599">
        <f t="shared" si="206"/>
        <v>10.78</v>
      </c>
      <c r="AJ599" s="14">
        <f t="shared" si="207"/>
        <v>0.9799010513296228</v>
      </c>
      <c r="AK599">
        <f t="shared" si="208"/>
        <v>73.469387755102048</v>
      </c>
      <c r="AL599" s="8">
        <f t="shared" si="209"/>
        <v>1</v>
      </c>
      <c r="AM599" s="8">
        <f t="shared" si="210"/>
        <v>0.94700139470013944</v>
      </c>
      <c r="AN599" s="16">
        <f t="shared" si="211"/>
        <v>0.92796766227728567</v>
      </c>
      <c r="AO599" s="16">
        <f t="shared" si="212"/>
        <v>0.86193117963603061</v>
      </c>
      <c r="AP599" s="17">
        <f t="shared" si="213"/>
        <v>16357.19</v>
      </c>
      <c r="AQ599" s="17">
        <f t="shared" si="214"/>
        <v>22.813375174337519</v>
      </c>
      <c r="AR599" s="17">
        <f t="shared" si="215"/>
        <v>8673.9799999999977</v>
      </c>
      <c r="AS599" s="17">
        <f t="shared" si="216"/>
        <v>12.097601115760108</v>
      </c>
      <c r="AT599" s="18" t="str">
        <f t="shared" si="217"/>
        <v>Low</v>
      </c>
      <c r="AU599" s="16" t="str">
        <f t="shared" si="218"/>
        <v>Normal</v>
      </c>
      <c r="AV599" s="17">
        <f t="shared" si="219"/>
        <v>250.94712691771272</v>
      </c>
    </row>
    <row r="600" spans="1:48">
      <c r="A600">
        <v>599</v>
      </c>
      <c r="B600" s="2">
        <v>46068</v>
      </c>
      <c r="C600" t="s">
        <v>26</v>
      </c>
      <c r="D600" t="s">
        <v>77</v>
      </c>
      <c r="E600" t="s">
        <v>78</v>
      </c>
      <c r="F600" t="s">
        <v>57</v>
      </c>
      <c r="G600" t="s">
        <v>58</v>
      </c>
      <c r="H600" t="s">
        <v>702</v>
      </c>
      <c r="I600" t="s">
        <v>149</v>
      </c>
      <c r="J600" s="4">
        <v>664</v>
      </c>
      <c r="K600" s="4">
        <v>567</v>
      </c>
      <c r="L600" s="4">
        <v>541</v>
      </c>
      <c r="M600" s="4">
        <v>26</v>
      </c>
      <c r="N600" s="4">
        <v>7</v>
      </c>
      <c r="O600" s="4">
        <v>13</v>
      </c>
      <c r="P600" t="s">
        <v>33</v>
      </c>
      <c r="Q600" s="4">
        <v>49</v>
      </c>
      <c r="R600" s="4">
        <v>53</v>
      </c>
      <c r="S600" s="4">
        <v>71.5</v>
      </c>
      <c r="T600" s="5">
        <v>2.1800000000000002</v>
      </c>
      <c r="U600" s="5">
        <v>23.71</v>
      </c>
      <c r="V600" s="43">
        <v>12613.76</v>
      </c>
      <c r="W600" s="5">
        <v>7.88</v>
      </c>
      <c r="X600" s="6" t="s">
        <v>45</v>
      </c>
      <c r="Y600" s="4">
        <v>32</v>
      </c>
      <c r="Z600" s="43">
        <v>20967.27</v>
      </c>
      <c r="AA600" s="8">
        <f t="shared" si="198"/>
        <v>0.85391566265060237</v>
      </c>
      <c r="AB600" s="8">
        <f t="shared" si="199"/>
        <v>4.585537918871252E-2</v>
      </c>
      <c r="AC600" s="8">
        <f t="shared" si="200"/>
        <v>1.2345679012345678E-2</v>
      </c>
      <c r="AD600" s="8">
        <f t="shared" si="201"/>
        <v>0.95414462081128748</v>
      </c>
      <c r="AE600" s="11">
        <f t="shared" si="202"/>
        <v>0.21666666666666667</v>
      </c>
      <c r="AF600" s="11">
        <f t="shared" si="203"/>
        <v>67.924528301886795</v>
      </c>
      <c r="AG600" s="11">
        <f t="shared" si="204"/>
        <v>8.3475000000000001</v>
      </c>
      <c r="AH600" s="13">
        <f t="shared" si="205"/>
        <v>8.8211111111111116</v>
      </c>
      <c r="AI600">
        <f t="shared" si="206"/>
        <v>9.0377777777777784</v>
      </c>
      <c r="AJ600" s="14">
        <f t="shared" si="207"/>
        <v>0.97602655520039339</v>
      </c>
      <c r="AK600">
        <f t="shared" si="208"/>
        <v>73.469387755102048</v>
      </c>
      <c r="AL600" s="8">
        <f t="shared" si="209"/>
        <v>0.92452830188679236</v>
      </c>
      <c r="AM600" s="8">
        <f t="shared" si="210"/>
        <v>0.95414462081128748</v>
      </c>
      <c r="AN600" s="16">
        <f t="shared" si="211"/>
        <v>0.86098592232562066</v>
      </c>
      <c r="AO600" s="16">
        <f t="shared" si="212"/>
        <v>0.86176690977871395</v>
      </c>
      <c r="AP600" s="17">
        <f t="shared" si="213"/>
        <v>12613.76</v>
      </c>
      <c r="AQ600" s="17">
        <f t="shared" si="214"/>
        <v>22.246490299823634</v>
      </c>
      <c r="AR600" s="17">
        <f t="shared" si="215"/>
        <v>8353.51</v>
      </c>
      <c r="AS600" s="17">
        <f t="shared" si="216"/>
        <v>14.732821869488536</v>
      </c>
      <c r="AT600" s="18" t="str">
        <f t="shared" si="217"/>
        <v>Medium</v>
      </c>
      <c r="AU600" s="16" t="str">
        <f t="shared" si="218"/>
        <v>Normal</v>
      </c>
      <c r="AV600" s="17">
        <f t="shared" si="219"/>
        <v>155.72543209876545</v>
      </c>
    </row>
    <row r="601" spans="1:48">
      <c r="A601">
        <v>600</v>
      </c>
      <c r="B601" s="2">
        <v>46095</v>
      </c>
      <c r="C601" t="s">
        <v>26</v>
      </c>
      <c r="D601" t="s">
        <v>27</v>
      </c>
      <c r="E601" t="s">
        <v>35</v>
      </c>
      <c r="F601" t="s">
        <v>42</v>
      </c>
      <c r="G601" t="s">
        <v>58</v>
      </c>
      <c r="H601" t="s">
        <v>703</v>
      </c>
      <c r="I601" t="s">
        <v>60</v>
      </c>
      <c r="J601" s="4">
        <v>669</v>
      </c>
      <c r="K601" s="4">
        <v>666</v>
      </c>
      <c r="L601" s="4">
        <v>630</v>
      </c>
      <c r="M601" s="4">
        <v>36</v>
      </c>
      <c r="N601" s="4">
        <v>15</v>
      </c>
      <c r="O601" s="4">
        <v>23</v>
      </c>
      <c r="P601" t="s">
        <v>54</v>
      </c>
      <c r="Q601" s="4">
        <v>49</v>
      </c>
      <c r="R601" s="4">
        <v>49</v>
      </c>
      <c r="S601" s="4">
        <v>74.900000000000006</v>
      </c>
      <c r="T601" s="5">
        <v>2.5099999999999998</v>
      </c>
      <c r="U601" s="5">
        <v>22.71</v>
      </c>
      <c r="V601" s="43">
        <v>15205.21</v>
      </c>
      <c r="W601" s="5">
        <v>8.5399999999999991</v>
      </c>
      <c r="X601" s="6" t="s">
        <v>89</v>
      </c>
      <c r="Y601" s="4">
        <v>16</v>
      </c>
      <c r="Z601" s="43">
        <v>24362.67</v>
      </c>
      <c r="AA601" s="8">
        <f t="shared" si="198"/>
        <v>0.99551569506726456</v>
      </c>
      <c r="AB601" s="8">
        <f t="shared" si="199"/>
        <v>5.4054054054054057E-2</v>
      </c>
      <c r="AC601" s="8">
        <f t="shared" si="200"/>
        <v>2.2522522522522521E-2</v>
      </c>
      <c r="AD601" s="8">
        <f t="shared" si="201"/>
        <v>0.94594594594594594</v>
      </c>
      <c r="AE601" s="11">
        <f t="shared" si="202"/>
        <v>0.38333333333333336</v>
      </c>
      <c r="AF601" s="11">
        <f t="shared" si="203"/>
        <v>73.469387755102048</v>
      </c>
      <c r="AG601" s="11">
        <f t="shared" si="204"/>
        <v>9.0649999999999995</v>
      </c>
      <c r="AH601" s="13">
        <f t="shared" si="205"/>
        <v>8.7225000000000001</v>
      </c>
      <c r="AI601">
        <f t="shared" si="206"/>
        <v>9.105833333333333</v>
      </c>
      <c r="AJ601" s="14">
        <f t="shared" si="207"/>
        <v>0.9579024434886062</v>
      </c>
      <c r="AK601">
        <f t="shared" si="208"/>
        <v>73.469387755102048</v>
      </c>
      <c r="AL601" s="8">
        <f t="shared" si="209"/>
        <v>1</v>
      </c>
      <c r="AM601" s="8">
        <f t="shared" si="210"/>
        <v>0.94594594594594594</v>
      </c>
      <c r="AN601" s="16">
        <f t="shared" si="211"/>
        <v>0.90612393302976257</v>
      </c>
      <c r="AO601" s="16">
        <f t="shared" si="212"/>
        <v>0.86176885737834752</v>
      </c>
      <c r="AP601" s="17">
        <f t="shared" si="213"/>
        <v>15205.21</v>
      </c>
      <c r="AQ601" s="17">
        <f t="shared" si="214"/>
        <v>22.830645645645646</v>
      </c>
      <c r="AR601" s="17">
        <f t="shared" si="215"/>
        <v>9157.4599999999991</v>
      </c>
      <c r="AS601" s="17">
        <f t="shared" si="216"/>
        <v>13.749939939939939</v>
      </c>
      <c r="AT601" s="18" t="str">
        <f t="shared" si="217"/>
        <v>Medium</v>
      </c>
      <c r="AU601" s="16" t="str">
        <f t="shared" si="218"/>
        <v>Normal</v>
      </c>
      <c r="AV601" s="17">
        <f t="shared" si="219"/>
        <v>342.4596846846847</v>
      </c>
    </row>
    <row r="602" spans="1:48">
      <c r="A602">
        <v>601</v>
      </c>
      <c r="B602" s="2">
        <v>46102</v>
      </c>
      <c r="C602" t="s">
        <v>46</v>
      </c>
      <c r="D602" t="s">
        <v>77</v>
      </c>
      <c r="E602" t="s">
        <v>84</v>
      </c>
      <c r="F602" t="s">
        <v>42</v>
      </c>
      <c r="G602" t="s">
        <v>36</v>
      </c>
      <c r="H602" t="s">
        <v>704</v>
      </c>
      <c r="I602" t="s">
        <v>65</v>
      </c>
      <c r="J602" s="4">
        <v>720</v>
      </c>
      <c r="K602" s="4">
        <v>619</v>
      </c>
      <c r="L602" s="4">
        <v>582</v>
      </c>
      <c r="M602" s="4">
        <v>37</v>
      </c>
      <c r="N602" s="4">
        <v>11</v>
      </c>
      <c r="O602" s="4">
        <v>16</v>
      </c>
      <c r="P602" t="s">
        <v>76</v>
      </c>
      <c r="Q602" s="4">
        <v>45</v>
      </c>
      <c r="R602" s="4">
        <v>44</v>
      </c>
      <c r="S602" s="4">
        <v>68</v>
      </c>
      <c r="T602" s="5">
        <v>1.89</v>
      </c>
      <c r="U602" s="5">
        <v>21.79</v>
      </c>
      <c r="V602" s="43">
        <v>12945.73</v>
      </c>
      <c r="W602" s="5">
        <v>8.1</v>
      </c>
      <c r="X602" s="6" t="s">
        <v>89</v>
      </c>
      <c r="Y602" s="4">
        <v>28</v>
      </c>
      <c r="Z602" s="43">
        <v>20128.669999999998</v>
      </c>
      <c r="AA602" s="8">
        <f t="shared" si="198"/>
        <v>0.85972222222222228</v>
      </c>
      <c r="AB602" s="8">
        <f t="shared" si="199"/>
        <v>5.9773828756058162E-2</v>
      </c>
      <c r="AC602" s="8">
        <f t="shared" si="200"/>
        <v>1.7770597738287562E-2</v>
      </c>
      <c r="AD602" s="8">
        <f t="shared" si="201"/>
        <v>0.94022617124394181</v>
      </c>
      <c r="AE602" s="11">
        <f t="shared" si="202"/>
        <v>0.26666666666666666</v>
      </c>
      <c r="AF602" s="11">
        <f t="shared" si="203"/>
        <v>81.818181818181813</v>
      </c>
      <c r="AG602" s="11">
        <f t="shared" si="204"/>
        <v>7.5655555555555551</v>
      </c>
      <c r="AH602" s="13">
        <f t="shared" si="205"/>
        <v>8.7333333333333325</v>
      </c>
      <c r="AI602">
        <f t="shared" si="206"/>
        <v>9</v>
      </c>
      <c r="AJ602" s="14">
        <f t="shared" si="207"/>
        <v>0.97037037037037033</v>
      </c>
      <c r="AK602">
        <f t="shared" si="208"/>
        <v>80</v>
      </c>
      <c r="AL602" s="8">
        <f t="shared" si="209"/>
        <v>1.0227272727272727</v>
      </c>
      <c r="AM602" s="8">
        <f t="shared" si="210"/>
        <v>0.94022617124394181</v>
      </c>
      <c r="AN602" s="16">
        <f t="shared" si="211"/>
        <v>0.93310324570421488</v>
      </c>
      <c r="AO602" s="16">
        <f t="shared" si="212"/>
        <v>0.86165796968921926</v>
      </c>
      <c r="AP602" s="17">
        <f t="shared" si="213"/>
        <v>12945.73</v>
      </c>
      <c r="AQ602" s="17">
        <f t="shared" si="214"/>
        <v>20.913941841680128</v>
      </c>
      <c r="AR602" s="17">
        <f t="shared" si="215"/>
        <v>7182.9399999999987</v>
      </c>
      <c r="AS602" s="17">
        <f t="shared" si="216"/>
        <v>11.604103392568657</v>
      </c>
      <c r="AT602" s="18" t="str">
        <f t="shared" si="217"/>
        <v>Low</v>
      </c>
      <c r="AU602" s="16" t="str">
        <f t="shared" si="218"/>
        <v>Normal</v>
      </c>
      <c r="AV602" s="17">
        <f t="shared" si="219"/>
        <v>230.0533602584814</v>
      </c>
    </row>
    <row r="603" spans="1:48">
      <c r="A603">
        <v>602</v>
      </c>
      <c r="B603" s="2">
        <v>46076</v>
      </c>
      <c r="C603" t="s">
        <v>46</v>
      </c>
      <c r="D603" t="s">
        <v>27</v>
      </c>
      <c r="E603" t="s">
        <v>35</v>
      </c>
      <c r="F603" t="s">
        <v>29</v>
      </c>
      <c r="G603" t="s">
        <v>30</v>
      </c>
      <c r="H603" t="s">
        <v>705</v>
      </c>
      <c r="I603" t="s">
        <v>72</v>
      </c>
      <c r="J603" s="4">
        <v>745</v>
      </c>
      <c r="K603" s="4">
        <v>661</v>
      </c>
      <c r="L603" s="4">
        <v>622</v>
      </c>
      <c r="M603" s="4">
        <v>39</v>
      </c>
      <c r="N603" s="4">
        <v>10</v>
      </c>
      <c r="O603" s="4">
        <v>31</v>
      </c>
      <c r="P603" t="s">
        <v>33</v>
      </c>
      <c r="Q603" s="4">
        <v>42</v>
      </c>
      <c r="R603" s="4">
        <v>43</v>
      </c>
      <c r="S603" s="4">
        <v>69.3</v>
      </c>
      <c r="T603" s="5">
        <v>1.69</v>
      </c>
      <c r="U603" s="5">
        <v>21.14</v>
      </c>
      <c r="V603" s="43">
        <v>12913.34</v>
      </c>
      <c r="W603" s="5">
        <v>7.62</v>
      </c>
      <c r="X603" s="6" t="s">
        <v>34</v>
      </c>
      <c r="Y603" s="4">
        <v>33</v>
      </c>
      <c r="Z603" s="43">
        <v>20400.2</v>
      </c>
      <c r="AA603" s="8">
        <f t="shared" si="198"/>
        <v>0.88724832214765104</v>
      </c>
      <c r="AB603" s="8">
        <f t="shared" si="199"/>
        <v>5.9001512859304085E-2</v>
      </c>
      <c r="AC603" s="8">
        <f t="shared" si="200"/>
        <v>1.5128593040847202E-2</v>
      </c>
      <c r="AD603" s="8">
        <f t="shared" si="201"/>
        <v>0.94099848714069589</v>
      </c>
      <c r="AE603" s="11">
        <f t="shared" si="202"/>
        <v>0.51666666666666672</v>
      </c>
      <c r="AF603" s="11">
        <f t="shared" si="203"/>
        <v>83.720930232558146</v>
      </c>
      <c r="AG603" s="11">
        <f t="shared" si="204"/>
        <v>7.8952777777777774</v>
      </c>
      <c r="AH603" s="13">
        <f t="shared" si="205"/>
        <v>8.1749999999999989</v>
      </c>
      <c r="AI603">
        <f t="shared" si="206"/>
        <v>8.6916666666666664</v>
      </c>
      <c r="AJ603" s="14">
        <f t="shared" si="207"/>
        <v>0.9405560882070948</v>
      </c>
      <c r="AK603">
        <f t="shared" si="208"/>
        <v>85.714285714285708</v>
      </c>
      <c r="AL603" s="8">
        <f t="shared" si="209"/>
        <v>0.97674418604651181</v>
      </c>
      <c r="AM603" s="8">
        <f t="shared" si="210"/>
        <v>0.94099848714069589</v>
      </c>
      <c r="AN603" s="16">
        <f t="shared" si="211"/>
        <v>0.86447902221166484</v>
      </c>
      <c r="AO603" s="16">
        <f t="shared" si="212"/>
        <v>0.86147890884707623</v>
      </c>
      <c r="AP603" s="17">
        <f t="shared" si="213"/>
        <v>12913.34</v>
      </c>
      <c r="AQ603" s="17">
        <f t="shared" si="214"/>
        <v>19.536066565809382</v>
      </c>
      <c r="AR603" s="17">
        <f t="shared" si="215"/>
        <v>7486.8600000000006</v>
      </c>
      <c r="AS603" s="17">
        <f t="shared" si="216"/>
        <v>11.326565809379728</v>
      </c>
      <c r="AT603" s="18" t="str">
        <f t="shared" si="217"/>
        <v>Medium</v>
      </c>
      <c r="AU603" s="16" t="str">
        <f t="shared" si="218"/>
        <v>Normal</v>
      </c>
      <c r="AV603" s="17">
        <f t="shared" si="219"/>
        <v>195.36066565809381</v>
      </c>
    </row>
    <row r="604" spans="1:48">
      <c r="A604">
        <v>603</v>
      </c>
      <c r="B604" s="2">
        <v>46168</v>
      </c>
      <c r="C604" t="s">
        <v>26</v>
      </c>
      <c r="D604" t="s">
        <v>27</v>
      </c>
      <c r="E604" t="s">
        <v>51</v>
      </c>
      <c r="F604" t="s">
        <v>57</v>
      </c>
      <c r="G604" t="s">
        <v>58</v>
      </c>
      <c r="H604" t="s">
        <v>706</v>
      </c>
      <c r="I604" t="s">
        <v>165</v>
      </c>
      <c r="J604" s="4">
        <v>791</v>
      </c>
      <c r="K604" s="4">
        <v>708</v>
      </c>
      <c r="L604" s="4">
        <v>676</v>
      </c>
      <c r="M604" s="4">
        <v>32</v>
      </c>
      <c r="N604" s="4">
        <v>11</v>
      </c>
      <c r="O604" s="4">
        <v>12</v>
      </c>
      <c r="P604" t="s">
        <v>81</v>
      </c>
      <c r="Q604" s="4">
        <v>49</v>
      </c>
      <c r="R604" s="4">
        <v>55</v>
      </c>
      <c r="S604" s="4">
        <v>67.599999999999994</v>
      </c>
      <c r="T604" s="5">
        <v>1.36</v>
      </c>
      <c r="U604" s="5">
        <v>27.79</v>
      </c>
      <c r="V604" s="43">
        <v>14646.56</v>
      </c>
      <c r="W604" s="5">
        <v>7.87</v>
      </c>
      <c r="X604" s="6" t="s">
        <v>89</v>
      </c>
      <c r="Y604" s="4">
        <v>30</v>
      </c>
      <c r="Z604" s="43">
        <v>25689.66</v>
      </c>
      <c r="AA604" s="8">
        <f t="shared" si="198"/>
        <v>0.89506953223767383</v>
      </c>
      <c r="AB604" s="8">
        <f t="shared" si="199"/>
        <v>4.519774011299435E-2</v>
      </c>
      <c r="AC604" s="8">
        <f t="shared" si="200"/>
        <v>1.5536723163841809E-2</v>
      </c>
      <c r="AD604" s="8">
        <f t="shared" si="201"/>
        <v>0.95480225988700562</v>
      </c>
      <c r="AE604" s="11">
        <f t="shared" si="202"/>
        <v>0.2</v>
      </c>
      <c r="AF604" s="11">
        <f t="shared" si="203"/>
        <v>65.454545454545453</v>
      </c>
      <c r="AG604" s="11">
        <f t="shared" si="204"/>
        <v>10.816666666666666</v>
      </c>
      <c r="AH604" s="13">
        <f t="shared" si="205"/>
        <v>10.566388888888889</v>
      </c>
      <c r="AI604">
        <f t="shared" si="206"/>
        <v>10.766388888888889</v>
      </c>
      <c r="AJ604" s="14">
        <f t="shared" si="207"/>
        <v>0.98142366934131431</v>
      </c>
      <c r="AK604">
        <f t="shared" si="208"/>
        <v>73.469387755102048</v>
      </c>
      <c r="AL604" s="8">
        <f t="shared" si="209"/>
        <v>0.89090909090909076</v>
      </c>
      <c r="AM604" s="8">
        <f t="shared" si="210"/>
        <v>0.95480225988700562</v>
      </c>
      <c r="AN604" s="16">
        <f t="shared" si="211"/>
        <v>0.83484020604164588</v>
      </c>
      <c r="AO604" s="16">
        <f t="shared" si="212"/>
        <v>0.86147137087379844</v>
      </c>
      <c r="AP604" s="17">
        <f t="shared" si="213"/>
        <v>14646.56</v>
      </c>
      <c r="AQ604" s="17">
        <f t="shared" si="214"/>
        <v>20.68723163841808</v>
      </c>
      <c r="AR604" s="17">
        <f t="shared" si="215"/>
        <v>11043.1</v>
      </c>
      <c r="AS604" s="17">
        <f t="shared" si="216"/>
        <v>15.597598870056498</v>
      </c>
      <c r="AT604" s="18" t="str">
        <f t="shared" si="217"/>
        <v>Low</v>
      </c>
      <c r="AU604" s="16" t="str">
        <f t="shared" si="218"/>
        <v>Warning</v>
      </c>
      <c r="AV604" s="17">
        <f t="shared" si="219"/>
        <v>227.55954802259888</v>
      </c>
    </row>
    <row r="605" spans="1:48">
      <c r="A605">
        <v>604</v>
      </c>
      <c r="B605" s="2">
        <v>46077</v>
      </c>
      <c r="C605" t="s">
        <v>26</v>
      </c>
      <c r="D605" t="s">
        <v>108</v>
      </c>
      <c r="E605" t="s">
        <v>109</v>
      </c>
      <c r="F605" t="s">
        <v>42</v>
      </c>
      <c r="G605" t="s">
        <v>36</v>
      </c>
      <c r="H605" t="s">
        <v>707</v>
      </c>
      <c r="I605" t="s">
        <v>60</v>
      </c>
      <c r="J605" s="4">
        <v>820</v>
      </c>
      <c r="K605" s="4">
        <v>673</v>
      </c>
      <c r="L605" s="4">
        <v>572</v>
      </c>
      <c r="M605" s="4">
        <v>101</v>
      </c>
      <c r="N605" s="4">
        <v>26</v>
      </c>
      <c r="O605" s="4">
        <v>67</v>
      </c>
      <c r="P605" t="s">
        <v>83</v>
      </c>
      <c r="Q605" s="4">
        <v>45</v>
      </c>
      <c r="R605" s="4">
        <v>51</v>
      </c>
      <c r="S605" s="4">
        <v>85</v>
      </c>
      <c r="T605" s="5">
        <v>3.63</v>
      </c>
      <c r="U605" s="5">
        <v>26.43</v>
      </c>
      <c r="V605" s="43">
        <v>14279.66</v>
      </c>
      <c r="W605" s="5">
        <v>7.19</v>
      </c>
      <c r="X605" s="6" t="s">
        <v>50</v>
      </c>
      <c r="Y605" s="4">
        <v>55</v>
      </c>
      <c r="Z605" s="43">
        <v>20535.37</v>
      </c>
      <c r="AA605" s="8">
        <f t="shared" si="198"/>
        <v>0.82073170731707312</v>
      </c>
      <c r="AB605" s="8">
        <f t="shared" si="199"/>
        <v>0.150074294205052</v>
      </c>
      <c r="AC605" s="8">
        <f t="shared" si="200"/>
        <v>3.8632986627043092E-2</v>
      </c>
      <c r="AD605" s="8">
        <f t="shared" si="201"/>
        <v>0.84992570579494797</v>
      </c>
      <c r="AE605" s="11">
        <f t="shared" si="202"/>
        <v>1.1166666666666667</v>
      </c>
      <c r="AF605" s="11">
        <f t="shared" si="203"/>
        <v>70.588235294117652</v>
      </c>
      <c r="AG605" s="11">
        <f t="shared" si="204"/>
        <v>9.5341666666666658</v>
      </c>
      <c r="AH605" s="13">
        <f t="shared" si="205"/>
        <v>9.1333333333333329</v>
      </c>
      <c r="AI605">
        <f t="shared" si="206"/>
        <v>10.25</v>
      </c>
      <c r="AJ605" s="14">
        <f t="shared" si="207"/>
        <v>0.89105691056910563</v>
      </c>
      <c r="AK605">
        <f t="shared" si="208"/>
        <v>80</v>
      </c>
      <c r="AL605" s="8">
        <f t="shared" si="209"/>
        <v>0.88235294117647067</v>
      </c>
      <c r="AM605" s="8">
        <f t="shared" si="210"/>
        <v>0.84992570579494797</v>
      </c>
      <c r="AN605" s="16">
        <f t="shared" si="211"/>
        <v>0.66823427084021736</v>
      </c>
      <c r="AO605" s="16">
        <f t="shared" si="212"/>
        <v>0.86153845189352674</v>
      </c>
      <c r="AP605" s="17">
        <f t="shared" si="213"/>
        <v>14279.66</v>
      </c>
      <c r="AQ605" s="17">
        <f t="shared" si="214"/>
        <v>21.217919762258543</v>
      </c>
      <c r="AR605" s="17">
        <f t="shared" si="215"/>
        <v>6255.7099999999991</v>
      </c>
      <c r="AS605" s="17">
        <f t="shared" si="216"/>
        <v>9.2952600297176815</v>
      </c>
      <c r="AT605" s="18" t="str">
        <f t="shared" si="217"/>
        <v>High</v>
      </c>
      <c r="AU605" s="16" t="str">
        <f t="shared" si="218"/>
        <v>Critical</v>
      </c>
      <c r="AV605" s="17">
        <f t="shared" si="219"/>
        <v>551.66591381872206</v>
      </c>
    </row>
    <row r="606" spans="1:48">
      <c r="A606">
        <v>605</v>
      </c>
      <c r="B606" s="2">
        <v>46178</v>
      </c>
      <c r="C606" t="s">
        <v>26</v>
      </c>
      <c r="D606" t="s">
        <v>108</v>
      </c>
      <c r="E606" t="s">
        <v>109</v>
      </c>
      <c r="F606" t="s">
        <v>29</v>
      </c>
      <c r="G606" t="s">
        <v>58</v>
      </c>
      <c r="H606" t="s">
        <v>708</v>
      </c>
      <c r="I606" t="s">
        <v>65</v>
      </c>
      <c r="J606" s="4">
        <v>737</v>
      </c>
      <c r="K606" s="4">
        <v>682</v>
      </c>
      <c r="L606" s="4">
        <v>600</v>
      </c>
      <c r="M606" s="4">
        <v>82</v>
      </c>
      <c r="N606" s="4">
        <v>26</v>
      </c>
      <c r="O606" s="4">
        <v>19</v>
      </c>
      <c r="P606" t="s">
        <v>33</v>
      </c>
      <c r="Q606" s="4">
        <v>49</v>
      </c>
      <c r="R606" s="4">
        <v>56</v>
      </c>
      <c r="S606" s="4">
        <v>80.599999999999994</v>
      </c>
      <c r="T606" s="5">
        <v>1.9</v>
      </c>
      <c r="U606" s="5">
        <v>23.84</v>
      </c>
      <c r="V606" s="43">
        <v>15818.89</v>
      </c>
      <c r="W606" s="5">
        <v>9.09</v>
      </c>
      <c r="X606" s="6" t="s">
        <v>45</v>
      </c>
      <c r="Y606" s="4">
        <v>18</v>
      </c>
      <c r="Z606" s="43">
        <v>22534.89</v>
      </c>
      <c r="AA606" s="8">
        <f t="shared" si="198"/>
        <v>0.92537313432835822</v>
      </c>
      <c r="AB606" s="8">
        <f t="shared" si="199"/>
        <v>0.12023460410557185</v>
      </c>
      <c r="AC606" s="8">
        <f t="shared" si="200"/>
        <v>3.8123167155425221E-2</v>
      </c>
      <c r="AD606" s="8">
        <f t="shared" si="201"/>
        <v>0.87976539589442815</v>
      </c>
      <c r="AE606" s="11">
        <f t="shared" si="202"/>
        <v>0.31666666666666665</v>
      </c>
      <c r="AF606" s="11">
        <f t="shared" si="203"/>
        <v>64.285714285714292</v>
      </c>
      <c r="AG606" s="11">
        <f t="shared" si="204"/>
        <v>10.608888888888888</v>
      </c>
      <c r="AH606" s="13">
        <f t="shared" si="205"/>
        <v>9.7147222222222229</v>
      </c>
      <c r="AI606">
        <f t="shared" si="206"/>
        <v>10.031388888888889</v>
      </c>
      <c r="AJ606" s="14">
        <f t="shared" si="207"/>
        <v>0.96843242045800682</v>
      </c>
      <c r="AK606">
        <f t="shared" si="208"/>
        <v>73.469387755102048</v>
      </c>
      <c r="AL606" s="8">
        <f t="shared" si="209"/>
        <v>0.875</v>
      </c>
      <c r="AM606" s="8">
        <f t="shared" si="210"/>
        <v>0.87976539589442815</v>
      </c>
      <c r="AN606" s="16">
        <f t="shared" si="211"/>
        <v>0.74549416530858292</v>
      </c>
      <c r="AO606" s="16">
        <f t="shared" si="212"/>
        <v>0.86202659376487334</v>
      </c>
      <c r="AP606" s="17">
        <f t="shared" si="213"/>
        <v>15818.89</v>
      </c>
      <c r="AQ606" s="17">
        <f t="shared" si="214"/>
        <v>23.194853372434018</v>
      </c>
      <c r="AR606" s="17">
        <f t="shared" si="215"/>
        <v>6716</v>
      </c>
      <c r="AS606" s="17">
        <f t="shared" si="216"/>
        <v>9.8475073313782993</v>
      </c>
      <c r="AT606" s="18" t="str">
        <f t="shared" si="217"/>
        <v>Low</v>
      </c>
      <c r="AU606" s="16" t="str">
        <f t="shared" si="218"/>
        <v>Warning</v>
      </c>
      <c r="AV606" s="17">
        <f t="shared" si="219"/>
        <v>603.06618768328451</v>
      </c>
    </row>
    <row r="607" spans="1:48">
      <c r="A607">
        <v>606</v>
      </c>
      <c r="B607" s="2">
        <v>46176</v>
      </c>
      <c r="C607" t="s">
        <v>26</v>
      </c>
      <c r="D607" t="s">
        <v>40</v>
      </c>
      <c r="E607" t="s">
        <v>74</v>
      </c>
      <c r="F607" t="s">
        <v>29</v>
      </c>
      <c r="G607" t="s">
        <v>36</v>
      </c>
      <c r="H607" t="s">
        <v>709</v>
      </c>
      <c r="I607" t="s">
        <v>122</v>
      </c>
      <c r="J607" s="4">
        <v>739</v>
      </c>
      <c r="K607" s="4">
        <v>775</v>
      </c>
      <c r="L607" s="4">
        <v>734</v>
      </c>
      <c r="M607" s="4">
        <v>41</v>
      </c>
      <c r="N607" s="4">
        <v>11</v>
      </c>
      <c r="O607" s="4">
        <v>40</v>
      </c>
      <c r="P607" t="s">
        <v>70</v>
      </c>
      <c r="Q607" s="4">
        <v>45</v>
      </c>
      <c r="R607" s="4">
        <v>44</v>
      </c>
      <c r="S607" s="4">
        <v>71.5</v>
      </c>
      <c r="T607" s="5">
        <v>2.0099999999999998</v>
      </c>
      <c r="U607" s="5">
        <v>26.34</v>
      </c>
      <c r="V607" s="43">
        <v>15123.87</v>
      </c>
      <c r="W607" s="5">
        <v>10.77</v>
      </c>
      <c r="X607" s="6" t="s">
        <v>89</v>
      </c>
      <c r="Y607" s="4">
        <v>36</v>
      </c>
      <c r="Z607" s="43">
        <v>25179.83</v>
      </c>
      <c r="AA607" s="8">
        <f t="shared" si="198"/>
        <v>1.0487144790257104</v>
      </c>
      <c r="AB607" s="8">
        <f t="shared" si="199"/>
        <v>5.2903225806451612E-2</v>
      </c>
      <c r="AC607" s="8">
        <f t="shared" si="200"/>
        <v>1.4193548387096775E-2</v>
      </c>
      <c r="AD607" s="8">
        <f t="shared" si="201"/>
        <v>0.94709677419354843</v>
      </c>
      <c r="AE607" s="11">
        <f t="shared" si="202"/>
        <v>0.66666666666666663</v>
      </c>
      <c r="AF607" s="11">
        <f t="shared" si="203"/>
        <v>81.818181818181813</v>
      </c>
      <c r="AG607" s="11">
        <f t="shared" si="204"/>
        <v>9.4722222222222214</v>
      </c>
      <c r="AH607" s="13">
        <f t="shared" si="205"/>
        <v>8.5708333333333346</v>
      </c>
      <c r="AI607">
        <f t="shared" si="206"/>
        <v>9.2375000000000007</v>
      </c>
      <c r="AJ607" s="14">
        <f t="shared" si="207"/>
        <v>0.92783040144339202</v>
      </c>
      <c r="AK607">
        <f t="shared" si="208"/>
        <v>80</v>
      </c>
      <c r="AL607" s="8">
        <f t="shared" si="209"/>
        <v>1.0227272727272727</v>
      </c>
      <c r="AM607" s="8">
        <f t="shared" si="210"/>
        <v>0.94709677419354843</v>
      </c>
      <c r="AN607" s="16">
        <f t="shared" si="211"/>
        <v>0.89871666157405394</v>
      </c>
      <c r="AO607" s="16">
        <f t="shared" si="212"/>
        <v>0.86232161257109208</v>
      </c>
      <c r="AP607" s="17">
        <f t="shared" si="213"/>
        <v>15123.87</v>
      </c>
      <c r="AQ607" s="17">
        <f t="shared" si="214"/>
        <v>19.514670967741935</v>
      </c>
      <c r="AR607" s="17">
        <f t="shared" si="215"/>
        <v>10055.960000000001</v>
      </c>
      <c r="AS607" s="17">
        <f t="shared" si="216"/>
        <v>12.975432258064517</v>
      </c>
      <c r="AT607" s="18" t="str">
        <f t="shared" si="217"/>
        <v>High</v>
      </c>
      <c r="AU607" s="16" t="str">
        <f t="shared" si="218"/>
        <v>Normal</v>
      </c>
      <c r="AV607" s="17">
        <f t="shared" si="219"/>
        <v>214.66138064516127</v>
      </c>
    </row>
    <row r="608" spans="1:48">
      <c r="A608">
        <v>607</v>
      </c>
      <c r="B608" s="2">
        <v>46097</v>
      </c>
      <c r="C608" t="s">
        <v>46</v>
      </c>
      <c r="D608" t="s">
        <v>40</v>
      </c>
      <c r="E608" t="s">
        <v>67</v>
      </c>
      <c r="F608" t="s">
        <v>57</v>
      </c>
      <c r="G608" t="s">
        <v>30</v>
      </c>
      <c r="H608" t="s">
        <v>710</v>
      </c>
      <c r="I608" t="s">
        <v>44</v>
      </c>
      <c r="J608" s="4">
        <v>905</v>
      </c>
      <c r="K608" s="4">
        <v>851</v>
      </c>
      <c r="L608" s="4">
        <v>823</v>
      </c>
      <c r="M608" s="4">
        <v>28</v>
      </c>
      <c r="N608" s="4">
        <v>7</v>
      </c>
      <c r="O608" s="4">
        <v>16</v>
      </c>
      <c r="P608" t="s">
        <v>73</v>
      </c>
      <c r="Q608" s="4">
        <v>42</v>
      </c>
      <c r="R608" s="4">
        <v>45</v>
      </c>
      <c r="S608" s="4">
        <v>78</v>
      </c>
      <c r="T608" s="5">
        <v>2.65</v>
      </c>
      <c r="U608" s="5">
        <v>33.51</v>
      </c>
      <c r="V608" s="43">
        <v>16583</v>
      </c>
      <c r="W608" s="5">
        <v>9.77</v>
      </c>
      <c r="X608" s="6" t="s">
        <v>34</v>
      </c>
      <c r="Y608" s="4">
        <v>33</v>
      </c>
      <c r="Z608" s="43">
        <v>26259.03</v>
      </c>
      <c r="AA608" s="8">
        <f t="shared" si="198"/>
        <v>0.94033149171270713</v>
      </c>
      <c r="AB608" s="8">
        <f t="shared" si="199"/>
        <v>3.2902467685076382E-2</v>
      </c>
      <c r="AC608" s="8">
        <f t="shared" si="200"/>
        <v>8.2256169212690956E-3</v>
      </c>
      <c r="AD608" s="8">
        <f t="shared" si="201"/>
        <v>0.96709753231492357</v>
      </c>
      <c r="AE608" s="11">
        <f t="shared" si="202"/>
        <v>0.26666666666666666</v>
      </c>
      <c r="AF608" s="11">
        <f t="shared" si="203"/>
        <v>80</v>
      </c>
      <c r="AG608" s="11">
        <f t="shared" si="204"/>
        <v>10.637499999999999</v>
      </c>
      <c r="AH608" s="13">
        <f t="shared" si="205"/>
        <v>10.291666666666666</v>
      </c>
      <c r="AI608">
        <f t="shared" si="206"/>
        <v>10.558333333333334</v>
      </c>
      <c r="AJ608" s="14">
        <f t="shared" si="207"/>
        <v>0.97474348855564319</v>
      </c>
      <c r="AK608">
        <f t="shared" si="208"/>
        <v>85.714285714285708</v>
      </c>
      <c r="AL608" s="8">
        <f t="shared" si="209"/>
        <v>0.93333333333333335</v>
      </c>
      <c r="AM608" s="8">
        <f t="shared" si="210"/>
        <v>0.96709753231492357</v>
      </c>
      <c r="AN608" s="16">
        <f t="shared" si="211"/>
        <v>0.87982722092738908</v>
      </c>
      <c r="AO608" s="16">
        <f t="shared" si="212"/>
        <v>0.8622292393502724</v>
      </c>
      <c r="AP608" s="17">
        <f t="shared" si="213"/>
        <v>16583</v>
      </c>
      <c r="AQ608" s="17">
        <f t="shared" si="214"/>
        <v>19.486486486486488</v>
      </c>
      <c r="AR608" s="17">
        <f t="shared" si="215"/>
        <v>9676.0299999999988</v>
      </c>
      <c r="AS608" s="17">
        <f t="shared" si="216"/>
        <v>11.370188014101057</v>
      </c>
      <c r="AT608" s="18" t="str">
        <f t="shared" si="217"/>
        <v>High</v>
      </c>
      <c r="AU608" s="16" t="str">
        <f t="shared" si="218"/>
        <v>Normal</v>
      </c>
      <c r="AV608" s="17">
        <f t="shared" si="219"/>
        <v>136.40540540540542</v>
      </c>
    </row>
    <row r="609" spans="1:48">
      <c r="A609">
        <v>608</v>
      </c>
      <c r="B609" s="2">
        <v>46054</v>
      </c>
      <c r="C609" t="s">
        <v>46</v>
      </c>
      <c r="D609" t="s">
        <v>55</v>
      </c>
      <c r="E609" t="s">
        <v>56</v>
      </c>
      <c r="F609" t="s">
        <v>42</v>
      </c>
      <c r="G609" t="s">
        <v>103</v>
      </c>
      <c r="H609" t="s">
        <v>711</v>
      </c>
      <c r="I609" t="s">
        <v>119</v>
      </c>
      <c r="J609" s="4">
        <v>611</v>
      </c>
      <c r="K609" s="4">
        <v>635</v>
      </c>
      <c r="L609" s="4">
        <v>593</v>
      </c>
      <c r="M609" s="4">
        <v>42</v>
      </c>
      <c r="N609" s="4">
        <v>17</v>
      </c>
      <c r="O609" s="4">
        <v>13</v>
      </c>
      <c r="P609" t="s">
        <v>33</v>
      </c>
      <c r="Q609" s="4">
        <v>57</v>
      </c>
      <c r="R609" s="4">
        <v>62</v>
      </c>
      <c r="S609" s="4">
        <v>70.3</v>
      </c>
      <c r="T609" s="5">
        <v>1.1100000000000001</v>
      </c>
      <c r="U609" s="5">
        <v>25.08</v>
      </c>
      <c r="V609" s="43">
        <v>16754.830000000002</v>
      </c>
      <c r="W609" s="5">
        <v>8.66</v>
      </c>
      <c r="X609" s="6" t="s">
        <v>34</v>
      </c>
      <c r="Y609" s="4">
        <v>7</v>
      </c>
      <c r="Z609" s="43">
        <v>27588.2</v>
      </c>
      <c r="AA609" s="8">
        <f t="shared" si="198"/>
        <v>1.039279869067103</v>
      </c>
      <c r="AB609" s="8">
        <f t="shared" si="199"/>
        <v>6.6141732283464566E-2</v>
      </c>
      <c r="AC609" s="8">
        <f t="shared" si="200"/>
        <v>2.6771653543307086E-2</v>
      </c>
      <c r="AD609" s="8">
        <f t="shared" si="201"/>
        <v>0.93385826771653546</v>
      </c>
      <c r="AE609" s="11">
        <f t="shared" si="202"/>
        <v>0.21666666666666667</v>
      </c>
      <c r="AF609" s="11">
        <f t="shared" si="203"/>
        <v>58.064516129032256</v>
      </c>
      <c r="AG609" s="11">
        <f t="shared" si="204"/>
        <v>10.936111111111112</v>
      </c>
      <c r="AH609" s="13">
        <f t="shared" si="205"/>
        <v>9.4574999999999996</v>
      </c>
      <c r="AI609">
        <f t="shared" si="206"/>
        <v>9.6741666666666664</v>
      </c>
      <c r="AJ609" s="14">
        <f t="shared" si="207"/>
        <v>0.97760358342665177</v>
      </c>
      <c r="AK609">
        <f t="shared" si="208"/>
        <v>63.157894736842103</v>
      </c>
      <c r="AL609" s="8">
        <f t="shared" si="209"/>
        <v>0.91935483870967738</v>
      </c>
      <c r="AM609" s="8">
        <f t="shared" si="210"/>
        <v>0.93385826771653546</v>
      </c>
      <c r="AN609" s="16">
        <f t="shared" si="211"/>
        <v>0.83931873821194458</v>
      </c>
      <c r="AO609" s="16">
        <f t="shared" si="212"/>
        <v>0.86218446077119559</v>
      </c>
      <c r="AP609" s="17">
        <f t="shared" si="213"/>
        <v>16754.830000000002</v>
      </c>
      <c r="AQ609" s="17">
        <f t="shared" si="214"/>
        <v>26.385559055118112</v>
      </c>
      <c r="AR609" s="17">
        <f t="shared" si="215"/>
        <v>10833.369999999999</v>
      </c>
      <c r="AS609" s="17">
        <f t="shared" si="216"/>
        <v>17.060425196850392</v>
      </c>
      <c r="AT609" s="18" t="str">
        <f t="shared" si="217"/>
        <v>Low</v>
      </c>
      <c r="AU609" s="16" t="str">
        <f t="shared" si="218"/>
        <v>Warning</v>
      </c>
      <c r="AV609" s="17">
        <f t="shared" si="219"/>
        <v>448.55450393700789</v>
      </c>
    </row>
    <row r="610" spans="1:48">
      <c r="A610">
        <v>609</v>
      </c>
      <c r="B610" s="2">
        <v>46072</v>
      </c>
      <c r="C610" t="s">
        <v>46</v>
      </c>
      <c r="D610" t="s">
        <v>108</v>
      </c>
      <c r="E610" t="s">
        <v>146</v>
      </c>
      <c r="F610" t="s">
        <v>29</v>
      </c>
      <c r="G610" t="s">
        <v>58</v>
      </c>
      <c r="H610" t="s">
        <v>712</v>
      </c>
      <c r="I610" t="s">
        <v>53</v>
      </c>
      <c r="J610" s="4">
        <v>673</v>
      </c>
      <c r="K610" s="4">
        <v>637</v>
      </c>
      <c r="L610" s="4">
        <v>580</v>
      </c>
      <c r="M610" s="4">
        <v>57</v>
      </c>
      <c r="N610" s="4">
        <v>22</v>
      </c>
      <c r="O610" s="4">
        <v>8</v>
      </c>
      <c r="P610" t="s">
        <v>33</v>
      </c>
      <c r="Q610" s="4">
        <v>49</v>
      </c>
      <c r="R610" s="4">
        <v>51</v>
      </c>
      <c r="S610" s="4">
        <v>72.7</v>
      </c>
      <c r="T610" s="5">
        <v>1.73</v>
      </c>
      <c r="U610" s="5">
        <v>26.1</v>
      </c>
      <c r="V610" s="43">
        <v>14110.63</v>
      </c>
      <c r="W610" s="5">
        <v>8.24</v>
      </c>
      <c r="X610" s="6" t="s">
        <v>34</v>
      </c>
      <c r="Y610" s="4">
        <v>25</v>
      </c>
      <c r="Z610" s="43">
        <v>21866.59</v>
      </c>
      <c r="AA610" s="8">
        <f t="shared" si="198"/>
        <v>0.94650817236255569</v>
      </c>
      <c r="AB610" s="8">
        <f t="shared" si="199"/>
        <v>8.9481946624803771E-2</v>
      </c>
      <c r="AC610" s="8">
        <f t="shared" si="200"/>
        <v>3.453689167974882E-2</v>
      </c>
      <c r="AD610" s="8">
        <f t="shared" si="201"/>
        <v>0.9105180533751962</v>
      </c>
      <c r="AE610" s="11">
        <f t="shared" si="202"/>
        <v>0.13333333333333333</v>
      </c>
      <c r="AF610" s="11">
        <f t="shared" si="203"/>
        <v>70.588235294117652</v>
      </c>
      <c r="AG610" s="11">
        <f t="shared" si="204"/>
        <v>9.024166666666666</v>
      </c>
      <c r="AH610" s="13">
        <f t="shared" si="205"/>
        <v>9.0269444444444442</v>
      </c>
      <c r="AI610">
        <f t="shared" si="206"/>
        <v>9.1602777777777771</v>
      </c>
      <c r="AJ610" s="14">
        <f t="shared" si="207"/>
        <v>0.98544440064287231</v>
      </c>
      <c r="AK610">
        <f t="shared" si="208"/>
        <v>73.469387755102048</v>
      </c>
      <c r="AL610" s="8">
        <f t="shared" si="209"/>
        <v>0.96078431372549022</v>
      </c>
      <c r="AM610" s="8">
        <f t="shared" si="210"/>
        <v>0.9105180533751962</v>
      </c>
      <c r="AN610" s="16">
        <f t="shared" si="211"/>
        <v>0.86207805787762593</v>
      </c>
      <c r="AO610" s="16">
        <f t="shared" si="212"/>
        <v>0.86224279169609164</v>
      </c>
      <c r="AP610" s="17">
        <f t="shared" si="213"/>
        <v>14110.63</v>
      </c>
      <c r="AQ610" s="17">
        <f t="shared" si="214"/>
        <v>22.151695447409733</v>
      </c>
      <c r="AR610" s="17">
        <f t="shared" si="215"/>
        <v>7755.9600000000009</v>
      </c>
      <c r="AS610" s="17">
        <f t="shared" si="216"/>
        <v>12.175761381475668</v>
      </c>
      <c r="AT610" s="18" t="str">
        <f t="shared" si="217"/>
        <v>Low</v>
      </c>
      <c r="AU610" s="16" t="str">
        <f t="shared" si="218"/>
        <v>Normal</v>
      </c>
      <c r="AV610" s="17">
        <f t="shared" si="219"/>
        <v>487.33729984301414</v>
      </c>
    </row>
    <row r="611" spans="1:48">
      <c r="A611">
        <v>610</v>
      </c>
      <c r="B611" s="2">
        <v>46033</v>
      </c>
      <c r="C611" t="s">
        <v>26</v>
      </c>
      <c r="D611" t="s">
        <v>40</v>
      </c>
      <c r="E611" t="s">
        <v>67</v>
      </c>
      <c r="F611" t="s">
        <v>29</v>
      </c>
      <c r="G611" t="s">
        <v>58</v>
      </c>
      <c r="H611" t="s">
        <v>713</v>
      </c>
      <c r="I611" t="s">
        <v>134</v>
      </c>
      <c r="J611" s="4">
        <v>793</v>
      </c>
      <c r="K611" s="4">
        <v>721</v>
      </c>
      <c r="L611" s="4">
        <v>695</v>
      </c>
      <c r="M611" s="4">
        <v>26</v>
      </c>
      <c r="N611" s="4">
        <v>5</v>
      </c>
      <c r="O611" s="4">
        <v>41</v>
      </c>
      <c r="P611" t="s">
        <v>76</v>
      </c>
      <c r="Q611" s="4">
        <v>49</v>
      </c>
      <c r="R611" s="4">
        <v>48</v>
      </c>
      <c r="S611" s="4">
        <v>75.7</v>
      </c>
      <c r="T611" s="5">
        <v>1.53</v>
      </c>
      <c r="U611" s="5">
        <v>23.71</v>
      </c>
      <c r="V611" s="43">
        <v>16806.36</v>
      </c>
      <c r="W611" s="5">
        <v>8.7200000000000006</v>
      </c>
      <c r="X611" s="6" t="s">
        <v>34</v>
      </c>
      <c r="Y611" s="4">
        <v>1</v>
      </c>
      <c r="Z611" s="43">
        <v>26607.99</v>
      </c>
      <c r="AA611" s="8">
        <f t="shared" si="198"/>
        <v>0.90920554854981084</v>
      </c>
      <c r="AB611" s="8">
        <f t="shared" si="199"/>
        <v>3.6061026352288486E-2</v>
      </c>
      <c r="AC611" s="8">
        <f t="shared" si="200"/>
        <v>6.9348127600554789E-3</v>
      </c>
      <c r="AD611" s="8">
        <f t="shared" si="201"/>
        <v>0.96393897364771153</v>
      </c>
      <c r="AE611" s="11">
        <f t="shared" si="202"/>
        <v>0.68333333333333335</v>
      </c>
      <c r="AF611" s="11">
        <f t="shared" si="203"/>
        <v>75</v>
      </c>
      <c r="AG611" s="11">
        <f t="shared" si="204"/>
        <v>9.6133333333333333</v>
      </c>
      <c r="AH611" s="13">
        <f t="shared" si="205"/>
        <v>10.110277777777778</v>
      </c>
      <c r="AI611">
        <f t="shared" si="206"/>
        <v>10.793611111111112</v>
      </c>
      <c r="AJ611" s="14">
        <f t="shared" si="207"/>
        <v>0.9366909437167048</v>
      </c>
      <c r="AK611">
        <f t="shared" si="208"/>
        <v>73.469387755102048</v>
      </c>
      <c r="AL611" s="8">
        <f t="shared" si="209"/>
        <v>1.0208333333333333</v>
      </c>
      <c r="AM611" s="8">
        <f t="shared" si="210"/>
        <v>0.96393897364771153</v>
      </c>
      <c r="AN611" s="16">
        <f t="shared" si="211"/>
        <v>0.92172359247204061</v>
      </c>
      <c r="AO611" s="16">
        <f t="shared" si="212"/>
        <v>0.86224321301020523</v>
      </c>
      <c r="AP611" s="17">
        <f t="shared" si="213"/>
        <v>16806.36</v>
      </c>
      <c r="AQ611" s="17">
        <f t="shared" si="214"/>
        <v>23.3097919556172</v>
      </c>
      <c r="AR611" s="17">
        <f t="shared" si="215"/>
        <v>9801.630000000001</v>
      </c>
      <c r="AS611" s="17">
        <f t="shared" si="216"/>
        <v>13.594493758668518</v>
      </c>
      <c r="AT611" s="18" t="str">
        <f t="shared" si="217"/>
        <v>Medium</v>
      </c>
      <c r="AU611" s="16" t="str">
        <f t="shared" si="218"/>
        <v>Normal</v>
      </c>
      <c r="AV611" s="17">
        <f t="shared" si="219"/>
        <v>116.548959778086</v>
      </c>
    </row>
    <row r="612" spans="1:48">
      <c r="A612">
        <v>611</v>
      </c>
      <c r="B612" s="2">
        <v>46031</v>
      </c>
      <c r="C612" t="s">
        <v>46</v>
      </c>
      <c r="D612" t="s">
        <v>77</v>
      </c>
      <c r="E612" t="s">
        <v>78</v>
      </c>
      <c r="F612" t="s">
        <v>42</v>
      </c>
      <c r="G612" t="s">
        <v>58</v>
      </c>
      <c r="H612" t="s">
        <v>714</v>
      </c>
      <c r="I612" t="s">
        <v>65</v>
      </c>
      <c r="J612" s="4">
        <v>674</v>
      </c>
      <c r="K612" s="4">
        <v>522</v>
      </c>
      <c r="L612" s="4">
        <v>503</v>
      </c>
      <c r="M612" s="4">
        <v>19</v>
      </c>
      <c r="N612" s="4">
        <v>6</v>
      </c>
      <c r="O612" s="4">
        <v>60</v>
      </c>
      <c r="P612" t="s">
        <v>33</v>
      </c>
      <c r="Q612" s="4">
        <v>49</v>
      </c>
      <c r="R612" s="4">
        <v>49</v>
      </c>
      <c r="S612" s="4">
        <v>74</v>
      </c>
      <c r="T612" s="5">
        <v>1.81</v>
      </c>
      <c r="U612" s="5">
        <v>17.97</v>
      </c>
      <c r="V612" s="43">
        <v>11208.14</v>
      </c>
      <c r="W612" s="5">
        <v>5.63</v>
      </c>
      <c r="X612" s="6" t="s">
        <v>50</v>
      </c>
      <c r="Y612" s="4">
        <v>14</v>
      </c>
      <c r="Z612" s="43">
        <v>18916.46</v>
      </c>
      <c r="AA612" s="8">
        <f t="shared" si="198"/>
        <v>0.77448071216617209</v>
      </c>
      <c r="AB612" s="8">
        <f t="shared" si="199"/>
        <v>3.6398467432950193E-2</v>
      </c>
      <c r="AC612" s="8">
        <f t="shared" si="200"/>
        <v>1.1494252873563218E-2</v>
      </c>
      <c r="AD612" s="8">
        <f t="shared" si="201"/>
        <v>0.96360153256704983</v>
      </c>
      <c r="AE612" s="11">
        <f t="shared" si="202"/>
        <v>1</v>
      </c>
      <c r="AF612" s="11">
        <f t="shared" si="203"/>
        <v>73.469387755102048</v>
      </c>
      <c r="AG612" s="11">
        <f t="shared" si="204"/>
        <v>7.1050000000000004</v>
      </c>
      <c r="AH612" s="13">
        <f t="shared" si="205"/>
        <v>8.1738888888888894</v>
      </c>
      <c r="AI612">
        <f t="shared" si="206"/>
        <v>9.1738888888888894</v>
      </c>
      <c r="AJ612" s="14">
        <f t="shared" si="207"/>
        <v>0.89099497365711866</v>
      </c>
      <c r="AK612">
        <f t="shared" si="208"/>
        <v>73.469387755102048</v>
      </c>
      <c r="AL612" s="8">
        <f t="shared" si="209"/>
        <v>1</v>
      </c>
      <c r="AM612" s="8">
        <f t="shared" si="210"/>
        <v>0.96360153256704983</v>
      </c>
      <c r="AN612" s="16">
        <f t="shared" si="211"/>
        <v>0.85856412212553779</v>
      </c>
      <c r="AO612" s="16">
        <f t="shared" si="212"/>
        <v>0.86209069921671344</v>
      </c>
      <c r="AP612" s="17">
        <f t="shared" si="213"/>
        <v>11208.14</v>
      </c>
      <c r="AQ612" s="17">
        <f t="shared" si="214"/>
        <v>21.471532567049806</v>
      </c>
      <c r="AR612" s="17">
        <f t="shared" si="215"/>
        <v>7708.32</v>
      </c>
      <c r="AS612" s="17">
        <f t="shared" si="216"/>
        <v>14.766896551724138</v>
      </c>
      <c r="AT612" s="18" t="str">
        <f t="shared" si="217"/>
        <v>Medium</v>
      </c>
      <c r="AU612" s="16" t="str">
        <f t="shared" si="218"/>
        <v>Normal</v>
      </c>
      <c r="AV612" s="17">
        <f t="shared" si="219"/>
        <v>128.82919540229884</v>
      </c>
    </row>
    <row r="613" spans="1:48">
      <c r="A613">
        <v>612</v>
      </c>
      <c r="B613" s="2">
        <v>46046</v>
      </c>
      <c r="C613" t="s">
        <v>26</v>
      </c>
      <c r="D613" t="s">
        <v>55</v>
      </c>
      <c r="E613" t="s">
        <v>92</v>
      </c>
      <c r="F613" t="s">
        <v>42</v>
      </c>
      <c r="G613" t="s">
        <v>30</v>
      </c>
      <c r="H613" t="s">
        <v>715</v>
      </c>
      <c r="I613" t="s">
        <v>176</v>
      </c>
      <c r="J613" s="4">
        <v>768</v>
      </c>
      <c r="K613" s="4">
        <v>753</v>
      </c>
      <c r="L613" s="4">
        <v>726</v>
      </c>
      <c r="M613" s="4">
        <v>27</v>
      </c>
      <c r="N613" s="4">
        <v>7</v>
      </c>
      <c r="O613" s="4">
        <v>25</v>
      </c>
      <c r="P613" t="s">
        <v>33</v>
      </c>
      <c r="Q613" s="4">
        <v>42</v>
      </c>
      <c r="R613" s="4">
        <v>44</v>
      </c>
      <c r="S613" s="4">
        <v>70.2</v>
      </c>
      <c r="T613" s="5">
        <v>1.96</v>
      </c>
      <c r="U613" s="5">
        <v>30.16</v>
      </c>
      <c r="V613" s="43">
        <v>14620.85</v>
      </c>
      <c r="W613" s="5">
        <v>7.32</v>
      </c>
      <c r="X613" s="6" t="s">
        <v>89</v>
      </c>
      <c r="Y613" s="4">
        <v>34</v>
      </c>
      <c r="Z613" s="43">
        <v>23838.65</v>
      </c>
      <c r="AA613" s="8">
        <f t="shared" si="198"/>
        <v>0.98046875</v>
      </c>
      <c r="AB613" s="8">
        <f t="shared" si="199"/>
        <v>3.5856573705179286E-2</v>
      </c>
      <c r="AC613" s="8">
        <f t="shared" si="200"/>
        <v>9.2961487383798145E-3</v>
      </c>
      <c r="AD613" s="8">
        <f t="shared" si="201"/>
        <v>0.96414342629482075</v>
      </c>
      <c r="AE613" s="11">
        <f t="shared" si="202"/>
        <v>0.41666666666666669</v>
      </c>
      <c r="AF613" s="11">
        <f t="shared" si="203"/>
        <v>81.818181818181813</v>
      </c>
      <c r="AG613" s="11">
        <f t="shared" si="204"/>
        <v>9.2033333333333331</v>
      </c>
      <c r="AH613" s="13">
        <f t="shared" si="205"/>
        <v>8.5433333333333348</v>
      </c>
      <c r="AI613">
        <f t="shared" si="206"/>
        <v>8.9600000000000009</v>
      </c>
      <c r="AJ613" s="14">
        <f t="shared" si="207"/>
        <v>0.95349702380952384</v>
      </c>
      <c r="AK613">
        <f t="shared" si="208"/>
        <v>85.714285714285708</v>
      </c>
      <c r="AL613" s="8">
        <f t="shared" si="209"/>
        <v>0.95454545454545459</v>
      </c>
      <c r="AM613" s="8">
        <f t="shared" si="210"/>
        <v>0.96414342629482075</v>
      </c>
      <c r="AN613" s="16">
        <f t="shared" si="211"/>
        <v>0.87752116533864555</v>
      </c>
      <c r="AO613" s="16">
        <f t="shared" si="212"/>
        <v>0.86209976496759055</v>
      </c>
      <c r="AP613" s="17">
        <f t="shared" si="213"/>
        <v>14620.85</v>
      </c>
      <c r="AQ613" s="17">
        <f t="shared" si="214"/>
        <v>19.416799468791503</v>
      </c>
      <c r="AR613" s="17">
        <f t="shared" si="215"/>
        <v>9217.8000000000011</v>
      </c>
      <c r="AS613" s="17">
        <f t="shared" si="216"/>
        <v>12.241434262948209</v>
      </c>
      <c r="AT613" s="18" t="str">
        <f t="shared" si="217"/>
        <v>Low</v>
      </c>
      <c r="AU613" s="16" t="str">
        <f t="shared" si="218"/>
        <v>Normal</v>
      </c>
      <c r="AV613" s="17">
        <f t="shared" si="219"/>
        <v>135.91759628154051</v>
      </c>
    </row>
    <row r="614" spans="1:48">
      <c r="A614">
        <v>613</v>
      </c>
      <c r="B614" s="2">
        <v>46199</v>
      </c>
      <c r="C614" t="s">
        <v>46</v>
      </c>
      <c r="D614" t="s">
        <v>55</v>
      </c>
      <c r="E614" t="s">
        <v>92</v>
      </c>
      <c r="F614" t="s">
        <v>29</v>
      </c>
      <c r="G614" t="s">
        <v>47</v>
      </c>
      <c r="H614" t="s">
        <v>716</v>
      </c>
      <c r="I614" t="s">
        <v>65</v>
      </c>
      <c r="J614" s="4">
        <v>529</v>
      </c>
      <c r="K614" s="4">
        <v>609</v>
      </c>
      <c r="L614" s="4">
        <v>577</v>
      </c>
      <c r="M614" s="4">
        <v>32</v>
      </c>
      <c r="N614" s="4">
        <v>9</v>
      </c>
      <c r="O614" s="4">
        <v>32</v>
      </c>
      <c r="P614" t="s">
        <v>54</v>
      </c>
      <c r="Q614" s="4">
        <v>64</v>
      </c>
      <c r="R614" s="4">
        <v>62</v>
      </c>
      <c r="S614" s="4">
        <v>77.099999999999994</v>
      </c>
      <c r="T614" s="5">
        <v>1.87</v>
      </c>
      <c r="U614" s="5">
        <v>21.72</v>
      </c>
      <c r="V614" s="43">
        <v>18344.990000000002</v>
      </c>
      <c r="W614" s="5">
        <v>10.53</v>
      </c>
      <c r="X614" s="6" t="s">
        <v>45</v>
      </c>
      <c r="Y614" s="4">
        <v>8</v>
      </c>
      <c r="Z614" s="43">
        <v>30533.46</v>
      </c>
      <c r="AA614" s="8">
        <f t="shared" si="198"/>
        <v>1.1512287334593572</v>
      </c>
      <c r="AB614" s="8">
        <f t="shared" si="199"/>
        <v>5.2545155993431854E-2</v>
      </c>
      <c r="AC614" s="8">
        <f t="shared" si="200"/>
        <v>1.4778325123152709E-2</v>
      </c>
      <c r="AD614" s="8">
        <f t="shared" si="201"/>
        <v>0.9474548440065681</v>
      </c>
      <c r="AE614" s="11">
        <f t="shared" si="202"/>
        <v>0.53333333333333333</v>
      </c>
      <c r="AF614" s="11">
        <f t="shared" si="203"/>
        <v>58.064516129032256</v>
      </c>
      <c r="AG614" s="11">
        <f t="shared" si="204"/>
        <v>10.488333333333333</v>
      </c>
      <c r="AH614" s="13">
        <f t="shared" si="205"/>
        <v>8.8711111111111105</v>
      </c>
      <c r="AI614">
        <f t="shared" si="206"/>
        <v>9.4044444444444437</v>
      </c>
      <c r="AJ614" s="14">
        <f t="shared" si="207"/>
        <v>0.94328922495274103</v>
      </c>
      <c r="AK614">
        <f t="shared" si="208"/>
        <v>56.25</v>
      </c>
      <c r="AL614" s="8">
        <f t="shared" si="209"/>
        <v>1.032258064516129</v>
      </c>
      <c r="AM614" s="8">
        <f t="shared" si="210"/>
        <v>0.9474548440065681</v>
      </c>
      <c r="AN614" s="16">
        <f t="shared" si="211"/>
        <v>0.92255375017360086</v>
      </c>
      <c r="AO614" s="16">
        <f t="shared" si="212"/>
        <v>0.86206001909034558</v>
      </c>
      <c r="AP614" s="17">
        <f t="shared" si="213"/>
        <v>18344.990000000002</v>
      </c>
      <c r="AQ614" s="17">
        <f t="shared" si="214"/>
        <v>30.12313628899836</v>
      </c>
      <c r="AR614" s="17">
        <f t="shared" si="215"/>
        <v>12188.469999999998</v>
      </c>
      <c r="AS614" s="17">
        <f t="shared" si="216"/>
        <v>20.013908045977008</v>
      </c>
      <c r="AT614" s="18" t="str">
        <f t="shared" si="217"/>
        <v>Medium</v>
      </c>
      <c r="AU614" s="16" t="str">
        <f t="shared" si="218"/>
        <v>Normal</v>
      </c>
      <c r="AV614" s="17">
        <f t="shared" si="219"/>
        <v>271.10822660098523</v>
      </c>
    </row>
    <row r="615" spans="1:48">
      <c r="A615">
        <v>614</v>
      </c>
      <c r="B615" s="2">
        <v>46043</v>
      </c>
      <c r="C615" t="s">
        <v>46</v>
      </c>
      <c r="D615" t="s">
        <v>77</v>
      </c>
      <c r="E615" t="s">
        <v>84</v>
      </c>
      <c r="F615" t="s">
        <v>42</v>
      </c>
      <c r="G615" t="s">
        <v>103</v>
      </c>
      <c r="H615" t="s">
        <v>717</v>
      </c>
      <c r="I615" t="s">
        <v>32</v>
      </c>
      <c r="J615" s="4">
        <v>681</v>
      </c>
      <c r="K615" s="4">
        <v>695</v>
      </c>
      <c r="L615" s="4">
        <v>648</v>
      </c>
      <c r="M615" s="4">
        <v>47</v>
      </c>
      <c r="N615" s="4">
        <v>11</v>
      </c>
      <c r="O615" s="4">
        <v>0</v>
      </c>
      <c r="P615" t="s">
        <v>39</v>
      </c>
      <c r="Q615" s="4">
        <v>57</v>
      </c>
      <c r="R615" s="4">
        <v>56</v>
      </c>
      <c r="S615" s="4">
        <v>71.3</v>
      </c>
      <c r="T615" s="5">
        <v>1.26</v>
      </c>
      <c r="U615" s="5">
        <v>23.15</v>
      </c>
      <c r="V615" s="43">
        <v>19972.73</v>
      </c>
      <c r="W615" s="5">
        <v>9.2899999999999991</v>
      </c>
      <c r="X615" s="6" t="s">
        <v>45</v>
      </c>
      <c r="Y615" s="4">
        <v>20</v>
      </c>
      <c r="Z615" s="43">
        <v>30419.37</v>
      </c>
      <c r="AA615" s="8">
        <f t="shared" si="198"/>
        <v>1.0205580029368575</v>
      </c>
      <c r="AB615" s="8">
        <f t="shared" si="199"/>
        <v>6.7625899280575538E-2</v>
      </c>
      <c r="AC615" s="8">
        <f t="shared" si="200"/>
        <v>1.5827338129496403E-2</v>
      </c>
      <c r="AD615" s="8">
        <f t="shared" si="201"/>
        <v>0.9323741007194245</v>
      </c>
      <c r="AE615" s="11">
        <f t="shared" si="202"/>
        <v>0</v>
      </c>
      <c r="AF615" s="11">
        <f t="shared" si="203"/>
        <v>64.285714285714292</v>
      </c>
      <c r="AG615" s="11">
        <f t="shared" si="204"/>
        <v>10.811111111111112</v>
      </c>
      <c r="AH615" s="13">
        <f t="shared" si="205"/>
        <v>10.782500000000001</v>
      </c>
      <c r="AI615">
        <f t="shared" si="206"/>
        <v>10.782500000000001</v>
      </c>
      <c r="AJ615" s="14">
        <f t="shared" si="207"/>
        <v>1</v>
      </c>
      <c r="AK615">
        <f t="shared" si="208"/>
        <v>63.157894736842103</v>
      </c>
      <c r="AL615" s="8">
        <f t="shared" si="209"/>
        <v>1.017857142857143</v>
      </c>
      <c r="AM615" s="8">
        <f t="shared" si="210"/>
        <v>0.9323741007194245</v>
      </c>
      <c r="AN615" s="16">
        <f t="shared" si="211"/>
        <v>0.94902363823227154</v>
      </c>
      <c r="AO615" s="16">
        <f t="shared" si="212"/>
        <v>0.86190370453974274</v>
      </c>
      <c r="AP615" s="17">
        <f t="shared" si="213"/>
        <v>19972.73</v>
      </c>
      <c r="AQ615" s="17">
        <f t="shared" si="214"/>
        <v>28.737741007194245</v>
      </c>
      <c r="AR615" s="17">
        <f t="shared" si="215"/>
        <v>10446.64</v>
      </c>
      <c r="AS615" s="17">
        <f t="shared" si="216"/>
        <v>15.031136690647481</v>
      </c>
      <c r="AT615" s="18" t="str">
        <f t="shared" si="217"/>
        <v>Low</v>
      </c>
      <c r="AU615" s="16" t="str">
        <f t="shared" si="218"/>
        <v>Normal</v>
      </c>
      <c r="AV615" s="17">
        <f t="shared" si="219"/>
        <v>316.11515107913669</v>
      </c>
    </row>
    <row r="616" spans="1:48">
      <c r="A616">
        <v>615</v>
      </c>
      <c r="B616" s="2">
        <v>46149</v>
      </c>
      <c r="C616" t="s">
        <v>26</v>
      </c>
      <c r="D616" t="s">
        <v>27</v>
      </c>
      <c r="E616" t="s">
        <v>35</v>
      </c>
      <c r="F616" t="s">
        <v>29</v>
      </c>
      <c r="G616" t="s">
        <v>36</v>
      </c>
      <c r="H616" t="s">
        <v>718</v>
      </c>
      <c r="I616" t="s">
        <v>117</v>
      </c>
      <c r="J616" s="4">
        <v>950</v>
      </c>
      <c r="K616" s="4">
        <v>849</v>
      </c>
      <c r="L616" s="4">
        <v>807</v>
      </c>
      <c r="M616" s="4">
        <v>42</v>
      </c>
      <c r="N616" s="4">
        <v>14</v>
      </c>
      <c r="O616" s="4">
        <v>64</v>
      </c>
      <c r="P616" t="s">
        <v>83</v>
      </c>
      <c r="Q616" s="4">
        <v>45</v>
      </c>
      <c r="R616" s="4">
        <v>47</v>
      </c>
      <c r="S616" s="4">
        <v>78.900000000000006</v>
      </c>
      <c r="T616" s="5">
        <v>2.61</v>
      </c>
      <c r="U616" s="5">
        <v>26.32</v>
      </c>
      <c r="V616" s="43">
        <v>17594.009999999998</v>
      </c>
      <c r="W616" s="5">
        <v>8.64</v>
      </c>
      <c r="X616" s="6" t="s">
        <v>50</v>
      </c>
      <c r="Y616" s="4">
        <v>45</v>
      </c>
      <c r="Z616" s="43">
        <v>28374.84</v>
      </c>
      <c r="AA616" s="8">
        <f t="shared" si="198"/>
        <v>0.89368421052631575</v>
      </c>
      <c r="AB616" s="8">
        <f t="shared" si="199"/>
        <v>4.9469964664310952E-2</v>
      </c>
      <c r="AC616" s="8">
        <f t="shared" si="200"/>
        <v>1.6489988221436984E-2</v>
      </c>
      <c r="AD616" s="8">
        <f t="shared" si="201"/>
        <v>0.95053003533568903</v>
      </c>
      <c r="AE616" s="11">
        <f t="shared" si="202"/>
        <v>1.0666666666666667</v>
      </c>
      <c r="AF616" s="11">
        <f t="shared" si="203"/>
        <v>76.59574468085107</v>
      </c>
      <c r="AG616" s="11">
        <f t="shared" si="204"/>
        <v>11.084166666666667</v>
      </c>
      <c r="AH616" s="13">
        <f t="shared" si="205"/>
        <v>10.808333333333334</v>
      </c>
      <c r="AI616">
        <f t="shared" si="206"/>
        <v>11.875</v>
      </c>
      <c r="AJ616" s="14">
        <f t="shared" si="207"/>
        <v>0.91017543859649119</v>
      </c>
      <c r="AK616">
        <f t="shared" si="208"/>
        <v>80</v>
      </c>
      <c r="AL616" s="8">
        <f t="shared" si="209"/>
        <v>0.95744680851063835</v>
      </c>
      <c r="AM616" s="8">
        <f t="shared" si="210"/>
        <v>0.95053003533568903</v>
      </c>
      <c r="AN616" s="16">
        <f t="shared" si="211"/>
        <v>0.82833423684012686</v>
      </c>
      <c r="AO616" s="16">
        <f t="shared" si="212"/>
        <v>0.86167800522965865</v>
      </c>
      <c r="AP616" s="17">
        <f t="shared" si="213"/>
        <v>17594.009999999998</v>
      </c>
      <c r="AQ616" s="17">
        <f t="shared" si="214"/>
        <v>20.723215547703177</v>
      </c>
      <c r="AR616" s="17">
        <f t="shared" si="215"/>
        <v>10780.830000000002</v>
      </c>
      <c r="AS616" s="17">
        <f t="shared" si="216"/>
        <v>12.698268551236751</v>
      </c>
      <c r="AT616" s="18" t="str">
        <f t="shared" si="217"/>
        <v>High</v>
      </c>
      <c r="AU616" s="16" t="str">
        <f t="shared" si="218"/>
        <v>Warning</v>
      </c>
      <c r="AV616" s="17">
        <f t="shared" si="219"/>
        <v>290.12501766784447</v>
      </c>
    </row>
    <row r="617" spans="1:48">
      <c r="A617">
        <v>616</v>
      </c>
      <c r="B617" s="2">
        <v>46187</v>
      </c>
      <c r="C617" t="s">
        <v>26</v>
      </c>
      <c r="D617" t="s">
        <v>77</v>
      </c>
      <c r="E617" t="s">
        <v>84</v>
      </c>
      <c r="F617" t="s">
        <v>42</v>
      </c>
      <c r="G617" t="s">
        <v>30</v>
      </c>
      <c r="H617" t="s">
        <v>719</v>
      </c>
      <c r="I617" t="s">
        <v>94</v>
      </c>
      <c r="J617" s="4">
        <v>743</v>
      </c>
      <c r="K617" s="4">
        <v>702</v>
      </c>
      <c r="L617" s="4">
        <v>654</v>
      </c>
      <c r="M617" s="4">
        <v>48</v>
      </c>
      <c r="N617" s="4">
        <v>18</v>
      </c>
      <c r="O617" s="4">
        <v>19</v>
      </c>
      <c r="P617" t="s">
        <v>33</v>
      </c>
      <c r="Q617" s="4">
        <v>42</v>
      </c>
      <c r="R617" s="4">
        <v>46</v>
      </c>
      <c r="S617" s="4">
        <v>65.5</v>
      </c>
      <c r="T617" s="5">
        <v>1.79</v>
      </c>
      <c r="U617" s="5">
        <v>20.53</v>
      </c>
      <c r="V617" s="43">
        <v>12529.34</v>
      </c>
      <c r="W617" s="5">
        <v>7.25</v>
      </c>
      <c r="X617" s="6" t="s">
        <v>45</v>
      </c>
      <c r="Y617" s="4">
        <v>11</v>
      </c>
      <c r="Z617" s="43">
        <v>21286.62</v>
      </c>
      <c r="AA617" s="8">
        <f t="shared" si="198"/>
        <v>0.94481830417227453</v>
      </c>
      <c r="AB617" s="8">
        <f t="shared" si="199"/>
        <v>6.8376068376068383E-2</v>
      </c>
      <c r="AC617" s="8">
        <f t="shared" si="200"/>
        <v>2.564102564102564E-2</v>
      </c>
      <c r="AD617" s="8">
        <f t="shared" si="201"/>
        <v>0.93162393162393164</v>
      </c>
      <c r="AE617" s="11">
        <f t="shared" si="202"/>
        <v>0.31666666666666665</v>
      </c>
      <c r="AF617" s="11">
        <f t="shared" si="203"/>
        <v>78.260869565217391</v>
      </c>
      <c r="AG617" s="11">
        <f t="shared" si="204"/>
        <v>8.9700000000000006</v>
      </c>
      <c r="AH617" s="13">
        <f t="shared" si="205"/>
        <v>8.3516666666666666</v>
      </c>
      <c r="AI617">
        <f t="shared" si="206"/>
        <v>8.668333333333333</v>
      </c>
      <c r="AJ617" s="14">
        <f t="shared" si="207"/>
        <v>0.96346856373774281</v>
      </c>
      <c r="AK617">
        <f t="shared" si="208"/>
        <v>85.714285714285708</v>
      </c>
      <c r="AL617" s="8">
        <f t="shared" si="209"/>
        <v>0.91304347826086962</v>
      </c>
      <c r="AM617" s="8">
        <f t="shared" si="210"/>
        <v>0.93162393162393164</v>
      </c>
      <c r="AN617" s="16">
        <f t="shared" si="211"/>
        <v>0.81953903470668654</v>
      </c>
      <c r="AO617" s="16">
        <f t="shared" si="212"/>
        <v>0.86176461242028057</v>
      </c>
      <c r="AP617" s="17">
        <f t="shared" si="213"/>
        <v>12529.34</v>
      </c>
      <c r="AQ617" s="17">
        <f t="shared" si="214"/>
        <v>17.848062678062679</v>
      </c>
      <c r="AR617" s="17">
        <f t="shared" si="215"/>
        <v>8757.2799999999988</v>
      </c>
      <c r="AS617" s="17">
        <f t="shared" si="216"/>
        <v>12.474757834757833</v>
      </c>
      <c r="AT617" s="18" t="str">
        <f t="shared" si="217"/>
        <v>Low</v>
      </c>
      <c r="AU617" s="16" t="str">
        <f t="shared" si="218"/>
        <v>Warning</v>
      </c>
      <c r="AV617" s="17">
        <f t="shared" si="219"/>
        <v>321.26512820512824</v>
      </c>
    </row>
    <row r="618" spans="1:48">
      <c r="A618">
        <v>617</v>
      </c>
      <c r="B618" s="2">
        <v>46117</v>
      </c>
      <c r="C618" t="s">
        <v>46</v>
      </c>
      <c r="D618" t="s">
        <v>40</v>
      </c>
      <c r="E618" t="s">
        <v>41</v>
      </c>
      <c r="F618" t="s">
        <v>42</v>
      </c>
      <c r="G618" t="s">
        <v>36</v>
      </c>
      <c r="H618" t="s">
        <v>720</v>
      </c>
      <c r="I618" t="s">
        <v>197</v>
      </c>
      <c r="J618" s="4">
        <v>783</v>
      </c>
      <c r="K618" s="4">
        <v>828</v>
      </c>
      <c r="L618" s="4">
        <v>798</v>
      </c>
      <c r="M618" s="4">
        <v>30</v>
      </c>
      <c r="N618" s="4">
        <v>5</v>
      </c>
      <c r="O618" s="4">
        <v>34</v>
      </c>
      <c r="P618" t="s">
        <v>33</v>
      </c>
      <c r="Q618" s="4">
        <v>45</v>
      </c>
      <c r="R618" s="4">
        <v>47</v>
      </c>
      <c r="S618" s="4">
        <v>70.8</v>
      </c>
      <c r="T618" s="5">
        <v>1.69</v>
      </c>
      <c r="U618" s="5">
        <v>29.45</v>
      </c>
      <c r="V618" s="43">
        <v>17766.22</v>
      </c>
      <c r="W618" s="5">
        <v>7.82</v>
      </c>
      <c r="X618" s="6" t="s">
        <v>45</v>
      </c>
      <c r="Y618" s="4">
        <v>31</v>
      </c>
      <c r="Z618" s="43">
        <v>27576.53</v>
      </c>
      <c r="AA618" s="8">
        <f t="shared" si="198"/>
        <v>1.0574712643678161</v>
      </c>
      <c r="AB618" s="8">
        <f t="shared" si="199"/>
        <v>3.6231884057971016E-2</v>
      </c>
      <c r="AC618" s="8">
        <f t="shared" si="200"/>
        <v>6.038647342995169E-3</v>
      </c>
      <c r="AD618" s="8">
        <f t="shared" si="201"/>
        <v>0.96376811594202894</v>
      </c>
      <c r="AE618" s="11">
        <f t="shared" si="202"/>
        <v>0.56666666666666665</v>
      </c>
      <c r="AF618" s="11">
        <f t="shared" si="203"/>
        <v>76.59574468085107</v>
      </c>
      <c r="AG618" s="11">
        <f t="shared" si="204"/>
        <v>10.81</v>
      </c>
      <c r="AH618" s="13">
        <f t="shared" si="205"/>
        <v>9.2208333333333332</v>
      </c>
      <c r="AI618">
        <f t="shared" si="206"/>
        <v>9.7874999999999996</v>
      </c>
      <c r="AJ618" s="14">
        <f t="shared" si="207"/>
        <v>0.94210302256279266</v>
      </c>
      <c r="AK618">
        <f t="shared" si="208"/>
        <v>80</v>
      </c>
      <c r="AL618" s="8">
        <f t="shared" si="209"/>
        <v>0.95744680851063835</v>
      </c>
      <c r="AM618" s="8">
        <f t="shared" si="210"/>
        <v>0.96376811594202894</v>
      </c>
      <c r="AN618" s="16">
        <f t="shared" si="211"/>
        <v>0.86933188252209581</v>
      </c>
      <c r="AO618" s="16">
        <f t="shared" si="212"/>
        <v>0.86187457486224306</v>
      </c>
      <c r="AP618" s="17">
        <f t="shared" si="213"/>
        <v>17766.22</v>
      </c>
      <c r="AQ618" s="17">
        <f t="shared" si="214"/>
        <v>21.456787439613528</v>
      </c>
      <c r="AR618" s="17">
        <f t="shared" si="215"/>
        <v>9810.3099999999977</v>
      </c>
      <c r="AS618" s="17">
        <f t="shared" si="216"/>
        <v>11.848200483091784</v>
      </c>
      <c r="AT618" s="18" t="str">
        <f t="shared" si="217"/>
        <v>Medium</v>
      </c>
      <c r="AU618" s="16" t="str">
        <f t="shared" si="218"/>
        <v>Normal</v>
      </c>
      <c r="AV618" s="17">
        <f t="shared" si="219"/>
        <v>107.28393719806763</v>
      </c>
    </row>
    <row r="619" spans="1:48">
      <c r="A619">
        <v>618</v>
      </c>
      <c r="B619" s="2">
        <v>46128</v>
      </c>
      <c r="C619" t="s">
        <v>26</v>
      </c>
      <c r="D619" t="s">
        <v>108</v>
      </c>
      <c r="E619" t="s">
        <v>146</v>
      </c>
      <c r="F619" t="s">
        <v>29</v>
      </c>
      <c r="G619" t="s">
        <v>30</v>
      </c>
      <c r="H619" t="s">
        <v>721</v>
      </c>
      <c r="I619" t="s">
        <v>111</v>
      </c>
      <c r="J619" s="4">
        <v>962</v>
      </c>
      <c r="K619" s="4">
        <v>966</v>
      </c>
      <c r="L619" s="4">
        <v>881</v>
      </c>
      <c r="M619" s="4">
        <v>85</v>
      </c>
      <c r="N619" s="4">
        <v>21</v>
      </c>
      <c r="O619" s="4">
        <v>0</v>
      </c>
      <c r="P619" t="s">
        <v>39</v>
      </c>
      <c r="Q619" s="4">
        <v>42</v>
      </c>
      <c r="R619" s="4">
        <v>42</v>
      </c>
      <c r="S619" s="4">
        <v>68.599999999999994</v>
      </c>
      <c r="T619" s="5">
        <v>1.74</v>
      </c>
      <c r="U619" s="5">
        <v>33.04</v>
      </c>
      <c r="V619" s="43">
        <v>17142.849999999999</v>
      </c>
      <c r="W619" s="5">
        <v>7.96</v>
      </c>
      <c r="X619" s="6" t="s">
        <v>50</v>
      </c>
      <c r="Y619" s="4">
        <v>24</v>
      </c>
      <c r="Z619" s="43">
        <v>27375.24</v>
      </c>
      <c r="AA619" s="8">
        <f t="shared" si="198"/>
        <v>1.004158004158004</v>
      </c>
      <c r="AB619" s="8">
        <f t="shared" si="199"/>
        <v>8.7991718426501039E-2</v>
      </c>
      <c r="AC619" s="8">
        <f t="shared" si="200"/>
        <v>2.1739130434782608E-2</v>
      </c>
      <c r="AD619" s="8">
        <f t="shared" si="201"/>
        <v>0.912008281573499</v>
      </c>
      <c r="AE619" s="11">
        <f t="shared" si="202"/>
        <v>0</v>
      </c>
      <c r="AF619" s="11">
        <f t="shared" si="203"/>
        <v>85.714285714285708</v>
      </c>
      <c r="AG619" s="11">
        <f t="shared" si="204"/>
        <v>11.27</v>
      </c>
      <c r="AH619" s="13">
        <f t="shared" si="205"/>
        <v>11.223333333333333</v>
      </c>
      <c r="AI619">
        <f t="shared" si="206"/>
        <v>11.223333333333333</v>
      </c>
      <c r="AJ619" s="14">
        <f t="shared" si="207"/>
        <v>1</v>
      </c>
      <c r="AK619">
        <f t="shared" si="208"/>
        <v>85.714285714285708</v>
      </c>
      <c r="AL619" s="8">
        <f t="shared" si="209"/>
        <v>1</v>
      </c>
      <c r="AM619" s="8">
        <f t="shared" si="210"/>
        <v>0.912008281573499</v>
      </c>
      <c r="AN619" s="16">
        <f t="shared" si="211"/>
        <v>0.912008281573499</v>
      </c>
      <c r="AO619" s="16">
        <f t="shared" si="212"/>
        <v>0.86185510408506338</v>
      </c>
      <c r="AP619" s="17">
        <f t="shared" si="213"/>
        <v>17142.849999999999</v>
      </c>
      <c r="AQ619" s="17">
        <f t="shared" si="214"/>
        <v>17.746221532091095</v>
      </c>
      <c r="AR619" s="17">
        <f t="shared" si="215"/>
        <v>10232.390000000003</v>
      </c>
      <c r="AS619" s="17">
        <f t="shared" si="216"/>
        <v>10.592536231884061</v>
      </c>
      <c r="AT619" s="18" t="str">
        <f t="shared" si="217"/>
        <v>Low</v>
      </c>
      <c r="AU619" s="16" t="str">
        <f t="shared" si="218"/>
        <v>Normal</v>
      </c>
      <c r="AV619" s="17">
        <f t="shared" si="219"/>
        <v>372.67065217391297</v>
      </c>
    </row>
    <row r="620" spans="1:48">
      <c r="A620">
        <v>619</v>
      </c>
      <c r="B620" s="2">
        <v>46083</v>
      </c>
      <c r="C620" t="s">
        <v>46</v>
      </c>
      <c r="D620" t="s">
        <v>40</v>
      </c>
      <c r="E620" t="s">
        <v>67</v>
      </c>
      <c r="F620" t="s">
        <v>57</v>
      </c>
      <c r="G620" t="s">
        <v>103</v>
      </c>
      <c r="H620" t="s">
        <v>722</v>
      </c>
      <c r="I620" t="s">
        <v>80</v>
      </c>
      <c r="J620" s="4">
        <v>548</v>
      </c>
      <c r="K620" s="4">
        <v>450</v>
      </c>
      <c r="L620" s="4">
        <v>427</v>
      </c>
      <c r="M620" s="4">
        <v>23</v>
      </c>
      <c r="N620" s="4">
        <v>5</v>
      </c>
      <c r="O620" s="4">
        <v>28</v>
      </c>
      <c r="P620" t="s">
        <v>33</v>
      </c>
      <c r="Q620" s="4">
        <v>57</v>
      </c>
      <c r="R620" s="4">
        <v>63</v>
      </c>
      <c r="S620" s="4">
        <v>71.599999999999994</v>
      </c>
      <c r="T620" s="5">
        <v>1.9</v>
      </c>
      <c r="U620" s="5">
        <v>19.12</v>
      </c>
      <c r="V620" s="43">
        <v>11995.28</v>
      </c>
      <c r="W620" s="5">
        <v>8.51</v>
      </c>
      <c r="X620" s="6" t="s">
        <v>89</v>
      </c>
      <c r="Y620" s="4">
        <v>17</v>
      </c>
      <c r="Z620" s="43">
        <v>20061.38</v>
      </c>
      <c r="AA620" s="8">
        <f t="shared" si="198"/>
        <v>0.82116788321167888</v>
      </c>
      <c r="AB620" s="8">
        <f t="shared" si="199"/>
        <v>5.1111111111111114E-2</v>
      </c>
      <c r="AC620" s="8">
        <f t="shared" si="200"/>
        <v>1.1111111111111112E-2</v>
      </c>
      <c r="AD620" s="8">
        <f t="shared" si="201"/>
        <v>0.94888888888888889</v>
      </c>
      <c r="AE620" s="11">
        <f t="shared" si="202"/>
        <v>0.46666666666666667</v>
      </c>
      <c r="AF620" s="11">
        <f t="shared" si="203"/>
        <v>57.142857142857146</v>
      </c>
      <c r="AG620" s="11">
        <f t="shared" si="204"/>
        <v>7.875</v>
      </c>
      <c r="AH620" s="13">
        <f t="shared" si="205"/>
        <v>8.2099999999999991</v>
      </c>
      <c r="AI620">
        <f t="shared" si="206"/>
        <v>8.6766666666666659</v>
      </c>
      <c r="AJ620" s="14">
        <f t="shared" si="207"/>
        <v>0.94621590472531691</v>
      </c>
      <c r="AK620">
        <f t="shared" si="208"/>
        <v>63.157894736842103</v>
      </c>
      <c r="AL620" s="8">
        <f t="shared" si="209"/>
        <v>0.90476190476190488</v>
      </c>
      <c r="AM620" s="8">
        <f t="shared" si="210"/>
        <v>0.94888888888888889</v>
      </c>
      <c r="AN620" s="16">
        <f t="shared" si="211"/>
        <v>0.81234387672343888</v>
      </c>
      <c r="AO620" s="16">
        <f t="shared" si="212"/>
        <v>0.86172381304451773</v>
      </c>
      <c r="AP620" s="17">
        <f t="shared" si="213"/>
        <v>11995.28</v>
      </c>
      <c r="AQ620" s="17">
        <f t="shared" si="214"/>
        <v>26.656177777777778</v>
      </c>
      <c r="AR620" s="17">
        <f t="shared" si="215"/>
        <v>8066.1</v>
      </c>
      <c r="AS620" s="17">
        <f t="shared" si="216"/>
        <v>17.924666666666667</v>
      </c>
      <c r="AT620" s="18" t="str">
        <f t="shared" si="217"/>
        <v>Low</v>
      </c>
      <c r="AU620" s="16" t="str">
        <f t="shared" si="218"/>
        <v>Warning</v>
      </c>
      <c r="AV620" s="17">
        <f t="shared" si="219"/>
        <v>133.28088888888888</v>
      </c>
    </row>
    <row r="621" spans="1:48">
      <c r="A621">
        <v>620</v>
      </c>
      <c r="B621" s="2">
        <v>46170</v>
      </c>
      <c r="C621" t="s">
        <v>26</v>
      </c>
      <c r="D621" t="s">
        <v>40</v>
      </c>
      <c r="E621" t="s">
        <v>74</v>
      </c>
      <c r="F621" t="s">
        <v>29</v>
      </c>
      <c r="G621" t="s">
        <v>47</v>
      </c>
      <c r="H621" t="s">
        <v>723</v>
      </c>
      <c r="I621" t="s">
        <v>49</v>
      </c>
      <c r="J621" s="4">
        <v>646</v>
      </c>
      <c r="K621" s="4">
        <v>701</v>
      </c>
      <c r="L621" s="4">
        <v>660</v>
      </c>
      <c r="M621" s="4">
        <v>41</v>
      </c>
      <c r="N621" s="4">
        <v>15</v>
      </c>
      <c r="O621" s="4">
        <v>0</v>
      </c>
      <c r="P621" t="s">
        <v>39</v>
      </c>
      <c r="Q621" s="4">
        <v>64</v>
      </c>
      <c r="R621" s="4">
        <v>61</v>
      </c>
      <c r="S621" s="4">
        <v>72.8</v>
      </c>
      <c r="T621" s="5">
        <v>2.27</v>
      </c>
      <c r="U621" s="5">
        <v>21.92</v>
      </c>
      <c r="V621" s="43">
        <v>21955.77</v>
      </c>
      <c r="W621" s="5">
        <v>10.06</v>
      </c>
      <c r="X621" s="6" t="s">
        <v>89</v>
      </c>
      <c r="Y621" s="4">
        <v>26</v>
      </c>
      <c r="Z621" s="43">
        <v>35268.58</v>
      </c>
      <c r="AA621" s="8">
        <f t="shared" si="198"/>
        <v>1.085139318885449</v>
      </c>
      <c r="AB621" s="8">
        <f t="shared" si="199"/>
        <v>5.8487874465049931E-2</v>
      </c>
      <c r="AC621" s="8">
        <f t="shared" si="200"/>
        <v>2.1398002853067047E-2</v>
      </c>
      <c r="AD621" s="8">
        <f t="shared" si="201"/>
        <v>0.94151212553495012</v>
      </c>
      <c r="AE621" s="11">
        <f t="shared" si="202"/>
        <v>0</v>
      </c>
      <c r="AF621" s="11">
        <f t="shared" si="203"/>
        <v>59.016393442622949</v>
      </c>
      <c r="AG621" s="11">
        <f t="shared" si="204"/>
        <v>11.878055555555555</v>
      </c>
      <c r="AH621" s="13">
        <f t="shared" si="205"/>
        <v>11.484444444444444</v>
      </c>
      <c r="AI621">
        <f t="shared" si="206"/>
        <v>11.484444444444444</v>
      </c>
      <c r="AJ621" s="14">
        <f t="shared" si="207"/>
        <v>1</v>
      </c>
      <c r="AK621">
        <f t="shared" si="208"/>
        <v>56.25</v>
      </c>
      <c r="AL621" s="8">
        <f t="shared" si="209"/>
        <v>1.0491803278688525</v>
      </c>
      <c r="AM621" s="8">
        <f t="shared" si="210"/>
        <v>0.94151212553495012</v>
      </c>
      <c r="AN621" s="16">
        <f t="shared" si="211"/>
        <v>0.98781600056125918</v>
      </c>
      <c r="AO621" s="16">
        <f t="shared" si="212"/>
        <v>0.86185341917659397</v>
      </c>
      <c r="AP621" s="17">
        <f t="shared" si="213"/>
        <v>21955.77</v>
      </c>
      <c r="AQ621" s="17">
        <f t="shared" si="214"/>
        <v>31.320641940085594</v>
      </c>
      <c r="AR621" s="17">
        <f t="shared" si="215"/>
        <v>13312.810000000001</v>
      </c>
      <c r="AS621" s="17">
        <f t="shared" si="216"/>
        <v>18.991169757489303</v>
      </c>
      <c r="AT621" s="18" t="str">
        <f t="shared" si="217"/>
        <v>Medium</v>
      </c>
      <c r="AU621" s="16" t="str">
        <f t="shared" si="218"/>
        <v>Normal</v>
      </c>
      <c r="AV621" s="17">
        <f t="shared" si="219"/>
        <v>469.80962910128392</v>
      </c>
    </row>
    <row r="622" spans="1:48">
      <c r="A622">
        <v>621</v>
      </c>
      <c r="B622" s="2">
        <v>46167</v>
      </c>
      <c r="C622" t="s">
        <v>46</v>
      </c>
      <c r="D622" t="s">
        <v>27</v>
      </c>
      <c r="E622" t="s">
        <v>35</v>
      </c>
      <c r="F622" t="s">
        <v>42</v>
      </c>
      <c r="G622" t="s">
        <v>30</v>
      </c>
      <c r="H622" t="s">
        <v>724</v>
      </c>
      <c r="I622" t="s">
        <v>94</v>
      </c>
      <c r="J622" s="4">
        <v>886</v>
      </c>
      <c r="K622" s="4">
        <v>777</v>
      </c>
      <c r="L622" s="4">
        <v>726</v>
      </c>
      <c r="M622" s="4">
        <v>51</v>
      </c>
      <c r="N622" s="4">
        <v>11</v>
      </c>
      <c r="O622" s="4">
        <v>37</v>
      </c>
      <c r="P622" t="s">
        <v>54</v>
      </c>
      <c r="Q622" s="4">
        <v>42</v>
      </c>
      <c r="R622" s="4">
        <v>42</v>
      </c>
      <c r="S622" s="4">
        <v>84.4</v>
      </c>
      <c r="T622" s="5">
        <v>2.25</v>
      </c>
      <c r="U622" s="5">
        <v>27.26</v>
      </c>
      <c r="V622" s="43">
        <v>14317.72</v>
      </c>
      <c r="W622" s="5">
        <v>7.86</v>
      </c>
      <c r="X622" s="6" t="s">
        <v>45</v>
      </c>
      <c r="Y622" s="4">
        <v>17</v>
      </c>
      <c r="Z622" s="43">
        <v>22678.080000000002</v>
      </c>
      <c r="AA622" s="8">
        <f t="shared" si="198"/>
        <v>0.87697516930022579</v>
      </c>
      <c r="AB622" s="8">
        <f t="shared" si="199"/>
        <v>6.5637065637065631E-2</v>
      </c>
      <c r="AC622" s="8">
        <f t="shared" si="200"/>
        <v>1.4157014157014158E-2</v>
      </c>
      <c r="AD622" s="8">
        <f t="shared" si="201"/>
        <v>0.93436293436293438</v>
      </c>
      <c r="AE622" s="11">
        <f t="shared" si="202"/>
        <v>0.6166666666666667</v>
      </c>
      <c r="AF622" s="11">
        <f t="shared" si="203"/>
        <v>85.714285714285708</v>
      </c>
      <c r="AG622" s="11">
        <f t="shared" si="204"/>
        <v>9.0649999999999995</v>
      </c>
      <c r="AH622" s="13">
        <f t="shared" si="205"/>
        <v>9.7199999999999989</v>
      </c>
      <c r="AI622">
        <f t="shared" si="206"/>
        <v>10.336666666666666</v>
      </c>
      <c r="AJ622" s="14">
        <f t="shared" si="207"/>
        <v>0.94034182521767162</v>
      </c>
      <c r="AK622">
        <f t="shared" si="208"/>
        <v>85.714285714285708</v>
      </c>
      <c r="AL622" s="8">
        <f t="shared" si="209"/>
        <v>1</v>
      </c>
      <c r="AM622" s="8">
        <f t="shared" si="210"/>
        <v>0.93436293436293438</v>
      </c>
      <c r="AN622" s="16">
        <f t="shared" si="211"/>
        <v>0.87862054711458126</v>
      </c>
      <c r="AO622" s="16">
        <f t="shared" si="212"/>
        <v>0.86152193869926608</v>
      </c>
      <c r="AP622" s="17">
        <f t="shared" si="213"/>
        <v>14317.72</v>
      </c>
      <c r="AQ622" s="17">
        <f t="shared" si="214"/>
        <v>18.426924066924066</v>
      </c>
      <c r="AR622" s="17">
        <f t="shared" si="215"/>
        <v>8360.3600000000024</v>
      </c>
      <c r="AS622" s="17">
        <f t="shared" si="216"/>
        <v>10.759794079794084</v>
      </c>
      <c r="AT622" s="18" t="str">
        <f t="shared" si="217"/>
        <v>High</v>
      </c>
      <c r="AU622" s="16" t="str">
        <f t="shared" si="218"/>
        <v>Normal</v>
      </c>
      <c r="AV622" s="17">
        <f t="shared" si="219"/>
        <v>202.69616473616472</v>
      </c>
    </row>
    <row r="623" spans="1:48">
      <c r="A623">
        <v>622</v>
      </c>
      <c r="B623" s="2">
        <v>46163</v>
      </c>
      <c r="C623" t="s">
        <v>46</v>
      </c>
      <c r="D623" t="s">
        <v>77</v>
      </c>
      <c r="E623" t="s">
        <v>84</v>
      </c>
      <c r="F623" t="s">
        <v>42</v>
      </c>
      <c r="G623" t="s">
        <v>30</v>
      </c>
      <c r="H623" t="s">
        <v>725</v>
      </c>
      <c r="I623" t="s">
        <v>32</v>
      </c>
      <c r="J623" s="4">
        <v>738</v>
      </c>
      <c r="K623" s="4">
        <v>621</v>
      </c>
      <c r="L623" s="4">
        <v>586</v>
      </c>
      <c r="M623" s="4">
        <v>35</v>
      </c>
      <c r="N623" s="4">
        <v>14</v>
      </c>
      <c r="O623" s="4">
        <v>37</v>
      </c>
      <c r="P623" t="s">
        <v>76</v>
      </c>
      <c r="Q623" s="4">
        <v>42</v>
      </c>
      <c r="R623" s="4">
        <v>44</v>
      </c>
      <c r="S623" s="4">
        <v>80.099999999999994</v>
      </c>
      <c r="T623" s="5">
        <v>1.48</v>
      </c>
      <c r="U623" s="5">
        <v>23.76</v>
      </c>
      <c r="V623" s="43">
        <v>11144.28</v>
      </c>
      <c r="W623" s="5">
        <v>7.72</v>
      </c>
      <c r="X623" s="6" t="s">
        <v>89</v>
      </c>
      <c r="Y623" s="4">
        <v>24</v>
      </c>
      <c r="Z623" s="43">
        <v>19245.11</v>
      </c>
      <c r="AA623" s="8">
        <f t="shared" si="198"/>
        <v>0.84146341463414631</v>
      </c>
      <c r="AB623" s="8">
        <f t="shared" si="199"/>
        <v>5.6360708534621579E-2</v>
      </c>
      <c r="AC623" s="8">
        <f t="shared" si="200"/>
        <v>2.2544283413848631E-2</v>
      </c>
      <c r="AD623" s="8">
        <f t="shared" si="201"/>
        <v>0.94363929146537839</v>
      </c>
      <c r="AE623" s="11">
        <f t="shared" si="202"/>
        <v>0.6166666666666667</v>
      </c>
      <c r="AF623" s="11">
        <f t="shared" si="203"/>
        <v>81.818181818181813</v>
      </c>
      <c r="AG623" s="11">
        <f t="shared" si="204"/>
        <v>7.59</v>
      </c>
      <c r="AH623" s="13">
        <f t="shared" si="205"/>
        <v>7.9933333333333323</v>
      </c>
      <c r="AI623">
        <f t="shared" si="206"/>
        <v>8.61</v>
      </c>
      <c r="AJ623" s="14">
        <f t="shared" si="207"/>
        <v>0.92837785520712346</v>
      </c>
      <c r="AK623">
        <f t="shared" si="208"/>
        <v>85.714285714285708</v>
      </c>
      <c r="AL623" s="8">
        <f t="shared" si="209"/>
        <v>0.95454545454545459</v>
      </c>
      <c r="AM623" s="8">
        <f t="shared" si="210"/>
        <v>0.94363929146537839</v>
      </c>
      <c r="AN623" s="16">
        <f t="shared" si="211"/>
        <v>0.83623319324980694</v>
      </c>
      <c r="AO623" s="16">
        <f t="shared" si="212"/>
        <v>0.86147682363748412</v>
      </c>
      <c r="AP623" s="17">
        <f t="shared" si="213"/>
        <v>11144.28</v>
      </c>
      <c r="AQ623" s="17">
        <f t="shared" si="214"/>
        <v>17.945700483091787</v>
      </c>
      <c r="AR623" s="17">
        <f t="shared" si="215"/>
        <v>8100.83</v>
      </c>
      <c r="AS623" s="17">
        <f t="shared" si="216"/>
        <v>13.044814814814815</v>
      </c>
      <c r="AT623" s="18" t="str">
        <f t="shared" si="217"/>
        <v>Medium</v>
      </c>
      <c r="AU623" s="16" t="str">
        <f t="shared" si="218"/>
        <v>Warning</v>
      </c>
      <c r="AV623" s="17">
        <f t="shared" si="219"/>
        <v>251.23980676328503</v>
      </c>
    </row>
    <row r="624" spans="1:48">
      <c r="A624">
        <v>623</v>
      </c>
      <c r="B624" s="2">
        <v>46084</v>
      </c>
      <c r="C624" t="s">
        <v>26</v>
      </c>
      <c r="D624" t="s">
        <v>40</v>
      </c>
      <c r="E624" t="s">
        <v>74</v>
      </c>
      <c r="F624" t="s">
        <v>29</v>
      </c>
      <c r="G624" t="s">
        <v>30</v>
      </c>
      <c r="H624" t="s">
        <v>726</v>
      </c>
      <c r="I624" t="s">
        <v>111</v>
      </c>
      <c r="J624" s="4">
        <v>970</v>
      </c>
      <c r="K624" s="4">
        <v>977</v>
      </c>
      <c r="L624" s="4">
        <v>927</v>
      </c>
      <c r="M624" s="4">
        <v>50</v>
      </c>
      <c r="N624" s="4">
        <v>13</v>
      </c>
      <c r="O624" s="4">
        <v>37</v>
      </c>
      <c r="P624" t="s">
        <v>54</v>
      </c>
      <c r="Q624" s="4">
        <v>42</v>
      </c>
      <c r="R624" s="4">
        <v>41</v>
      </c>
      <c r="S624" s="4">
        <v>66.3</v>
      </c>
      <c r="T624" s="5">
        <v>1.99</v>
      </c>
      <c r="U624" s="5">
        <v>35.43</v>
      </c>
      <c r="V624" s="43">
        <v>17048.37</v>
      </c>
      <c r="W624" s="5">
        <v>7.58</v>
      </c>
      <c r="X624" s="6" t="s">
        <v>89</v>
      </c>
      <c r="Y624" s="4">
        <v>26</v>
      </c>
      <c r="Z624" s="43">
        <v>28812.1</v>
      </c>
      <c r="AA624" s="8">
        <f t="shared" si="198"/>
        <v>1.0072164948453608</v>
      </c>
      <c r="AB624" s="8">
        <f t="shared" si="199"/>
        <v>5.1177072671443197E-2</v>
      </c>
      <c r="AC624" s="8">
        <f t="shared" si="200"/>
        <v>1.3306038894575231E-2</v>
      </c>
      <c r="AD624" s="8">
        <f t="shared" si="201"/>
        <v>0.94882292732855678</v>
      </c>
      <c r="AE624" s="11">
        <f t="shared" si="202"/>
        <v>0.6166666666666667</v>
      </c>
      <c r="AF624" s="11">
        <f t="shared" si="203"/>
        <v>87.804878048780495</v>
      </c>
      <c r="AG624" s="11">
        <f t="shared" si="204"/>
        <v>11.126944444444444</v>
      </c>
      <c r="AH624" s="13">
        <f t="shared" si="205"/>
        <v>10.7</v>
      </c>
      <c r="AI624">
        <f t="shared" si="206"/>
        <v>11.316666666666666</v>
      </c>
      <c r="AJ624" s="14">
        <f t="shared" si="207"/>
        <v>0.94550810014727538</v>
      </c>
      <c r="AK624">
        <f t="shared" si="208"/>
        <v>85.714285714285708</v>
      </c>
      <c r="AL624" s="8">
        <f t="shared" si="209"/>
        <v>1.0243902439024393</v>
      </c>
      <c r="AM624" s="8">
        <f t="shared" si="210"/>
        <v>0.94882292732855678</v>
      </c>
      <c r="AN624" s="16">
        <f t="shared" si="211"/>
        <v>0.91900073323349296</v>
      </c>
      <c r="AO624" s="16">
        <f t="shared" si="212"/>
        <v>0.86154360572845679</v>
      </c>
      <c r="AP624" s="17">
        <f t="shared" si="213"/>
        <v>17048.37</v>
      </c>
      <c r="AQ624" s="17">
        <f t="shared" si="214"/>
        <v>17.449713408393038</v>
      </c>
      <c r="AR624" s="17">
        <f t="shared" si="215"/>
        <v>11763.73</v>
      </c>
      <c r="AS624" s="17">
        <f t="shared" si="216"/>
        <v>12.040665301944728</v>
      </c>
      <c r="AT624" s="18" t="str">
        <f t="shared" si="217"/>
        <v>Medium</v>
      </c>
      <c r="AU624" s="16" t="str">
        <f t="shared" si="218"/>
        <v>Normal</v>
      </c>
      <c r="AV624" s="17">
        <f t="shared" si="219"/>
        <v>226.8462743091095</v>
      </c>
    </row>
    <row r="625" spans="1:48">
      <c r="A625">
        <v>624</v>
      </c>
      <c r="B625" s="2">
        <v>46093</v>
      </c>
      <c r="C625" t="s">
        <v>26</v>
      </c>
      <c r="D625" t="s">
        <v>77</v>
      </c>
      <c r="E625" t="s">
        <v>84</v>
      </c>
      <c r="F625" t="s">
        <v>29</v>
      </c>
      <c r="G625" t="s">
        <v>30</v>
      </c>
      <c r="H625" t="s">
        <v>727</v>
      </c>
      <c r="I625" t="s">
        <v>113</v>
      </c>
      <c r="J625" s="4">
        <v>820</v>
      </c>
      <c r="K625" s="4">
        <v>841</v>
      </c>
      <c r="L625" s="4">
        <v>783</v>
      </c>
      <c r="M625" s="4">
        <v>58</v>
      </c>
      <c r="N625" s="4">
        <v>21</v>
      </c>
      <c r="O625" s="4">
        <v>31</v>
      </c>
      <c r="P625" t="s">
        <v>33</v>
      </c>
      <c r="Q625" s="4">
        <v>42</v>
      </c>
      <c r="R625" s="4">
        <v>43</v>
      </c>
      <c r="S625" s="4">
        <v>71.099999999999994</v>
      </c>
      <c r="T625" s="5">
        <v>2.0099999999999998</v>
      </c>
      <c r="U625" s="5">
        <v>29.58</v>
      </c>
      <c r="V625" s="43">
        <v>16045.97</v>
      </c>
      <c r="W625" s="5">
        <v>10.210000000000001</v>
      </c>
      <c r="X625" s="6" t="s">
        <v>45</v>
      </c>
      <c r="Y625" s="4">
        <v>36</v>
      </c>
      <c r="Z625" s="43">
        <v>25338.51</v>
      </c>
      <c r="AA625" s="8">
        <f t="shared" si="198"/>
        <v>1.025609756097561</v>
      </c>
      <c r="AB625" s="8">
        <f t="shared" si="199"/>
        <v>6.8965517241379309E-2</v>
      </c>
      <c r="AC625" s="8">
        <f t="shared" si="200"/>
        <v>2.4970273483947682E-2</v>
      </c>
      <c r="AD625" s="8">
        <f t="shared" si="201"/>
        <v>0.93103448275862066</v>
      </c>
      <c r="AE625" s="11">
        <f t="shared" si="202"/>
        <v>0.51666666666666672</v>
      </c>
      <c r="AF625" s="11">
        <f t="shared" si="203"/>
        <v>83.720930232558146</v>
      </c>
      <c r="AG625" s="11">
        <f t="shared" si="204"/>
        <v>10.045277777777779</v>
      </c>
      <c r="AH625" s="13">
        <f t="shared" si="205"/>
        <v>9.0499999999999989</v>
      </c>
      <c r="AI625">
        <f t="shared" si="206"/>
        <v>9.5666666666666664</v>
      </c>
      <c r="AJ625" s="14">
        <f t="shared" si="207"/>
        <v>0.94599303135888491</v>
      </c>
      <c r="AK625">
        <f t="shared" si="208"/>
        <v>85.714285714285708</v>
      </c>
      <c r="AL625" s="8">
        <f t="shared" si="209"/>
        <v>0.97674418604651181</v>
      </c>
      <c r="AM625" s="8">
        <f t="shared" si="210"/>
        <v>0.93103448275862066</v>
      </c>
      <c r="AN625" s="16">
        <f t="shared" si="211"/>
        <v>0.86026952490856112</v>
      </c>
      <c r="AO625" s="16">
        <f t="shared" si="212"/>
        <v>0.86139119955470334</v>
      </c>
      <c r="AP625" s="17">
        <f t="shared" si="213"/>
        <v>16045.97</v>
      </c>
      <c r="AQ625" s="17">
        <f t="shared" si="214"/>
        <v>19.079631391200952</v>
      </c>
      <c r="AR625" s="17">
        <f t="shared" si="215"/>
        <v>9292.5399999999991</v>
      </c>
      <c r="AS625" s="17">
        <f t="shared" si="216"/>
        <v>11.049393579072532</v>
      </c>
      <c r="AT625" s="18" t="str">
        <f t="shared" si="217"/>
        <v>High</v>
      </c>
      <c r="AU625" s="16" t="str">
        <f t="shared" si="218"/>
        <v>Normal</v>
      </c>
      <c r="AV625" s="17">
        <f t="shared" si="219"/>
        <v>400.67225921521998</v>
      </c>
    </row>
    <row r="626" spans="1:48">
      <c r="A626">
        <v>625</v>
      </c>
      <c r="B626" s="2">
        <v>46063</v>
      </c>
      <c r="C626" t="s">
        <v>46</v>
      </c>
      <c r="D626" t="s">
        <v>40</v>
      </c>
      <c r="E626" t="s">
        <v>67</v>
      </c>
      <c r="F626" t="s">
        <v>29</v>
      </c>
      <c r="G626" t="s">
        <v>30</v>
      </c>
      <c r="H626" t="s">
        <v>728</v>
      </c>
      <c r="I626" t="s">
        <v>113</v>
      </c>
      <c r="J626" s="4">
        <v>935</v>
      </c>
      <c r="K626" s="4">
        <v>933</v>
      </c>
      <c r="L626" s="4">
        <v>900</v>
      </c>
      <c r="M626" s="4">
        <v>33</v>
      </c>
      <c r="N626" s="4">
        <v>11</v>
      </c>
      <c r="O626" s="4">
        <v>8</v>
      </c>
      <c r="P626" t="s">
        <v>33</v>
      </c>
      <c r="Q626" s="4">
        <v>42</v>
      </c>
      <c r="R626" s="4">
        <v>41</v>
      </c>
      <c r="S626" s="4">
        <v>81.099999999999994</v>
      </c>
      <c r="T626" s="5">
        <v>1.98</v>
      </c>
      <c r="U626" s="5">
        <v>38.22</v>
      </c>
      <c r="V626" s="43">
        <v>18086.88</v>
      </c>
      <c r="W626" s="5">
        <v>10.199999999999999</v>
      </c>
      <c r="X626" s="6" t="s">
        <v>50</v>
      </c>
      <c r="Y626" s="4">
        <v>24</v>
      </c>
      <c r="Z626" s="43">
        <v>29467.68</v>
      </c>
      <c r="AA626" s="8">
        <f t="shared" si="198"/>
        <v>0.99786096256684487</v>
      </c>
      <c r="AB626" s="8">
        <f t="shared" si="199"/>
        <v>3.5369774919614148E-2</v>
      </c>
      <c r="AC626" s="8">
        <f t="shared" si="200"/>
        <v>1.1789924973204717E-2</v>
      </c>
      <c r="AD626" s="8">
        <f t="shared" si="201"/>
        <v>0.96463022508038587</v>
      </c>
      <c r="AE626" s="11">
        <f t="shared" si="202"/>
        <v>0.13333333333333333</v>
      </c>
      <c r="AF626" s="11">
        <f t="shared" si="203"/>
        <v>87.804878048780495</v>
      </c>
      <c r="AG626" s="11">
        <f t="shared" si="204"/>
        <v>10.625833333333333</v>
      </c>
      <c r="AH626" s="13">
        <f t="shared" si="205"/>
        <v>10.775</v>
      </c>
      <c r="AI626">
        <f t="shared" si="206"/>
        <v>10.908333333333333</v>
      </c>
      <c r="AJ626" s="14">
        <f t="shared" si="207"/>
        <v>0.98777692895339964</v>
      </c>
      <c r="AK626">
        <f t="shared" si="208"/>
        <v>85.714285714285708</v>
      </c>
      <c r="AL626" s="8">
        <f t="shared" si="209"/>
        <v>1.0243902439024393</v>
      </c>
      <c r="AM626" s="8">
        <f t="shared" si="210"/>
        <v>0.96463022508038587</v>
      </c>
      <c r="AN626" s="16">
        <f t="shared" si="211"/>
        <v>0.97607946865444584</v>
      </c>
      <c r="AO626" s="16">
        <f t="shared" si="212"/>
        <v>0.86139418273195367</v>
      </c>
      <c r="AP626" s="17">
        <f t="shared" si="213"/>
        <v>18086.88</v>
      </c>
      <c r="AQ626" s="17">
        <f t="shared" si="214"/>
        <v>19.385723472668811</v>
      </c>
      <c r="AR626" s="17">
        <f t="shared" si="215"/>
        <v>11380.8</v>
      </c>
      <c r="AS626" s="17">
        <f t="shared" si="216"/>
        <v>12.198070739549838</v>
      </c>
      <c r="AT626" s="18" t="str">
        <f t="shared" si="217"/>
        <v>Low</v>
      </c>
      <c r="AU626" s="16" t="str">
        <f t="shared" si="218"/>
        <v>Normal</v>
      </c>
      <c r="AV626" s="17">
        <f t="shared" si="219"/>
        <v>213.24295819935693</v>
      </c>
    </row>
    <row r="627" spans="1:48">
      <c r="A627">
        <v>626</v>
      </c>
      <c r="B627" s="2">
        <v>46063</v>
      </c>
      <c r="C627" t="s">
        <v>26</v>
      </c>
      <c r="D627" t="s">
        <v>40</v>
      </c>
      <c r="E627" t="s">
        <v>41</v>
      </c>
      <c r="F627" t="s">
        <v>29</v>
      </c>
      <c r="G627" t="s">
        <v>36</v>
      </c>
      <c r="H627" t="s">
        <v>729</v>
      </c>
      <c r="I627" t="s">
        <v>197</v>
      </c>
      <c r="J627" s="4">
        <v>822</v>
      </c>
      <c r="K627" s="4">
        <v>815</v>
      </c>
      <c r="L627" s="4">
        <v>782</v>
      </c>
      <c r="M627" s="4">
        <v>33</v>
      </c>
      <c r="N627" s="4">
        <v>12</v>
      </c>
      <c r="O627" s="4">
        <v>0</v>
      </c>
      <c r="P627" t="s">
        <v>39</v>
      </c>
      <c r="Q627" s="4">
        <v>45</v>
      </c>
      <c r="R627" s="4">
        <v>48</v>
      </c>
      <c r="S627" s="4">
        <v>73.7</v>
      </c>
      <c r="T627" s="5">
        <v>1.8</v>
      </c>
      <c r="U627" s="5">
        <v>27.75</v>
      </c>
      <c r="V627" s="43">
        <v>16870.7</v>
      </c>
      <c r="W627" s="5">
        <v>9.75</v>
      </c>
      <c r="X627" s="6" t="s">
        <v>34</v>
      </c>
      <c r="Y627" s="4">
        <v>38</v>
      </c>
      <c r="Z627" s="43">
        <v>26637.24</v>
      </c>
      <c r="AA627" s="8">
        <f t="shared" si="198"/>
        <v>0.9914841849148418</v>
      </c>
      <c r="AB627" s="8">
        <f t="shared" si="199"/>
        <v>4.0490797546012272E-2</v>
      </c>
      <c r="AC627" s="8">
        <f t="shared" si="200"/>
        <v>1.4723926380368098E-2</v>
      </c>
      <c r="AD627" s="8">
        <f t="shared" si="201"/>
        <v>0.95950920245398774</v>
      </c>
      <c r="AE627" s="11">
        <f t="shared" si="202"/>
        <v>0</v>
      </c>
      <c r="AF627" s="11">
        <f t="shared" si="203"/>
        <v>75</v>
      </c>
      <c r="AG627" s="11">
        <f t="shared" si="204"/>
        <v>10.866666666666667</v>
      </c>
      <c r="AH627" s="13">
        <f t="shared" si="205"/>
        <v>10.275</v>
      </c>
      <c r="AI627">
        <f t="shared" si="206"/>
        <v>10.275</v>
      </c>
      <c r="AJ627" s="14">
        <f t="shared" si="207"/>
        <v>1</v>
      </c>
      <c r="AK627">
        <f t="shared" si="208"/>
        <v>80</v>
      </c>
      <c r="AL627" s="8">
        <f t="shared" si="209"/>
        <v>0.9375</v>
      </c>
      <c r="AM627" s="8">
        <f t="shared" si="210"/>
        <v>0.95950920245398774</v>
      </c>
      <c r="AN627" s="16">
        <f t="shared" si="211"/>
        <v>0.89953987730061347</v>
      </c>
      <c r="AO627" s="16">
        <f t="shared" si="212"/>
        <v>0.86108835530282724</v>
      </c>
      <c r="AP627" s="17">
        <f t="shared" si="213"/>
        <v>16870.7</v>
      </c>
      <c r="AQ627" s="17">
        <f t="shared" si="214"/>
        <v>20.700245398773006</v>
      </c>
      <c r="AR627" s="17">
        <f t="shared" si="215"/>
        <v>9766.5400000000009</v>
      </c>
      <c r="AS627" s="17">
        <f t="shared" si="216"/>
        <v>11.983484662576688</v>
      </c>
      <c r="AT627" s="18" t="str">
        <f t="shared" si="217"/>
        <v>Medium</v>
      </c>
      <c r="AU627" s="16" t="str">
        <f t="shared" si="218"/>
        <v>Normal</v>
      </c>
      <c r="AV627" s="17">
        <f t="shared" si="219"/>
        <v>248.40294478527608</v>
      </c>
    </row>
    <row r="628" spans="1:48">
      <c r="A628">
        <v>627</v>
      </c>
      <c r="B628" s="2">
        <v>46202</v>
      </c>
      <c r="C628" t="s">
        <v>26</v>
      </c>
      <c r="D628" t="s">
        <v>55</v>
      </c>
      <c r="E628" t="s">
        <v>98</v>
      </c>
      <c r="F628" t="s">
        <v>29</v>
      </c>
      <c r="G628" t="s">
        <v>103</v>
      </c>
      <c r="H628" t="s">
        <v>730</v>
      </c>
      <c r="I628" t="s">
        <v>132</v>
      </c>
      <c r="J628" s="4">
        <v>533</v>
      </c>
      <c r="K628" s="4">
        <v>480</v>
      </c>
      <c r="L628" s="4">
        <v>436</v>
      </c>
      <c r="M628" s="4">
        <v>44</v>
      </c>
      <c r="N628" s="4">
        <v>14</v>
      </c>
      <c r="O628" s="4">
        <v>22</v>
      </c>
      <c r="P628" t="s">
        <v>76</v>
      </c>
      <c r="Q628" s="4">
        <v>57</v>
      </c>
      <c r="R628" s="4">
        <v>61</v>
      </c>
      <c r="S628" s="4">
        <v>65.5</v>
      </c>
      <c r="T628" s="5">
        <v>2.17</v>
      </c>
      <c r="U628" s="5">
        <v>16.12</v>
      </c>
      <c r="V628" s="43">
        <v>12623.71</v>
      </c>
      <c r="W628" s="5">
        <v>7.01</v>
      </c>
      <c r="X628" s="6" t="s">
        <v>34</v>
      </c>
      <c r="Y628" s="4">
        <v>15</v>
      </c>
      <c r="Z628" s="43">
        <v>20477.47</v>
      </c>
      <c r="AA628" s="8">
        <f t="shared" si="198"/>
        <v>0.90056285178236395</v>
      </c>
      <c r="AB628" s="8">
        <f t="shared" si="199"/>
        <v>9.166666666666666E-2</v>
      </c>
      <c r="AC628" s="8">
        <f t="shared" si="200"/>
        <v>2.9166666666666667E-2</v>
      </c>
      <c r="AD628" s="8">
        <f t="shared" si="201"/>
        <v>0.90833333333333333</v>
      </c>
      <c r="AE628" s="11">
        <f t="shared" si="202"/>
        <v>0.36666666666666664</v>
      </c>
      <c r="AF628" s="11">
        <f t="shared" si="203"/>
        <v>59.016393442622949</v>
      </c>
      <c r="AG628" s="11">
        <f t="shared" si="204"/>
        <v>8.1333333333333329</v>
      </c>
      <c r="AH628" s="13">
        <f t="shared" si="205"/>
        <v>8.0724999999999998</v>
      </c>
      <c r="AI628">
        <f t="shared" si="206"/>
        <v>8.4391666666666669</v>
      </c>
      <c r="AJ628" s="14">
        <f t="shared" si="207"/>
        <v>0.95655179223857012</v>
      </c>
      <c r="AK628">
        <f t="shared" si="208"/>
        <v>63.157894736842103</v>
      </c>
      <c r="AL628" s="8">
        <f t="shared" si="209"/>
        <v>0.93442622950819676</v>
      </c>
      <c r="AM628" s="8">
        <f t="shared" si="210"/>
        <v>0.90833333333333333</v>
      </c>
      <c r="AN628" s="16">
        <f t="shared" si="211"/>
        <v>0.8118929351336388</v>
      </c>
      <c r="AO628" s="16">
        <f t="shared" si="212"/>
        <v>0.86098554374668335</v>
      </c>
      <c r="AP628" s="17">
        <f t="shared" si="213"/>
        <v>12623.71</v>
      </c>
      <c r="AQ628" s="17">
        <f t="shared" si="214"/>
        <v>26.299395833333332</v>
      </c>
      <c r="AR628" s="17">
        <f t="shared" si="215"/>
        <v>7853.760000000002</v>
      </c>
      <c r="AS628" s="17">
        <f t="shared" si="216"/>
        <v>16.362000000000005</v>
      </c>
      <c r="AT628" s="18" t="str">
        <f t="shared" si="217"/>
        <v>Low</v>
      </c>
      <c r="AU628" s="16" t="str">
        <f t="shared" si="218"/>
        <v>Warning</v>
      </c>
      <c r="AV628" s="17">
        <f t="shared" si="219"/>
        <v>368.19154166666664</v>
      </c>
    </row>
    <row r="629" spans="1:48">
      <c r="A629">
        <v>628</v>
      </c>
      <c r="B629" s="2">
        <v>46075</v>
      </c>
      <c r="C629" t="s">
        <v>26</v>
      </c>
      <c r="D629" t="s">
        <v>77</v>
      </c>
      <c r="E629" t="s">
        <v>105</v>
      </c>
      <c r="F629" t="s">
        <v>42</v>
      </c>
      <c r="G629" t="s">
        <v>103</v>
      </c>
      <c r="H629" t="s">
        <v>731</v>
      </c>
      <c r="I629" t="s">
        <v>197</v>
      </c>
      <c r="J629" s="4">
        <v>538</v>
      </c>
      <c r="K629" s="4">
        <v>479</v>
      </c>
      <c r="L629" s="4">
        <v>448</v>
      </c>
      <c r="M629" s="4">
        <v>31</v>
      </c>
      <c r="N629" s="4">
        <v>6</v>
      </c>
      <c r="O629" s="4">
        <v>25</v>
      </c>
      <c r="P629" t="s">
        <v>83</v>
      </c>
      <c r="Q629" s="4">
        <v>57</v>
      </c>
      <c r="R629" s="4">
        <v>60</v>
      </c>
      <c r="S629" s="4">
        <v>76.5</v>
      </c>
      <c r="T629" s="5">
        <v>2.09</v>
      </c>
      <c r="U629" s="5">
        <v>15.12</v>
      </c>
      <c r="V629" s="43">
        <v>12420.41</v>
      </c>
      <c r="W629" s="5">
        <v>8.7899999999999991</v>
      </c>
      <c r="X629" s="6" t="s">
        <v>34</v>
      </c>
      <c r="Y629" s="4">
        <v>39</v>
      </c>
      <c r="Z629" s="43">
        <v>20388.52</v>
      </c>
      <c r="AA629" s="8">
        <f t="shared" si="198"/>
        <v>0.89033457249070636</v>
      </c>
      <c r="AB629" s="8">
        <f t="shared" si="199"/>
        <v>6.471816283924843E-2</v>
      </c>
      <c r="AC629" s="8">
        <f t="shared" si="200"/>
        <v>1.2526096033402923E-2</v>
      </c>
      <c r="AD629" s="8">
        <f t="shared" si="201"/>
        <v>0.93528183716075153</v>
      </c>
      <c r="AE629" s="11">
        <f t="shared" si="202"/>
        <v>0.41666666666666669</v>
      </c>
      <c r="AF629" s="11">
        <f t="shared" si="203"/>
        <v>60</v>
      </c>
      <c r="AG629" s="11">
        <f t="shared" si="204"/>
        <v>7.9833333333333334</v>
      </c>
      <c r="AH629" s="13">
        <f t="shared" si="205"/>
        <v>8.1016666666666666</v>
      </c>
      <c r="AI629">
        <f t="shared" si="206"/>
        <v>8.5183333333333326</v>
      </c>
      <c r="AJ629" s="14">
        <f t="shared" si="207"/>
        <v>0.95108589317159076</v>
      </c>
      <c r="AK629">
        <f t="shared" si="208"/>
        <v>63.157894736842103</v>
      </c>
      <c r="AL629" s="8">
        <f t="shared" si="209"/>
        <v>0.95000000000000007</v>
      </c>
      <c r="AM629" s="8">
        <f t="shared" si="210"/>
        <v>0.93528183716075153</v>
      </c>
      <c r="AN629" s="16">
        <f t="shared" si="211"/>
        <v>0.84505669339003975</v>
      </c>
      <c r="AO629" s="16">
        <f t="shared" si="212"/>
        <v>0.86111715931937238</v>
      </c>
      <c r="AP629" s="17">
        <f t="shared" si="213"/>
        <v>12420.41</v>
      </c>
      <c r="AQ629" s="17">
        <f t="shared" si="214"/>
        <v>25.929874739039665</v>
      </c>
      <c r="AR629" s="17">
        <f t="shared" si="215"/>
        <v>7968.1100000000006</v>
      </c>
      <c r="AS629" s="17">
        <f t="shared" si="216"/>
        <v>16.634885177453029</v>
      </c>
      <c r="AT629" s="18" t="str">
        <f t="shared" si="217"/>
        <v>High</v>
      </c>
      <c r="AU629" s="16" t="str">
        <f t="shared" si="218"/>
        <v>Warning</v>
      </c>
      <c r="AV629" s="17">
        <f t="shared" si="219"/>
        <v>155.579248434238</v>
      </c>
    </row>
    <row r="630" spans="1:48">
      <c r="A630">
        <v>629</v>
      </c>
      <c r="B630" s="2">
        <v>46186</v>
      </c>
      <c r="C630" t="s">
        <v>26</v>
      </c>
      <c r="D630" t="s">
        <v>27</v>
      </c>
      <c r="E630" t="s">
        <v>28</v>
      </c>
      <c r="F630" t="s">
        <v>29</v>
      </c>
      <c r="G630" t="s">
        <v>47</v>
      </c>
      <c r="H630" t="s">
        <v>732</v>
      </c>
      <c r="I630" t="s">
        <v>32</v>
      </c>
      <c r="J630" s="4">
        <v>562</v>
      </c>
      <c r="K630" s="4">
        <v>560</v>
      </c>
      <c r="L630" s="4">
        <v>529</v>
      </c>
      <c r="M630" s="4">
        <v>31</v>
      </c>
      <c r="N630" s="4">
        <v>11</v>
      </c>
      <c r="O630" s="4">
        <v>17</v>
      </c>
      <c r="P630" t="s">
        <v>61</v>
      </c>
      <c r="Q630" s="4">
        <v>64</v>
      </c>
      <c r="R630" s="4">
        <v>68</v>
      </c>
      <c r="S630" s="4">
        <v>67.099999999999994</v>
      </c>
      <c r="T630" s="5">
        <v>2.44</v>
      </c>
      <c r="U630" s="5">
        <v>20.14</v>
      </c>
      <c r="V630" s="43">
        <v>16926.98</v>
      </c>
      <c r="W630" s="5">
        <v>7.7</v>
      </c>
      <c r="X630" s="6" t="s">
        <v>34</v>
      </c>
      <c r="Y630" s="4">
        <v>12</v>
      </c>
      <c r="Z630" s="43">
        <v>26926.94</v>
      </c>
      <c r="AA630" s="8">
        <f t="shared" si="198"/>
        <v>0.99644128113879005</v>
      </c>
      <c r="AB630" s="8">
        <f t="shared" si="199"/>
        <v>5.5357142857142855E-2</v>
      </c>
      <c r="AC630" s="8">
        <f t="shared" si="200"/>
        <v>1.9642857142857142E-2</v>
      </c>
      <c r="AD630" s="8">
        <f t="shared" si="201"/>
        <v>0.94464285714285712</v>
      </c>
      <c r="AE630" s="11">
        <f t="shared" si="202"/>
        <v>0.28333333333333333</v>
      </c>
      <c r="AF630" s="11">
        <f t="shared" si="203"/>
        <v>52.941176470588232</v>
      </c>
      <c r="AG630" s="11">
        <f t="shared" si="204"/>
        <v>10.577777777777778</v>
      </c>
      <c r="AH630" s="13">
        <f t="shared" si="205"/>
        <v>9.7077777777777783</v>
      </c>
      <c r="AI630">
        <f t="shared" si="206"/>
        <v>9.9911111111111115</v>
      </c>
      <c r="AJ630" s="14">
        <f t="shared" si="207"/>
        <v>0.97164145907473309</v>
      </c>
      <c r="AK630">
        <f t="shared" si="208"/>
        <v>56.25</v>
      </c>
      <c r="AL630" s="8">
        <f t="shared" si="209"/>
        <v>0.94117647058823528</v>
      </c>
      <c r="AM630" s="8">
        <f t="shared" si="210"/>
        <v>0.94464285714285712</v>
      </c>
      <c r="AN630" s="16">
        <f t="shared" si="211"/>
        <v>0.8638627426059392</v>
      </c>
      <c r="AO630" s="16">
        <f t="shared" si="212"/>
        <v>0.86116033261488145</v>
      </c>
      <c r="AP630" s="17">
        <f t="shared" si="213"/>
        <v>16926.98</v>
      </c>
      <c r="AQ630" s="17">
        <f t="shared" si="214"/>
        <v>30.226749999999999</v>
      </c>
      <c r="AR630" s="17">
        <f t="shared" si="215"/>
        <v>9999.9599999999991</v>
      </c>
      <c r="AS630" s="17">
        <f t="shared" si="216"/>
        <v>17.857071428571427</v>
      </c>
      <c r="AT630" s="18" t="str">
        <f t="shared" si="217"/>
        <v>Low</v>
      </c>
      <c r="AU630" s="16" t="str">
        <f t="shared" si="218"/>
        <v>Normal</v>
      </c>
      <c r="AV630" s="17">
        <f t="shared" si="219"/>
        <v>332.49424999999997</v>
      </c>
    </row>
    <row r="631" spans="1:48">
      <c r="A631">
        <v>630</v>
      </c>
      <c r="B631" s="2">
        <v>46194</v>
      </c>
      <c r="C631" t="s">
        <v>46</v>
      </c>
      <c r="D631" t="s">
        <v>108</v>
      </c>
      <c r="E631" t="s">
        <v>130</v>
      </c>
      <c r="F631" t="s">
        <v>42</v>
      </c>
      <c r="G631" t="s">
        <v>36</v>
      </c>
      <c r="H631" t="s">
        <v>733</v>
      </c>
      <c r="I631" t="s">
        <v>80</v>
      </c>
      <c r="J631" s="4">
        <v>769</v>
      </c>
      <c r="K631" s="4">
        <v>770</v>
      </c>
      <c r="L631" s="4">
        <v>735</v>
      </c>
      <c r="M631" s="4">
        <v>35</v>
      </c>
      <c r="N631" s="4">
        <v>11</v>
      </c>
      <c r="O631" s="4">
        <v>16</v>
      </c>
      <c r="P631" t="s">
        <v>33</v>
      </c>
      <c r="Q631" s="4">
        <v>45</v>
      </c>
      <c r="R631" s="4">
        <v>46</v>
      </c>
      <c r="S631" s="4">
        <v>77.2</v>
      </c>
      <c r="T631" s="5">
        <v>2.19</v>
      </c>
      <c r="U631" s="5">
        <v>22.32</v>
      </c>
      <c r="V631" s="43">
        <v>15303.14</v>
      </c>
      <c r="W631" s="5">
        <v>8.35</v>
      </c>
      <c r="X631" s="6" t="s">
        <v>34</v>
      </c>
      <c r="Y631" s="4">
        <v>23</v>
      </c>
      <c r="Z631" s="43">
        <v>25511.17</v>
      </c>
      <c r="AA631" s="8">
        <f t="shared" si="198"/>
        <v>1.0013003901170352</v>
      </c>
      <c r="AB631" s="8">
        <f t="shared" si="199"/>
        <v>4.5454545454545456E-2</v>
      </c>
      <c r="AC631" s="8">
        <f t="shared" si="200"/>
        <v>1.4285714285714285E-2</v>
      </c>
      <c r="AD631" s="8">
        <f t="shared" si="201"/>
        <v>0.95454545454545459</v>
      </c>
      <c r="AE631" s="11">
        <f t="shared" si="202"/>
        <v>0.26666666666666666</v>
      </c>
      <c r="AF631" s="11">
        <f t="shared" si="203"/>
        <v>78.260869565217391</v>
      </c>
      <c r="AG631" s="11">
        <f t="shared" si="204"/>
        <v>9.8388888888888886</v>
      </c>
      <c r="AH631" s="13">
        <f t="shared" si="205"/>
        <v>9.3458333333333332</v>
      </c>
      <c r="AI631">
        <f t="shared" si="206"/>
        <v>9.6125000000000007</v>
      </c>
      <c r="AJ631" s="14">
        <f t="shared" si="207"/>
        <v>0.97225834416991752</v>
      </c>
      <c r="AK631">
        <f t="shared" si="208"/>
        <v>80</v>
      </c>
      <c r="AL631" s="8">
        <f t="shared" si="209"/>
        <v>0.97826086956521741</v>
      </c>
      <c r="AM631" s="8">
        <f t="shared" si="210"/>
        <v>0.95454545454545459</v>
      </c>
      <c r="AN631" s="16">
        <f t="shared" si="211"/>
        <v>0.90788946170017015</v>
      </c>
      <c r="AO631" s="16">
        <f t="shared" si="212"/>
        <v>0.86115304849091634</v>
      </c>
      <c r="AP631" s="17">
        <f t="shared" si="213"/>
        <v>15303.14</v>
      </c>
      <c r="AQ631" s="17">
        <f t="shared" si="214"/>
        <v>19.874207792207791</v>
      </c>
      <c r="AR631" s="17">
        <f t="shared" si="215"/>
        <v>10208.029999999999</v>
      </c>
      <c r="AS631" s="17">
        <f t="shared" si="216"/>
        <v>13.257181818181817</v>
      </c>
      <c r="AT631" s="18" t="str">
        <f t="shared" si="217"/>
        <v>Medium</v>
      </c>
      <c r="AU631" s="16" t="str">
        <f t="shared" si="218"/>
        <v>Normal</v>
      </c>
      <c r="AV631" s="17">
        <f t="shared" si="219"/>
        <v>218.61628571428571</v>
      </c>
    </row>
    <row r="632" spans="1:48">
      <c r="A632">
        <v>631</v>
      </c>
      <c r="B632" s="2">
        <v>46155</v>
      </c>
      <c r="C632" t="s">
        <v>46</v>
      </c>
      <c r="D632" t="s">
        <v>55</v>
      </c>
      <c r="E632" t="s">
        <v>56</v>
      </c>
      <c r="F632" t="s">
        <v>29</v>
      </c>
      <c r="G632" t="s">
        <v>103</v>
      </c>
      <c r="H632" t="s">
        <v>734</v>
      </c>
      <c r="I632" t="s">
        <v>94</v>
      </c>
      <c r="J632" s="4">
        <v>625</v>
      </c>
      <c r="K632" s="4">
        <v>531</v>
      </c>
      <c r="L632" s="4">
        <v>501</v>
      </c>
      <c r="M632" s="4">
        <v>30</v>
      </c>
      <c r="N632" s="4">
        <v>11</v>
      </c>
      <c r="O632" s="4">
        <v>34</v>
      </c>
      <c r="P632" t="s">
        <v>54</v>
      </c>
      <c r="Q632" s="4">
        <v>57</v>
      </c>
      <c r="R632" s="4">
        <v>60</v>
      </c>
      <c r="S632" s="4">
        <v>78.900000000000006</v>
      </c>
      <c r="T632" s="5">
        <v>2.19</v>
      </c>
      <c r="U632" s="5">
        <v>20.440000000000001</v>
      </c>
      <c r="V632" s="43">
        <v>14090.68</v>
      </c>
      <c r="W632" s="5">
        <v>7.27</v>
      </c>
      <c r="X632" s="6" t="s">
        <v>50</v>
      </c>
      <c r="Y632" s="4">
        <v>22</v>
      </c>
      <c r="Z632" s="43">
        <v>23126.560000000001</v>
      </c>
      <c r="AA632" s="8">
        <f t="shared" si="198"/>
        <v>0.84960000000000002</v>
      </c>
      <c r="AB632" s="8">
        <f t="shared" si="199"/>
        <v>5.6497175141242938E-2</v>
      </c>
      <c r="AC632" s="8">
        <f t="shared" si="200"/>
        <v>2.0715630885122412E-2</v>
      </c>
      <c r="AD632" s="8">
        <f t="shared" si="201"/>
        <v>0.94350282485875703</v>
      </c>
      <c r="AE632" s="11">
        <f t="shared" si="202"/>
        <v>0.56666666666666665</v>
      </c>
      <c r="AF632" s="11">
        <f t="shared" si="203"/>
        <v>60</v>
      </c>
      <c r="AG632" s="11">
        <f t="shared" si="204"/>
        <v>8.85</v>
      </c>
      <c r="AH632" s="13">
        <f t="shared" si="205"/>
        <v>9.3291666666666675</v>
      </c>
      <c r="AI632">
        <f t="shared" si="206"/>
        <v>9.8958333333333339</v>
      </c>
      <c r="AJ632" s="14">
        <f t="shared" si="207"/>
        <v>0.94273684210526321</v>
      </c>
      <c r="AK632">
        <f t="shared" si="208"/>
        <v>63.157894736842103</v>
      </c>
      <c r="AL632" s="8">
        <f t="shared" si="209"/>
        <v>0.95000000000000007</v>
      </c>
      <c r="AM632" s="8">
        <f t="shared" si="210"/>
        <v>0.94350282485875703</v>
      </c>
      <c r="AN632" s="16">
        <f t="shared" si="211"/>
        <v>0.84500112994350285</v>
      </c>
      <c r="AO632" s="16">
        <f t="shared" si="212"/>
        <v>0.86102673386062101</v>
      </c>
      <c r="AP632" s="17">
        <f t="shared" si="213"/>
        <v>14090.68</v>
      </c>
      <c r="AQ632" s="17">
        <f t="shared" si="214"/>
        <v>26.53612052730697</v>
      </c>
      <c r="AR632" s="17">
        <f t="shared" si="215"/>
        <v>9035.880000000001</v>
      </c>
      <c r="AS632" s="17">
        <f t="shared" si="216"/>
        <v>17.01672316384181</v>
      </c>
      <c r="AT632" s="18" t="str">
        <f t="shared" si="217"/>
        <v>High</v>
      </c>
      <c r="AU632" s="16" t="str">
        <f t="shared" si="218"/>
        <v>Warning</v>
      </c>
      <c r="AV632" s="17">
        <f t="shared" si="219"/>
        <v>291.89732580037668</v>
      </c>
    </row>
    <row r="633" spans="1:48">
      <c r="A633">
        <v>632</v>
      </c>
      <c r="B633" s="2">
        <v>46181</v>
      </c>
      <c r="C633" t="s">
        <v>46</v>
      </c>
      <c r="D633" t="s">
        <v>27</v>
      </c>
      <c r="E633" t="s">
        <v>28</v>
      </c>
      <c r="F633" t="s">
        <v>42</v>
      </c>
      <c r="G633" t="s">
        <v>47</v>
      </c>
      <c r="H633" t="s">
        <v>735</v>
      </c>
      <c r="I633" t="s">
        <v>154</v>
      </c>
      <c r="J633" s="4">
        <v>497</v>
      </c>
      <c r="K633" s="4">
        <v>447</v>
      </c>
      <c r="L633" s="4">
        <v>420</v>
      </c>
      <c r="M633" s="4">
        <v>27</v>
      </c>
      <c r="N633" s="4">
        <v>11</v>
      </c>
      <c r="O633" s="4">
        <v>47</v>
      </c>
      <c r="P633" t="s">
        <v>76</v>
      </c>
      <c r="Q633" s="4">
        <v>64</v>
      </c>
      <c r="R633" s="4">
        <v>69</v>
      </c>
      <c r="S633" s="4">
        <v>71.900000000000006</v>
      </c>
      <c r="T633" s="5">
        <v>2.61</v>
      </c>
      <c r="U633" s="5">
        <v>18.940000000000001</v>
      </c>
      <c r="V633" s="43">
        <v>14244.92</v>
      </c>
      <c r="W633" s="5">
        <v>9.33</v>
      </c>
      <c r="X633" s="6" t="s">
        <v>45</v>
      </c>
      <c r="Y633" s="4">
        <v>12</v>
      </c>
      <c r="Z633" s="43">
        <v>21902.21</v>
      </c>
      <c r="AA633" s="8">
        <f t="shared" si="198"/>
        <v>0.89939637826961771</v>
      </c>
      <c r="AB633" s="8">
        <f t="shared" si="199"/>
        <v>6.0402684563758392E-2</v>
      </c>
      <c r="AC633" s="8">
        <f t="shared" si="200"/>
        <v>2.4608501118568233E-2</v>
      </c>
      <c r="AD633" s="8">
        <f t="shared" si="201"/>
        <v>0.93959731543624159</v>
      </c>
      <c r="AE633" s="11">
        <f t="shared" si="202"/>
        <v>0.78333333333333333</v>
      </c>
      <c r="AF633" s="11">
        <f t="shared" si="203"/>
        <v>52.173913043478258</v>
      </c>
      <c r="AG633" s="11">
        <f t="shared" si="204"/>
        <v>8.5675000000000008</v>
      </c>
      <c r="AH633" s="13">
        <f t="shared" si="205"/>
        <v>8.0522222222222215</v>
      </c>
      <c r="AI633">
        <f t="shared" si="206"/>
        <v>8.8355555555555547</v>
      </c>
      <c r="AJ633" s="14">
        <f t="shared" si="207"/>
        <v>0.91134305835010065</v>
      </c>
      <c r="AK633">
        <f t="shared" si="208"/>
        <v>56.25</v>
      </c>
      <c r="AL633" s="8">
        <f t="shared" si="209"/>
        <v>0.92753623188405787</v>
      </c>
      <c r="AM633" s="8">
        <f t="shared" si="210"/>
        <v>0.93959731543624159</v>
      </c>
      <c r="AN633" s="16">
        <f t="shared" si="211"/>
        <v>0.79424509316378766</v>
      </c>
      <c r="AO633" s="16">
        <f t="shared" si="212"/>
        <v>0.86107016368153455</v>
      </c>
      <c r="AP633" s="17">
        <f t="shared" si="213"/>
        <v>14244.92</v>
      </c>
      <c r="AQ633" s="17">
        <f t="shared" si="214"/>
        <v>31.867829977628634</v>
      </c>
      <c r="AR633" s="17">
        <f t="shared" si="215"/>
        <v>7657.2899999999991</v>
      </c>
      <c r="AS633" s="17">
        <f t="shared" si="216"/>
        <v>17.130402684563755</v>
      </c>
      <c r="AT633" s="18" t="str">
        <f t="shared" si="217"/>
        <v>Medium</v>
      </c>
      <c r="AU633" s="16" t="str">
        <f t="shared" si="218"/>
        <v>Warning</v>
      </c>
      <c r="AV633" s="17">
        <f t="shared" si="219"/>
        <v>350.54612975391495</v>
      </c>
    </row>
    <row r="634" spans="1:48">
      <c r="A634">
        <v>633</v>
      </c>
      <c r="B634" s="2">
        <v>46144</v>
      </c>
      <c r="C634" t="s">
        <v>46</v>
      </c>
      <c r="D634" t="s">
        <v>77</v>
      </c>
      <c r="E634" t="s">
        <v>105</v>
      </c>
      <c r="F634" t="s">
        <v>29</v>
      </c>
      <c r="G634" t="s">
        <v>36</v>
      </c>
      <c r="H634" t="s">
        <v>736</v>
      </c>
      <c r="I634" t="s">
        <v>117</v>
      </c>
      <c r="J634" s="4">
        <v>950</v>
      </c>
      <c r="K634" s="4">
        <v>904</v>
      </c>
      <c r="L634" s="4">
        <v>834</v>
      </c>
      <c r="M634" s="4">
        <v>70</v>
      </c>
      <c r="N634" s="4">
        <v>18</v>
      </c>
      <c r="O634" s="4">
        <v>30</v>
      </c>
      <c r="P634" t="s">
        <v>33</v>
      </c>
      <c r="Q634" s="4">
        <v>45</v>
      </c>
      <c r="R634" s="4">
        <v>46</v>
      </c>
      <c r="S634" s="4">
        <v>64.8</v>
      </c>
      <c r="T634" s="5">
        <v>1.47</v>
      </c>
      <c r="U634" s="5">
        <v>29.88</v>
      </c>
      <c r="V634" s="43">
        <v>19375.830000000002</v>
      </c>
      <c r="W634" s="5">
        <v>9.23</v>
      </c>
      <c r="X634" s="6" t="s">
        <v>34</v>
      </c>
      <c r="Y634" s="4">
        <v>16</v>
      </c>
      <c r="Z634" s="43">
        <v>29579.25</v>
      </c>
      <c r="AA634" s="8">
        <f t="shared" si="198"/>
        <v>0.95157894736842108</v>
      </c>
      <c r="AB634" s="8">
        <f t="shared" si="199"/>
        <v>7.7433628318584066E-2</v>
      </c>
      <c r="AC634" s="8">
        <f t="shared" si="200"/>
        <v>1.9911504424778761E-2</v>
      </c>
      <c r="AD634" s="8">
        <f t="shared" si="201"/>
        <v>0.92256637168141598</v>
      </c>
      <c r="AE634" s="11">
        <f t="shared" si="202"/>
        <v>0.5</v>
      </c>
      <c r="AF634" s="11">
        <f t="shared" si="203"/>
        <v>78.260869565217391</v>
      </c>
      <c r="AG634" s="11">
        <f t="shared" si="204"/>
        <v>11.551111111111112</v>
      </c>
      <c r="AH634" s="13">
        <f t="shared" si="205"/>
        <v>11.375</v>
      </c>
      <c r="AI634">
        <f t="shared" si="206"/>
        <v>11.875</v>
      </c>
      <c r="AJ634" s="14">
        <f t="shared" si="207"/>
        <v>0.95789473684210524</v>
      </c>
      <c r="AK634">
        <f t="shared" si="208"/>
        <v>80</v>
      </c>
      <c r="AL634" s="8">
        <f t="shared" si="209"/>
        <v>0.97826086956521741</v>
      </c>
      <c r="AM634" s="8">
        <f t="shared" si="210"/>
        <v>0.92256637168141598</v>
      </c>
      <c r="AN634" s="16">
        <f t="shared" si="211"/>
        <v>0.8645101354772079</v>
      </c>
      <c r="AO634" s="16">
        <f t="shared" si="212"/>
        <v>0.86125175354707184</v>
      </c>
      <c r="AP634" s="17">
        <f t="shared" si="213"/>
        <v>19375.830000000002</v>
      </c>
      <c r="AQ634" s="17">
        <f t="shared" si="214"/>
        <v>21.433440265486727</v>
      </c>
      <c r="AR634" s="17">
        <f t="shared" si="215"/>
        <v>10203.419999999998</v>
      </c>
      <c r="AS634" s="17">
        <f t="shared" si="216"/>
        <v>11.28696902654867</v>
      </c>
      <c r="AT634" s="18" t="str">
        <f t="shared" si="217"/>
        <v>Low</v>
      </c>
      <c r="AU634" s="16" t="str">
        <f t="shared" si="218"/>
        <v>Normal</v>
      </c>
      <c r="AV634" s="17">
        <f t="shared" si="219"/>
        <v>385.80192477876108</v>
      </c>
    </row>
    <row r="635" spans="1:48">
      <c r="A635">
        <v>634</v>
      </c>
      <c r="B635" s="2">
        <v>46158</v>
      </c>
      <c r="C635" t="s">
        <v>46</v>
      </c>
      <c r="D635" t="s">
        <v>77</v>
      </c>
      <c r="E635" t="s">
        <v>84</v>
      </c>
      <c r="F635" t="s">
        <v>29</v>
      </c>
      <c r="G635" t="s">
        <v>36</v>
      </c>
      <c r="H635" t="s">
        <v>737</v>
      </c>
      <c r="I635" t="s">
        <v>119</v>
      </c>
      <c r="J635" s="4">
        <v>916</v>
      </c>
      <c r="K635" s="4">
        <v>906</v>
      </c>
      <c r="L635" s="4">
        <v>843</v>
      </c>
      <c r="M635" s="4">
        <v>63</v>
      </c>
      <c r="N635" s="4">
        <v>24</v>
      </c>
      <c r="O635" s="4">
        <v>28</v>
      </c>
      <c r="P635" t="s">
        <v>76</v>
      </c>
      <c r="Q635" s="4">
        <v>45</v>
      </c>
      <c r="R635" s="4">
        <v>46</v>
      </c>
      <c r="S635" s="4">
        <v>66.900000000000006</v>
      </c>
      <c r="T635" s="5">
        <v>2.68</v>
      </c>
      <c r="U635" s="5">
        <v>27.3</v>
      </c>
      <c r="V635" s="43">
        <v>17969.18</v>
      </c>
      <c r="W635" s="5">
        <v>9.33</v>
      </c>
      <c r="X635" s="6" t="s">
        <v>34</v>
      </c>
      <c r="Y635" s="4">
        <v>21</v>
      </c>
      <c r="Z635" s="43">
        <v>29829.29</v>
      </c>
      <c r="AA635" s="8">
        <f t="shared" si="198"/>
        <v>0.98908296943231444</v>
      </c>
      <c r="AB635" s="8">
        <f t="shared" si="199"/>
        <v>6.9536423841059597E-2</v>
      </c>
      <c r="AC635" s="8">
        <f t="shared" si="200"/>
        <v>2.6490066225165563E-2</v>
      </c>
      <c r="AD635" s="8">
        <f t="shared" si="201"/>
        <v>0.93046357615894038</v>
      </c>
      <c r="AE635" s="11">
        <f t="shared" si="202"/>
        <v>0.46666666666666667</v>
      </c>
      <c r="AF635" s="11">
        <f t="shared" si="203"/>
        <v>78.260869565217391</v>
      </c>
      <c r="AG635" s="11">
        <f t="shared" si="204"/>
        <v>11.576666666666666</v>
      </c>
      <c r="AH635" s="13">
        <f t="shared" si="205"/>
        <v>10.983333333333333</v>
      </c>
      <c r="AI635">
        <f t="shared" si="206"/>
        <v>11.45</v>
      </c>
      <c r="AJ635" s="14">
        <f t="shared" si="207"/>
        <v>0.95924308588064044</v>
      </c>
      <c r="AK635">
        <f t="shared" si="208"/>
        <v>80</v>
      </c>
      <c r="AL635" s="8">
        <f t="shared" si="209"/>
        <v>0.97826086956521741</v>
      </c>
      <c r="AM635" s="8">
        <f t="shared" si="210"/>
        <v>0.93046357615894038</v>
      </c>
      <c r="AN635" s="16">
        <f t="shared" si="211"/>
        <v>0.87313769226610261</v>
      </c>
      <c r="AO635" s="16">
        <f t="shared" si="212"/>
        <v>0.861242875122194</v>
      </c>
      <c r="AP635" s="17">
        <f t="shared" si="213"/>
        <v>17969.18</v>
      </c>
      <c r="AQ635" s="17">
        <f t="shared" si="214"/>
        <v>19.833532008830023</v>
      </c>
      <c r="AR635" s="17">
        <f t="shared" si="215"/>
        <v>11860.11</v>
      </c>
      <c r="AS635" s="17">
        <f t="shared" si="216"/>
        <v>13.090629139072849</v>
      </c>
      <c r="AT635" s="18" t="str">
        <f t="shared" si="217"/>
        <v>Medium</v>
      </c>
      <c r="AU635" s="16" t="str">
        <f t="shared" si="218"/>
        <v>Normal</v>
      </c>
      <c r="AV635" s="17">
        <f t="shared" si="219"/>
        <v>476.00476821192058</v>
      </c>
    </row>
    <row r="636" spans="1:48">
      <c r="A636">
        <v>635</v>
      </c>
      <c r="B636" s="2">
        <v>46098</v>
      </c>
      <c r="C636" t="s">
        <v>26</v>
      </c>
      <c r="D636" t="s">
        <v>27</v>
      </c>
      <c r="E636" t="s">
        <v>28</v>
      </c>
      <c r="F636" t="s">
        <v>29</v>
      </c>
      <c r="G636" t="s">
        <v>58</v>
      </c>
      <c r="H636" t="s">
        <v>738</v>
      </c>
      <c r="I636" t="s">
        <v>86</v>
      </c>
      <c r="J636" s="4">
        <v>763</v>
      </c>
      <c r="K636" s="4">
        <v>838</v>
      </c>
      <c r="L636" s="4">
        <v>798</v>
      </c>
      <c r="M636" s="4">
        <v>40</v>
      </c>
      <c r="N636" s="4">
        <v>12</v>
      </c>
      <c r="O636" s="4">
        <v>17</v>
      </c>
      <c r="P636" t="s">
        <v>73</v>
      </c>
      <c r="Q636" s="4">
        <v>49</v>
      </c>
      <c r="R636" s="4">
        <v>53</v>
      </c>
      <c r="S636" s="4">
        <v>72.5</v>
      </c>
      <c r="T636" s="5">
        <v>2.31</v>
      </c>
      <c r="U636" s="5">
        <v>33.29</v>
      </c>
      <c r="V636" s="43">
        <v>18934.87</v>
      </c>
      <c r="W636" s="5">
        <v>8.39</v>
      </c>
      <c r="X636" s="6" t="s">
        <v>45</v>
      </c>
      <c r="Y636" s="4">
        <v>1</v>
      </c>
      <c r="Z636" s="43">
        <v>30682.78</v>
      </c>
      <c r="AA636" s="8">
        <f t="shared" si="198"/>
        <v>1.0982961992136304</v>
      </c>
      <c r="AB636" s="8">
        <f t="shared" si="199"/>
        <v>4.77326968973747E-2</v>
      </c>
      <c r="AC636" s="8">
        <f t="shared" si="200"/>
        <v>1.4319809069212411E-2</v>
      </c>
      <c r="AD636" s="8">
        <f t="shared" si="201"/>
        <v>0.95226730310262531</v>
      </c>
      <c r="AE636" s="11">
        <f t="shared" si="202"/>
        <v>0.28333333333333333</v>
      </c>
      <c r="AF636" s="11">
        <f t="shared" si="203"/>
        <v>67.924528301886795</v>
      </c>
      <c r="AG636" s="11">
        <f t="shared" si="204"/>
        <v>12.337222222222222</v>
      </c>
      <c r="AH636" s="13">
        <f t="shared" si="205"/>
        <v>10.101944444444445</v>
      </c>
      <c r="AI636">
        <f t="shared" si="206"/>
        <v>10.385277777777778</v>
      </c>
      <c r="AJ636" s="14">
        <f t="shared" si="207"/>
        <v>0.97271778960601285</v>
      </c>
      <c r="AK636">
        <f t="shared" si="208"/>
        <v>73.469387755102048</v>
      </c>
      <c r="AL636" s="8">
        <f t="shared" si="209"/>
        <v>0.92452830188679236</v>
      </c>
      <c r="AM636" s="8">
        <f t="shared" si="210"/>
        <v>0.95226730310262531</v>
      </c>
      <c r="AN636" s="16">
        <f t="shared" si="211"/>
        <v>0.85637886723047485</v>
      </c>
      <c r="AO636" s="16">
        <f t="shared" si="212"/>
        <v>0.86121037562180092</v>
      </c>
      <c r="AP636" s="17">
        <f t="shared" si="213"/>
        <v>18934.87</v>
      </c>
      <c r="AQ636" s="17">
        <f t="shared" si="214"/>
        <v>22.595310262529832</v>
      </c>
      <c r="AR636" s="17">
        <f t="shared" si="215"/>
        <v>11747.91</v>
      </c>
      <c r="AS636" s="17">
        <f t="shared" si="216"/>
        <v>14.01898568019093</v>
      </c>
      <c r="AT636" s="18" t="str">
        <f t="shared" si="217"/>
        <v>Low</v>
      </c>
      <c r="AU636" s="16" t="str">
        <f t="shared" si="218"/>
        <v>Normal</v>
      </c>
      <c r="AV636" s="17">
        <f t="shared" si="219"/>
        <v>271.14372315035797</v>
      </c>
    </row>
    <row r="637" spans="1:48">
      <c r="A637">
        <v>636</v>
      </c>
      <c r="B637" s="2">
        <v>46195</v>
      </c>
      <c r="C637" t="s">
        <v>46</v>
      </c>
      <c r="D637" t="s">
        <v>27</v>
      </c>
      <c r="E637" t="s">
        <v>35</v>
      </c>
      <c r="F637" t="s">
        <v>42</v>
      </c>
      <c r="G637" t="s">
        <v>30</v>
      </c>
      <c r="H637" t="s">
        <v>739</v>
      </c>
      <c r="I637" t="s">
        <v>122</v>
      </c>
      <c r="J637" s="4">
        <v>842</v>
      </c>
      <c r="K637" s="4">
        <v>832</v>
      </c>
      <c r="L637" s="4">
        <v>781</v>
      </c>
      <c r="M637" s="4">
        <v>51</v>
      </c>
      <c r="N637" s="4">
        <v>11</v>
      </c>
      <c r="O637" s="4">
        <v>30</v>
      </c>
      <c r="P637" t="s">
        <v>61</v>
      </c>
      <c r="Q637" s="4">
        <v>42</v>
      </c>
      <c r="R637" s="4">
        <v>41</v>
      </c>
      <c r="S637" s="4">
        <v>65.400000000000006</v>
      </c>
      <c r="T637" s="5">
        <v>1.97</v>
      </c>
      <c r="U637" s="5">
        <v>33.19</v>
      </c>
      <c r="V637" s="43">
        <v>15957.1</v>
      </c>
      <c r="W637" s="5">
        <v>7.41</v>
      </c>
      <c r="X637" s="6" t="s">
        <v>89</v>
      </c>
      <c r="Y637" s="4">
        <v>29</v>
      </c>
      <c r="Z637" s="43">
        <v>24924.14</v>
      </c>
      <c r="AA637" s="8">
        <f t="shared" si="198"/>
        <v>0.98812351543942989</v>
      </c>
      <c r="AB637" s="8">
        <f t="shared" si="199"/>
        <v>6.129807692307692E-2</v>
      </c>
      <c r="AC637" s="8">
        <f t="shared" si="200"/>
        <v>1.3221153846153846E-2</v>
      </c>
      <c r="AD637" s="8">
        <f t="shared" si="201"/>
        <v>0.93870192307692313</v>
      </c>
      <c r="AE637" s="11">
        <f t="shared" si="202"/>
        <v>0.5</v>
      </c>
      <c r="AF637" s="11">
        <f t="shared" si="203"/>
        <v>87.804878048780495</v>
      </c>
      <c r="AG637" s="11">
        <f t="shared" si="204"/>
        <v>9.4755555555555553</v>
      </c>
      <c r="AH637" s="13">
        <f t="shared" si="205"/>
        <v>9.3233333333333341</v>
      </c>
      <c r="AI637">
        <f t="shared" si="206"/>
        <v>9.8233333333333341</v>
      </c>
      <c r="AJ637" s="14">
        <f t="shared" si="207"/>
        <v>0.9491007804546997</v>
      </c>
      <c r="AK637">
        <f t="shared" si="208"/>
        <v>85.714285714285708</v>
      </c>
      <c r="AL637" s="8">
        <f t="shared" si="209"/>
        <v>1.0243902439024393</v>
      </c>
      <c r="AM637" s="8">
        <f t="shared" si="210"/>
        <v>0.93870192307692313</v>
      </c>
      <c r="AN637" s="16">
        <f t="shared" si="211"/>
        <v>0.91265255043606563</v>
      </c>
      <c r="AO637" s="16">
        <f t="shared" si="212"/>
        <v>0.86122361263109215</v>
      </c>
      <c r="AP637" s="17">
        <f t="shared" si="213"/>
        <v>15957.1</v>
      </c>
      <c r="AQ637" s="17">
        <f t="shared" si="214"/>
        <v>19.179206730769231</v>
      </c>
      <c r="AR637" s="17">
        <f t="shared" si="215"/>
        <v>8967.0399999999991</v>
      </c>
      <c r="AS637" s="17">
        <f t="shared" si="216"/>
        <v>10.777692307692307</v>
      </c>
      <c r="AT637" s="18" t="str">
        <f t="shared" si="217"/>
        <v>Medium</v>
      </c>
      <c r="AU637" s="16" t="str">
        <f t="shared" si="218"/>
        <v>Normal</v>
      </c>
      <c r="AV637" s="17">
        <f t="shared" si="219"/>
        <v>210.97127403846153</v>
      </c>
    </row>
    <row r="638" spans="1:48">
      <c r="A638">
        <v>637</v>
      </c>
      <c r="B638" s="2">
        <v>46142</v>
      </c>
      <c r="C638" t="s">
        <v>26</v>
      </c>
      <c r="D638" t="s">
        <v>55</v>
      </c>
      <c r="E638" t="s">
        <v>56</v>
      </c>
      <c r="F638" t="s">
        <v>42</v>
      </c>
      <c r="G638" t="s">
        <v>30</v>
      </c>
      <c r="H638" t="s">
        <v>740</v>
      </c>
      <c r="I638" t="s">
        <v>119</v>
      </c>
      <c r="J638" s="4">
        <v>821</v>
      </c>
      <c r="K638" s="4">
        <v>739</v>
      </c>
      <c r="L638" s="4">
        <v>688</v>
      </c>
      <c r="M638" s="4">
        <v>51</v>
      </c>
      <c r="N638" s="4">
        <v>18</v>
      </c>
      <c r="O638" s="4">
        <v>43</v>
      </c>
      <c r="P638" t="s">
        <v>76</v>
      </c>
      <c r="Q638" s="4">
        <v>42</v>
      </c>
      <c r="R638" s="4">
        <v>41</v>
      </c>
      <c r="S638" s="4">
        <v>72.7</v>
      </c>
      <c r="T638" s="5">
        <v>2.2599999999999998</v>
      </c>
      <c r="U638" s="5">
        <v>28.62</v>
      </c>
      <c r="V638" s="43">
        <v>14477.72</v>
      </c>
      <c r="W638" s="5">
        <v>6.76</v>
      </c>
      <c r="X638" s="6" t="s">
        <v>50</v>
      </c>
      <c r="Y638" s="4">
        <v>35</v>
      </c>
      <c r="Z638" s="43">
        <v>22489.4</v>
      </c>
      <c r="AA638" s="8">
        <f t="shared" si="198"/>
        <v>0.90012180267965891</v>
      </c>
      <c r="AB638" s="8">
        <f t="shared" si="199"/>
        <v>6.9012178619756434E-2</v>
      </c>
      <c r="AC638" s="8">
        <f t="shared" si="200"/>
        <v>2.4357239512855209E-2</v>
      </c>
      <c r="AD638" s="8">
        <f t="shared" si="201"/>
        <v>0.93098782138024361</v>
      </c>
      <c r="AE638" s="11">
        <f t="shared" si="202"/>
        <v>0.71666666666666667</v>
      </c>
      <c r="AF638" s="11">
        <f t="shared" si="203"/>
        <v>87.804878048780495</v>
      </c>
      <c r="AG638" s="11">
        <f t="shared" si="204"/>
        <v>8.4163888888888891</v>
      </c>
      <c r="AH638" s="13">
        <f t="shared" si="205"/>
        <v>8.8616666666666664</v>
      </c>
      <c r="AI638">
        <f t="shared" si="206"/>
        <v>9.5783333333333331</v>
      </c>
      <c r="AJ638" s="14">
        <f t="shared" si="207"/>
        <v>0.92517835392378633</v>
      </c>
      <c r="AK638">
        <f t="shared" si="208"/>
        <v>85.714285714285708</v>
      </c>
      <c r="AL638" s="8">
        <f t="shared" si="209"/>
        <v>1.0243902439024393</v>
      </c>
      <c r="AM638" s="8">
        <f t="shared" si="210"/>
        <v>0.93098782138024361</v>
      </c>
      <c r="AN638" s="16">
        <f t="shared" si="211"/>
        <v>0.88233782352492618</v>
      </c>
      <c r="AO638" s="16">
        <f t="shared" si="212"/>
        <v>0.86108232434041909</v>
      </c>
      <c r="AP638" s="17">
        <f t="shared" si="213"/>
        <v>14477.72</v>
      </c>
      <c r="AQ638" s="17">
        <f t="shared" si="214"/>
        <v>19.590960757780785</v>
      </c>
      <c r="AR638" s="17">
        <f t="shared" si="215"/>
        <v>8011.6800000000021</v>
      </c>
      <c r="AS638" s="17">
        <f t="shared" si="216"/>
        <v>10.841244925575104</v>
      </c>
      <c r="AT638" s="18" t="str">
        <f t="shared" si="217"/>
        <v>High</v>
      </c>
      <c r="AU638" s="16" t="str">
        <f t="shared" si="218"/>
        <v>Normal</v>
      </c>
      <c r="AV638" s="17">
        <f t="shared" si="219"/>
        <v>352.63729364005411</v>
      </c>
    </row>
    <row r="639" spans="1:48">
      <c r="A639">
        <v>638</v>
      </c>
      <c r="B639" s="2">
        <v>46164</v>
      </c>
      <c r="C639" t="s">
        <v>26</v>
      </c>
      <c r="D639" t="s">
        <v>27</v>
      </c>
      <c r="E639" t="s">
        <v>51</v>
      </c>
      <c r="F639" t="s">
        <v>29</v>
      </c>
      <c r="G639" t="s">
        <v>30</v>
      </c>
      <c r="H639" t="s">
        <v>741</v>
      </c>
      <c r="I639" t="s">
        <v>143</v>
      </c>
      <c r="J639" s="4">
        <v>774</v>
      </c>
      <c r="K639" s="4">
        <v>802</v>
      </c>
      <c r="L639" s="4">
        <v>771</v>
      </c>
      <c r="M639" s="4">
        <v>31</v>
      </c>
      <c r="N639" s="4">
        <v>8</v>
      </c>
      <c r="O639" s="4">
        <v>0</v>
      </c>
      <c r="P639" t="s">
        <v>39</v>
      </c>
      <c r="Q639" s="4">
        <v>42</v>
      </c>
      <c r="R639" s="4">
        <v>45</v>
      </c>
      <c r="S639" s="4">
        <v>71.2</v>
      </c>
      <c r="T639" s="5">
        <v>2.0299999999999998</v>
      </c>
      <c r="U639" s="5">
        <v>29.1</v>
      </c>
      <c r="V639" s="43">
        <v>15245.19</v>
      </c>
      <c r="W639" s="5">
        <v>10.27</v>
      </c>
      <c r="X639" s="6" t="s">
        <v>45</v>
      </c>
      <c r="Y639" s="4">
        <v>26</v>
      </c>
      <c r="Z639" s="43">
        <v>25353.49</v>
      </c>
      <c r="AA639" s="8">
        <f t="shared" si="198"/>
        <v>1.0361757105943152</v>
      </c>
      <c r="AB639" s="8">
        <f t="shared" si="199"/>
        <v>3.8653366583541147E-2</v>
      </c>
      <c r="AC639" s="8">
        <f t="shared" si="200"/>
        <v>9.9750623441396506E-3</v>
      </c>
      <c r="AD639" s="8">
        <f t="shared" si="201"/>
        <v>0.96134663341645887</v>
      </c>
      <c r="AE639" s="11">
        <f t="shared" si="202"/>
        <v>0</v>
      </c>
      <c r="AF639" s="11">
        <f t="shared" si="203"/>
        <v>80</v>
      </c>
      <c r="AG639" s="11">
        <f t="shared" si="204"/>
        <v>10.025</v>
      </c>
      <c r="AH639" s="13">
        <f t="shared" si="205"/>
        <v>9.0299999999999994</v>
      </c>
      <c r="AI639">
        <f t="shared" si="206"/>
        <v>9.0299999999999994</v>
      </c>
      <c r="AJ639" s="14">
        <f t="shared" si="207"/>
        <v>1</v>
      </c>
      <c r="AK639">
        <f t="shared" si="208"/>
        <v>85.714285714285708</v>
      </c>
      <c r="AL639" s="8">
        <f t="shared" si="209"/>
        <v>0.93333333333333335</v>
      </c>
      <c r="AM639" s="8">
        <f t="shared" si="210"/>
        <v>0.96134663341645887</v>
      </c>
      <c r="AN639" s="16">
        <f t="shared" si="211"/>
        <v>0.89725685785536158</v>
      </c>
      <c r="AO639" s="16">
        <f t="shared" si="212"/>
        <v>0.86102376924624668</v>
      </c>
      <c r="AP639" s="17">
        <f t="shared" si="213"/>
        <v>15245.19</v>
      </c>
      <c r="AQ639" s="17">
        <f t="shared" si="214"/>
        <v>19.008965087281798</v>
      </c>
      <c r="AR639" s="17">
        <f t="shared" si="215"/>
        <v>10108.300000000001</v>
      </c>
      <c r="AS639" s="17">
        <f t="shared" si="216"/>
        <v>12.603865336658355</v>
      </c>
      <c r="AT639" s="18" t="str">
        <f t="shared" si="217"/>
        <v>Medium</v>
      </c>
      <c r="AU639" s="16" t="str">
        <f t="shared" si="218"/>
        <v>Normal</v>
      </c>
      <c r="AV639" s="17">
        <f t="shared" si="219"/>
        <v>152.07172069825438</v>
      </c>
    </row>
    <row r="640" spans="1:48">
      <c r="A640">
        <v>639</v>
      </c>
      <c r="B640" s="2">
        <v>46129</v>
      </c>
      <c r="C640" t="s">
        <v>26</v>
      </c>
      <c r="D640" t="s">
        <v>55</v>
      </c>
      <c r="E640" t="s">
        <v>92</v>
      </c>
      <c r="F640" t="s">
        <v>29</v>
      </c>
      <c r="G640" t="s">
        <v>58</v>
      </c>
      <c r="H640" t="s">
        <v>742</v>
      </c>
      <c r="I640" t="s">
        <v>149</v>
      </c>
      <c r="J640" s="4">
        <v>688</v>
      </c>
      <c r="K640" s="4">
        <v>680</v>
      </c>
      <c r="L640" s="4">
        <v>653</v>
      </c>
      <c r="M640" s="4">
        <v>27</v>
      </c>
      <c r="N640" s="4">
        <v>8</v>
      </c>
      <c r="O640" s="4">
        <v>36</v>
      </c>
      <c r="P640" t="s">
        <v>61</v>
      </c>
      <c r="Q640" s="4">
        <v>49</v>
      </c>
      <c r="R640" s="4">
        <v>53</v>
      </c>
      <c r="S640" s="4">
        <v>67</v>
      </c>
      <c r="T640" s="5">
        <v>2.34</v>
      </c>
      <c r="U640" s="5">
        <v>23.37</v>
      </c>
      <c r="V640" s="43">
        <v>14312.46</v>
      </c>
      <c r="W640" s="5">
        <v>10.37</v>
      </c>
      <c r="X640" s="6" t="s">
        <v>34</v>
      </c>
      <c r="Y640" s="4">
        <v>38</v>
      </c>
      <c r="Z640" s="43">
        <v>25282.9</v>
      </c>
      <c r="AA640" s="8">
        <f t="shared" si="198"/>
        <v>0.98837209302325579</v>
      </c>
      <c r="AB640" s="8">
        <f t="shared" si="199"/>
        <v>3.9705882352941174E-2</v>
      </c>
      <c r="AC640" s="8">
        <f t="shared" si="200"/>
        <v>1.1764705882352941E-2</v>
      </c>
      <c r="AD640" s="8">
        <f t="shared" si="201"/>
        <v>0.96029411764705885</v>
      </c>
      <c r="AE640" s="11">
        <f t="shared" si="202"/>
        <v>0.6</v>
      </c>
      <c r="AF640" s="11">
        <f t="shared" si="203"/>
        <v>67.924528301886795</v>
      </c>
      <c r="AG640" s="11">
        <f t="shared" si="204"/>
        <v>10.011111111111111</v>
      </c>
      <c r="AH640" s="13">
        <f t="shared" si="205"/>
        <v>8.7644444444444449</v>
      </c>
      <c r="AI640">
        <f t="shared" si="206"/>
        <v>9.3644444444444446</v>
      </c>
      <c r="AJ640" s="14">
        <f t="shared" si="207"/>
        <v>0.93592785951589941</v>
      </c>
      <c r="AK640">
        <f t="shared" si="208"/>
        <v>73.469387755102048</v>
      </c>
      <c r="AL640" s="8">
        <f t="shared" si="209"/>
        <v>0.92452830188679236</v>
      </c>
      <c r="AM640" s="8">
        <f t="shared" si="210"/>
        <v>0.96029411764705885</v>
      </c>
      <c r="AN640" s="16">
        <f t="shared" si="211"/>
        <v>0.83093462044756472</v>
      </c>
      <c r="AO640" s="16">
        <f t="shared" si="212"/>
        <v>0.86092367784124924</v>
      </c>
      <c r="AP640" s="17">
        <f t="shared" si="213"/>
        <v>14312.46</v>
      </c>
      <c r="AQ640" s="17">
        <f t="shared" si="214"/>
        <v>21.047735294117647</v>
      </c>
      <c r="AR640" s="17">
        <f t="shared" si="215"/>
        <v>10970.440000000002</v>
      </c>
      <c r="AS640" s="17">
        <f t="shared" si="216"/>
        <v>16.133000000000003</v>
      </c>
      <c r="AT640" s="18" t="str">
        <f t="shared" si="217"/>
        <v>High</v>
      </c>
      <c r="AU640" s="16" t="str">
        <f t="shared" si="218"/>
        <v>Warning</v>
      </c>
      <c r="AV640" s="17">
        <f t="shared" si="219"/>
        <v>168.38188235294118</v>
      </c>
    </row>
    <row r="641" spans="1:48">
      <c r="A641">
        <v>640</v>
      </c>
      <c r="B641" s="2">
        <v>46063</v>
      </c>
      <c r="C641" t="s">
        <v>26</v>
      </c>
      <c r="D641" t="s">
        <v>55</v>
      </c>
      <c r="E641" t="s">
        <v>92</v>
      </c>
      <c r="F641" t="s">
        <v>42</v>
      </c>
      <c r="G641" t="s">
        <v>30</v>
      </c>
      <c r="H641" t="s">
        <v>743</v>
      </c>
      <c r="I641" t="s">
        <v>197</v>
      </c>
      <c r="J641" s="4">
        <v>860</v>
      </c>
      <c r="K641" s="4">
        <v>807</v>
      </c>
      <c r="L641" s="4">
        <v>771</v>
      </c>
      <c r="M641" s="4">
        <v>36</v>
      </c>
      <c r="N641" s="4">
        <v>10</v>
      </c>
      <c r="O641" s="4">
        <v>14</v>
      </c>
      <c r="P641" t="s">
        <v>76</v>
      </c>
      <c r="Q641" s="4">
        <v>42</v>
      </c>
      <c r="R641" s="4">
        <v>44</v>
      </c>
      <c r="S641" s="4">
        <v>74.599999999999994</v>
      </c>
      <c r="T641" s="5">
        <v>1.76</v>
      </c>
      <c r="U641" s="5">
        <v>31.39</v>
      </c>
      <c r="V641" s="43">
        <v>15163.26</v>
      </c>
      <c r="W641" s="5">
        <v>9.17</v>
      </c>
      <c r="X641" s="6" t="s">
        <v>34</v>
      </c>
      <c r="Y641" s="4">
        <v>30</v>
      </c>
      <c r="Z641" s="43">
        <v>24660.71</v>
      </c>
      <c r="AA641" s="8">
        <f t="shared" si="198"/>
        <v>0.93837209302325586</v>
      </c>
      <c r="AB641" s="8">
        <f t="shared" si="199"/>
        <v>4.4609665427509292E-2</v>
      </c>
      <c r="AC641" s="8">
        <f t="shared" si="200"/>
        <v>1.2391573729863693E-2</v>
      </c>
      <c r="AD641" s="8">
        <f t="shared" si="201"/>
        <v>0.95539033457249067</v>
      </c>
      <c r="AE641" s="11">
        <f t="shared" si="202"/>
        <v>0.23333333333333334</v>
      </c>
      <c r="AF641" s="11">
        <f t="shared" si="203"/>
        <v>81.818181818181813</v>
      </c>
      <c r="AG641" s="11">
        <f t="shared" si="204"/>
        <v>9.8633333333333333</v>
      </c>
      <c r="AH641" s="13">
        <f t="shared" si="205"/>
        <v>9.8000000000000007</v>
      </c>
      <c r="AI641">
        <f t="shared" si="206"/>
        <v>10.033333333333333</v>
      </c>
      <c r="AJ641" s="14">
        <f t="shared" si="207"/>
        <v>0.9767441860465117</v>
      </c>
      <c r="AK641">
        <f t="shared" si="208"/>
        <v>85.714285714285708</v>
      </c>
      <c r="AL641" s="8">
        <f t="shared" si="209"/>
        <v>0.95454545454545459</v>
      </c>
      <c r="AM641" s="8">
        <f t="shared" si="210"/>
        <v>0.95539033457249067</v>
      </c>
      <c r="AN641" s="16">
        <f t="shared" si="211"/>
        <v>0.89075504766695235</v>
      </c>
      <c r="AO641" s="16">
        <f t="shared" si="212"/>
        <v>0.86100675002239513</v>
      </c>
      <c r="AP641" s="17">
        <f t="shared" si="213"/>
        <v>15163.26</v>
      </c>
      <c r="AQ641" s="17">
        <f t="shared" si="214"/>
        <v>18.789665427509295</v>
      </c>
      <c r="AR641" s="17">
        <f t="shared" si="215"/>
        <v>9497.4499999999989</v>
      </c>
      <c r="AS641" s="17">
        <f t="shared" si="216"/>
        <v>11.768835192069391</v>
      </c>
      <c r="AT641" s="18" t="str">
        <f t="shared" si="217"/>
        <v>Medium</v>
      </c>
      <c r="AU641" s="16" t="str">
        <f t="shared" si="218"/>
        <v>Normal</v>
      </c>
      <c r="AV641" s="17">
        <f t="shared" si="219"/>
        <v>187.89665427509294</v>
      </c>
    </row>
    <row r="642" spans="1:48">
      <c r="A642">
        <v>641</v>
      </c>
      <c r="B642" s="2">
        <v>46124</v>
      </c>
      <c r="C642" t="s">
        <v>46</v>
      </c>
      <c r="D642" t="s">
        <v>40</v>
      </c>
      <c r="E642" t="s">
        <v>74</v>
      </c>
      <c r="F642" t="s">
        <v>29</v>
      </c>
      <c r="G642" t="s">
        <v>36</v>
      </c>
      <c r="H642" t="s">
        <v>744</v>
      </c>
      <c r="I642" t="s">
        <v>176</v>
      </c>
      <c r="J642" s="4">
        <v>745</v>
      </c>
      <c r="K642" s="4">
        <v>795</v>
      </c>
      <c r="L642" s="4">
        <v>753</v>
      </c>
      <c r="M642" s="4">
        <v>42</v>
      </c>
      <c r="N642" s="4">
        <v>14</v>
      </c>
      <c r="O642" s="4">
        <v>0</v>
      </c>
      <c r="P642" t="s">
        <v>39</v>
      </c>
      <c r="Q642" s="4">
        <v>45</v>
      </c>
      <c r="R642" s="4">
        <v>49</v>
      </c>
      <c r="S642" s="4">
        <v>70.8</v>
      </c>
      <c r="T642" s="5">
        <v>2.39</v>
      </c>
      <c r="U642" s="5">
        <v>30.72</v>
      </c>
      <c r="V642" s="43">
        <v>16075.11</v>
      </c>
      <c r="W642" s="5">
        <v>10.1</v>
      </c>
      <c r="X642" s="6" t="s">
        <v>34</v>
      </c>
      <c r="Y642" s="4">
        <v>40</v>
      </c>
      <c r="Z642" s="43">
        <v>27051.26</v>
      </c>
      <c r="AA642" s="8">
        <f t="shared" ref="AA642:AA705" si="220">IFERROR(K642/J642,0)</f>
        <v>1.0671140939597314</v>
      </c>
      <c r="AB642" s="8">
        <f t="shared" ref="AB642:AB705" si="221">IFERROR(M642/K642,0)</f>
        <v>5.2830188679245285E-2</v>
      </c>
      <c r="AC642" s="8">
        <f t="shared" ref="AC642:AC705" si="222">IFERROR(N642/K642,0)</f>
        <v>1.7610062893081761E-2</v>
      </c>
      <c r="AD642" s="8">
        <f t="shared" ref="AD642:AD705" si="223">IFERROR(L642/K642,0)</f>
        <v>0.94716981132075473</v>
      </c>
      <c r="AE642" s="11">
        <f t="shared" ref="AE642:AE705" si="224">IFERROR(O642/60,0)</f>
        <v>0</v>
      </c>
      <c r="AF642" s="11">
        <f t="shared" ref="AF642:AF705" si="225">IFERROR(3600/R642,0)</f>
        <v>73.469387755102048</v>
      </c>
      <c r="AG642" s="11">
        <f t="shared" ref="AG642:AG705" si="226">(K642*R642)/3600</f>
        <v>10.820833333333333</v>
      </c>
      <c r="AH642" s="13">
        <f t="shared" ref="AH642:AH705" si="227">MAX(0,AI642-AE642)</f>
        <v>9.3125</v>
      </c>
      <c r="AI642">
        <f t="shared" ref="AI642:AI705" si="228">(J642*Q642)/3600</f>
        <v>9.3125</v>
      </c>
      <c r="AJ642" s="14">
        <f t="shared" ref="AJ642:AJ705" si="229">IFERROR(AH642/AI642,0)</f>
        <v>1</v>
      </c>
      <c r="AK642">
        <f t="shared" ref="AK642:AK705" si="230">IFERROR(3600/Q642,0)</f>
        <v>80</v>
      </c>
      <c r="AL642" s="8">
        <f t="shared" ref="AL642:AL705" si="231">IFERROR(AF642/AK642,0)</f>
        <v>0.91836734693877564</v>
      </c>
      <c r="AM642" s="8">
        <f t="shared" ref="AM642:AM705" si="232">IFERROR(L642/K642,0)</f>
        <v>0.94716981132075473</v>
      </c>
      <c r="AN642" s="16">
        <f t="shared" ref="AN642:AN705" si="233">AJ642*AL642*AM642</f>
        <v>0.86984982672314226</v>
      </c>
      <c r="AO642" s="16">
        <f t="shared" ref="AO642:AO705" si="234">AVERAGE(AN642:AN1641)</f>
        <v>0.86092411586227136</v>
      </c>
      <c r="AP642" s="17">
        <f t="shared" ref="AP642:AP705" si="235">V642</f>
        <v>16075.11</v>
      </c>
      <c r="AQ642" s="17">
        <f t="shared" ref="AQ642:AQ705" si="236">IFERROR(AP642/K642,0)</f>
        <v>20.220264150943397</v>
      </c>
      <c r="AR642" s="17">
        <f t="shared" ref="AR642:AR705" si="237">Z642-AP642</f>
        <v>10976.149999999998</v>
      </c>
      <c r="AS642" s="17">
        <f t="shared" ref="AS642:AS705" si="238">IFERROR(AR642/K642,0)</f>
        <v>13.806477987421381</v>
      </c>
      <c r="AT642" s="18" t="str">
        <f t="shared" ref="AT642:AT705" si="239">IF((Y642&gt;25)+(O642&gt;25)+(S642&gt;73)+(T642&gt;2)&gt;=3,"High",IF((Y642&gt;25)+(O642&gt;25)+(S642&gt;73)+(T642&gt;2)=2,"Medium","Low"))</f>
        <v>Medium</v>
      </c>
      <c r="AU642" s="16" t="str">
        <f t="shared" ref="AU642:AU705" si="240">IF(AN642&lt;70%,"Critical",IF(AN642&lt;85%,"Warning","Normal"))</f>
        <v>Normal</v>
      </c>
      <c r="AV642" s="17">
        <f t="shared" ref="AV642:AV705" si="241">IFERROR(N642*AQ642,0)</f>
        <v>283.08369811320756</v>
      </c>
    </row>
    <row r="643" spans="1:48">
      <c r="A643">
        <v>642</v>
      </c>
      <c r="B643" s="2">
        <v>46077</v>
      </c>
      <c r="C643" t="s">
        <v>26</v>
      </c>
      <c r="D643" t="s">
        <v>77</v>
      </c>
      <c r="E643" t="s">
        <v>84</v>
      </c>
      <c r="F643" t="s">
        <v>29</v>
      </c>
      <c r="G643" t="s">
        <v>58</v>
      </c>
      <c r="H643" t="s">
        <v>745</v>
      </c>
      <c r="I643" t="s">
        <v>129</v>
      </c>
      <c r="J643" s="4">
        <v>840</v>
      </c>
      <c r="K643" s="4">
        <v>830</v>
      </c>
      <c r="L643" s="4">
        <v>770</v>
      </c>
      <c r="M643" s="4">
        <v>60</v>
      </c>
      <c r="N643" s="4">
        <v>20</v>
      </c>
      <c r="O643" s="4">
        <v>31</v>
      </c>
      <c r="P643" t="s">
        <v>73</v>
      </c>
      <c r="Q643" s="4">
        <v>49</v>
      </c>
      <c r="R643" s="4">
        <v>53</v>
      </c>
      <c r="S643" s="4">
        <v>66.3</v>
      </c>
      <c r="T643" s="5">
        <v>2.35</v>
      </c>
      <c r="U643" s="5">
        <v>35.97</v>
      </c>
      <c r="V643" s="43">
        <v>17800.73</v>
      </c>
      <c r="W643" s="5">
        <v>10.25</v>
      </c>
      <c r="X643" s="6" t="s">
        <v>34</v>
      </c>
      <c r="Y643" s="4">
        <v>16</v>
      </c>
      <c r="Z643" s="43">
        <v>28915.91</v>
      </c>
      <c r="AA643" s="8">
        <f t="shared" si="220"/>
        <v>0.98809523809523814</v>
      </c>
      <c r="AB643" s="8">
        <f t="shared" si="221"/>
        <v>7.2289156626506021E-2</v>
      </c>
      <c r="AC643" s="8">
        <f t="shared" si="222"/>
        <v>2.4096385542168676E-2</v>
      </c>
      <c r="AD643" s="8">
        <f t="shared" si="223"/>
        <v>0.92771084337349397</v>
      </c>
      <c r="AE643" s="11">
        <f t="shared" si="224"/>
        <v>0.51666666666666672</v>
      </c>
      <c r="AF643" s="11">
        <f t="shared" si="225"/>
        <v>67.924528301886795</v>
      </c>
      <c r="AG643" s="11">
        <f t="shared" si="226"/>
        <v>12.219444444444445</v>
      </c>
      <c r="AH643" s="13">
        <f t="shared" si="227"/>
        <v>10.916666666666666</v>
      </c>
      <c r="AI643">
        <f t="shared" si="228"/>
        <v>11.433333333333334</v>
      </c>
      <c r="AJ643" s="14">
        <f t="shared" si="229"/>
        <v>0.95481049562682208</v>
      </c>
      <c r="AK643">
        <f t="shared" si="230"/>
        <v>73.469387755102048</v>
      </c>
      <c r="AL643" s="8">
        <f t="shared" si="231"/>
        <v>0.92452830188679236</v>
      </c>
      <c r="AM643" s="8">
        <f t="shared" si="232"/>
        <v>0.92771084337349397</v>
      </c>
      <c r="AN643" s="16">
        <f t="shared" si="233"/>
        <v>0.81893612184587383</v>
      </c>
      <c r="AO643" s="16">
        <f t="shared" si="234"/>
        <v>0.86089925315792348</v>
      </c>
      <c r="AP643" s="17">
        <f t="shared" si="235"/>
        <v>17800.73</v>
      </c>
      <c r="AQ643" s="17">
        <f t="shared" si="236"/>
        <v>21.446662650602409</v>
      </c>
      <c r="AR643" s="17">
        <f t="shared" si="237"/>
        <v>11115.18</v>
      </c>
      <c r="AS643" s="17">
        <f t="shared" si="238"/>
        <v>13.39178313253012</v>
      </c>
      <c r="AT643" s="18" t="str">
        <f t="shared" si="239"/>
        <v>Medium</v>
      </c>
      <c r="AU643" s="16" t="str">
        <f t="shared" si="240"/>
        <v>Warning</v>
      </c>
      <c r="AV643" s="17">
        <f t="shared" si="241"/>
        <v>428.93325301204817</v>
      </c>
    </row>
    <row r="644" spans="1:48">
      <c r="A644">
        <v>643</v>
      </c>
      <c r="B644" s="2">
        <v>46164</v>
      </c>
      <c r="C644" t="s">
        <v>26</v>
      </c>
      <c r="D644" t="s">
        <v>55</v>
      </c>
      <c r="E644" t="s">
        <v>98</v>
      </c>
      <c r="F644" t="s">
        <v>57</v>
      </c>
      <c r="G644" t="s">
        <v>58</v>
      </c>
      <c r="H644" t="s">
        <v>746</v>
      </c>
      <c r="I644" t="s">
        <v>94</v>
      </c>
      <c r="J644" s="4">
        <v>864</v>
      </c>
      <c r="K644" s="4">
        <v>775</v>
      </c>
      <c r="L644" s="4">
        <v>697</v>
      </c>
      <c r="M644" s="4">
        <v>78</v>
      </c>
      <c r="N644" s="4">
        <v>27</v>
      </c>
      <c r="O644" s="4">
        <v>18</v>
      </c>
      <c r="P644" t="s">
        <v>83</v>
      </c>
      <c r="Q644" s="4">
        <v>49</v>
      </c>
      <c r="R644" s="4">
        <v>52</v>
      </c>
      <c r="S644" s="4">
        <v>66.5</v>
      </c>
      <c r="T644" s="5">
        <v>2.29</v>
      </c>
      <c r="U644" s="5">
        <v>23.1</v>
      </c>
      <c r="V644" s="43">
        <v>17065.14</v>
      </c>
      <c r="W644" s="5">
        <v>9.4</v>
      </c>
      <c r="X644" s="6" t="s">
        <v>45</v>
      </c>
      <c r="Y644" s="4">
        <v>40</v>
      </c>
      <c r="Z644" s="43">
        <v>25794.46</v>
      </c>
      <c r="AA644" s="8">
        <f t="shared" si="220"/>
        <v>0.8969907407407407</v>
      </c>
      <c r="AB644" s="8">
        <f t="shared" si="221"/>
        <v>0.10064516129032258</v>
      </c>
      <c r="AC644" s="8">
        <f t="shared" si="222"/>
        <v>3.4838709677419352E-2</v>
      </c>
      <c r="AD644" s="8">
        <f t="shared" si="223"/>
        <v>0.89935483870967747</v>
      </c>
      <c r="AE644" s="11">
        <f t="shared" si="224"/>
        <v>0.3</v>
      </c>
      <c r="AF644" s="11">
        <f t="shared" si="225"/>
        <v>69.230769230769226</v>
      </c>
      <c r="AG644" s="11">
        <f t="shared" si="226"/>
        <v>11.194444444444445</v>
      </c>
      <c r="AH644" s="13">
        <f t="shared" si="227"/>
        <v>11.459999999999999</v>
      </c>
      <c r="AI644">
        <f t="shared" si="228"/>
        <v>11.76</v>
      </c>
      <c r="AJ644" s="14">
        <f t="shared" si="229"/>
        <v>0.97448979591836726</v>
      </c>
      <c r="AK644">
        <f t="shared" si="230"/>
        <v>73.469387755102048</v>
      </c>
      <c r="AL644" s="8">
        <f t="shared" si="231"/>
        <v>0.94230769230769218</v>
      </c>
      <c r="AM644" s="8">
        <f t="shared" si="232"/>
        <v>0.89935483870967747</v>
      </c>
      <c r="AN644" s="16">
        <f t="shared" si="233"/>
        <v>0.82584987593052095</v>
      </c>
      <c r="AO644" s="16">
        <f t="shared" si="234"/>
        <v>0.86101646860851577</v>
      </c>
      <c r="AP644" s="17">
        <f t="shared" si="235"/>
        <v>17065.14</v>
      </c>
      <c r="AQ644" s="17">
        <f t="shared" si="236"/>
        <v>22.019535483870968</v>
      </c>
      <c r="AR644" s="17">
        <f t="shared" si="237"/>
        <v>8729.32</v>
      </c>
      <c r="AS644" s="17">
        <f t="shared" si="238"/>
        <v>11.263638709677419</v>
      </c>
      <c r="AT644" s="18" t="str">
        <f t="shared" si="239"/>
        <v>Medium</v>
      </c>
      <c r="AU644" s="16" t="str">
        <f t="shared" si="240"/>
        <v>Warning</v>
      </c>
      <c r="AV644" s="17">
        <f t="shared" si="241"/>
        <v>594.52745806451617</v>
      </c>
    </row>
    <row r="645" spans="1:48">
      <c r="A645">
        <v>644</v>
      </c>
      <c r="B645" s="2">
        <v>46097</v>
      </c>
      <c r="C645" t="s">
        <v>46</v>
      </c>
      <c r="D645" t="s">
        <v>55</v>
      </c>
      <c r="E645" t="s">
        <v>56</v>
      </c>
      <c r="F645" t="s">
        <v>57</v>
      </c>
      <c r="G645" t="s">
        <v>36</v>
      </c>
      <c r="H645" t="s">
        <v>747</v>
      </c>
      <c r="I645" t="s">
        <v>197</v>
      </c>
      <c r="J645" s="4">
        <v>810</v>
      </c>
      <c r="K645" s="4">
        <v>732</v>
      </c>
      <c r="L645" s="4">
        <v>678</v>
      </c>
      <c r="M645" s="4">
        <v>54</v>
      </c>
      <c r="N645" s="4">
        <v>15</v>
      </c>
      <c r="O645" s="4">
        <v>36</v>
      </c>
      <c r="P645" t="s">
        <v>70</v>
      </c>
      <c r="Q645" s="4">
        <v>45</v>
      </c>
      <c r="R645" s="4">
        <v>48</v>
      </c>
      <c r="S645" s="4">
        <v>66</v>
      </c>
      <c r="T645" s="5">
        <v>1.54</v>
      </c>
      <c r="U645" s="5">
        <v>29.61</v>
      </c>
      <c r="V645" s="43">
        <v>15100.9</v>
      </c>
      <c r="W645" s="5">
        <v>8.31</v>
      </c>
      <c r="X645" s="6" t="s">
        <v>89</v>
      </c>
      <c r="Y645" s="4">
        <v>27</v>
      </c>
      <c r="Z645" s="43">
        <v>24057.13</v>
      </c>
      <c r="AA645" s="8">
        <f t="shared" si="220"/>
        <v>0.90370370370370368</v>
      </c>
      <c r="AB645" s="8">
        <f t="shared" si="221"/>
        <v>7.3770491803278687E-2</v>
      </c>
      <c r="AC645" s="8">
        <f t="shared" si="222"/>
        <v>2.0491803278688523E-2</v>
      </c>
      <c r="AD645" s="8">
        <f t="shared" si="223"/>
        <v>0.92622950819672134</v>
      </c>
      <c r="AE645" s="11">
        <f t="shared" si="224"/>
        <v>0.6</v>
      </c>
      <c r="AF645" s="11">
        <f t="shared" si="225"/>
        <v>75</v>
      </c>
      <c r="AG645" s="11">
        <f t="shared" si="226"/>
        <v>9.76</v>
      </c>
      <c r="AH645" s="13">
        <f t="shared" si="227"/>
        <v>9.5250000000000004</v>
      </c>
      <c r="AI645">
        <f t="shared" si="228"/>
        <v>10.125</v>
      </c>
      <c r="AJ645" s="14">
        <f t="shared" si="229"/>
        <v>0.94074074074074077</v>
      </c>
      <c r="AK645">
        <f t="shared" si="230"/>
        <v>80</v>
      </c>
      <c r="AL645" s="8">
        <f t="shared" si="231"/>
        <v>0.9375</v>
      </c>
      <c r="AM645" s="8">
        <f t="shared" si="232"/>
        <v>0.92622950819672134</v>
      </c>
      <c r="AN645" s="16">
        <f t="shared" si="233"/>
        <v>0.81688296903460833</v>
      </c>
      <c r="AO645" s="16">
        <f t="shared" si="234"/>
        <v>0.86111497447035901</v>
      </c>
      <c r="AP645" s="17">
        <f t="shared" si="235"/>
        <v>15100.9</v>
      </c>
      <c r="AQ645" s="17">
        <f t="shared" si="236"/>
        <v>20.629644808743169</v>
      </c>
      <c r="AR645" s="17">
        <f t="shared" si="237"/>
        <v>8956.2300000000014</v>
      </c>
      <c r="AS645" s="17">
        <f t="shared" si="238"/>
        <v>12.235286885245904</v>
      </c>
      <c r="AT645" s="18" t="str">
        <f t="shared" si="239"/>
        <v>Medium</v>
      </c>
      <c r="AU645" s="16" t="str">
        <f t="shared" si="240"/>
        <v>Warning</v>
      </c>
      <c r="AV645" s="17">
        <f t="shared" si="241"/>
        <v>309.44467213114751</v>
      </c>
    </row>
    <row r="646" spans="1:48">
      <c r="A646">
        <v>645</v>
      </c>
      <c r="B646" s="2">
        <v>46196</v>
      </c>
      <c r="C646" t="s">
        <v>46</v>
      </c>
      <c r="D646" t="s">
        <v>27</v>
      </c>
      <c r="E646" t="s">
        <v>28</v>
      </c>
      <c r="F646" t="s">
        <v>29</v>
      </c>
      <c r="G646" t="s">
        <v>103</v>
      </c>
      <c r="H646" t="s">
        <v>748</v>
      </c>
      <c r="I646" t="s">
        <v>134</v>
      </c>
      <c r="J646" s="4">
        <v>668</v>
      </c>
      <c r="K646" s="4">
        <v>694</v>
      </c>
      <c r="L646" s="4">
        <v>657</v>
      </c>
      <c r="M646" s="4">
        <v>37</v>
      </c>
      <c r="N646" s="4">
        <v>8</v>
      </c>
      <c r="O646" s="4">
        <v>18</v>
      </c>
      <c r="P646" t="s">
        <v>54</v>
      </c>
      <c r="Q646" s="4">
        <v>57</v>
      </c>
      <c r="R646" s="4">
        <v>56</v>
      </c>
      <c r="S646" s="4">
        <v>72.8</v>
      </c>
      <c r="T646" s="5">
        <v>1.83</v>
      </c>
      <c r="U646" s="5">
        <v>21.78</v>
      </c>
      <c r="V646" s="43">
        <v>18363.48</v>
      </c>
      <c r="W646" s="5">
        <v>10.16</v>
      </c>
      <c r="X646" s="6" t="s">
        <v>89</v>
      </c>
      <c r="Y646" s="4">
        <v>32</v>
      </c>
      <c r="Z646" s="43">
        <v>29849.24</v>
      </c>
      <c r="AA646" s="8">
        <f t="shared" si="220"/>
        <v>1.0389221556886228</v>
      </c>
      <c r="AB646" s="8">
        <f t="shared" si="221"/>
        <v>5.3314121037463975E-2</v>
      </c>
      <c r="AC646" s="8">
        <f t="shared" si="222"/>
        <v>1.1527377521613832E-2</v>
      </c>
      <c r="AD646" s="8">
        <f t="shared" si="223"/>
        <v>0.94668587896253598</v>
      </c>
      <c r="AE646" s="11">
        <f t="shared" si="224"/>
        <v>0.3</v>
      </c>
      <c r="AF646" s="11">
        <f t="shared" si="225"/>
        <v>64.285714285714292</v>
      </c>
      <c r="AG646" s="11">
        <f t="shared" si="226"/>
        <v>10.795555555555556</v>
      </c>
      <c r="AH646" s="13">
        <f t="shared" si="227"/>
        <v>10.276666666666666</v>
      </c>
      <c r="AI646">
        <f t="shared" si="228"/>
        <v>10.576666666666666</v>
      </c>
      <c r="AJ646" s="14">
        <f t="shared" si="229"/>
        <v>0.97163567601638823</v>
      </c>
      <c r="AK646">
        <f t="shared" si="230"/>
        <v>63.157894736842103</v>
      </c>
      <c r="AL646" s="8">
        <f t="shared" si="231"/>
        <v>1.017857142857143</v>
      </c>
      <c r="AM646" s="8">
        <f t="shared" si="232"/>
        <v>0.94668587896253598</v>
      </c>
      <c r="AN646" s="16">
        <f t="shared" si="233"/>
        <v>0.93625937708773477</v>
      </c>
      <c r="AO646" s="16">
        <f t="shared" si="234"/>
        <v>0.86123922167663935</v>
      </c>
      <c r="AP646" s="17">
        <f t="shared" si="235"/>
        <v>18363.48</v>
      </c>
      <c r="AQ646" s="17">
        <f t="shared" si="236"/>
        <v>26.460345821325649</v>
      </c>
      <c r="AR646" s="17">
        <f t="shared" si="237"/>
        <v>11485.760000000002</v>
      </c>
      <c r="AS646" s="17">
        <f t="shared" si="238"/>
        <v>16.550086455331414</v>
      </c>
      <c r="AT646" s="18" t="str">
        <f t="shared" si="239"/>
        <v>Low</v>
      </c>
      <c r="AU646" s="16" t="str">
        <f t="shared" si="240"/>
        <v>Normal</v>
      </c>
      <c r="AV646" s="17">
        <f t="shared" si="241"/>
        <v>211.6827665706052</v>
      </c>
    </row>
    <row r="647" spans="1:48">
      <c r="A647">
        <v>646</v>
      </c>
      <c r="B647" s="2">
        <v>46059</v>
      </c>
      <c r="C647" t="s">
        <v>46</v>
      </c>
      <c r="D647" t="s">
        <v>40</v>
      </c>
      <c r="E647" t="s">
        <v>74</v>
      </c>
      <c r="F647" t="s">
        <v>42</v>
      </c>
      <c r="G647" t="s">
        <v>47</v>
      </c>
      <c r="H647" t="s">
        <v>749</v>
      </c>
      <c r="I647" t="s">
        <v>86</v>
      </c>
      <c r="J647" s="4">
        <v>609</v>
      </c>
      <c r="K647" s="4">
        <v>599</v>
      </c>
      <c r="L647" s="4">
        <v>567</v>
      </c>
      <c r="M647" s="4">
        <v>32</v>
      </c>
      <c r="N647" s="4">
        <v>9</v>
      </c>
      <c r="O647" s="4">
        <v>46</v>
      </c>
      <c r="P647" t="s">
        <v>54</v>
      </c>
      <c r="Q647" s="4">
        <v>64</v>
      </c>
      <c r="R647" s="4">
        <v>62</v>
      </c>
      <c r="S647" s="4">
        <v>73.2</v>
      </c>
      <c r="T647" s="5">
        <v>0.87</v>
      </c>
      <c r="U647" s="5">
        <v>24.79</v>
      </c>
      <c r="V647" s="43">
        <v>19556.2</v>
      </c>
      <c r="W647" s="5">
        <v>9.43</v>
      </c>
      <c r="X647" s="6" t="s">
        <v>45</v>
      </c>
      <c r="Y647" s="4">
        <v>39</v>
      </c>
      <c r="Z647" s="43">
        <v>28989.37</v>
      </c>
      <c r="AA647" s="8">
        <f t="shared" si="220"/>
        <v>0.98357963875205257</v>
      </c>
      <c r="AB647" s="8">
        <f t="shared" si="221"/>
        <v>5.3422370617696162E-2</v>
      </c>
      <c r="AC647" s="8">
        <f t="shared" si="222"/>
        <v>1.5025041736227046E-2</v>
      </c>
      <c r="AD647" s="8">
        <f t="shared" si="223"/>
        <v>0.94657762938230383</v>
      </c>
      <c r="AE647" s="11">
        <f t="shared" si="224"/>
        <v>0.76666666666666672</v>
      </c>
      <c r="AF647" s="11">
        <f t="shared" si="225"/>
        <v>58.064516129032256</v>
      </c>
      <c r="AG647" s="11">
        <f t="shared" si="226"/>
        <v>10.316111111111111</v>
      </c>
      <c r="AH647" s="13">
        <f t="shared" si="227"/>
        <v>10.059999999999999</v>
      </c>
      <c r="AI647">
        <f t="shared" si="228"/>
        <v>10.826666666666666</v>
      </c>
      <c r="AJ647" s="14">
        <f t="shared" si="229"/>
        <v>0.92918719211822653</v>
      </c>
      <c r="AK647">
        <f t="shared" si="230"/>
        <v>56.25</v>
      </c>
      <c r="AL647" s="8">
        <f t="shared" si="231"/>
        <v>1.032258064516129</v>
      </c>
      <c r="AM647" s="8">
        <f t="shared" si="232"/>
        <v>0.94657762938230383</v>
      </c>
      <c r="AN647" s="16">
        <f t="shared" si="233"/>
        <v>0.90792031955372399</v>
      </c>
      <c r="AO647" s="16">
        <f t="shared" si="234"/>
        <v>0.86102789729519957</v>
      </c>
      <c r="AP647" s="17">
        <f t="shared" si="235"/>
        <v>19556.2</v>
      </c>
      <c r="AQ647" s="17">
        <f t="shared" si="236"/>
        <v>32.648080133555929</v>
      </c>
      <c r="AR647" s="17">
        <f t="shared" si="237"/>
        <v>9433.1699999999983</v>
      </c>
      <c r="AS647" s="17">
        <f t="shared" si="238"/>
        <v>15.74819699499165</v>
      </c>
      <c r="AT647" s="18" t="str">
        <f t="shared" si="239"/>
        <v>High</v>
      </c>
      <c r="AU647" s="16" t="str">
        <f t="shared" si="240"/>
        <v>Normal</v>
      </c>
      <c r="AV647" s="17">
        <f t="shared" si="241"/>
        <v>293.83272120200337</v>
      </c>
    </row>
    <row r="648" spans="1:48">
      <c r="A648">
        <v>647</v>
      </c>
      <c r="B648" s="2">
        <v>46194</v>
      </c>
      <c r="C648" t="s">
        <v>46</v>
      </c>
      <c r="D648" t="s">
        <v>77</v>
      </c>
      <c r="E648" t="s">
        <v>105</v>
      </c>
      <c r="F648" t="s">
        <v>29</v>
      </c>
      <c r="G648" t="s">
        <v>47</v>
      </c>
      <c r="H648" t="s">
        <v>750</v>
      </c>
      <c r="I648" t="s">
        <v>143</v>
      </c>
      <c r="J648" s="4">
        <v>664</v>
      </c>
      <c r="K648" s="4">
        <v>730</v>
      </c>
      <c r="L648" s="4">
        <v>676</v>
      </c>
      <c r="M648" s="4">
        <v>54</v>
      </c>
      <c r="N648" s="4">
        <v>20</v>
      </c>
      <c r="O648" s="4">
        <v>24</v>
      </c>
      <c r="P648" t="s">
        <v>83</v>
      </c>
      <c r="Q648" s="4">
        <v>64</v>
      </c>
      <c r="R648" s="4">
        <v>67</v>
      </c>
      <c r="S648" s="4">
        <v>70.8</v>
      </c>
      <c r="T648" s="5">
        <v>1.67</v>
      </c>
      <c r="U648" s="5">
        <v>29.11</v>
      </c>
      <c r="V648" s="43">
        <v>23344.49</v>
      </c>
      <c r="W648" s="5">
        <v>9.89</v>
      </c>
      <c r="X648" s="6" t="s">
        <v>34</v>
      </c>
      <c r="Y648" s="4">
        <v>23</v>
      </c>
      <c r="Z648" s="43">
        <v>35491.4</v>
      </c>
      <c r="AA648" s="8">
        <f t="shared" si="220"/>
        <v>1.0993975903614457</v>
      </c>
      <c r="AB648" s="8">
        <f t="shared" si="221"/>
        <v>7.3972602739726029E-2</v>
      </c>
      <c r="AC648" s="8">
        <f t="shared" si="222"/>
        <v>2.7397260273972601E-2</v>
      </c>
      <c r="AD648" s="8">
        <f t="shared" si="223"/>
        <v>0.92602739726027394</v>
      </c>
      <c r="AE648" s="11">
        <f t="shared" si="224"/>
        <v>0.4</v>
      </c>
      <c r="AF648" s="11">
        <f t="shared" si="225"/>
        <v>53.731343283582092</v>
      </c>
      <c r="AG648" s="11">
        <f t="shared" si="226"/>
        <v>13.58611111111111</v>
      </c>
      <c r="AH648" s="13">
        <f t="shared" si="227"/>
        <v>11.404444444444444</v>
      </c>
      <c r="AI648">
        <f t="shared" si="228"/>
        <v>11.804444444444444</v>
      </c>
      <c r="AJ648" s="14">
        <f t="shared" si="229"/>
        <v>0.96611445783132532</v>
      </c>
      <c r="AK648">
        <f t="shared" si="230"/>
        <v>56.25</v>
      </c>
      <c r="AL648" s="8">
        <f t="shared" si="231"/>
        <v>0.95522388059701502</v>
      </c>
      <c r="AM648" s="8">
        <f t="shared" si="232"/>
        <v>0.92602739726027394</v>
      </c>
      <c r="AN648" s="16">
        <f t="shared" si="233"/>
        <v>0.85458957071385122</v>
      </c>
      <c r="AO648" s="16">
        <f t="shared" si="234"/>
        <v>0.86089543282554282</v>
      </c>
      <c r="AP648" s="17">
        <f t="shared" si="235"/>
        <v>23344.49</v>
      </c>
      <c r="AQ648" s="17">
        <f t="shared" si="236"/>
        <v>31.978753424657537</v>
      </c>
      <c r="AR648" s="17">
        <f t="shared" si="237"/>
        <v>12146.91</v>
      </c>
      <c r="AS648" s="17">
        <f t="shared" si="238"/>
        <v>16.639602739726026</v>
      </c>
      <c r="AT648" s="18" t="str">
        <f t="shared" si="239"/>
        <v>Low</v>
      </c>
      <c r="AU648" s="16" t="str">
        <f t="shared" si="240"/>
        <v>Normal</v>
      </c>
      <c r="AV648" s="17">
        <f t="shared" si="241"/>
        <v>639.57506849315075</v>
      </c>
    </row>
    <row r="649" spans="1:48">
      <c r="A649">
        <v>648</v>
      </c>
      <c r="B649" s="2">
        <v>46046</v>
      </c>
      <c r="C649" t="s">
        <v>46</v>
      </c>
      <c r="D649" t="s">
        <v>55</v>
      </c>
      <c r="E649" t="s">
        <v>98</v>
      </c>
      <c r="F649" t="s">
        <v>29</v>
      </c>
      <c r="G649" t="s">
        <v>103</v>
      </c>
      <c r="H649" t="s">
        <v>751</v>
      </c>
      <c r="I649" t="s">
        <v>140</v>
      </c>
      <c r="J649" s="4">
        <v>523</v>
      </c>
      <c r="K649" s="4">
        <v>502</v>
      </c>
      <c r="L649" s="4">
        <v>456</v>
      </c>
      <c r="M649" s="4">
        <v>46</v>
      </c>
      <c r="N649" s="4">
        <v>18</v>
      </c>
      <c r="O649" s="4">
        <v>28</v>
      </c>
      <c r="P649" t="s">
        <v>76</v>
      </c>
      <c r="Q649" s="4">
        <v>57</v>
      </c>
      <c r="R649" s="4">
        <v>63</v>
      </c>
      <c r="S649" s="4">
        <v>73.5</v>
      </c>
      <c r="T649" s="5">
        <v>1.78</v>
      </c>
      <c r="U649" s="5">
        <v>16.760000000000002</v>
      </c>
      <c r="V649" s="43">
        <v>14264.24</v>
      </c>
      <c r="W649" s="5">
        <v>8.17</v>
      </c>
      <c r="X649" s="6" t="s">
        <v>34</v>
      </c>
      <c r="Y649" s="4">
        <v>18</v>
      </c>
      <c r="Z649" s="43">
        <v>21086.26</v>
      </c>
      <c r="AA649" s="8">
        <f t="shared" si="220"/>
        <v>0.95984703632887192</v>
      </c>
      <c r="AB649" s="8">
        <f t="shared" si="221"/>
        <v>9.1633466135458169E-2</v>
      </c>
      <c r="AC649" s="8">
        <f t="shared" si="222"/>
        <v>3.5856573705179286E-2</v>
      </c>
      <c r="AD649" s="8">
        <f t="shared" si="223"/>
        <v>0.9083665338645418</v>
      </c>
      <c r="AE649" s="11">
        <f t="shared" si="224"/>
        <v>0.46666666666666667</v>
      </c>
      <c r="AF649" s="11">
        <f t="shared" si="225"/>
        <v>57.142857142857146</v>
      </c>
      <c r="AG649" s="11">
        <f t="shared" si="226"/>
        <v>8.7850000000000001</v>
      </c>
      <c r="AH649" s="13">
        <f t="shared" si="227"/>
        <v>7.8141666666666669</v>
      </c>
      <c r="AI649">
        <f t="shared" si="228"/>
        <v>8.2808333333333337</v>
      </c>
      <c r="AJ649" s="14">
        <f t="shared" si="229"/>
        <v>0.94364496326859215</v>
      </c>
      <c r="AK649">
        <f t="shared" si="230"/>
        <v>63.157894736842103</v>
      </c>
      <c r="AL649" s="8">
        <f t="shared" si="231"/>
        <v>0.90476190476190488</v>
      </c>
      <c r="AM649" s="8">
        <f t="shared" si="232"/>
        <v>0.9083665338645418</v>
      </c>
      <c r="AN649" s="16">
        <f t="shared" si="233"/>
        <v>0.7755397421513075</v>
      </c>
      <c r="AO649" s="16">
        <f t="shared" si="234"/>
        <v>0.86091329645758741</v>
      </c>
      <c r="AP649" s="17">
        <f t="shared" si="235"/>
        <v>14264.24</v>
      </c>
      <c r="AQ649" s="17">
        <f t="shared" si="236"/>
        <v>28.414820717131473</v>
      </c>
      <c r="AR649" s="17">
        <f t="shared" si="237"/>
        <v>6822.0199999999986</v>
      </c>
      <c r="AS649" s="17">
        <f t="shared" si="238"/>
        <v>13.589681274900396</v>
      </c>
      <c r="AT649" s="18" t="str">
        <f t="shared" si="239"/>
        <v>Medium</v>
      </c>
      <c r="AU649" s="16" t="str">
        <f t="shared" si="240"/>
        <v>Warning</v>
      </c>
      <c r="AV649" s="17">
        <f t="shared" si="241"/>
        <v>511.46677290836652</v>
      </c>
    </row>
    <row r="650" spans="1:48">
      <c r="A650">
        <v>649</v>
      </c>
      <c r="B650" s="2">
        <v>46102</v>
      </c>
      <c r="C650" t="s">
        <v>46</v>
      </c>
      <c r="D650" t="s">
        <v>27</v>
      </c>
      <c r="E650" t="s">
        <v>51</v>
      </c>
      <c r="F650" t="s">
        <v>57</v>
      </c>
      <c r="G650" t="s">
        <v>30</v>
      </c>
      <c r="H650" t="s">
        <v>752</v>
      </c>
      <c r="I650" t="s">
        <v>265</v>
      </c>
      <c r="J650" s="4">
        <v>720</v>
      </c>
      <c r="K650" s="4">
        <v>612</v>
      </c>
      <c r="L650" s="4">
        <v>586</v>
      </c>
      <c r="M650" s="4">
        <v>26</v>
      </c>
      <c r="N650" s="4">
        <v>5</v>
      </c>
      <c r="O650" s="4">
        <v>6</v>
      </c>
      <c r="P650" t="s">
        <v>54</v>
      </c>
      <c r="Q650" s="4">
        <v>42</v>
      </c>
      <c r="R650" s="4">
        <v>47</v>
      </c>
      <c r="S650" s="4">
        <v>72.599999999999994</v>
      </c>
      <c r="T650" s="5">
        <v>2.42</v>
      </c>
      <c r="U650" s="5">
        <v>22.86</v>
      </c>
      <c r="V650" s="43">
        <v>11097.61</v>
      </c>
      <c r="W650" s="5">
        <v>8.84</v>
      </c>
      <c r="X650" s="6" t="s">
        <v>50</v>
      </c>
      <c r="Y650" s="4">
        <v>31</v>
      </c>
      <c r="Z650" s="43">
        <v>18243.349999999999</v>
      </c>
      <c r="AA650" s="8">
        <f t="shared" si="220"/>
        <v>0.85</v>
      </c>
      <c r="AB650" s="8">
        <f t="shared" si="221"/>
        <v>4.2483660130718956E-2</v>
      </c>
      <c r="AC650" s="8">
        <f t="shared" si="222"/>
        <v>8.1699346405228763E-3</v>
      </c>
      <c r="AD650" s="8">
        <f t="shared" si="223"/>
        <v>0.95751633986928109</v>
      </c>
      <c r="AE650" s="11">
        <f t="shared" si="224"/>
        <v>0.1</v>
      </c>
      <c r="AF650" s="11">
        <f t="shared" si="225"/>
        <v>76.59574468085107</v>
      </c>
      <c r="AG650" s="11">
        <f t="shared" si="226"/>
        <v>7.99</v>
      </c>
      <c r="AH650" s="13">
        <f t="shared" si="227"/>
        <v>8.3000000000000007</v>
      </c>
      <c r="AI650">
        <f t="shared" si="228"/>
        <v>8.4</v>
      </c>
      <c r="AJ650" s="14">
        <f t="shared" si="229"/>
        <v>0.98809523809523814</v>
      </c>
      <c r="AK650">
        <f t="shared" si="230"/>
        <v>85.714285714285708</v>
      </c>
      <c r="AL650" s="8">
        <f t="shared" si="231"/>
        <v>0.89361702127659592</v>
      </c>
      <c r="AM650" s="8">
        <f t="shared" si="232"/>
        <v>0.95751633986928109</v>
      </c>
      <c r="AN650" s="16">
        <f t="shared" si="233"/>
        <v>0.84546655541649307</v>
      </c>
      <c r="AO650" s="16">
        <f t="shared" si="234"/>
        <v>0.86115583496413928</v>
      </c>
      <c r="AP650" s="17">
        <f t="shared" si="235"/>
        <v>11097.61</v>
      </c>
      <c r="AQ650" s="17">
        <f t="shared" si="236"/>
        <v>18.133349673202616</v>
      </c>
      <c r="AR650" s="17">
        <f t="shared" si="237"/>
        <v>7145.739999999998</v>
      </c>
      <c r="AS650" s="17">
        <f t="shared" si="238"/>
        <v>11.676045751633984</v>
      </c>
      <c r="AT650" s="18" t="str">
        <f t="shared" si="239"/>
        <v>Medium</v>
      </c>
      <c r="AU650" s="16" t="str">
        <f t="shared" si="240"/>
        <v>Warning</v>
      </c>
      <c r="AV650" s="17">
        <f t="shared" si="241"/>
        <v>90.666748366013081</v>
      </c>
    </row>
    <row r="651" spans="1:48">
      <c r="A651">
        <v>650</v>
      </c>
      <c r="B651" s="2">
        <v>46039</v>
      </c>
      <c r="C651" t="s">
        <v>46</v>
      </c>
      <c r="D651" t="s">
        <v>55</v>
      </c>
      <c r="E651" t="s">
        <v>56</v>
      </c>
      <c r="F651" t="s">
        <v>42</v>
      </c>
      <c r="G651" t="s">
        <v>58</v>
      </c>
      <c r="H651" t="s">
        <v>753</v>
      </c>
      <c r="I651" t="s">
        <v>122</v>
      </c>
      <c r="J651" s="4">
        <v>657</v>
      </c>
      <c r="K651" s="4">
        <v>692</v>
      </c>
      <c r="L651" s="4">
        <v>641</v>
      </c>
      <c r="M651" s="4">
        <v>51</v>
      </c>
      <c r="N651" s="4">
        <v>17</v>
      </c>
      <c r="O651" s="4">
        <v>15</v>
      </c>
      <c r="P651" t="s">
        <v>61</v>
      </c>
      <c r="Q651" s="4">
        <v>49</v>
      </c>
      <c r="R651" s="4">
        <v>53</v>
      </c>
      <c r="S651" s="4">
        <v>62</v>
      </c>
      <c r="T651" s="5">
        <v>1.97</v>
      </c>
      <c r="U651" s="5">
        <v>25.57</v>
      </c>
      <c r="V651" s="43">
        <v>14983.51</v>
      </c>
      <c r="W651" s="5">
        <v>9.8000000000000007</v>
      </c>
      <c r="X651" s="6" t="s">
        <v>34</v>
      </c>
      <c r="Y651" s="4">
        <v>6</v>
      </c>
      <c r="Z651" s="43">
        <v>24936.33</v>
      </c>
      <c r="AA651" s="8">
        <f t="shared" si="220"/>
        <v>1.0532724505327244</v>
      </c>
      <c r="AB651" s="8">
        <f t="shared" si="221"/>
        <v>7.3699421965317924E-2</v>
      </c>
      <c r="AC651" s="8">
        <f t="shared" si="222"/>
        <v>2.4566473988439308E-2</v>
      </c>
      <c r="AD651" s="8">
        <f t="shared" si="223"/>
        <v>0.92630057803468213</v>
      </c>
      <c r="AE651" s="11">
        <f t="shared" si="224"/>
        <v>0.25</v>
      </c>
      <c r="AF651" s="11">
        <f t="shared" si="225"/>
        <v>67.924528301886795</v>
      </c>
      <c r="AG651" s="11">
        <f t="shared" si="226"/>
        <v>10.187777777777777</v>
      </c>
      <c r="AH651" s="13">
        <f t="shared" si="227"/>
        <v>8.6925000000000008</v>
      </c>
      <c r="AI651">
        <f t="shared" si="228"/>
        <v>8.9425000000000008</v>
      </c>
      <c r="AJ651" s="14">
        <f t="shared" si="229"/>
        <v>0.97204361196533406</v>
      </c>
      <c r="AK651">
        <f t="shared" si="230"/>
        <v>73.469387755102048</v>
      </c>
      <c r="AL651" s="8">
        <f t="shared" si="231"/>
        <v>0.92452830188679236</v>
      </c>
      <c r="AM651" s="8">
        <f t="shared" si="232"/>
        <v>0.92630057803468213</v>
      </c>
      <c r="AN651" s="16">
        <f t="shared" si="233"/>
        <v>0.83244949853362349</v>
      </c>
      <c r="AO651" s="16">
        <f t="shared" si="234"/>
        <v>0.86120053376626926</v>
      </c>
      <c r="AP651" s="17">
        <f t="shared" si="235"/>
        <v>14983.51</v>
      </c>
      <c r="AQ651" s="17">
        <f t="shared" si="236"/>
        <v>21.652471098265895</v>
      </c>
      <c r="AR651" s="17">
        <f t="shared" si="237"/>
        <v>9952.8200000000015</v>
      </c>
      <c r="AS651" s="17">
        <f t="shared" si="238"/>
        <v>14.382687861271679</v>
      </c>
      <c r="AT651" s="18" t="str">
        <f t="shared" si="239"/>
        <v>Low</v>
      </c>
      <c r="AU651" s="16" t="str">
        <f t="shared" si="240"/>
        <v>Warning</v>
      </c>
      <c r="AV651" s="17">
        <f t="shared" si="241"/>
        <v>368.09200867052022</v>
      </c>
    </row>
    <row r="652" spans="1:48">
      <c r="A652">
        <v>651</v>
      </c>
      <c r="B652" s="2">
        <v>46135</v>
      </c>
      <c r="C652" t="s">
        <v>46</v>
      </c>
      <c r="D652" t="s">
        <v>55</v>
      </c>
      <c r="E652" t="s">
        <v>98</v>
      </c>
      <c r="F652" t="s">
        <v>29</v>
      </c>
      <c r="G652" t="s">
        <v>30</v>
      </c>
      <c r="H652" t="s">
        <v>754</v>
      </c>
      <c r="I652" t="s">
        <v>197</v>
      </c>
      <c r="J652" s="4">
        <v>791</v>
      </c>
      <c r="K652" s="4">
        <v>837</v>
      </c>
      <c r="L652" s="4">
        <v>758</v>
      </c>
      <c r="M652" s="4">
        <v>79</v>
      </c>
      <c r="N652" s="4">
        <v>22</v>
      </c>
      <c r="O652" s="4">
        <v>9</v>
      </c>
      <c r="P652" t="s">
        <v>33</v>
      </c>
      <c r="Q652" s="4">
        <v>42</v>
      </c>
      <c r="R652" s="4">
        <v>42</v>
      </c>
      <c r="S652" s="4">
        <v>64.099999999999994</v>
      </c>
      <c r="T652" s="5">
        <v>1.51</v>
      </c>
      <c r="U652" s="5">
        <v>24.33</v>
      </c>
      <c r="V652" s="43">
        <v>15854.79</v>
      </c>
      <c r="W652" s="5">
        <v>9.7200000000000006</v>
      </c>
      <c r="X652" s="6" t="s">
        <v>89</v>
      </c>
      <c r="Y652" s="4">
        <v>25</v>
      </c>
      <c r="Z652" s="43">
        <v>23911.87</v>
      </c>
      <c r="AA652" s="8">
        <f t="shared" si="220"/>
        <v>1.0581542351453856</v>
      </c>
      <c r="AB652" s="8">
        <f t="shared" si="221"/>
        <v>9.4384707287933092E-2</v>
      </c>
      <c r="AC652" s="8">
        <f t="shared" si="222"/>
        <v>2.6284348864994027E-2</v>
      </c>
      <c r="AD652" s="8">
        <f t="shared" si="223"/>
        <v>0.90561529271206687</v>
      </c>
      <c r="AE652" s="11">
        <f t="shared" si="224"/>
        <v>0.15</v>
      </c>
      <c r="AF652" s="11">
        <f t="shared" si="225"/>
        <v>85.714285714285708</v>
      </c>
      <c r="AG652" s="11">
        <f t="shared" si="226"/>
        <v>9.7650000000000006</v>
      </c>
      <c r="AH652" s="13">
        <f t="shared" si="227"/>
        <v>9.0783333333333331</v>
      </c>
      <c r="AI652">
        <f t="shared" si="228"/>
        <v>9.2283333333333335</v>
      </c>
      <c r="AJ652" s="14">
        <f t="shared" si="229"/>
        <v>0.98374571067364991</v>
      </c>
      <c r="AK652">
        <f t="shared" si="230"/>
        <v>85.714285714285708</v>
      </c>
      <c r="AL652" s="8">
        <f t="shared" si="231"/>
        <v>1</v>
      </c>
      <c r="AM652" s="8">
        <f t="shared" si="232"/>
        <v>0.90561529271206687</v>
      </c>
      <c r="AN652" s="16">
        <f t="shared" si="233"/>
        <v>0.89089515972595767</v>
      </c>
      <c r="AO652" s="16">
        <f t="shared" si="234"/>
        <v>0.86128267958121973</v>
      </c>
      <c r="AP652" s="17">
        <f t="shared" si="235"/>
        <v>15854.79</v>
      </c>
      <c r="AQ652" s="17">
        <f t="shared" si="236"/>
        <v>18.942401433691757</v>
      </c>
      <c r="AR652" s="17">
        <f t="shared" si="237"/>
        <v>8057.0799999999981</v>
      </c>
      <c r="AS652" s="17">
        <f t="shared" si="238"/>
        <v>9.6261409796893638</v>
      </c>
      <c r="AT652" s="18" t="str">
        <f t="shared" si="239"/>
        <v>Low</v>
      </c>
      <c r="AU652" s="16" t="str">
        <f t="shared" si="240"/>
        <v>Normal</v>
      </c>
      <c r="AV652" s="17">
        <f t="shared" si="241"/>
        <v>416.73283154121862</v>
      </c>
    </row>
    <row r="653" spans="1:48">
      <c r="A653">
        <v>652</v>
      </c>
      <c r="B653" s="2">
        <v>46124</v>
      </c>
      <c r="C653" t="s">
        <v>46</v>
      </c>
      <c r="D653" t="s">
        <v>27</v>
      </c>
      <c r="E653" t="s">
        <v>51</v>
      </c>
      <c r="F653" t="s">
        <v>29</v>
      </c>
      <c r="G653" t="s">
        <v>58</v>
      </c>
      <c r="H653" t="s">
        <v>755</v>
      </c>
      <c r="I653" t="s">
        <v>119</v>
      </c>
      <c r="J653" s="4">
        <v>687</v>
      </c>
      <c r="K653" s="4">
        <v>797</v>
      </c>
      <c r="L653" s="4">
        <v>769</v>
      </c>
      <c r="M653" s="4">
        <v>28</v>
      </c>
      <c r="N653" s="4">
        <v>6</v>
      </c>
      <c r="O653" s="4">
        <v>9</v>
      </c>
      <c r="P653" t="s">
        <v>33</v>
      </c>
      <c r="Q653" s="4">
        <v>49</v>
      </c>
      <c r="R653" s="4">
        <v>49</v>
      </c>
      <c r="S653" s="4">
        <v>74.3</v>
      </c>
      <c r="T653" s="5">
        <v>1.98</v>
      </c>
      <c r="U653" s="5">
        <v>23.05</v>
      </c>
      <c r="V653" s="43">
        <v>18373.77</v>
      </c>
      <c r="W653" s="5">
        <v>8.98</v>
      </c>
      <c r="X653" s="6" t="s">
        <v>34</v>
      </c>
      <c r="Y653" s="4">
        <v>24</v>
      </c>
      <c r="Z653" s="43">
        <v>29402.46</v>
      </c>
      <c r="AA653" s="8">
        <f t="shared" si="220"/>
        <v>1.1601164483260553</v>
      </c>
      <c r="AB653" s="8">
        <f t="shared" si="221"/>
        <v>3.5131744040150563E-2</v>
      </c>
      <c r="AC653" s="8">
        <f t="shared" si="222"/>
        <v>7.5282308657465494E-3</v>
      </c>
      <c r="AD653" s="8">
        <f t="shared" si="223"/>
        <v>0.96486825595984949</v>
      </c>
      <c r="AE653" s="11">
        <f t="shared" si="224"/>
        <v>0.15</v>
      </c>
      <c r="AF653" s="11">
        <f t="shared" si="225"/>
        <v>73.469387755102048</v>
      </c>
      <c r="AG653" s="11">
        <f t="shared" si="226"/>
        <v>10.848055555555556</v>
      </c>
      <c r="AH653" s="13">
        <f t="shared" si="227"/>
        <v>9.2008333333333336</v>
      </c>
      <c r="AI653">
        <f t="shared" si="228"/>
        <v>9.350833333333334</v>
      </c>
      <c r="AJ653" s="14">
        <f t="shared" si="229"/>
        <v>0.9839586489617681</v>
      </c>
      <c r="AK653">
        <f t="shared" si="230"/>
        <v>73.469387755102048</v>
      </c>
      <c r="AL653" s="8">
        <f t="shared" si="231"/>
        <v>1</v>
      </c>
      <c r="AM653" s="8">
        <f t="shared" si="232"/>
        <v>0.96486825595984949</v>
      </c>
      <c r="AN653" s="16">
        <f t="shared" si="233"/>
        <v>0.949390465560351</v>
      </c>
      <c r="AO653" s="16">
        <f t="shared" si="234"/>
        <v>0.86119783006791117</v>
      </c>
      <c r="AP653" s="17">
        <f t="shared" si="235"/>
        <v>18373.77</v>
      </c>
      <c r="AQ653" s="17">
        <f t="shared" si="236"/>
        <v>23.053663739021331</v>
      </c>
      <c r="AR653" s="17">
        <f t="shared" si="237"/>
        <v>11028.689999999999</v>
      </c>
      <c r="AS653" s="17">
        <f t="shared" si="238"/>
        <v>13.837754077791717</v>
      </c>
      <c r="AT653" s="18" t="str">
        <f t="shared" si="239"/>
        <v>Low</v>
      </c>
      <c r="AU653" s="16" t="str">
        <f t="shared" si="240"/>
        <v>Normal</v>
      </c>
      <c r="AV653" s="17">
        <f t="shared" si="241"/>
        <v>138.32198243412799</v>
      </c>
    </row>
    <row r="654" spans="1:48">
      <c r="A654">
        <v>653</v>
      </c>
      <c r="B654" s="2">
        <v>46023</v>
      </c>
      <c r="C654" t="s">
        <v>46</v>
      </c>
      <c r="D654" t="s">
        <v>27</v>
      </c>
      <c r="E654" t="s">
        <v>51</v>
      </c>
      <c r="F654" t="s">
        <v>42</v>
      </c>
      <c r="G654" t="s">
        <v>30</v>
      </c>
      <c r="H654" t="s">
        <v>756</v>
      </c>
      <c r="I654" t="s">
        <v>60</v>
      </c>
      <c r="J654" s="4">
        <v>882</v>
      </c>
      <c r="K654" s="4">
        <v>803</v>
      </c>
      <c r="L654" s="4">
        <v>779</v>
      </c>
      <c r="M654" s="4">
        <v>24</v>
      </c>
      <c r="N654" s="4">
        <v>5</v>
      </c>
      <c r="O654" s="4">
        <v>20</v>
      </c>
      <c r="P654" t="s">
        <v>54</v>
      </c>
      <c r="Q654" s="4">
        <v>42</v>
      </c>
      <c r="R654" s="4">
        <v>41</v>
      </c>
      <c r="S654" s="4">
        <v>73.900000000000006</v>
      </c>
      <c r="T654" s="5">
        <v>1.85</v>
      </c>
      <c r="U654" s="5">
        <v>33.909999999999997</v>
      </c>
      <c r="V654" s="43">
        <v>14540.01</v>
      </c>
      <c r="W654" s="5">
        <v>6.98</v>
      </c>
      <c r="X654" s="6" t="s">
        <v>34</v>
      </c>
      <c r="Y654" s="4">
        <v>8</v>
      </c>
      <c r="Z654" s="43">
        <v>24943.360000000001</v>
      </c>
      <c r="AA654" s="8">
        <f t="shared" si="220"/>
        <v>0.91043083900226762</v>
      </c>
      <c r="AB654" s="8">
        <f t="shared" si="221"/>
        <v>2.9887920298879204E-2</v>
      </c>
      <c r="AC654" s="8">
        <f t="shared" si="222"/>
        <v>6.2266500622665004E-3</v>
      </c>
      <c r="AD654" s="8">
        <f t="shared" si="223"/>
        <v>0.97011207970112079</v>
      </c>
      <c r="AE654" s="11">
        <f t="shared" si="224"/>
        <v>0.33333333333333331</v>
      </c>
      <c r="AF654" s="11">
        <f t="shared" si="225"/>
        <v>87.804878048780495</v>
      </c>
      <c r="AG654" s="11">
        <f t="shared" si="226"/>
        <v>9.1452777777777783</v>
      </c>
      <c r="AH654" s="13">
        <f t="shared" si="227"/>
        <v>9.9566666666666652</v>
      </c>
      <c r="AI654">
        <f t="shared" si="228"/>
        <v>10.29</v>
      </c>
      <c r="AJ654" s="14">
        <f t="shared" si="229"/>
        <v>0.96760609005506959</v>
      </c>
      <c r="AK654">
        <f t="shared" si="230"/>
        <v>85.714285714285708</v>
      </c>
      <c r="AL654" s="8">
        <f t="shared" si="231"/>
        <v>1.0243902439024393</v>
      </c>
      <c r="AM654" s="8">
        <f t="shared" si="232"/>
        <v>0.97011207970112079</v>
      </c>
      <c r="AN654" s="16">
        <f t="shared" si="233"/>
        <v>0.96158114553417895</v>
      </c>
      <c r="AO654" s="16">
        <f t="shared" si="234"/>
        <v>0.86094440295442709</v>
      </c>
      <c r="AP654" s="17">
        <f t="shared" si="235"/>
        <v>14540.01</v>
      </c>
      <c r="AQ654" s="17">
        <f t="shared" si="236"/>
        <v>18.10711083437111</v>
      </c>
      <c r="AR654" s="17">
        <f t="shared" si="237"/>
        <v>10403.35</v>
      </c>
      <c r="AS654" s="17">
        <f t="shared" si="238"/>
        <v>12.95560398505604</v>
      </c>
      <c r="AT654" s="18" t="str">
        <f t="shared" si="239"/>
        <v>Low</v>
      </c>
      <c r="AU654" s="16" t="str">
        <f t="shared" si="240"/>
        <v>Normal</v>
      </c>
      <c r="AV654" s="17">
        <f t="shared" si="241"/>
        <v>90.535554171855551</v>
      </c>
    </row>
    <row r="655" spans="1:48">
      <c r="A655">
        <v>654</v>
      </c>
      <c r="B655" s="2">
        <v>46047</v>
      </c>
      <c r="C655" t="s">
        <v>46</v>
      </c>
      <c r="D655" t="s">
        <v>108</v>
      </c>
      <c r="E655" t="s">
        <v>130</v>
      </c>
      <c r="F655" t="s">
        <v>57</v>
      </c>
      <c r="G655" t="s">
        <v>30</v>
      </c>
      <c r="H655" t="s">
        <v>757</v>
      </c>
      <c r="I655" t="s">
        <v>140</v>
      </c>
      <c r="J655" s="4">
        <v>848</v>
      </c>
      <c r="K655" s="4">
        <v>778</v>
      </c>
      <c r="L655" s="4">
        <v>729</v>
      </c>
      <c r="M655" s="4">
        <v>49</v>
      </c>
      <c r="N655" s="4">
        <v>20</v>
      </c>
      <c r="O655" s="4">
        <v>5</v>
      </c>
      <c r="P655" t="s">
        <v>76</v>
      </c>
      <c r="Q655" s="4">
        <v>42</v>
      </c>
      <c r="R655" s="4">
        <v>47</v>
      </c>
      <c r="S655" s="4">
        <v>71.7</v>
      </c>
      <c r="T655" s="5">
        <v>1.54</v>
      </c>
      <c r="U655" s="5">
        <v>22.89</v>
      </c>
      <c r="V655" s="43">
        <v>14633.18</v>
      </c>
      <c r="W655" s="5">
        <v>9.26</v>
      </c>
      <c r="X655" s="6" t="s">
        <v>89</v>
      </c>
      <c r="Y655" s="4">
        <v>15</v>
      </c>
      <c r="Z655" s="43">
        <v>23452.560000000001</v>
      </c>
      <c r="AA655" s="8">
        <f t="shared" si="220"/>
        <v>0.91745283018867929</v>
      </c>
      <c r="AB655" s="8">
        <f t="shared" si="221"/>
        <v>6.2982005141388173E-2</v>
      </c>
      <c r="AC655" s="8">
        <f t="shared" si="222"/>
        <v>2.570694087403599E-2</v>
      </c>
      <c r="AD655" s="8">
        <f t="shared" si="223"/>
        <v>0.93701799485861181</v>
      </c>
      <c r="AE655" s="11">
        <f t="shared" si="224"/>
        <v>8.3333333333333329E-2</v>
      </c>
      <c r="AF655" s="11">
        <f t="shared" si="225"/>
        <v>76.59574468085107</v>
      </c>
      <c r="AG655" s="11">
        <f t="shared" si="226"/>
        <v>10.157222222222222</v>
      </c>
      <c r="AH655" s="13">
        <f t="shared" si="227"/>
        <v>9.8099999999999987</v>
      </c>
      <c r="AI655">
        <f t="shared" si="228"/>
        <v>9.8933333333333326</v>
      </c>
      <c r="AJ655" s="14">
        <f t="shared" si="229"/>
        <v>0.99157681940700804</v>
      </c>
      <c r="AK655">
        <f t="shared" si="230"/>
        <v>85.714285714285708</v>
      </c>
      <c r="AL655" s="8">
        <f t="shared" si="231"/>
        <v>0.89361702127659592</v>
      </c>
      <c r="AM655" s="8">
        <f t="shared" si="232"/>
        <v>0.93701799485861181</v>
      </c>
      <c r="AN655" s="16">
        <f t="shared" si="233"/>
        <v>0.83028220359360549</v>
      </c>
      <c r="AO655" s="16">
        <f t="shared" si="234"/>
        <v>0.86065438352336143</v>
      </c>
      <c r="AP655" s="17">
        <f t="shared" si="235"/>
        <v>14633.18</v>
      </c>
      <c r="AQ655" s="17">
        <f t="shared" si="236"/>
        <v>18.808714652956297</v>
      </c>
      <c r="AR655" s="17">
        <f t="shared" si="237"/>
        <v>8819.380000000001</v>
      </c>
      <c r="AS655" s="17">
        <f t="shared" si="238"/>
        <v>11.335964010282778</v>
      </c>
      <c r="AT655" s="18" t="str">
        <f t="shared" si="239"/>
        <v>Low</v>
      </c>
      <c r="AU655" s="16" t="str">
        <f t="shared" si="240"/>
        <v>Warning</v>
      </c>
      <c r="AV655" s="17">
        <f t="shared" si="241"/>
        <v>376.17429305912594</v>
      </c>
    </row>
    <row r="656" spans="1:48">
      <c r="A656">
        <v>655</v>
      </c>
      <c r="B656" s="2">
        <v>46069</v>
      </c>
      <c r="C656" t="s">
        <v>26</v>
      </c>
      <c r="D656" t="s">
        <v>77</v>
      </c>
      <c r="E656" t="s">
        <v>78</v>
      </c>
      <c r="F656" t="s">
        <v>42</v>
      </c>
      <c r="G656" t="s">
        <v>47</v>
      </c>
      <c r="H656" t="s">
        <v>758</v>
      </c>
      <c r="I656" t="s">
        <v>44</v>
      </c>
      <c r="J656" s="4">
        <v>596</v>
      </c>
      <c r="K656" s="4">
        <v>560</v>
      </c>
      <c r="L656" s="4">
        <v>527</v>
      </c>
      <c r="M656" s="4">
        <v>33</v>
      </c>
      <c r="N656" s="4">
        <v>10</v>
      </c>
      <c r="O656" s="4">
        <v>0</v>
      </c>
      <c r="P656" t="s">
        <v>39</v>
      </c>
      <c r="Q656" s="4">
        <v>64</v>
      </c>
      <c r="R656" s="4">
        <v>68</v>
      </c>
      <c r="S656" s="4">
        <v>69.7</v>
      </c>
      <c r="T656" s="5">
        <v>1.3</v>
      </c>
      <c r="U656" s="5">
        <v>22.06</v>
      </c>
      <c r="V656" s="43">
        <v>16687.580000000002</v>
      </c>
      <c r="W656" s="5">
        <v>8.8800000000000008</v>
      </c>
      <c r="X656" s="6" t="s">
        <v>34</v>
      </c>
      <c r="Y656" s="4">
        <v>22</v>
      </c>
      <c r="Z656" s="43">
        <v>26629.82</v>
      </c>
      <c r="AA656" s="8">
        <f t="shared" si="220"/>
        <v>0.93959731543624159</v>
      </c>
      <c r="AB656" s="8">
        <f t="shared" si="221"/>
        <v>5.8928571428571427E-2</v>
      </c>
      <c r="AC656" s="8">
        <f t="shared" si="222"/>
        <v>1.7857142857142856E-2</v>
      </c>
      <c r="AD656" s="8">
        <f t="shared" si="223"/>
        <v>0.94107142857142856</v>
      </c>
      <c r="AE656" s="11">
        <f t="shared" si="224"/>
        <v>0</v>
      </c>
      <c r="AF656" s="11">
        <f t="shared" si="225"/>
        <v>52.941176470588232</v>
      </c>
      <c r="AG656" s="11">
        <f t="shared" si="226"/>
        <v>10.577777777777778</v>
      </c>
      <c r="AH656" s="13">
        <f t="shared" si="227"/>
        <v>10.595555555555556</v>
      </c>
      <c r="AI656">
        <f t="shared" si="228"/>
        <v>10.595555555555556</v>
      </c>
      <c r="AJ656" s="14">
        <f t="shared" si="229"/>
        <v>1</v>
      </c>
      <c r="AK656">
        <f t="shared" si="230"/>
        <v>56.25</v>
      </c>
      <c r="AL656" s="8">
        <f t="shared" si="231"/>
        <v>0.94117647058823528</v>
      </c>
      <c r="AM656" s="8">
        <f t="shared" si="232"/>
        <v>0.94107142857142856</v>
      </c>
      <c r="AN656" s="16">
        <f t="shared" si="233"/>
        <v>0.88571428571428568</v>
      </c>
      <c r="AO656" s="16">
        <f t="shared" si="234"/>
        <v>0.86074216439021056</v>
      </c>
      <c r="AP656" s="17">
        <f t="shared" si="235"/>
        <v>16687.580000000002</v>
      </c>
      <c r="AQ656" s="17">
        <f t="shared" si="236"/>
        <v>29.799250000000004</v>
      </c>
      <c r="AR656" s="17">
        <f t="shared" si="237"/>
        <v>9942.239999999998</v>
      </c>
      <c r="AS656" s="17">
        <f t="shared" si="238"/>
        <v>17.753999999999998</v>
      </c>
      <c r="AT656" s="18" t="str">
        <f t="shared" si="239"/>
        <v>Low</v>
      </c>
      <c r="AU656" s="16" t="str">
        <f t="shared" si="240"/>
        <v>Normal</v>
      </c>
      <c r="AV656" s="17">
        <f t="shared" si="241"/>
        <v>297.99250000000006</v>
      </c>
    </row>
    <row r="657" spans="1:48">
      <c r="A657">
        <v>656</v>
      </c>
      <c r="B657" s="2">
        <v>46081</v>
      </c>
      <c r="C657" t="s">
        <v>46</v>
      </c>
      <c r="D657" t="s">
        <v>27</v>
      </c>
      <c r="E657" t="s">
        <v>35</v>
      </c>
      <c r="F657" t="s">
        <v>57</v>
      </c>
      <c r="G657" t="s">
        <v>103</v>
      </c>
      <c r="H657" t="s">
        <v>759</v>
      </c>
      <c r="I657" t="s">
        <v>53</v>
      </c>
      <c r="J657" s="4">
        <v>623</v>
      </c>
      <c r="K657" s="4">
        <v>545</v>
      </c>
      <c r="L657" s="4">
        <v>512</v>
      </c>
      <c r="M657" s="4">
        <v>33</v>
      </c>
      <c r="N657" s="4">
        <v>12</v>
      </c>
      <c r="O657" s="4">
        <v>42</v>
      </c>
      <c r="P657" t="s">
        <v>70</v>
      </c>
      <c r="Q657" s="4">
        <v>57</v>
      </c>
      <c r="R657" s="4">
        <v>60</v>
      </c>
      <c r="S657" s="4">
        <v>75.400000000000006</v>
      </c>
      <c r="T657" s="5">
        <v>1.95</v>
      </c>
      <c r="U657" s="5">
        <v>19.100000000000001</v>
      </c>
      <c r="V657" s="43">
        <v>14744.86</v>
      </c>
      <c r="W657" s="5">
        <v>6.31</v>
      </c>
      <c r="X657" s="6" t="s">
        <v>45</v>
      </c>
      <c r="Y657" s="4">
        <v>34</v>
      </c>
      <c r="Z657" s="43">
        <v>22964.639999999999</v>
      </c>
      <c r="AA657" s="8">
        <f t="shared" si="220"/>
        <v>0.8747993579454254</v>
      </c>
      <c r="AB657" s="8">
        <f t="shared" si="221"/>
        <v>6.0550458715596334E-2</v>
      </c>
      <c r="AC657" s="8">
        <f t="shared" si="222"/>
        <v>2.2018348623853212E-2</v>
      </c>
      <c r="AD657" s="8">
        <f t="shared" si="223"/>
        <v>0.93944954128440372</v>
      </c>
      <c r="AE657" s="11">
        <f t="shared" si="224"/>
        <v>0.7</v>
      </c>
      <c r="AF657" s="11">
        <f t="shared" si="225"/>
        <v>60</v>
      </c>
      <c r="AG657" s="11">
        <f t="shared" si="226"/>
        <v>9.0833333333333339</v>
      </c>
      <c r="AH657" s="13">
        <f t="shared" si="227"/>
        <v>9.1641666666666666</v>
      </c>
      <c r="AI657">
        <f t="shared" si="228"/>
        <v>9.8641666666666659</v>
      </c>
      <c r="AJ657" s="14">
        <f t="shared" si="229"/>
        <v>0.92903607332939098</v>
      </c>
      <c r="AK657">
        <f t="shared" si="230"/>
        <v>63.157894736842103</v>
      </c>
      <c r="AL657" s="8">
        <f t="shared" si="231"/>
        <v>0.95000000000000007</v>
      </c>
      <c r="AM657" s="8">
        <f t="shared" si="232"/>
        <v>0.93944954128440372</v>
      </c>
      <c r="AN657" s="16">
        <f t="shared" si="233"/>
        <v>0.82914338727966208</v>
      </c>
      <c r="AO657" s="16">
        <f t="shared" si="234"/>
        <v>0.86066978142985084</v>
      </c>
      <c r="AP657" s="17">
        <f t="shared" si="235"/>
        <v>14744.86</v>
      </c>
      <c r="AQ657" s="17">
        <f t="shared" si="236"/>
        <v>27.054788990825688</v>
      </c>
      <c r="AR657" s="17">
        <f t="shared" si="237"/>
        <v>8219.7799999999988</v>
      </c>
      <c r="AS657" s="17">
        <f t="shared" si="238"/>
        <v>15.082165137614677</v>
      </c>
      <c r="AT657" s="18" t="str">
        <f t="shared" si="239"/>
        <v>High</v>
      </c>
      <c r="AU657" s="16" t="str">
        <f t="shared" si="240"/>
        <v>Warning</v>
      </c>
      <c r="AV657" s="17">
        <f t="shared" si="241"/>
        <v>324.65746788990828</v>
      </c>
    </row>
    <row r="658" spans="1:48">
      <c r="A658">
        <v>657</v>
      </c>
      <c r="B658" s="2">
        <v>46066</v>
      </c>
      <c r="C658" t="s">
        <v>26</v>
      </c>
      <c r="D658" t="s">
        <v>77</v>
      </c>
      <c r="E658" t="s">
        <v>105</v>
      </c>
      <c r="F658" t="s">
        <v>29</v>
      </c>
      <c r="G658" t="s">
        <v>36</v>
      </c>
      <c r="H658" t="s">
        <v>760</v>
      </c>
      <c r="I658" t="s">
        <v>119</v>
      </c>
      <c r="J658" s="4">
        <v>881</v>
      </c>
      <c r="K658" s="4">
        <v>863</v>
      </c>
      <c r="L658" s="4">
        <v>796</v>
      </c>
      <c r="M658" s="4">
        <v>67</v>
      </c>
      <c r="N658" s="4">
        <v>27</v>
      </c>
      <c r="O658" s="4">
        <v>21</v>
      </c>
      <c r="P658" t="s">
        <v>76</v>
      </c>
      <c r="Q658" s="4">
        <v>45</v>
      </c>
      <c r="R658" s="4">
        <v>49</v>
      </c>
      <c r="S658" s="4">
        <v>67.3</v>
      </c>
      <c r="T658" s="5">
        <v>2.21</v>
      </c>
      <c r="U658" s="5">
        <v>26.19</v>
      </c>
      <c r="V658" s="43">
        <v>17325.060000000001</v>
      </c>
      <c r="W658" s="5">
        <v>8.34</v>
      </c>
      <c r="X658" s="6" t="s">
        <v>45</v>
      </c>
      <c r="Y658" s="4">
        <v>22</v>
      </c>
      <c r="Z658" s="43">
        <v>28017.42</v>
      </c>
      <c r="AA658" s="8">
        <f t="shared" si="220"/>
        <v>0.97956867196367758</v>
      </c>
      <c r="AB658" s="8">
        <f t="shared" si="221"/>
        <v>7.7636152954808801E-2</v>
      </c>
      <c r="AC658" s="8">
        <f t="shared" si="222"/>
        <v>3.1286210892236384E-2</v>
      </c>
      <c r="AD658" s="8">
        <f t="shared" si="223"/>
        <v>0.92236384704519114</v>
      </c>
      <c r="AE658" s="11">
        <f t="shared" si="224"/>
        <v>0.35</v>
      </c>
      <c r="AF658" s="11">
        <f t="shared" si="225"/>
        <v>73.469387755102048</v>
      </c>
      <c r="AG658" s="11">
        <f t="shared" si="226"/>
        <v>11.746388888888889</v>
      </c>
      <c r="AH658" s="13">
        <f t="shared" si="227"/>
        <v>10.6625</v>
      </c>
      <c r="AI658">
        <f t="shared" si="228"/>
        <v>11.012499999999999</v>
      </c>
      <c r="AJ658" s="14">
        <f t="shared" si="229"/>
        <v>0.96821793416572077</v>
      </c>
      <c r="AK658">
        <f t="shared" si="230"/>
        <v>80</v>
      </c>
      <c r="AL658" s="8">
        <f t="shared" si="231"/>
        <v>0.91836734693877564</v>
      </c>
      <c r="AM658" s="8">
        <f t="shared" si="232"/>
        <v>0.92236384704519114</v>
      </c>
      <c r="AN658" s="16">
        <f t="shared" si="233"/>
        <v>0.82014724151195684</v>
      </c>
      <c r="AO658" s="16">
        <f t="shared" si="234"/>
        <v>0.86076142792447352</v>
      </c>
      <c r="AP658" s="17">
        <f t="shared" si="235"/>
        <v>17325.060000000001</v>
      </c>
      <c r="AQ658" s="17">
        <f t="shared" si="236"/>
        <v>20.075388180764776</v>
      </c>
      <c r="AR658" s="17">
        <f t="shared" si="237"/>
        <v>10692.359999999997</v>
      </c>
      <c r="AS658" s="17">
        <f t="shared" si="238"/>
        <v>12.389756662804167</v>
      </c>
      <c r="AT658" s="18" t="str">
        <f t="shared" si="239"/>
        <v>Low</v>
      </c>
      <c r="AU658" s="16" t="str">
        <f t="shared" si="240"/>
        <v>Warning</v>
      </c>
      <c r="AV658" s="17">
        <f t="shared" si="241"/>
        <v>542.03548088064895</v>
      </c>
    </row>
    <row r="659" spans="1:48">
      <c r="A659">
        <v>658</v>
      </c>
      <c r="B659" s="2">
        <v>46033</v>
      </c>
      <c r="C659" t="s">
        <v>46</v>
      </c>
      <c r="D659" t="s">
        <v>77</v>
      </c>
      <c r="E659" t="s">
        <v>78</v>
      </c>
      <c r="F659" t="s">
        <v>42</v>
      </c>
      <c r="G659" t="s">
        <v>103</v>
      </c>
      <c r="H659" t="s">
        <v>761</v>
      </c>
      <c r="I659" t="s">
        <v>107</v>
      </c>
      <c r="J659" s="4">
        <v>742</v>
      </c>
      <c r="K659" s="4">
        <v>659</v>
      </c>
      <c r="L659" s="4">
        <v>627</v>
      </c>
      <c r="M659" s="4">
        <v>32</v>
      </c>
      <c r="N659" s="4">
        <v>11</v>
      </c>
      <c r="O659" s="4">
        <v>39</v>
      </c>
      <c r="P659" t="s">
        <v>33</v>
      </c>
      <c r="Q659" s="4">
        <v>57</v>
      </c>
      <c r="R659" s="4">
        <v>57</v>
      </c>
      <c r="S659" s="4">
        <v>78.7</v>
      </c>
      <c r="T659" s="5">
        <v>2.1800000000000002</v>
      </c>
      <c r="U659" s="5">
        <v>25.98</v>
      </c>
      <c r="V659" s="43">
        <v>18336.11</v>
      </c>
      <c r="W659" s="5">
        <v>8.42</v>
      </c>
      <c r="X659" s="6" t="s">
        <v>45</v>
      </c>
      <c r="Y659" s="4">
        <v>27</v>
      </c>
      <c r="Z659" s="43">
        <v>28481.82</v>
      </c>
      <c r="AA659" s="8">
        <f t="shared" si="220"/>
        <v>0.88814016172506738</v>
      </c>
      <c r="AB659" s="8">
        <f t="shared" si="221"/>
        <v>4.8558421851289835E-2</v>
      </c>
      <c r="AC659" s="8">
        <f t="shared" si="222"/>
        <v>1.6691957511380879E-2</v>
      </c>
      <c r="AD659" s="8">
        <f t="shared" si="223"/>
        <v>0.95144157814871022</v>
      </c>
      <c r="AE659" s="11">
        <f t="shared" si="224"/>
        <v>0.65</v>
      </c>
      <c r="AF659" s="11">
        <f t="shared" si="225"/>
        <v>63.157894736842103</v>
      </c>
      <c r="AG659" s="11">
        <f t="shared" si="226"/>
        <v>10.434166666666666</v>
      </c>
      <c r="AH659" s="13">
        <f t="shared" si="227"/>
        <v>11.098333333333333</v>
      </c>
      <c r="AI659">
        <f t="shared" si="228"/>
        <v>11.748333333333333</v>
      </c>
      <c r="AJ659" s="14">
        <f t="shared" si="229"/>
        <v>0.94467300326287418</v>
      </c>
      <c r="AK659">
        <f t="shared" si="230"/>
        <v>63.157894736842103</v>
      </c>
      <c r="AL659" s="8">
        <f t="shared" si="231"/>
        <v>1</v>
      </c>
      <c r="AM659" s="8">
        <f t="shared" si="232"/>
        <v>0.95144157814871022</v>
      </c>
      <c r="AN659" s="16">
        <f t="shared" si="233"/>
        <v>0.89880117305891072</v>
      </c>
      <c r="AO659" s="16">
        <f t="shared" si="234"/>
        <v>0.86087983663121559</v>
      </c>
      <c r="AP659" s="17">
        <f t="shared" si="235"/>
        <v>18336.11</v>
      </c>
      <c r="AQ659" s="17">
        <f t="shared" si="236"/>
        <v>27.82414264036419</v>
      </c>
      <c r="AR659" s="17">
        <f t="shared" si="237"/>
        <v>10145.709999999999</v>
      </c>
      <c r="AS659" s="17">
        <f t="shared" si="238"/>
        <v>15.395614567526554</v>
      </c>
      <c r="AT659" s="18" t="str">
        <f t="shared" si="239"/>
        <v>High</v>
      </c>
      <c r="AU659" s="16" t="str">
        <f t="shared" si="240"/>
        <v>Normal</v>
      </c>
      <c r="AV659" s="17">
        <f t="shared" si="241"/>
        <v>306.06556904400611</v>
      </c>
    </row>
    <row r="660" spans="1:48">
      <c r="A660">
        <v>659</v>
      </c>
      <c r="B660" s="2">
        <v>46056</v>
      </c>
      <c r="C660" t="s">
        <v>46</v>
      </c>
      <c r="D660" t="s">
        <v>55</v>
      </c>
      <c r="E660" t="s">
        <v>98</v>
      </c>
      <c r="F660" t="s">
        <v>57</v>
      </c>
      <c r="G660" t="s">
        <v>103</v>
      </c>
      <c r="H660" t="s">
        <v>762</v>
      </c>
      <c r="I660" t="s">
        <v>72</v>
      </c>
      <c r="J660" s="4">
        <v>685</v>
      </c>
      <c r="K660" s="4">
        <v>566</v>
      </c>
      <c r="L660" s="4">
        <v>509</v>
      </c>
      <c r="M660" s="4">
        <v>57</v>
      </c>
      <c r="N660" s="4">
        <v>18</v>
      </c>
      <c r="O660" s="4">
        <v>44</v>
      </c>
      <c r="P660" t="s">
        <v>76</v>
      </c>
      <c r="Q660" s="4">
        <v>57</v>
      </c>
      <c r="R660" s="4">
        <v>65</v>
      </c>
      <c r="S660" s="4">
        <v>73.599999999999994</v>
      </c>
      <c r="T660" s="5">
        <v>3</v>
      </c>
      <c r="U660" s="5">
        <v>21.52</v>
      </c>
      <c r="V660" s="43">
        <v>15638.35</v>
      </c>
      <c r="W660" s="5">
        <v>8.6</v>
      </c>
      <c r="X660" s="6" t="s">
        <v>34</v>
      </c>
      <c r="Y660" s="4">
        <v>14</v>
      </c>
      <c r="Z660" s="43">
        <v>24023.57</v>
      </c>
      <c r="AA660" s="8">
        <f t="shared" si="220"/>
        <v>0.82627737226277376</v>
      </c>
      <c r="AB660" s="8">
        <f t="shared" si="221"/>
        <v>0.10070671378091872</v>
      </c>
      <c r="AC660" s="8">
        <f t="shared" si="222"/>
        <v>3.1802120141342753E-2</v>
      </c>
      <c r="AD660" s="8">
        <f t="shared" si="223"/>
        <v>0.89929328621908122</v>
      </c>
      <c r="AE660" s="11">
        <f t="shared" si="224"/>
        <v>0.73333333333333328</v>
      </c>
      <c r="AF660" s="11">
        <f t="shared" si="225"/>
        <v>55.384615384615387</v>
      </c>
      <c r="AG660" s="11">
        <f t="shared" si="226"/>
        <v>10.219444444444445</v>
      </c>
      <c r="AH660" s="13">
        <f t="shared" si="227"/>
        <v>10.112500000000001</v>
      </c>
      <c r="AI660">
        <f t="shared" si="228"/>
        <v>10.845833333333333</v>
      </c>
      <c r="AJ660" s="14">
        <f t="shared" si="229"/>
        <v>0.93238570879754135</v>
      </c>
      <c r="AK660">
        <f t="shared" si="230"/>
        <v>63.157894736842103</v>
      </c>
      <c r="AL660" s="8">
        <f t="shared" si="231"/>
        <v>0.87692307692307703</v>
      </c>
      <c r="AM660" s="8">
        <f t="shared" si="232"/>
        <v>0.89929328621908122</v>
      </c>
      <c r="AN660" s="16">
        <f t="shared" si="233"/>
        <v>0.73528965940046387</v>
      </c>
      <c r="AO660" s="16">
        <f t="shared" si="234"/>
        <v>0.86076895553054988</v>
      </c>
      <c r="AP660" s="17">
        <f t="shared" si="235"/>
        <v>15638.35</v>
      </c>
      <c r="AQ660" s="17">
        <f t="shared" si="236"/>
        <v>27.629593639575972</v>
      </c>
      <c r="AR660" s="17">
        <f t="shared" si="237"/>
        <v>8385.2199999999993</v>
      </c>
      <c r="AS660" s="17">
        <f t="shared" si="238"/>
        <v>14.814876325088338</v>
      </c>
      <c r="AT660" s="18" t="str">
        <f t="shared" si="239"/>
        <v>High</v>
      </c>
      <c r="AU660" s="16" t="str">
        <f t="shared" si="240"/>
        <v>Warning</v>
      </c>
      <c r="AV660" s="17">
        <f t="shared" si="241"/>
        <v>497.3326855123675</v>
      </c>
    </row>
    <row r="661" spans="1:48">
      <c r="A661">
        <v>660</v>
      </c>
      <c r="B661" s="2">
        <v>46138</v>
      </c>
      <c r="C661" t="s">
        <v>46</v>
      </c>
      <c r="D661" t="s">
        <v>40</v>
      </c>
      <c r="E661" t="s">
        <v>67</v>
      </c>
      <c r="F661" t="s">
        <v>57</v>
      </c>
      <c r="G661" t="s">
        <v>30</v>
      </c>
      <c r="H661" t="s">
        <v>763</v>
      </c>
      <c r="I661" t="s">
        <v>96</v>
      </c>
      <c r="J661" s="4">
        <v>973</v>
      </c>
      <c r="K661" s="4">
        <v>932</v>
      </c>
      <c r="L661" s="4">
        <v>886</v>
      </c>
      <c r="M661" s="4">
        <v>46</v>
      </c>
      <c r="N661" s="4">
        <v>18</v>
      </c>
      <c r="O661" s="4">
        <v>5</v>
      </c>
      <c r="P661" t="s">
        <v>61</v>
      </c>
      <c r="Q661" s="4">
        <v>42</v>
      </c>
      <c r="R661" s="4">
        <v>45</v>
      </c>
      <c r="S661" s="4">
        <v>66.599999999999994</v>
      </c>
      <c r="T661" s="5">
        <v>2.2400000000000002</v>
      </c>
      <c r="U661" s="5">
        <v>27.94</v>
      </c>
      <c r="V661" s="43">
        <v>16613.330000000002</v>
      </c>
      <c r="W661" s="5">
        <v>10.039999999999999</v>
      </c>
      <c r="X661" s="6" t="s">
        <v>34</v>
      </c>
      <c r="Y661" s="4">
        <v>38</v>
      </c>
      <c r="Z661" s="43">
        <v>28595.78</v>
      </c>
      <c r="AA661" s="8">
        <f t="shared" si="220"/>
        <v>0.95786228160328879</v>
      </c>
      <c r="AB661" s="8">
        <f t="shared" si="221"/>
        <v>4.9356223175965663E-2</v>
      </c>
      <c r="AC661" s="8">
        <f t="shared" si="222"/>
        <v>1.9313304721030045E-2</v>
      </c>
      <c r="AD661" s="8">
        <f t="shared" si="223"/>
        <v>0.95064377682403434</v>
      </c>
      <c r="AE661" s="11">
        <f t="shared" si="224"/>
        <v>8.3333333333333329E-2</v>
      </c>
      <c r="AF661" s="11">
        <f t="shared" si="225"/>
        <v>80</v>
      </c>
      <c r="AG661" s="11">
        <f t="shared" si="226"/>
        <v>11.65</v>
      </c>
      <c r="AH661" s="13">
        <f t="shared" si="227"/>
        <v>11.268333333333333</v>
      </c>
      <c r="AI661">
        <f t="shared" si="228"/>
        <v>11.351666666666667</v>
      </c>
      <c r="AJ661" s="14">
        <f t="shared" si="229"/>
        <v>0.99265893407722794</v>
      </c>
      <c r="AK661">
        <f t="shared" si="230"/>
        <v>85.714285714285708</v>
      </c>
      <c r="AL661" s="8">
        <f t="shared" si="231"/>
        <v>0.93333333333333335</v>
      </c>
      <c r="AM661" s="8">
        <f t="shared" si="232"/>
        <v>0.95064377682403434</v>
      </c>
      <c r="AN661" s="16">
        <f t="shared" si="233"/>
        <v>0.88075403564334298</v>
      </c>
      <c r="AO661" s="16">
        <f t="shared" si="234"/>
        <v>0.86113693000600455</v>
      </c>
      <c r="AP661" s="17">
        <f t="shared" si="235"/>
        <v>16613.330000000002</v>
      </c>
      <c r="AQ661" s="17">
        <f t="shared" si="236"/>
        <v>17.82546137339056</v>
      </c>
      <c r="AR661" s="17">
        <f t="shared" si="237"/>
        <v>11982.449999999997</v>
      </c>
      <c r="AS661" s="17">
        <f t="shared" si="238"/>
        <v>12.856706008583688</v>
      </c>
      <c r="AT661" s="18" t="str">
        <f t="shared" si="239"/>
        <v>Medium</v>
      </c>
      <c r="AU661" s="16" t="str">
        <f t="shared" si="240"/>
        <v>Normal</v>
      </c>
      <c r="AV661" s="17">
        <f t="shared" si="241"/>
        <v>320.85830472103009</v>
      </c>
    </row>
    <row r="662" spans="1:48">
      <c r="A662">
        <v>661</v>
      </c>
      <c r="B662" s="2">
        <v>46104</v>
      </c>
      <c r="C662" t="s">
        <v>26</v>
      </c>
      <c r="D662" t="s">
        <v>40</v>
      </c>
      <c r="E662" t="s">
        <v>74</v>
      </c>
      <c r="F662" t="s">
        <v>29</v>
      </c>
      <c r="G662" t="s">
        <v>103</v>
      </c>
      <c r="H662" t="s">
        <v>764</v>
      </c>
      <c r="I662" t="s">
        <v>94</v>
      </c>
      <c r="J662" s="4">
        <v>614</v>
      </c>
      <c r="K662" s="4">
        <v>612</v>
      </c>
      <c r="L662" s="4">
        <v>578</v>
      </c>
      <c r="M662" s="4">
        <v>34</v>
      </c>
      <c r="N662" s="4">
        <v>6</v>
      </c>
      <c r="O662" s="4">
        <v>25</v>
      </c>
      <c r="P662" t="s">
        <v>76</v>
      </c>
      <c r="Q662" s="4">
        <v>57</v>
      </c>
      <c r="R662" s="4">
        <v>58</v>
      </c>
      <c r="S662" s="4">
        <v>71.8</v>
      </c>
      <c r="T662" s="5">
        <v>1.57</v>
      </c>
      <c r="U662" s="5">
        <v>19.28</v>
      </c>
      <c r="V662" s="43">
        <v>16914.36</v>
      </c>
      <c r="W662" s="5">
        <v>9.74</v>
      </c>
      <c r="X662" s="6" t="s">
        <v>34</v>
      </c>
      <c r="Y662" s="4">
        <v>23</v>
      </c>
      <c r="Z662" s="43">
        <v>26387.84</v>
      </c>
      <c r="AA662" s="8">
        <f t="shared" si="220"/>
        <v>0.99674267100977199</v>
      </c>
      <c r="AB662" s="8">
        <f t="shared" si="221"/>
        <v>5.5555555555555552E-2</v>
      </c>
      <c r="AC662" s="8">
        <f t="shared" si="222"/>
        <v>9.8039215686274508E-3</v>
      </c>
      <c r="AD662" s="8">
        <f t="shared" si="223"/>
        <v>0.94444444444444442</v>
      </c>
      <c r="AE662" s="11">
        <f t="shared" si="224"/>
        <v>0.41666666666666669</v>
      </c>
      <c r="AF662" s="11">
        <f t="shared" si="225"/>
        <v>62.068965517241381</v>
      </c>
      <c r="AG662" s="11">
        <f t="shared" si="226"/>
        <v>9.86</v>
      </c>
      <c r="AH662" s="13">
        <f t="shared" si="227"/>
        <v>9.3049999999999997</v>
      </c>
      <c r="AI662">
        <f t="shared" si="228"/>
        <v>9.7216666666666658</v>
      </c>
      <c r="AJ662" s="14">
        <f t="shared" si="229"/>
        <v>0.95714040802331568</v>
      </c>
      <c r="AK662">
        <f t="shared" si="230"/>
        <v>63.157894736842103</v>
      </c>
      <c r="AL662" s="8">
        <f t="shared" si="231"/>
        <v>0.98275862068965525</v>
      </c>
      <c r="AM662" s="8">
        <f t="shared" si="232"/>
        <v>0.94444444444444442</v>
      </c>
      <c r="AN662" s="16">
        <f t="shared" si="233"/>
        <v>0.88838032124003152</v>
      </c>
      <c r="AO662" s="16">
        <f t="shared" si="234"/>
        <v>0.86107923263648312</v>
      </c>
      <c r="AP662" s="17">
        <f t="shared" si="235"/>
        <v>16914.36</v>
      </c>
      <c r="AQ662" s="17">
        <f t="shared" si="236"/>
        <v>27.637843137254904</v>
      </c>
      <c r="AR662" s="17">
        <f t="shared" si="237"/>
        <v>9473.48</v>
      </c>
      <c r="AS662" s="17">
        <f t="shared" si="238"/>
        <v>15.479542483660129</v>
      </c>
      <c r="AT662" s="18" t="str">
        <f t="shared" si="239"/>
        <v>Low</v>
      </c>
      <c r="AU662" s="16" t="str">
        <f t="shared" si="240"/>
        <v>Normal</v>
      </c>
      <c r="AV662" s="17">
        <f t="shared" si="241"/>
        <v>165.82705882352943</v>
      </c>
    </row>
    <row r="663" spans="1:48">
      <c r="A663">
        <v>662</v>
      </c>
      <c r="B663" s="2">
        <v>46087</v>
      </c>
      <c r="C663" t="s">
        <v>26</v>
      </c>
      <c r="D663" t="s">
        <v>55</v>
      </c>
      <c r="E663" t="s">
        <v>98</v>
      </c>
      <c r="F663" t="s">
        <v>42</v>
      </c>
      <c r="G663" t="s">
        <v>58</v>
      </c>
      <c r="H663" t="s">
        <v>765</v>
      </c>
      <c r="I663" t="s">
        <v>132</v>
      </c>
      <c r="J663" s="4">
        <v>800</v>
      </c>
      <c r="K663" s="4">
        <v>791</v>
      </c>
      <c r="L663" s="4">
        <v>712</v>
      </c>
      <c r="M663" s="4">
        <v>79</v>
      </c>
      <c r="N663" s="4">
        <v>30</v>
      </c>
      <c r="O663" s="4">
        <v>17</v>
      </c>
      <c r="P663" t="s">
        <v>76</v>
      </c>
      <c r="Q663" s="4">
        <v>49</v>
      </c>
      <c r="R663" s="4">
        <v>54</v>
      </c>
      <c r="S663" s="4">
        <v>71.400000000000006</v>
      </c>
      <c r="T663" s="5">
        <v>1.27</v>
      </c>
      <c r="U663" s="5">
        <v>25.67</v>
      </c>
      <c r="V663" s="43">
        <v>17498.439999999999</v>
      </c>
      <c r="W663" s="5">
        <v>10.06</v>
      </c>
      <c r="X663" s="6" t="s">
        <v>45</v>
      </c>
      <c r="Y663" s="4">
        <v>11</v>
      </c>
      <c r="Z663" s="43">
        <v>26411.69</v>
      </c>
      <c r="AA663" s="8">
        <f t="shared" si="220"/>
        <v>0.98875000000000002</v>
      </c>
      <c r="AB663" s="8">
        <f t="shared" si="221"/>
        <v>9.9873577749683945E-2</v>
      </c>
      <c r="AC663" s="8">
        <f t="shared" si="222"/>
        <v>3.7926675094816689E-2</v>
      </c>
      <c r="AD663" s="8">
        <f t="shared" si="223"/>
        <v>0.90012642225031603</v>
      </c>
      <c r="AE663" s="11">
        <f t="shared" si="224"/>
        <v>0.28333333333333333</v>
      </c>
      <c r="AF663" s="11">
        <f t="shared" si="225"/>
        <v>66.666666666666671</v>
      </c>
      <c r="AG663" s="11">
        <f t="shared" si="226"/>
        <v>11.865</v>
      </c>
      <c r="AH663" s="13">
        <f t="shared" si="227"/>
        <v>10.605555555555556</v>
      </c>
      <c r="AI663">
        <f t="shared" si="228"/>
        <v>10.888888888888889</v>
      </c>
      <c r="AJ663" s="14">
        <f t="shared" si="229"/>
        <v>0.97397959183673466</v>
      </c>
      <c r="AK663">
        <f t="shared" si="230"/>
        <v>73.469387755102048</v>
      </c>
      <c r="AL663" s="8">
        <f t="shared" si="231"/>
        <v>0.90740740740740744</v>
      </c>
      <c r="AM663" s="8">
        <f t="shared" si="232"/>
        <v>0.90012642225031603</v>
      </c>
      <c r="AN663" s="16">
        <f t="shared" si="233"/>
        <v>0.79552839818326537</v>
      </c>
      <c r="AO663" s="16">
        <f t="shared" si="234"/>
        <v>0.86099869845181165</v>
      </c>
      <c r="AP663" s="17">
        <f t="shared" si="235"/>
        <v>17498.439999999999</v>
      </c>
      <c r="AQ663" s="17">
        <f t="shared" si="236"/>
        <v>22.121921618204802</v>
      </c>
      <c r="AR663" s="17">
        <f t="shared" si="237"/>
        <v>8913.25</v>
      </c>
      <c r="AS663" s="17">
        <f t="shared" si="238"/>
        <v>11.268331226295828</v>
      </c>
      <c r="AT663" s="18" t="str">
        <f t="shared" si="239"/>
        <v>Low</v>
      </c>
      <c r="AU663" s="16" t="str">
        <f t="shared" si="240"/>
        <v>Warning</v>
      </c>
      <c r="AV663" s="17">
        <f t="shared" si="241"/>
        <v>663.65764854614406</v>
      </c>
    </row>
    <row r="664" spans="1:48">
      <c r="A664">
        <v>663</v>
      </c>
      <c r="B664" s="2">
        <v>46126</v>
      </c>
      <c r="C664" t="s">
        <v>26</v>
      </c>
      <c r="D664" t="s">
        <v>108</v>
      </c>
      <c r="E664" t="s">
        <v>146</v>
      </c>
      <c r="F664" t="s">
        <v>42</v>
      </c>
      <c r="G664" t="s">
        <v>47</v>
      </c>
      <c r="H664" t="s">
        <v>766</v>
      </c>
      <c r="I664" t="s">
        <v>113</v>
      </c>
      <c r="J664" s="4">
        <v>586</v>
      </c>
      <c r="K664" s="4">
        <v>594</v>
      </c>
      <c r="L664" s="4">
        <v>534</v>
      </c>
      <c r="M664" s="4">
        <v>60</v>
      </c>
      <c r="N664" s="4">
        <v>14</v>
      </c>
      <c r="O664" s="4">
        <v>0</v>
      </c>
      <c r="P664" t="s">
        <v>39</v>
      </c>
      <c r="Q664" s="4">
        <v>64</v>
      </c>
      <c r="R664" s="4">
        <v>63</v>
      </c>
      <c r="S664" s="4">
        <v>70.3</v>
      </c>
      <c r="T664" s="5">
        <v>2.4</v>
      </c>
      <c r="U664" s="5">
        <v>22</v>
      </c>
      <c r="V664" s="43">
        <v>18652.509999999998</v>
      </c>
      <c r="W664" s="5">
        <v>9.59</v>
      </c>
      <c r="X664" s="6" t="s">
        <v>34</v>
      </c>
      <c r="Y664" s="4">
        <v>19</v>
      </c>
      <c r="Z664" s="43">
        <v>28368.54</v>
      </c>
      <c r="AA664" s="8">
        <f t="shared" si="220"/>
        <v>1.0136518771331058</v>
      </c>
      <c r="AB664" s="8">
        <f t="shared" si="221"/>
        <v>0.10101010101010101</v>
      </c>
      <c r="AC664" s="8">
        <f t="shared" si="222"/>
        <v>2.3569023569023569E-2</v>
      </c>
      <c r="AD664" s="8">
        <f t="shared" si="223"/>
        <v>0.89898989898989901</v>
      </c>
      <c r="AE664" s="11">
        <f t="shared" si="224"/>
        <v>0</v>
      </c>
      <c r="AF664" s="11">
        <f t="shared" si="225"/>
        <v>57.142857142857146</v>
      </c>
      <c r="AG664" s="11">
        <f t="shared" si="226"/>
        <v>10.395</v>
      </c>
      <c r="AH664" s="13">
        <f t="shared" si="227"/>
        <v>10.417777777777777</v>
      </c>
      <c r="AI664">
        <f t="shared" si="228"/>
        <v>10.417777777777777</v>
      </c>
      <c r="AJ664" s="14">
        <f t="shared" si="229"/>
        <v>1</v>
      </c>
      <c r="AK664">
        <f t="shared" si="230"/>
        <v>56.25</v>
      </c>
      <c r="AL664" s="8">
        <f t="shared" si="231"/>
        <v>1.0158730158730158</v>
      </c>
      <c r="AM664" s="8">
        <f t="shared" si="232"/>
        <v>0.89898989898989901</v>
      </c>
      <c r="AN664" s="16">
        <f t="shared" si="233"/>
        <v>0.91325957992624651</v>
      </c>
      <c r="AO664" s="16">
        <f t="shared" si="234"/>
        <v>0.8611923975650323</v>
      </c>
      <c r="AP664" s="17">
        <f t="shared" si="235"/>
        <v>18652.509999999998</v>
      </c>
      <c r="AQ664" s="17">
        <f t="shared" si="236"/>
        <v>31.401531986531985</v>
      </c>
      <c r="AR664" s="17">
        <f t="shared" si="237"/>
        <v>9716.0300000000025</v>
      </c>
      <c r="AS664" s="17">
        <f t="shared" si="238"/>
        <v>16.356952861952866</v>
      </c>
      <c r="AT664" s="18" t="str">
        <f t="shared" si="239"/>
        <v>Low</v>
      </c>
      <c r="AU664" s="16" t="str">
        <f t="shared" si="240"/>
        <v>Normal</v>
      </c>
      <c r="AV664" s="17">
        <f t="shared" si="241"/>
        <v>439.62144781144781</v>
      </c>
    </row>
    <row r="665" spans="1:48">
      <c r="A665">
        <v>664</v>
      </c>
      <c r="B665" s="2">
        <v>46152</v>
      </c>
      <c r="C665" t="s">
        <v>26</v>
      </c>
      <c r="D665" t="s">
        <v>55</v>
      </c>
      <c r="E665" t="s">
        <v>92</v>
      </c>
      <c r="F665" t="s">
        <v>29</v>
      </c>
      <c r="G665" t="s">
        <v>58</v>
      </c>
      <c r="H665" t="s">
        <v>767</v>
      </c>
      <c r="I665" t="s">
        <v>165</v>
      </c>
      <c r="J665" s="4">
        <v>885</v>
      </c>
      <c r="K665" s="4">
        <v>904</v>
      </c>
      <c r="L665" s="4">
        <v>859</v>
      </c>
      <c r="M665" s="4">
        <v>45</v>
      </c>
      <c r="N665" s="4">
        <v>11</v>
      </c>
      <c r="O665" s="4">
        <v>0</v>
      </c>
      <c r="P665" t="s">
        <v>39</v>
      </c>
      <c r="Q665" s="4">
        <v>49</v>
      </c>
      <c r="R665" s="4">
        <v>49</v>
      </c>
      <c r="S665" s="4">
        <v>65.5</v>
      </c>
      <c r="T665" s="5">
        <v>1.57</v>
      </c>
      <c r="U665" s="5">
        <v>28.39</v>
      </c>
      <c r="V665" s="43">
        <v>19426.490000000002</v>
      </c>
      <c r="W665" s="5">
        <v>9.4600000000000009</v>
      </c>
      <c r="X665" s="6" t="s">
        <v>50</v>
      </c>
      <c r="Y665" s="4">
        <v>22</v>
      </c>
      <c r="Z665" s="43">
        <v>33413.4</v>
      </c>
      <c r="AA665" s="8">
        <f t="shared" si="220"/>
        <v>1.0214689265536723</v>
      </c>
      <c r="AB665" s="8">
        <f t="shared" si="221"/>
        <v>4.9778761061946904E-2</v>
      </c>
      <c r="AC665" s="8">
        <f t="shared" si="222"/>
        <v>1.2168141592920354E-2</v>
      </c>
      <c r="AD665" s="8">
        <f t="shared" si="223"/>
        <v>0.9502212389380531</v>
      </c>
      <c r="AE665" s="11">
        <f t="shared" si="224"/>
        <v>0</v>
      </c>
      <c r="AF665" s="11">
        <f t="shared" si="225"/>
        <v>73.469387755102048</v>
      </c>
      <c r="AG665" s="11">
        <f t="shared" si="226"/>
        <v>12.304444444444444</v>
      </c>
      <c r="AH665" s="13">
        <f t="shared" si="227"/>
        <v>12.045833333333333</v>
      </c>
      <c r="AI665">
        <f t="shared" si="228"/>
        <v>12.045833333333333</v>
      </c>
      <c r="AJ665" s="14">
        <f t="shared" si="229"/>
        <v>1</v>
      </c>
      <c r="AK665">
        <f t="shared" si="230"/>
        <v>73.469387755102048</v>
      </c>
      <c r="AL665" s="8">
        <f t="shared" si="231"/>
        <v>1</v>
      </c>
      <c r="AM665" s="8">
        <f t="shared" si="232"/>
        <v>0.9502212389380531</v>
      </c>
      <c r="AN665" s="16">
        <f t="shared" si="233"/>
        <v>0.9502212389380531</v>
      </c>
      <c r="AO665" s="16">
        <f t="shared" si="234"/>
        <v>0.86103789554022137</v>
      </c>
      <c r="AP665" s="17">
        <f t="shared" si="235"/>
        <v>19426.490000000002</v>
      </c>
      <c r="AQ665" s="17">
        <f t="shared" si="236"/>
        <v>21.489480088495576</v>
      </c>
      <c r="AR665" s="17">
        <f t="shared" si="237"/>
        <v>13986.91</v>
      </c>
      <c r="AS665" s="17">
        <f t="shared" si="238"/>
        <v>15.472245575221239</v>
      </c>
      <c r="AT665" s="18" t="str">
        <f t="shared" si="239"/>
        <v>Low</v>
      </c>
      <c r="AU665" s="16" t="str">
        <f t="shared" si="240"/>
        <v>Normal</v>
      </c>
      <c r="AV665" s="17">
        <f t="shared" si="241"/>
        <v>236.38428097345133</v>
      </c>
    </row>
    <row r="666" spans="1:48">
      <c r="A666">
        <v>665</v>
      </c>
      <c r="B666" s="2">
        <v>46170</v>
      </c>
      <c r="C666" t="s">
        <v>26</v>
      </c>
      <c r="D666" t="s">
        <v>27</v>
      </c>
      <c r="E666" t="s">
        <v>35</v>
      </c>
      <c r="F666" t="s">
        <v>42</v>
      </c>
      <c r="G666" t="s">
        <v>30</v>
      </c>
      <c r="H666" t="s">
        <v>768</v>
      </c>
      <c r="I666" t="s">
        <v>117</v>
      </c>
      <c r="J666" s="4">
        <v>890</v>
      </c>
      <c r="K666" s="4">
        <v>854</v>
      </c>
      <c r="L666" s="4">
        <v>810</v>
      </c>
      <c r="M666" s="4">
        <v>44</v>
      </c>
      <c r="N666" s="4">
        <v>9</v>
      </c>
      <c r="O666" s="4">
        <v>26</v>
      </c>
      <c r="P666" t="s">
        <v>61</v>
      </c>
      <c r="Q666" s="4">
        <v>42</v>
      </c>
      <c r="R666" s="4">
        <v>42</v>
      </c>
      <c r="S666" s="4">
        <v>76.099999999999994</v>
      </c>
      <c r="T666" s="5">
        <v>1.69</v>
      </c>
      <c r="U666" s="5">
        <v>33.299999999999997</v>
      </c>
      <c r="V666" s="43">
        <v>16531</v>
      </c>
      <c r="W666" s="5">
        <v>9.5</v>
      </c>
      <c r="X666" s="6" t="s">
        <v>45</v>
      </c>
      <c r="Y666" s="4">
        <v>23</v>
      </c>
      <c r="Z666" s="43">
        <v>26457.91</v>
      </c>
      <c r="AA666" s="8">
        <f t="shared" si="220"/>
        <v>0.95955056179775278</v>
      </c>
      <c r="AB666" s="8">
        <f t="shared" si="221"/>
        <v>5.1522248243559721E-2</v>
      </c>
      <c r="AC666" s="8">
        <f t="shared" si="222"/>
        <v>1.0538641686182669E-2</v>
      </c>
      <c r="AD666" s="8">
        <f t="shared" si="223"/>
        <v>0.94847775175644033</v>
      </c>
      <c r="AE666" s="11">
        <f t="shared" si="224"/>
        <v>0.43333333333333335</v>
      </c>
      <c r="AF666" s="11">
        <f t="shared" si="225"/>
        <v>85.714285714285708</v>
      </c>
      <c r="AG666" s="11">
        <f t="shared" si="226"/>
        <v>9.9633333333333329</v>
      </c>
      <c r="AH666" s="13">
        <f t="shared" si="227"/>
        <v>9.9499999999999993</v>
      </c>
      <c r="AI666">
        <f t="shared" si="228"/>
        <v>10.383333333333333</v>
      </c>
      <c r="AJ666" s="14">
        <f t="shared" si="229"/>
        <v>0.9582664526484751</v>
      </c>
      <c r="AK666">
        <f t="shared" si="230"/>
        <v>85.714285714285708</v>
      </c>
      <c r="AL666" s="8">
        <f t="shared" si="231"/>
        <v>1</v>
      </c>
      <c r="AM666" s="8">
        <f t="shared" si="232"/>
        <v>0.94847775175644033</v>
      </c>
      <c r="AN666" s="16">
        <f t="shared" si="233"/>
        <v>0.908894410591645</v>
      </c>
      <c r="AO666" s="16">
        <f t="shared" si="234"/>
        <v>0.86077246892296599</v>
      </c>
      <c r="AP666" s="17">
        <f t="shared" si="235"/>
        <v>16531</v>
      </c>
      <c r="AQ666" s="17">
        <f t="shared" si="236"/>
        <v>19.357142857142858</v>
      </c>
      <c r="AR666" s="17">
        <f t="shared" si="237"/>
        <v>9926.91</v>
      </c>
      <c r="AS666" s="17">
        <f t="shared" si="238"/>
        <v>11.624016393442623</v>
      </c>
      <c r="AT666" s="18" t="str">
        <f t="shared" si="239"/>
        <v>Medium</v>
      </c>
      <c r="AU666" s="16" t="str">
        <f t="shared" si="240"/>
        <v>Normal</v>
      </c>
      <c r="AV666" s="17">
        <f t="shared" si="241"/>
        <v>174.21428571428572</v>
      </c>
    </row>
    <row r="667" spans="1:48">
      <c r="A667">
        <v>666</v>
      </c>
      <c r="B667" s="2">
        <v>46157</v>
      </c>
      <c r="C667" t="s">
        <v>26</v>
      </c>
      <c r="D667" t="s">
        <v>77</v>
      </c>
      <c r="E667" t="s">
        <v>78</v>
      </c>
      <c r="F667" t="s">
        <v>42</v>
      </c>
      <c r="G667" t="s">
        <v>58</v>
      </c>
      <c r="H667" t="s">
        <v>769</v>
      </c>
      <c r="I667" t="s">
        <v>143</v>
      </c>
      <c r="J667" s="4">
        <v>756</v>
      </c>
      <c r="K667" s="4">
        <v>774</v>
      </c>
      <c r="L667" s="4">
        <v>735</v>
      </c>
      <c r="M667" s="4">
        <v>39</v>
      </c>
      <c r="N667" s="4">
        <v>9</v>
      </c>
      <c r="O667" s="4">
        <v>39</v>
      </c>
      <c r="P667" t="s">
        <v>61</v>
      </c>
      <c r="Q667" s="4">
        <v>49</v>
      </c>
      <c r="R667" s="4">
        <v>49</v>
      </c>
      <c r="S667" s="4">
        <v>72.3</v>
      </c>
      <c r="T667" s="5">
        <v>1.86</v>
      </c>
      <c r="U667" s="5">
        <v>27.72</v>
      </c>
      <c r="V667" s="43">
        <v>18044.759999999998</v>
      </c>
      <c r="W667" s="5">
        <v>9.7200000000000006</v>
      </c>
      <c r="X667" s="6" t="s">
        <v>45</v>
      </c>
      <c r="Y667" s="4">
        <v>27</v>
      </c>
      <c r="Z667" s="43">
        <v>28033.040000000001</v>
      </c>
      <c r="AA667" s="8">
        <f t="shared" si="220"/>
        <v>1.0238095238095237</v>
      </c>
      <c r="AB667" s="8">
        <f t="shared" si="221"/>
        <v>5.0387596899224806E-2</v>
      </c>
      <c r="AC667" s="8">
        <f t="shared" si="222"/>
        <v>1.1627906976744186E-2</v>
      </c>
      <c r="AD667" s="8">
        <f t="shared" si="223"/>
        <v>0.94961240310077522</v>
      </c>
      <c r="AE667" s="11">
        <f t="shared" si="224"/>
        <v>0.65</v>
      </c>
      <c r="AF667" s="11">
        <f t="shared" si="225"/>
        <v>73.469387755102048</v>
      </c>
      <c r="AG667" s="11">
        <f t="shared" si="226"/>
        <v>10.535</v>
      </c>
      <c r="AH667" s="13">
        <f t="shared" si="227"/>
        <v>9.6399999999999988</v>
      </c>
      <c r="AI667">
        <f t="shared" si="228"/>
        <v>10.29</v>
      </c>
      <c r="AJ667" s="14">
        <f t="shared" si="229"/>
        <v>0.93683187560738579</v>
      </c>
      <c r="AK667">
        <f t="shared" si="230"/>
        <v>73.469387755102048</v>
      </c>
      <c r="AL667" s="8">
        <f t="shared" si="231"/>
        <v>1</v>
      </c>
      <c r="AM667" s="8">
        <f t="shared" si="232"/>
        <v>0.94961240310077522</v>
      </c>
      <c r="AN667" s="16">
        <f t="shared" si="233"/>
        <v>0.88962716869693614</v>
      </c>
      <c r="AO667" s="16">
        <f t="shared" si="234"/>
        <v>0.86062882133589536</v>
      </c>
      <c r="AP667" s="17">
        <f t="shared" si="235"/>
        <v>18044.759999999998</v>
      </c>
      <c r="AQ667" s="17">
        <f t="shared" si="236"/>
        <v>23.313643410852713</v>
      </c>
      <c r="AR667" s="17">
        <f t="shared" si="237"/>
        <v>9988.2800000000025</v>
      </c>
      <c r="AS667" s="17">
        <f t="shared" si="238"/>
        <v>12.904754521963827</v>
      </c>
      <c r="AT667" s="18" t="str">
        <f t="shared" si="239"/>
        <v>Medium</v>
      </c>
      <c r="AU667" s="16" t="str">
        <f t="shared" si="240"/>
        <v>Normal</v>
      </c>
      <c r="AV667" s="17">
        <f t="shared" si="241"/>
        <v>209.82279069767441</v>
      </c>
    </row>
    <row r="668" spans="1:48">
      <c r="A668">
        <v>667</v>
      </c>
      <c r="B668" s="2">
        <v>46177</v>
      </c>
      <c r="C668" t="s">
        <v>26</v>
      </c>
      <c r="D668" t="s">
        <v>40</v>
      </c>
      <c r="E668" t="s">
        <v>67</v>
      </c>
      <c r="F668" t="s">
        <v>29</v>
      </c>
      <c r="G668" t="s">
        <v>30</v>
      </c>
      <c r="H668" t="s">
        <v>770</v>
      </c>
      <c r="I668" t="s">
        <v>60</v>
      </c>
      <c r="J668" s="4">
        <v>898</v>
      </c>
      <c r="K668" s="4">
        <v>943</v>
      </c>
      <c r="L668" s="4">
        <v>907</v>
      </c>
      <c r="M668" s="4">
        <v>36</v>
      </c>
      <c r="N668" s="4">
        <v>10</v>
      </c>
      <c r="O668" s="4">
        <v>6</v>
      </c>
      <c r="P668" t="s">
        <v>73</v>
      </c>
      <c r="Q668" s="4">
        <v>42</v>
      </c>
      <c r="R668" s="4">
        <v>46</v>
      </c>
      <c r="S668" s="4">
        <v>66.900000000000006</v>
      </c>
      <c r="T668" s="5">
        <v>2.9</v>
      </c>
      <c r="U668" s="5">
        <v>35.99</v>
      </c>
      <c r="V668" s="43">
        <v>16983.97</v>
      </c>
      <c r="W668" s="5">
        <v>10.55</v>
      </c>
      <c r="X668" s="6" t="s">
        <v>34</v>
      </c>
      <c r="Y668" s="4">
        <v>45</v>
      </c>
      <c r="Z668" s="43">
        <v>29382.91</v>
      </c>
      <c r="AA668" s="8">
        <f t="shared" si="220"/>
        <v>1.0501113585746102</v>
      </c>
      <c r="AB668" s="8">
        <f t="shared" si="221"/>
        <v>3.8176033934252389E-2</v>
      </c>
      <c r="AC668" s="8">
        <f t="shared" si="222"/>
        <v>1.0604453870625663E-2</v>
      </c>
      <c r="AD668" s="8">
        <f t="shared" si="223"/>
        <v>0.9618239660657476</v>
      </c>
      <c r="AE668" s="11">
        <f t="shared" si="224"/>
        <v>0.1</v>
      </c>
      <c r="AF668" s="11">
        <f t="shared" si="225"/>
        <v>78.260869565217391</v>
      </c>
      <c r="AG668" s="11">
        <f t="shared" si="226"/>
        <v>12.049444444444445</v>
      </c>
      <c r="AH668" s="13">
        <f t="shared" si="227"/>
        <v>10.376666666666667</v>
      </c>
      <c r="AI668">
        <f t="shared" si="228"/>
        <v>10.476666666666667</v>
      </c>
      <c r="AJ668" s="14">
        <f t="shared" si="229"/>
        <v>0.99045497931912185</v>
      </c>
      <c r="AK668">
        <f t="shared" si="230"/>
        <v>85.714285714285708</v>
      </c>
      <c r="AL668" s="8">
        <f t="shared" si="231"/>
        <v>0.91304347826086962</v>
      </c>
      <c r="AM668" s="8">
        <f t="shared" si="232"/>
        <v>0.9618239660657476</v>
      </c>
      <c r="AN668" s="16">
        <f t="shared" si="233"/>
        <v>0.86980478542539141</v>
      </c>
      <c r="AO668" s="16">
        <f t="shared" si="234"/>
        <v>0.86054199993661062</v>
      </c>
      <c r="AP668" s="17">
        <f t="shared" si="235"/>
        <v>16983.97</v>
      </c>
      <c r="AQ668" s="17">
        <f t="shared" si="236"/>
        <v>18.010572640509015</v>
      </c>
      <c r="AR668" s="17">
        <f t="shared" si="237"/>
        <v>12398.939999999999</v>
      </c>
      <c r="AS668" s="17">
        <f t="shared" si="238"/>
        <v>13.148398727465533</v>
      </c>
      <c r="AT668" s="18" t="str">
        <f t="shared" si="239"/>
        <v>Medium</v>
      </c>
      <c r="AU668" s="16" t="str">
        <f t="shared" si="240"/>
        <v>Normal</v>
      </c>
      <c r="AV668" s="17">
        <f t="shared" si="241"/>
        <v>180.10572640509014</v>
      </c>
    </row>
    <row r="669" spans="1:48">
      <c r="A669">
        <v>668</v>
      </c>
      <c r="B669" s="2">
        <v>46153</v>
      </c>
      <c r="C669" t="s">
        <v>46</v>
      </c>
      <c r="D669" t="s">
        <v>108</v>
      </c>
      <c r="E669" t="s">
        <v>109</v>
      </c>
      <c r="F669" t="s">
        <v>42</v>
      </c>
      <c r="G669" t="s">
        <v>36</v>
      </c>
      <c r="H669" t="s">
        <v>771</v>
      </c>
      <c r="I669" t="s">
        <v>53</v>
      </c>
      <c r="J669" s="4">
        <v>866</v>
      </c>
      <c r="K669" s="4">
        <v>739</v>
      </c>
      <c r="L669" s="4">
        <v>643</v>
      </c>
      <c r="M669" s="4">
        <v>96</v>
      </c>
      <c r="N669" s="4">
        <v>18</v>
      </c>
      <c r="O669" s="4">
        <v>36</v>
      </c>
      <c r="P669" t="s">
        <v>73</v>
      </c>
      <c r="Q669" s="4">
        <v>45</v>
      </c>
      <c r="R669" s="4">
        <v>47</v>
      </c>
      <c r="S669" s="4">
        <v>73.5</v>
      </c>
      <c r="T669" s="5">
        <v>3.15</v>
      </c>
      <c r="U669" s="5">
        <v>30.92</v>
      </c>
      <c r="V669" s="43">
        <v>14312.16</v>
      </c>
      <c r="W669" s="5">
        <v>6.58</v>
      </c>
      <c r="X669" s="6" t="s">
        <v>34</v>
      </c>
      <c r="Y669" s="4">
        <v>32</v>
      </c>
      <c r="Z669" s="43">
        <v>22692.91</v>
      </c>
      <c r="AA669" s="8">
        <f t="shared" si="220"/>
        <v>0.85334872979214782</v>
      </c>
      <c r="AB669" s="8">
        <f t="shared" si="221"/>
        <v>0.12990527740189445</v>
      </c>
      <c r="AC669" s="8">
        <f t="shared" si="222"/>
        <v>2.4357239512855209E-2</v>
      </c>
      <c r="AD669" s="8">
        <f t="shared" si="223"/>
        <v>0.8700947225981055</v>
      </c>
      <c r="AE669" s="11">
        <f t="shared" si="224"/>
        <v>0.6</v>
      </c>
      <c r="AF669" s="11">
        <f t="shared" si="225"/>
        <v>76.59574468085107</v>
      </c>
      <c r="AG669" s="11">
        <f t="shared" si="226"/>
        <v>9.6480555555555547</v>
      </c>
      <c r="AH669" s="13">
        <f t="shared" si="227"/>
        <v>10.225</v>
      </c>
      <c r="AI669">
        <f t="shared" si="228"/>
        <v>10.824999999999999</v>
      </c>
      <c r="AJ669" s="14">
        <f t="shared" si="229"/>
        <v>0.94457274826789839</v>
      </c>
      <c r="AK669">
        <f t="shared" si="230"/>
        <v>80</v>
      </c>
      <c r="AL669" s="8">
        <f t="shared" si="231"/>
        <v>0.95744680851063835</v>
      </c>
      <c r="AM669" s="8">
        <f t="shared" si="232"/>
        <v>0.8700947225981055</v>
      </c>
      <c r="AN669" s="16">
        <f t="shared" si="233"/>
        <v>0.78689466706393463</v>
      </c>
      <c r="AO669" s="16">
        <f t="shared" si="234"/>
        <v>0.86051418376397171</v>
      </c>
      <c r="AP669" s="17">
        <f t="shared" si="235"/>
        <v>14312.16</v>
      </c>
      <c r="AQ669" s="17">
        <f t="shared" si="236"/>
        <v>19.366928281461433</v>
      </c>
      <c r="AR669" s="17">
        <f t="shared" si="237"/>
        <v>8380.75</v>
      </c>
      <c r="AS669" s="17">
        <f t="shared" si="238"/>
        <v>11.340663058186738</v>
      </c>
      <c r="AT669" s="18" t="str">
        <f t="shared" si="239"/>
        <v>High</v>
      </c>
      <c r="AU669" s="16" t="str">
        <f t="shared" si="240"/>
        <v>Warning</v>
      </c>
      <c r="AV669" s="17">
        <f t="shared" si="241"/>
        <v>348.60470906630582</v>
      </c>
    </row>
    <row r="670" spans="1:48">
      <c r="A670">
        <v>669</v>
      </c>
      <c r="B670" s="2">
        <v>46173</v>
      </c>
      <c r="C670" t="s">
        <v>26</v>
      </c>
      <c r="D670" t="s">
        <v>27</v>
      </c>
      <c r="E670" t="s">
        <v>51</v>
      </c>
      <c r="F670" t="s">
        <v>29</v>
      </c>
      <c r="G670" t="s">
        <v>47</v>
      </c>
      <c r="H670" t="s">
        <v>772</v>
      </c>
      <c r="I670" t="s">
        <v>176</v>
      </c>
      <c r="J670" s="4">
        <v>654</v>
      </c>
      <c r="K670" s="4">
        <v>590</v>
      </c>
      <c r="L670" s="4">
        <v>563</v>
      </c>
      <c r="M670" s="4">
        <v>27</v>
      </c>
      <c r="N670" s="4">
        <v>7</v>
      </c>
      <c r="O670" s="4">
        <v>29</v>
      </c>
      <c r="P670" t="s">
        <v>54</v>
      </c>
      <c r="Q670" s="4">
        <v>64</v>
      </c>
      <c r="R670" s="4">
        <v>66</v>
      </c>
      <c r="S670" s="4">
        <v>71</v>
      </c>
      <c r="T670" s="5">
        <v>1.38</v>
      </c>
      <c r="U670" s="5">
        <v>20.32</v>
      </c>
      <c r="V670" s="43">
        <v>18546.59</v>
      </c>
      <c r="W670" s="5">
        <v>7.64</v>
      </c>
      <c r="X670" s="6" t="s">
        <v>45</v>
      </c>
      <c r="Y670" s="4">
        <v>20</v>
      </c>
      <c r="Z670" s="43">
        <v>29656.71</v>
      </c>
      <c r="AA670" s="8">
        <f t="shared" si="220"/>
        <v>0.90214067278287458</v>
      </c>
      <c r="AB670" s="8">
        <f t="shared" si="221"/>
        <v>4.576271186440678E-2</v>
      </c>
      <c r="AC670" s="8">
        <f t="shared" si="222"/>
        <v>1.1864406779661017E-2</v>
      </c>
      <c r="AD670" s="8">
        <f t="shared" si="223"/>
        <v>0.95423728813559328</v>
      </c>
      <c r="AE670" s="11">
        <f t="shared" si="224"/>
        <v>0.48333333333333334</v>
      </c>
      <c r="AF670" s="11">
        <f t="shared" si="225"/>
        <v>54.545454545454547</v>
      </c>
      <c r="AG670" s="11">
        <f t="shared" si="226"/>
        <v>10.816666666666666</v>
      </c>
      <c r="AH670" s="13">
        <f t="shared" si="227"/>
        <v>11.143333333333334</v>
      </c>
      <c r="AI670">
        <f t="shared" si="228"/>
        <v>11.626666666666667</v>
      </c>
      <c r="AJ670" s="14">
        <f t="shared" si="229"/>
        <v>0.9584288990825689</v>
      </c>
      <c r="AK670">
        <f t="shared" si="230"/>
        <v>56.25</v>
      </c>
      <c r="AL670" s="8">
        <f t="shared" si="231"/>
        <v>0.96969696969696972</v>
      </c>
      <c r="AM670" s="8">
        <f t="shared" si="232"/>
        <v>0.95423728813559328</v>
      </c>
      <c r="AN670" s="16">
        <f t="shared" si="233"/>
        <v>0.88685439372735297</v>
      </c>
      <c r="AO670" s="16">
        <f t="shared" si="234"/>
        <v>0.86073592929620057</v>
      </c>
      <c r="AP670" s="17">
        <f t="shared" si="235"/>
        <v>18546.59</v>
      </c>
      <c r="AQ670" s="17">
        <f t="shared" si="236"/>
        <v>31.434898305084747</v>
      </c>
      <c r="AR670" s="17">
        <f t="shared" si="237"/>
        <v>11110.119999999999</v>
      </c>
      <c r="AS670" s="17">
        <f t="shared" si="238"/>
        <v>18.830711864406776</v>
      </c>
      <c r="AT670" s="18" t="str">
        <f t="shared" si="239"/>
        <v>Low</v>
      </c>
      <c r="AU670" s="16" t="str">
        <f t="shared" si="240"/>
        <v>Normal</v>
      </c>
      <c r="AV670" s="17">
        <f t="shared" si="241"/>
        <v>220.04428813559323</v>
      </c>
    </row>
    <row r="671" spans="1:48">
      <c r="A671">
        <v>670</v>
      </c>
      <c r="B671" s="2">
        <v>46059</v>
      </c>
      <c r="C671" t="s">
        <v>46</v>
      </c>
      <c r="D671" t="s">
        <v>77</v>
      </c>
      <c r="E671" t="s">
        <v>78</v>
      </c>
      <c r="F671" t="s">
        <v>42</v>
      </c>
      <c r="G671" t="s">
        <v>103</v>
      </c>
      <c r="H671" t="s">
        <v>773</v>
      </c>
      <c r="I671" t="s">
        <v>197</v>
      </c>
      <c r="J671" s="4">
        <v>704</v>
      </c>
      <c r="K671" s="4">
        <v>693</v>
      </c>
      <c r="L671" s="4">
        <v>667</v>
      </c>
      <c r="M671" s="4">
        <v>26</v>
      </c>
      <c r="N671" s="4">
        <v>7</v>
      </c>
      <c r="O671" s="4">
        <v>16</v>
      </c>
      <c r="P671" t="s">
        <v>33</v>
      </c>
      <c r="Q671" s="4">
        <v>57</v>
      </c>
      <c r="R671" s="4">
        <v>58</v>
      </c>
      <c r="S671" s="4">
        <v>63.8</v>
      </c>
      <c r="T671" s="5">
        <v>1.98</v>
      </c>
      <c r="U671" s="5">
        <v>22.46</v>
      </c>
      <c r="V671" s="43">
        <v>19116.57</v>
      </c>
      <c r="W671" s="5">
        <v>9.6999999999999993</v>
      </c>
      <c r="X671" s="6" t="s">
        <v>34</v>
      </c>
      <c r="Y671" s="4">
        <v>32</v>
      </c>
      <c r="Z671" s="43">
        <v>30761.83</v>
      </c>
      <c r="AA671" s="8">
        <f t="shared" si="220"/>
        <v>0.984375</v>
      </c>
      <c r="AB671" s="8">
        <f t="shared" si="221"/>
        <v>3.751803751803752E-2</v>
      </c>
      <c r="AC671" s="8">
        <f t="shared" si="222"/>
        <v>1.0101010101010102E-2</v>
      </c>
      <c r="AD671" s="8">
        <f t="shared" si="223"/>
        <v>0.96248196248196249</v>
      </c>
      <c r="AE671" s="11">
        <f t="shared" si="224"/>
        <v>0.26666666666666666</v>
      </c>
      <c r="AF671" s="11">
        <f t="shared" si="225"/>
        <v>62.068965517241381</v>
      </c>
      <c r="AG671" s="11">
        <f t="shared" si="226"/>
        <v>11.164999999999999</v>
      </c>
      <c r="AH671" s="13">
        <f t="shared" si="227"/>
        <v>10.879999999999999</v>
      </c>
      <c r="AI671">
        <f t="shared" si="228"/>
        <v>11.146666666666667</v>
      </c>
      <c r="AJ671" s="14">
        <f t="shared" si="229"/>
        <v>0.97607655502392332</v>
      </c>
      <c r="AK671">
        <f t="shared" si="230"/>
        <v>63.157894736842103</v>
      </c>
      <c r="AL671" s="8">
        <f t="shared" si="231"/>
        <v>0.98275862068965525</v>
      </c>
      <c r="AM671" s="8">
        <f t="shared" si="232"/>
        <v>0.96248196248196249</v>
      </c>
      <c r="AN671" s="16">
        <f t="shared" si="233"/>
        <v>0.92325855962219594</v>
      </c>
      <c r="AO671" s="16">
        <f t="shared" si="234"/>
        <v>0.86065702154867452</v>
      </c>
      <c r="AP671" s="17">
        <f t="shared" si="235"/>
        <v>19116.57</v>
      </c>
      <c r="AQ671" s="17">
        <f t="shared" si="236"/>
        <v>27.585238095238093</v>
      </c>
      <c r="AR671" s="17">
        <f t="shared" si="237"/>
        <v>11645.260000000002</v>
      </c>
      <c r="AS671" s="17">
        <f t="shared" si="238"/>
        <v>16.804126984126988</v>
      </c>
      <c r="AT671" s="18" t="str">
        <f t="shared" si="239"/>
        <v>Low</v>
      </c>
      <c r="AU671" s="16" t="str">
        <f t="shared" si="240"/>
        <v>Normal</v>
      </c>
      <c r="AV671" s="17">
        <f t="shared" si="241"/>
        <v>193.09666666666666</v>
      </c>
    </row>
    <row r="672" spans="1:48">
      <c r="A672">
        <v>671</v>
      </c>
      <c r="B672" s="2">
        <v>46050</v>
      </c>
      <c r="C672" t="s">
        <v>26</v>
      </c>
      <c r="D672" t="s">
        <v>77</v>
      </c>
      <c r="E672" t="s">
        <v>84</v>
      </c>
      <c r="F672" t="s">
        <v>29</v>
      </c>
      <c r="G672" t="s">
        <v>103</v>
      </c>
      <c r="H672" t="s">
        <v>774</v>
      </c>
      <c r="I672" t="s">
        <v>111</v>
      </c>
      <c r="J672" s="4">
        <v>680</v>
      </c>
      <c r="K672" s="4">
        <v>621</v>
      </c>
      <c r="L672" s="4">
        <v>581</v>
      </c>
      <c r="M672" s="4">
        <v>40</v>
      </c>
      <c r="N672" s="4">
        <v>7</v>
      </c>
      <c r="O672" s="4">
        <v>33</v>
      </c>
      <c r="P672" t="s">
        <v>33</v>
      </c>
      <c r="Q672" s="4">
        <v>57</v>
      </c>
      <c r="R672" s="4">
        <v>55</v>
      </c>
      <c r="S672" s="4">
        <v>75.900000000000006</v>
      </c>
      <c r="T672" s="5">
        <v>2.4700000000000002</v>
      </c>
      <c r="U672" s="5">
        <v>20.5</v>
      </c>
      <c r="V672" s="43">
        <v>17115.78</v>
      </c>
      <c r="W672" s="5">
        <v>6.84</v>
      </c>
      <c r="X672" s="6" t="s">
        <v>45</v>
      </c>
      <c r="Y672" s="4">
        <v>33</v>
      </c>
      <c r="Z672" s="43">
        <v>27186.1</v>
      </c>
      <c r="AA672" s="8">
        <f t="shared" si="220"/>
        <v>0.91323529411764703</v>
      </c>
      <c r="AB672" s="8">
        <f t="shared" si="221"/>
        <v>6.4412238325281798E-2</v>
      </c>
      <c r="AC672" s="8">
        <f t="shared" si="222"/>
        <v>1.1272141706924315E-2</v>
      </c>
      <c r="AD672" s="8">
        <f t="shared" si="223"/>
        <v>0.93558776167471824</v>
      </c>
      <c r="AE672" s="11">
        <f t="shared" si="224"/>
        <v>0.55000000000000004</v>
      </c>
      <c r="AF672" s="11">
        <f t="shared" si="225"/>
        <v>65.454545454545453</v>
      </c>
      <c r="AG672" s="11">
        <f t="shared" si="226"/>
        <v>9.4875000000000007</v>
      </c>
      <c r="AH672" s="13">
        <f t="shared" si="227"/>
        <v>10.216666666666667</v>
      </c>
      <c r="AI672">
        <f t="shared" si="228"/>
        <v>10.766666666666667</v>
      </c>
      <c r="AJ672" s="14">
        <f t="shared" si="229"/>
        <v>0.94891640866873062</v>
      </c>
      <c r="AK672">
        <f t="shared" si="230"/>
        <v>63.157894736842103</v>
      </c>
      <c r="AL672" s="8">
        <f t="shared" si="231"/>
        <v>1.0363636363636364</v>
      </c>
      <c r="AM672" s="8">
        <f t="shared" si="232"/>
        <v>0.93558776167471824</v>
      </c>
      <c r="AN672" s="16">
        <f t="shared" si="233"/>
        <v>0.9200780180319823</v>
      </c>
      <c r="AO672" s="16">
        <f t="shared" si="234"/>
        <v>0.86046731991814895</v>
      </c>
      <c r="AP672" s="17">
        <f t="shared" si="235"/>
        <v>17115.78</v>
      </c>
      <c r="AQ672" s="17">
        <f t="shared" si="236"/>
        <v>27.561642512077292</v>
      </c>
      <c r="AR672" s="17">
        <f t="shared" si="237"/>
        <v>10070.32</v>
      </c>
      <c r="AS672" s="17">
        <f t="shared" si="238"/>
        <v>16.216296296296296</v>
      </c>
      <c r="AT672" s="18" t="str">
        <f t="shared" si="239"/>
        <v>High</v>
      </c>
      <c r="AU672" s="16" t="str">
        <f t="shared" si="240"/>
        <v>Normal</v>
      </c>
      <c r="AV672" s="17">
        <f t="shared" si="241"/>
        <v>192.93149758454103</v>
      </c>
    </row>
    <row r="673" spans="1:48">
      <c r="A673">
        <v>672</v>
      </c>
      <c r="B673" s="2">
        <v>46112</v>
      </c>
      <c r="C673" t="s">
        <v>46</v>
      </c>
      <c r="D673" t="s">
        <v>40</v>
      </c>
      <c r="E673" t="s">
        <v>41</v>
      </c>
      <c r="F673" t="s">
        <v>29</v>
      </c>
      <c r="G673" t="s">
        <v>47</v>
      </c>
      <c r="H673" t="s">
        <v>775</v>
      </c>
      <c r="I673" t="s">
        <v>88</v>
      </c>
      <c r="J673" s="4">
        <v>573</v>
      </c>
      <c r="K673" s="4">
        <v>571</v>
      </c>
      <c r="L673" s="4">
        <v>537</v>
      </c>
      <c r="M673" s="4">
        <v>34</v>
      </c>
      <c r="N673" s="4">
        <v>12</v>
      </c>
      <c r="O673" s="4">
        <v>39</v>
      </c>
      <c r="P673" t="s">
        <v>33</v>
      </c>
      <c r="Q673" s="4">
        <v>64</v>
      </c>
      <c r="R673" s="4">
        <v>63</v>
      </c>
      <c r="S673" s="4">
        <v>79.8</v>
      </c>
      <c r="T673" s="5">
        <v>2.5</v>
      </c>
      <c r="U673" s="5">
        <v>21.22</v>
      </c>
      <c r="V673" s="43">
        <v>17151.04</v>
      </c>
      <c r="W673" s="5">
        <v>7.51</v>
      </c>
      <c r="X673" s="6" t="s">
        <v>34</v>
      </c>
      <c r="Y673" s="4">
        <v>40</v>
      </c>
      <c r="Z673" s="43">
        <v>28542.29</v>
      </c>
      <c r="AA673" s="8">
        <f t="shared" si="220"/>
        <v>0.99650959860383947</v>
      </c>
      <c r="AB673" s="8">
        <f t="shared" si="221"/>
        <v>5.9544658493870403E-2</v>
      </c>
      <c r="AC673" s="8">
        <f t="shared" si="222"/>
        <v>2.1015761821366025E-2</v>
      </c>
      <c r="AD673" s="8">
        <f t="shared" si="223"/>
        <v>0.94045534150612964</v>
      </c>
      <c r="AE673" s="11">
        <f t="shared" si="224"/>
        <v>0.65</v>
      </c>
      <c r="AF673" s="11">
        <f t="shared" si="225"/>
        <v>57.142857142857146</v>
      </c>
      <c r="AG673" s="11">
        <f t="shared" si="226"/>
        <v>9.9924999999999997</v>
      </c>
      <c r="AH673" s="13">
        <f t="shared" si="227"/>
        <v>9.5366666666666671</v>
      </c>
      <c r="AI673">
        <f t="shared" si="228"/>
        <v>10.186666666666667</v>
      </c>
      <c r="AJ673" s="14">
        <f t="shared" si="229"/>
        <v>0.93619109947643975</v>
      </c>
      <c r="AK673">
        <f t="shared" si="230"/>
        <v>56.25</v>
      </c>
      <c r="AL673" s="8">
        <f t="shared" si="231"/>
        <v>1.0158730158730158</v>
      </c>
      <c r="AM673" s="8">
        <f t="shared" si="232"/>
        <v>0.94045534150612964</v>
      </c>
      <c r="AN673" s="16">
        <f t="shared" si="233"/>
        <v>0.89442125223935398</v>
      </c>
      <c r="AO673" s="16">
        <f t="shared" si="234"/>
        <v>0.86028613238588791</v>
      </c>
      <c r="AP673" s="17">
        <f t="shared" si="235"/>
        <v>17151.04</v>
      </c>
      <c r="AQ673" s="17">
        <f t="shared" si="236"/>
        <v>30.036847635726797</v>
      </c>
      <c r="AR673" s="17">
        <f t="shared" si="237"/>
        <v>11391.25</v>
      </c>
      <c r="AS673" s="17">
        <f t="shared" si="238"/>
        <v>19.949649737302977</v>
      </c>
      <c r="AT673" s="18" t="str">
        <f t="shared" si="239"/>
        <v>High</v>
      </c>
      <c r="AU673" s="16" t="str">
        <f t="shared" si="240"/>
        <v>Normal</v>
      </c>
      <c r="AV673" s="17">
        <f t="shared" si="241"/>
        <v>360.44217162872155</v>
      </c>
    </row>
    <row r="674" spans="1:48">
      <c r="A674">
        <v>673</v>
      </c>
      <c r="B674" s="2">
        <v>46135</v>
      </c>
      <c r="C674" t="s">
        <v>26</v>
      </c>
      <c r="D674" t="s">
        <v>40</v>
      </c>
      <c r="E674" t="s">
        <v>67</v>
      </c>
      <c r="F674" t="s">
        <v>29</v>
      </c>
      <c r="G674" t="s">
        <v>36</v>
      </c>
      <c r="H674" t="s">
        <v>776</v>
      </c>
      <c r="I674" t="s">
        <v>117</v>
      </c>
      <c r="J674" s="4">
        <v>906</v>
      </c>
      <c r="K674" s="4">
        <v>1084</v>
      </c>
      <c r="L674" s="4">
        <v>1053</v>
      </c>
      <c r="M674" s="4">
        <v>31</v>
      </c>
      <c r="N674" s="4">
        <v>10</v>
      </c>
      <c r="O674" s="4">
        <v>0</v>
      </c>
      <c r="P674" t="s">
        <v>39</v>
      </c>
      <c r="Q674" s="4">
        <v>45</v>
      </c>
      <c r="R674" s="4">
        <v>47</v>
      </c>
      <c r="S674" s="4">
        <v>69.400000000000006</v>
      </c>
      <c r="T674" s="5">
        <v>2.39</v>
      </c>
      <c r="U674" s="5">
        <v>38.340000000000003</v>
      </c>
      <c r="V674" s="43">
        <v>22864.65</v>
      </c>
      <c r="W674" s="5">
        <v>12.1</v>
      </c>
      <c r="X674" s="6" t="s">
        <v>50</v>
      </c>
      <c r="Y674" s="4">
        <v>20</v>
      </c>
      <c r="Z674" s="43">
        <v>37369.800000000003</v>
      </c>
      <c r="AA674" s="8">
        <f t="shared" si="220"/>
        <v>1.1964679911699778</v>
      </c>
      <c r="AB674" s="8">
        <f t="shared" si="221"/>
        <v>2.859778597785978E-2</v>
      </c>
      <c r="AC674" s="8">
        <f t="shared" si="222"/>
        <v>9.2250922509225092E-3</v>
      </c>
      <c r="AD674" s="8">
        <f t="shared" si="223"/>
        <v>0.97140221402214022</v>
      </c>
      <c r="AE674" s="11">
        <f t="shared" si="224"/>
        <v>0</v>
      </c>
      <c r="AF674" s="11">
        <f t="shared" si="225"/>
        <v>76.59574468085107</v>
      </c>
      <c r="AG674" s="11">
        <f t="shared" si="226"/>
        <v>14.152222222222223</v>
      </c>
      <c r="AH674" s="13">
        <f t="shared" si="227"/>
        <v>11.324999999999999</v>
      </c>
      <c r="AI674">
        <f t="shared" si="228"/>
        <v>11.324999999999999</v>
      </c>
      <c r="AJ674" s="14">
        <f t="shared" si="229"/>
        <v>1</v>
      </c>
      <c r="AK674">
        <f t="shared" si="230"/>
        <v>80</v>
      </c>
      <c r="AL674" s="8">
        <f t="shared" si="231"/>
        <v>0.95744680851063835</v>
      </c>
      <c r="AM674" s="8">
        <f t="shared" si="232"/>
        <v>0.97140221402214022</v>
      </c>
      <c r="AN674" s="16">
        <f t="shared" si="233"/>
        <v>0.93006594959566624</v>
      </c>
      <c r="AO674" s="16">
        <f t="shared" si="234"/>
        <v>0.86018206189852975</v>
      </c>
      <c r="AP674" s="17">
        <f t="shared" si="235"/>
        <v>22864.65</v>
      </c>
      <c r="AQ674" s="17">
        <f t="shared" si="236"/>
        <v>21.092850553505535</v>
      </c>
      <c r="AR674" s="17">
        <f t="shared" si="237"/>
        <v>14505.150000000001</v>
      </c>
      <c r="AS674" s="17">
        <f t="shared" si="238"/>
        <v>13.381134686346865</v>
      </c>
      <c r="AT674" s="18" t="str">
        <f t="shared" si="239"/>
        <v>Low</v>
      </c>
      <c r="AU674" s="16" t="str">
        <f t="shared" si="240"/>
        <v>Normal</v>
      </c>
      <c r="AV674" s="17">
        <f t="shared" si="241"/>
        <v>210.92850553505536</v>
      </c>
    </row>
    <row r="675" spans="1:48">
      <c r="A675">
        <v>674</v>
      </c>
      <c r="B675" s="2">
        <v>46106</v>
      </c>
      <c r="C675" t="s">
        <v>26</v>
      </c>
      <c r="D675" t="s">
        <v>108</v>
      </c>
      <c r="E675" t="s">
        <v>146</v>
      </c>
      <c r="F675" t="s">
        <v>42</v>
      </c>
      <c r="G675" t="s">
        <v>30</v>
      </c>
      <c r="H675" t="s">
        <v>777</v>
      </c>
      <c r="I675" t="s">
        <v>44</v>
      </c>
      <c r="J675" s="4">
        <v>886</v>
      </c>
      <c r="K675" s="4">
        <v>793</v>
      </c>
      <c r="L675" s="4">
        <v>729</v>
      </c>
      <c r="M675" s="4">
        <v>64</v>
      </c>
      <c r="N675" s="4">
        <v>18</v>
      </c>
      <c r="O675" s="4">
        <v>21</v>
      </c>
      <c r="P675" t="s">
        <v>73</v>
      </c>
      <c r="Q675" s="4">
        <v>42</v>
      </c>
      <c r="R675" s="4">
        <v>46</v>
      </c>
      <c r="S675" s="4">
        <v>73.8</v>
      </c>
      <c r="T675" s="5">
        <v>2.67</v>
      </c>
      <c r="U675" s="5">
        <v>28.52</v>
      </c>
      <c r="V675" s="43">
        <v>15087.93</v>
      </c>
      <c r="W675" s="5">
        <v>9.0500000000000007</v>
      </c>
      <c r="X675" s="6" t="s">
        <v>34</v>
      </c>
      <c r="Y675" s="4">
        <v>19</v>
      </c>
      <c r="Z675" s="43">
        <v>23759.439999999999</v>
      </c>
      <c r="AA675" s="8">
        <f t="shared" si="220"/>
        <v>0.89503386004514673</v>
      </c>
      <c r="AB675" s="8">
        <f t="shared" si="221"/>
        <v>8.0706179066834804E-2</v>
      </c>
      <c r="AC675" s="8">
        <f t="shared" si="222"/>
        <v>2.269861286254729E-2</v>
      </c>
      <c r="AD675" s="8">
        <f t="shared" si="223"/>
        <v>0.91929382093316514</v>
      </c>
      <c r="AE675" s="11">
        <f t="shared" si="224"/>
        <v>0.35</v>
      </c>
      <c r="AF675" s="11">
        <f t="shared" si="225"/>
        <v>78.260869565217391</v>
      </c>
      <c r="AG675" s="11">
        <f t="shared" si="226"/>
        <v>10.132777777777777</v>
      </c>
      <c r="AH675" s="13">
        <f t="shared" si="227"/>
        <v>9.9866666666666664</v>
      </c>
      <c r="AI675">
        <f t="shared" si="228"/>
        <v>10.336666666666666</v>
      </c>
      <c r="AJ675" s="14">
        <f t="shared" si="229"/>
        <v>0.9661399548532732</v>
      </c>
      <c r="AK675">
        <f t="shared" si="230"/>
        <v>85.714285714285708</v>
      </c>
      <c r="AL675" s="8">
        <f t="shared" si="231"/>
        <v>0.91304347826086962</v>
      </c>
      <c r="AM675" s="8">
        <f t="shared" si="232"/>
        <v>0.91929382093316514</v>
      </c>
      <c r="AN675" s="16">
        <f t="shared" si="233"/>
        <v>0.81093462190080379</v>
      </c>
      <c r="AO675" s="16">
        <f t="shared" si="234"/>
        <v>0.85996834970373737</v>
      </c>
      <c r="AP675" s="17">
        <f t="shared" si="235"/>
        <v>15087.93</v>
      </c>
      <c r="AQ675" s="17">
        <f t="shared" si="236"/>
        <v>19.02639344262295</v>
      </c>
      <c r="AR675" s="17">
        <f t="shared" si="237"/>
        <v>8671.5099999999984</v>
      </c>
      <c r="AS675" s="17">
        <f t="shared" si="238"/>
        <v>10.935069356872633</v>
      </c>
      <c r="AT675" s="18" t="str">
        <f t="shared" si="239"/>
        <v>Medium</v>
      </c>
      <c r="AU675" s="16" t="str">
        <f t="shared" si="240"/>
        <v>Warning</v>
      </c>
      <c r="AV675" s="17">
        <f t="shared" si="241"/>
        <v>342.4750819672131</v>
      </c>
    </row>
    <row r="676" spans="1:48">
      <c r="A676">
        <v>675</v>
      </c>
      <c r="B676" s="2">
        <v>46097</v>
      </c>
      <c r="C676" t="s">
        <v>26</v>
      </c>
      <c r="D676" t="s">
        <v>27</v>
      </c>
      <c r="E676" t="s">
        <v>28</v>
      </c>
      <c r="F676" t="s">
        <v>29</v>
      </c>
      <c r="G676" t="s">
        <v>47</v>
      </c>
      <c r="H676" t="s">
        <v>778</v>
      </c>
      <c r="I676" t="s">
        <v>165</v>
      </c>
      <c r="J676" s="4">
        <v>606</v>
      </c>
      <c r="K676" s="4">
        <v>599</v>
      </c>
      <c r="L676" s="4">
        <v>571</v>
      </c>
      <c r="M676" s="4">
        <v>28</v>
      </c>
      <c r="N676" s="4">
        <v>7</v>
      </c>
      <c r="O676" s="4">
        <v>51</v>
      </c>
      <c r="P676" t="s">
        <v>81</v>
      </c>
      <c r="Q676" s="4">
        <v>64</v>
      </c>
      <c r="R676" s="4">
        <v>69</v>
      </c>
      <c r="S676" s="4">
        <v>71.8</v>
      </c>
      <c r="T676" s="5">
        <v>1.62</v>
      </c>
      <c r="U676" s="5">
        <v>24.96</v>
      </c>
      <c r="V676" s="43">
        <v>19147.79</v>
      </c>
      <c r="W676" s="5">
        <v>10.09</v>
      </c>
      <c r="X676" s="6" t="s">
        <v>50</v>
      </c>
      <c r="Y676" s="4">
        <v>42</v>
      </c>
      <c r="Z676" s="43">
        <v>29182.91</v>
      </c>
      <c r="AA676" s="8">
        <f t="shared" si="220"/>
        <v>0.98844884488448848</v>
      </c>
      <c r="AB676" s="8">
        <f t="shared" si="221"/>
        <v>4.6744574290484141E-2</v>
      </c>
      <c r="AC676" s="8">
        <f t="shared" si="222"/>
        <v>1.1686143572621035E-2</v>
      </c>
      <c r="AD676" s="8">
        <f t="shared" si="223"/>
        <v>0.95325542570951582</v>
      </c>
      <c r="AE676" s="11">
        <f t="shared" si="224"/>
        <v>0.85</v>
      </c>
      <c r="AF676" s="11">
        <f t="shared" si="225"/>
        <v>52.173913043478258</v>
      </c>
      <c r="AG676" s="11">
        <f t="shared" si="226"/>
        <v>11.480833333333333</v>
      </c>
      <c r="AH676" s="13">
        <f t="shared" si="227"/>
        <v>9.9233333333333338</v>
      </c>
      <c r="AI676">
        <f t="shared" si="228"/>
        <v>10.773333333333333</v>
      </c>
      <c r="AJ676" s="14">
        <f t="shared" si="229"/>
        <v>0.92110148514851486</v>
      </c>
      <c r="AK676">
        <f t="shared" si="230"/>
        <v>56.25</v>
      </c>
      <c r="AL676" s="8">
        <f t="shared" si="231"/>
        <v>0.92753623188405787</v>
      </c>
      <c r="AM676" s="8">
        <f t="shared" si="232"/>
        <v>0.95325542570951582</v>
      </c>
      <c r="AN676" s="16">
        <f t="shared" si="233"/>
        <v>0.8144185399159789</v>
      </c>
      <c r="AO676" s="16">
        <f t="shared" si="234"/>
        <v>0.86011875991172182</v>
      </c>
      <c r="AP676" s="17">
        <f t="shared" si="235"/>
        <v>19147.79</v>
      </c>
      <c r="AQ676" s="17">
        <f t="shared" si="236"/>
        <v>31.966260434056764</v>
      </c>
      <c r="AR676" s="17">
        <f t="shared" si="237"/>
        <v>10035.119999999999</v>
      </c>
      <c r="AS676" s="17">
        <f t="shared" si="238"/>
        <v>16.753121869782969</v>
      </c>
      <c r="AT676" s="18" t="str">
        <f t="shared" si="239"/>
        <v>Medium</v>
      </c>
      <c r="AU676" s="16" t="str">
        <f t="shared" si="240"/>
        <v>Warning</v>
      </c>
      <c r="AV676" s="17">
        <f t="shared" si="241"/>
        <v>223.76382303839733</v>
      </c>
    </row>
    <row r="677" spans="1:48">
      <c r="A677">
        <v>676</v>
      </c>
      <c r="B677" s="2">
        <v>46106</v>
      </c>
      <c r="C677" t="s">
        <v>26</v>
      </c>
      <c r="D677" t="s">
        <v>55</v>
      </c>
      <c r="E677" t="s">
        <v>92</v>
      </c>
      <c r="F677" t="s">
        <v>57</v>
      </c>
      <c r="G677" t="s">
        <v>103</v>
      </c>
      <c r="H677" t="s">
        <v>779</v>
      </c>
      <c r="I677" t="s">
        <v>132</v>
      </c>
      <c r="J677" s="4">
        <v>558</v>
      </c>
      <c r="K677" s="4">
        <v>398</v>
      </c>
      <c r="L677" s="4">
        <v>375</v>
      </c>
      <c r="M677" s="4">
        <v>23</v>
      </c>
      <c r="N677" s="4">
        <v>4</v>
      </c>
      <c r="O677" s="4">
        <v>0</v>
      </c>
      <c r="P677" t="s">
        <v>39</v>
      </c>
      <c r="Q677" s="4">
        <v>57</v>
      </c>
      <c r="R677" s="4">
        <v>58</v>
      </c>
      <c r="S677" s="4">
        <v>66.7</v>
      </c>
      <c r="T677" s="5">
        <v>2.6</v>
      </c>
      <c r="U677" s="5">
        <v>15</v>
      </c>
      <c r="V677" s="43">
        <v>10346.700000000001</v>
      </c>
      <c r="W677" s="5">
        <v>6.93</v>
      </c>
      <c r="X677" s="6" t="s">
        <v>34</v>
      </c>
      <c r="Y677" s="4">
        <v>18</v>
      </c>
      <c r="Z677" s="43">
        <v>17571.71</v>
      </c>
      <c r="AA677" s="8">
        <f t="shared" si="220"/>
        <v>0.71326164874551967</v>
      </c>
      <c r="AB677" s="8">
        <f t="shared" si="221"/>
        <v>5.7788944723618091E-2</v>
      </c>
      <c r="AC677" s="8">
        <f t="shared" si="222"/>
        <v>1.0050251256281407E-2</v>
      </c>
      <c r="AD677" s="8">
        <f t="shared" si="223"/>
        <v>0.94221105527638194</v>
      </c>
      <c r="AE677" s="11">
        <f t="shared" si="224"/>
        <v>0</v>
      </c>
      <c r="AF677" s="11">
        <f t="shared" si="225"/>
        <v>62.068965517241381</v>
      </c>
      <c r="AG677" s="11">
        <f t="shared" si="226"/>
        <v>6.4122222222222218</v>
      </c>
      <c r="AH677" s="13">
        <f t="shared" si="227"/>
        <v>8.8350000000000009</v>
      </c>
      <c r="AI677">
        <f t="shared" si="228"/>
        <v>8.8350000000000009</v>
      </c>
      <c r="AJ677" s="14">
        <f t="shared" si="229"/>
        <v>1</v>
      </c>
      <c r="AK677">
        <f t="shared" si="230"/>
        <v>63.157894736842103</v>
      </c>
      <c r="AL677" s="8">
        <f t="shared" si="231"/>
        <v>0.98275862068965525</v>
      </c>
      <c r="AM677" s="8">
        <f t="shared" si="232"/>
        <v>0.94221105527638194</v>
      </c>
      <c r="AN677" s="16">
        <f t="shared" si="233"/>
        <v>0.92596603708196168</v>
      </c>
      <c r="AO677" s="16">
        <f t="shared" si="234"/>
        <v>0.86025937597324731</v>
      </c>
      <c r="AP677" s="17">
        <f t="shared" si="235"/>
        <v>10346.700000000001</v>
      </c>
      <c r="AQ677" s="17">
        <f t="shared" si="236"/>
        <v>25.996733668341712</v>
      </c>
      <c r="AR677" s="17">
        <f t="shared" si="237"/>
        <v>7225.0099999999984</v>
      </c>
      <c r="AS677" s="17">
        <f t="shared" si="238"/>
        <v>18.153291457286429</v>
      </c>
      <c r="AT677" s="18" t="str">
        <f t="shared" si="239"/>
        <v>Low</v>
      </c>
      <c r="AU677" s="16" t="str">
        <f t="shared" si="240"/>
        <v>Normal</v>
      </c>
      <c r="AV677" s="17">
        <f t="shared" si="241"/>
        <v>103.98693467336685</v>
      </c>
    </row>
    <row r="678" spans="1:48">
      <c r="A678">
        <v>677</v>
      </c>
      <c r="B678" s="2">
        <v>46198</v>
      </c>
      <c r="C678" t="s">
        <v>46</v>
      </c>
      <c r="D678" t="s">
        <v>55</v>
      </c>
      <c r="E678" t="s">
        <v>92</v>
      </c>
      <c r="F678" t="s">
        <v>42</v>
      </c>
      <c r="G678" t="s">
        <v>103</v>
      </c>
      <c r="H678" t="s">
        <v>780</v>
      </c>
      <c r="I678" t="s">
        <v>149</v>
      </c>
      <c r="J678" s="4">
        <v>695</v>
      </c>
      <c r="K678" s="4">
        <v>632</v>
      </c>
      <c r="L678" s="4">
        <v>609</v>
      </c>
      <c r="M678" s="4">
        <v>23</v>
      </c>
      <c r="N678" s="4">
        <v>9</v>
      </c>
      <c r="O678" s="4">
        <v>0</v>
      </c>
      <c r="P678" t="s">
        <v>39</v>
      </c>
      <c r="Q678" s="4">
        <v>57</v>
      </c>
      <c r="R678" s="4">
        <v>58</v>
      </c>
      <c r="S678" s="4">
        <v>71.7</v>
      </c>
      <c r="T678" s="5">
        <v>1.76</v>
      </c>
      <c r="U678" s="5">
        <v>23.86</v>
      </c>
      <c r="V678" s="43">
        <v>17940.13</v>
      </c>
      <c r="W678" s="5">
        <v>7.15</v>
      </c>
      <c r="X678" s="6" t="s">
        <v>34</v>
      </c>
      <c r="Y678" s="4">
        <v>22</v>
      </c>
      <c r="Z678" s="43">
        <v>27681.37</v>
      </c>
      <c r="AA678" s="8">
        <f t="shared" si="220"/>
        <v>0.90935251798561156</v>
      </c>
      <c r="AB678" s="8">
        <f t="shared" si="221"/>
        <v>3.6392405063291139E-2</v>
      </c>
      <c r="AC678" s="8">
        <f t="shared" si="222"/>
        <v>1.4240506329113924E-2</v>
      </c>
      <c r="AD678" s="8">
        <f t="shared" si="223"/>
        <v>0.96360759493670889</v>
      </c>
      <c r="AE678" s="11">
        <f t="shared" si="224"/>
        <v>0</v>
      </c>
      <c r="AF678" s="11">
        <f t="shared" si="225"/>
        <v>62.068965517241381</v>
      </c>
      <c r="AG678" s="11">
        <f t="shared" si="226"/>
        <v>10.182222222222222</v>
      </c>
      <c r="AH678" s="13">
        <f t="shared" si="227"/>
        <v>11.004166666666666</v>
      </c>
      <c r="AI678">
        <f t="shared" si="228"/>
        <v>11.004166666666666</v>
      </c>
      <c r="AJ678" s="14">
        <f t="shared" si="229"/>
        <v>1</v>
      </c>
      <c r="AK678">
        <f t="shared" si="230"/>
        <v>63.157894736842103</v>
      </c>
      <c r="AL678" s="8">
        <f t="shared" si="231"/>
        <v>0.98275862068965525</v>
      </c>
      <c r="AM678" s="8">
        <f t="shared" si="232"/>
        <v>0.96360759493670889</v>
      </c>
      <c r="AN678" s="16">
        <f t="shared" si="233"/>
        <v>0.946993670886076</v>
      </c>
      <c r="AO678" s="16">
        <f t="shared" si="234"/>
        <v>0.86005657763649179</v>
      </c>
      <c r="AP678" s="17">
        <f t="shared" si="235"/>
        <v>17940.13</v>
      </c>
      <c r="AQ678" s="17">
        <f t="shared" si="236"/>
        <v>28.386281645569621</v>
      </c>
      <c r="AR678" s="17">
        <f t="shared" si="237"/>
        <v>9741.239999999998</v>
      </c>
      <c r="AS678" s="17">
        <f t="shared" si="238"/>
        <v>15.413354430379744</v>
      </c>
      <c r="AT678" s="18" t="str">
        <f t="shared" si="239"/>
        <v>Low</v>
      </c>
      <c r="AU678" s="16" t="str">
        <f t="shared" si="240"/>
        <v>Normal</v>
      </c>
      <c r="AV678" s="17">
        <f t="shared" si="241"/>
        <v>255.47653481012659</v>
      </c>
    </row>
    <row r="679" spans="1:48">
      <c r="A679">
        <v>678</v>
      </c>
      <c r="B679" s="2">
        <v>46122</v>
      </c>
      <c r="C679" t="s">
        <v>26</v>
      </c>
      <c r="D679" t="s">
        <v>55</v>
      </c>
      <c r="E679" t="s">
        <v>92</v>
      </c>
      <c r="F679" t="s">
        <v>29</v>
      </c>
      <c r="G679" t="s">
        <v>58</v>
      </c>
      <c r="H679" t="s">
        <v>781</v>
      </c>
      <c r="I679" t="s">
        <v>149</v>
      </c>
      <c r="J679" s="4">
        <v>703</v>
      </c>
      <c r="K679" s="4">
        <v>701</v>
      </c>
      <c r="L679" s="4">
        <v>674</v>
      </c>
      <c r="M679" s="4">
        <v>27</v>
      </c>
      <c r="N679" s="4">
        <v>11</v>
      </c>
      <c r="O679" s="4">
        <v>35</v>
      </c>
      <c r="P679" t="s">
        <v>76</v>
      </c>
      <c r="Q679" s="4">
        <v>49</v>
      </c>
      <c r="R679" s="4">
        <v>48</v>
      </c>
      <c r="S679" s="4">
        <v>73.3</v>
      </c>
      <c r="T679" s="5">
        <v>1.42</v>
      </c>
      <c r="U679" s="5">
        <v>30.48</v>
      </c>
      <c r="V679" s="43">
        <v>15725.52</v>
      </c>
      <c r="W679" s="5">
        <v>7.48</v>
      </c>
      <c r="X679" s="6" t="s">
        <v>34</v>
      </c>
      <c r="Y679" s="4">
        <v>14</v>
      </c>
      <c r="Z679" s="43">
        <v>25269.59</v>
      </c>
      <c r="AA679" s="8">
        <f t="shared" si="220"/>
        <v>0.99715504978662872</v>
      </c>
      <c r="AB679" s="8">
        <f t="shared" si="221"/>
        <v>3.8516405135520682E-2</v>
      </c>
      <c r="AC679" s="8">
        <f t="shared" si="222"/>
        <v>1.5691868758915834E-2</v>
      </c>
      <c r="AD679" s="8">
        <f t="shared" si="223"/>
        <v>0.96148359486447932</v>
      </c>
      <c r="AE679" s="11">
        <f t="shared" si="224"/>
        <v>0.58333333333333337</v>
      </c>
      <c r="AF679" s="11">
        <f t="shared" si="225"/>
        <v>75</v>
      </c>
      <c r="AG679" s="11">
        <f t="shared" si="226"/>
        <v>9.3466666666666658</v>
      </c>
      <c r="AH679" s="13">
        <f t="shared" si="227"/>
        <v>8.9852777777777764</v>
      </c>
      <c r="AI679">
        <f t="shared" si="228"/>
        <v>9.5686111111111103</v>
      </c>
      <c r="AJ679" s="14">
        <f t="shared" si="229"/>
        <v>0.93903678114204425</v>
      </c>
      <c r="AK679">
        <f t="shared" si="230"/>
        <v>73.469387755102048</v>
      </c>
      <c r="AL679" s="8">
        <f t="shared" si="231"/>
        <v>1.0208333333333333</v>
      </c>
      <c r="AM679" s="8">
        <f t="shared" si="232"/>
        <v>0.96148359486447932</v>
      </c>
      <c r="AN679" s="16">
        <f t="shared" si="233"/>
        <v>0.92167821962663909</v>
      </c>
      <c r="AO679" s="16">
        <f t="shared" si="234"/>
        <v>0.85978742254903184</v>
      </c>
      <c r="AP679" s="17">
        <f t="shared" si="235"/>
        <v>15725.52</v>
      </c>
      <c r="AQ679" s="17">
        <f t="shared" si="236"/>
        <v>22.432981455064194</v>
      </c>
      <c r="AR679" s="17">
        <f t="shared" si="237"/>
        <v>9544.07</v>
      </c>
      <c r="AS679" s="17">
        <f t="shared" si="238"/>
        <v>13.61493580599144</v>
      </c>
      <c r="AT679" s="18" t="str">
        <f t="shared" si="239"/>
        <v>Medium</v>
      </c>
      <c r="AU679" s="16" t="str">
        <f t="shared" si="240"/>
        <v>Normal</v>
      </c>
      <c r="AV679" s="17">
        <f t="shared" si="241"/>
        <v>246.76279600570615</v>
      </c>
    </row>
    <row r="680" spans="1:48">
      <c r="A680">
        <v>679</v>
      </c>
      <c r="B680" s="2">
        <v>46153</v>
      </c>
      <c r="C680" t="s">
        <v>26</v>
      </c>
      <c r="D680" t="s">
        <v>27</v>
      </c>
      <c r="E680" t="s">
        <v>28</v>
      </c>
      <c r="F680" t="s">
        <v>57</v>
      </c>
      <c r="G680" t="s">
        <v>47</v>
      </c>
      <c r="H680" t="s">
        <v>782</v>
      </c>
      <c r="I680" t="s">
        <v>86</v>
      </c>
      <c r="J680" s="4">
        <v>570</v>
      </c>
      <c r="K680" s="4">
        <v>511</v>
      </c>
      <c r="L680" s="4">
        <v>484</v>
      </c>
      <c r="M680" s="4">
        <v>27</v>
      </c>
      <c r="N680" s="4">
        <v>6</v>
      </c>
      <c r="O680" s="4">
        <v>0</v>
      </c>
      <c r="P680" t="s">
        <v>39</v>
      </c>
      <c r="Q680" s="4">
        <v>64</v>
      </c>
      <c r="R680" s="4">
        <v>69</v>
      </c>
      <c r="S680" s="4">
        <v>75.3</v>
      </c>
      <c r="T680" s="5">
        <v>1.57</v>
      </c>
      <c r="U680" s="5">
        <v>20.07</v>
      </c>
      <c r="V680" s="43">
        <v>16715.64</v>
      </c>
      <c r="W680" s="5">
        <v>7.67</v>
      </c>
      <c r="X680" s="6" t="s">
        <v>45</v>
      </c>
      <c r="Y680" s="4">
        <v>18</v>
      </c>
      <c r="Z680" s="43">
        <v>24623.82</v>
      </c>
      <c r="AA680" s="8">
        <f t="shared" si="220"/>
        <v>0.89649122807017545</v>
      </c>
      <c r="AB680" s="8">
        <f t="shared" si="221"/>
        <v>5.2837573385518588E-2</v>
      </c>
      <c r="AC680" s="8">
        <f t="shared" si="222"/>
        <v>1.1741682974559686E-2</v>
      </c>
      <c r="AD680" s="8">
        <f t="shared" si="223"/>
        <v>0.94716242661448136</v>
      </c>
      <c r="AE680" s="11">
        <f t="shared" si="224"/>
        <v>0</v>
      </c>
      <c r="AF680" s="11">
        <f t="shared" si="225"/>
        <v>52.173913043478258</v>
      </c>
      <c r="AG680" s="11">
        <f t="shared" si="226"/>
        <v>9.7941666666666674</v>
      </c>
      <c r="AH680" s="13">
        <f t="shared" si="227"/>
        <v>10.133333333333333</v>
      </c>
      <c r="AI680">
        <f t="shared" si="228"/>
        <v>10.133333333333333</v>
      </c>
      <c r="AJ680" s="14">
        <f t="shared" si="229"/>
        <v>1</v>
      </c>
      <c r="AK680">
        <f t="shared" si="230"/>
        <v>56.25</v>
      </c>
      <c r="AL680" s="8">
        <f t="shared" si="231"/>
        <v>0.92753623188405787</v>
      </c>
      <c r="AM680" s="8">
        <f t="shared" si="232"/>
        <v>0.94716242661448136</v>
      </c>
      <c r="AN680" s="16">
        <f t="shared" si="233"/>
        <v>0.8785274681641565</v>
      </c>
      <c r="AO680" s="16">
        <f t="shared" si="234"/>
        <v>0.85959521510469161</v>
      </c>
      <c r="AP680" s="17">
        <f t="shared" si="235"/>
        <v>16715.64</v>
      </c>
      <c r="AQ680" s="17">
        <f t="shared" si="236"/>
        <v>32.71162426614481</v>
      </c>
      <c r="AR680" s="17">
        <f t="shared" si="237"/>
        <v>7908.18</v>
      </c>
      <c r="AS680" s="17">
        <f t="shared" si="238"/>
        <v>15.475890410958904</v>
      </c>
      <c r="AT680" s="18" t="str">
        <f t="shared" si="239"/>
        <v>Low</v>
      </c>
      <c r="AU680" s="16" t="str">
        <f t="shared" si="240"/>
        <v>Normal</v>
      </c>
      <c r="AV680" s="17">
        <f t="shared" si="241"/>
        <v>196.26974559686886</v>
      </c>
    </row>
    <row r="681" spans="1:48">
      <c r="A681">
        <v>680</v>
      </c>
      <c r="B681" s="2">
        <v>46052</v>
      </c>
      <c r="C681" t="s">
        <v>26</v>
      </c>
      <c r="D681" t="s">
        <v>27</v>
      </c>
      <c r="E681" t="s">
        <v>51</v>
      </c>
      <c r="F681" t="s">
        <v>29</v>
      </c>
      <c r="G681" t="s">
        <v>30</v>
      </c>
      <c r="H681" t="s">
        <v>783</v>
      </c>
      <c r="I681" t="s">
        <v>113</v>
      </c>
      <c r="J681" s="4">
        <v>741</v>
      </c>
      <c r="K681" s="4">
        <v>674</v>
      </c>
      <c r="L681" s="4">
        <v>645</v>
      </c>
      <c r="M681" s="4">
        <v>29</v>
      </c>
      <c r="N681" s="4">
        <v>7</v>
      </c>
      <c r="O681" s="4">
        <v>16</v>
      </c>
      <c r="P681" t="s">
        <v>70</v>
      </c>
      <c r="Q681" s="4">
        <v>42</v>
      </c>
      <c r="R681" s="4">
        <v>44</v>
      </c>
      <c r="S681" s="4">
        <v>79.5</v>
      </c>
      <c r="T681" s="5">
        <v>1.69</v>
      </c>
      <c r="U681" s="5">
        <v>25.36</v>
      </c>
      <c r="V681" s="43">
        <v>11776.26</v>
      </c>
      <c r="W681" s="5">
        <v>8.27</v>
      </c>
      <c r="X681" s="6" t="s">
        <v>34</v>
      </c>
      <c r="Y681" s="4">
        <v>9</v>
      </c>
      <c r="Z681" s="43">
        <v>20438.53</v>
      </c>
      <c r="AA681" s="8">
        <f t="shared" si="220"/>
        <v>0.90958164642375172</v>
      </c>
      <c r="AB681" s="8">
        <f t="shared" si="221"/>
        <v>4.3026706231454007E-2</v>
      </c>
      <c r="AC681" s="8">
        <f t="shared" si="222"/>
        <v>1.0385756676557863E-2</v>
      </c>
      <c r="AD681" s="8">
        <f t="shared" si="223"/>
        <v>0.95697329376854601</v>
      </c>
      <c r="AE681" s="11">
        <f t="shared" si="224"/>
        <v>0.26666666666666666</v>
      </c>
      <c r="AF681" s="11">
        <f t="shared" si="225"/>
        <v>81.818181818181813</v>
      </c>
      <c r="AG681" s="11">
        <f t="shared" si="226"/>
        <v>8.2377777777777776</v>
      </c>
      <c r="AH681" s="13">
        <f t="shared" si="227"/>
        <v>8.3783333333333321</v>
      </c>
      <c r="AI681">
        <f t="shared" si="228"/>
        <v>8.6449999999999996</v>
      </c>
      <c r="AJ681" s="14">
        <f t="shared" si="229"/>
        <v>0.96915365336417958</v>
      </c>
      <c r="AK681">
        <f t="shared" si="230"/>
        <v>85.714285714285708</v>
      </c>
      <c r="AL681" s="8">
        <f t="shared" si="231"/>
        <v>0.95454545454545459</v>
      </c>
      <c r="AM681" s="8">
        <f t="shared" si="232"/>
        <v>0.95697329376854601</v>
      </c>
      <c r="AN681" s="16">
        <f t="shared" si="233"/>
        <v>0.88529715638102324</v>
      </c>
      <c r="AO681" s="16">
        <f t="shared" si="234"/>
        <v>0.85953623612319763</v>
      </c>
      <c r="AP681" s="17">
        <f t="shared" si="235"/>
        <v>11776.26</v>
      </c>
      <c r="AQ681" s="17">
        <f t="shared" si="236"/>
        <v>17.472195845697328</v>
      </c>
      <c r="AR681" s="17">
        <f t="shared" si="237"/>
        <v>8662.2699999999986</v>
      </c>
      <c r="AS681" s="17">
        <f t="shared" si="238"/>
        <v>12.852032640949552</v>
      </c>
      <c r="AT681" s="18" t="str">
        <f t="shared" si="239"/>
        <v>Low</v>
      </c>
      <c r="AU681" s="16" t="str">
        <f t="shared" si="240"/>
        <v>Normal</v>
      </c>
      <c r="AV681" s="17">
        <f t="shared" si="241"/>
        <v>122.3053709198813</v>
      </c>
    </row>
    <row r="682" spans="1:48">
      <c r="A682">
        <v>681</v>
      </c>
      <c r="B682" s="2">
        <v>46160</v>
      </c>
      <c r="C682" t="s">
        <v>26</v>
      </c>
      <c r="D682" t="s">
        <v>77</v>
      </c>
      <c r="E682" t="s">
        <v>78</v>
      </c>
      <c r="F682" t="s">
        <v>42</v>
      </c>
      <c r="G682" t="s">
        <v>36</v>
      </c>
      <c r="H682" t="s">
        <v>784</v>
      </c>
      <c r="I682" t="s">
        <v>100</v>
      </c>
      <c r="J682" s="4">
        <v>946</v>
      </c>
      <c r="K682" s="4">
        <v>850</v>
      </c>
      <c r="L682" s="4">
        <v>815</v>
      </c>
      <c r="M682" s="4">
        <v>35</v>
      </c>
      <c r="N682" s="4">
        <v>6</v>
      </c>
      <c r="O682" s="4">
        <v>7</v>
      </c>
      <c r="P682" t="s">
        <v>33</v>
      </c>
      <c r="Q682" s="4">
        <v>45</v>
      </c>
      <c r="R682" s="4">
        <v>45</v>
      </c>
      <c r="S682" s="4">
        <v>64.7</v>
      </c>
      <c r="T682" s="5">
        <v>1.88</v>
      </c>
      <c r="U682" s="5">
        <v>31.67</v>
      </c>
      <c r="V682" s="43">
        <v>16693.419999999998</v>
      </c>
      <c r="W682" s="5">
        <v>7.32</v>
      </c>
      <c r="X682" s="6" t="s">
        <v>34</v>
      </c>
      <c r="Y682" s="4">
        <v>24</v>
      </c>
      <c r="Z682" s="43">
        <v>29106.9</v>
      </c>
      <c r="AA682" s="8">
        <f t="shared" si="220"/>
        <v>0.89852008456659616</v>
      </c>
      <c r="AB682" s="8">
        <f t="shared" si="221"/>
        <v>4.1176470588235294E-2</v>
      </c>
      <c r="AC682" s="8">
        <f t="shared" si="222"/>
        <v>7.058823529411765E-3</v>
      </c>
      <c r="AD682" s="8">
        <f t="shared" si="223"/>
        <v>0.95882352941176474</v>
      </c>
      <c r="AE682" s="11">
        <f t="shared" si="224"/>
        <v>0.11666666666666667</v>
      </c>
      <c r="AF682" s="11">
        <f t="shared" si="225"/>
        <v>80</v>
      </c>
      <c r="AG682" s="11">
        <f t="shared" si="226"/>
        <v>10.625</v>
      </c>
      <c r="AH682" s="13">
        <f t="shared" si="227"/>
        <v>11.708333333333332</v>
      </c>
      <c r="AI682">
        <f t="shared" si="228"/>
        <v>11.824999999999999</v>
      </c>
      <c r="AJ682" s="14">
        <f t="shared" si="229"/>
        <v>0.99013389711064126</v>
      </c>
      <c r="AK682">
        <f t="shared" si="230"/>
        <v>80</v>
      </c>
      <c r="AL682" s="8">
        <f t="shared" si="231"/>
        <v>1</v>
      </c>
      <c r="AM682" s="8">
        <f t="shared" si="232"/>
        <v>0.95882352941176474</v>
      </c>
      <c r="AN682" s="16">
        <f t="shared" si="233"/>
        <v>0.94936367781785014</v>
      </c>
      <c r="AO682" s="16">
        <f t="shared" si="234"/>
        <v>0.859455733247392</v>
      </c>
      <c r="AP682" s="17">
        <f t="shared" si="235"/>
        <v>16693.419999999998</v>
      </c>
      <c r="AQ682" s="17">
        <f t="shared" si="236"/>
        <v>19.639317647058821</v>
      </c>
      <c r="AR682" s="17">
        <f t="shared" si="237"/>
        <v>12413.480000000003</v>
      </c>
      <c r="AS682" s="17">
        <f t="shared" si="238"/>
        <v>14.604094117647062</v>
      </c>
      <c r="AT682" s="18" t="str">
        <f t="shared" si="239"/>
        <v>Low</v>
      </c>
      <c r="AU682" s="16" t="str">
        <f t="shared" si="240"/>
        <v>Normal</v>
      </c>
      <c r="AV682" s="17">
        <f t="shared" si="241"/>
        <v>117.83590588235293</v>
      </c>
    </row>
    <row r="683" spans="1:48">
      <c r="A683">
        <v>682</v>
      </c>
      <c r="B683" s="2">
        <v>46174</v>
      </c>
      <c r="C683" t="s">
        <v>26</v>
      </c>
      <c r="D683" t="s">
        <v>108</v>
      </c>
      <c r="E683" t="s">
        <v>130</v>
      </c>
      <c r="F683" t="s">
        <v>42</v>
      </c>
      <c r="G683" t="s">
        <v>36</v>
      </c>
      <c r="H683" t="s">
        <v>785</v>
      </c>
      <c r="I683" t="s">
        <v>72</v>
      </c>
      <c r="J683" s="4">
        <v>680</v>
      </c>
      <c r="K683" s="4">
        <v>673</v>
      </c>
      <c r="L683" s="4">
        <v>642</v>
      </c>
      <c r="M683" s="4">
        <v>31</v>
      </c>
      <c r="N683" s="4">
        <v>6</v>
      </c>
      <c r="O683" s="4">
        <v>27</v>
      </c>
      <c r="P683" t="s">
        <v>81</v>
      </c>
      <c r="Q683" s="4">
        <v>45</v>
      </c>
      <c r="R683" s="4">
        <v>44</v>
      </c>
      <c r="S683" s="4">
        <v>70</v>
      </c>
      <c r="T683" s="5">
        <v>1.58</v>
      </c>
      <c r="U683" s="5">
        <v>28.39</v>
      </c>
      <c r="V683" s="43">
        <v>13424.76</v>
      </c>
      <c r="W683" s="5">
        <v>8.51</v>
      </c>
      <c r="X683" s="6" t="s">
        <v>34</v>
      </c>
      <c r="Y683" s="4">
        <v>19</v>
      </c>
      <c r="Z683" s="43">
        <v>22236.27</v>
      </c>
      <c r="AA683" s="8">
        <f t="shared" si="220"/>
        <v>0.98970588235294121</v>
      </c>
      <c r="AB683" s="8">
        <f t="shared" si="221"/>
        <v>4.6062407132243688E-2</v>
      </c>
      <c r="AC683" s="8">
        <f t="shared" si="222"/>
        <v>8.9153046062407128E-3</v>
      </c>
      <c r="AD683" s="8">
        <f t="shared" si="223"/>
        <v>0.95393759286775637</v>
      </c>
      <c r="AE683" s="11">
        <f t="shared" si="224"/>
        <v>0.45</v>
      </c>
      <c r="AF683" s="11">
        <f t="shared" si="225"/>
        <v>81.818181818181813</v>
      </c>
      <c r="AG683" s="11">
        <f t="shared" si="226"/>
        <v>8.2255555555555553</v>
      </c>
      <c r="AH683" s="13">
        <f t="shared" si="227"/>
        <v>8.0500000000000007</v>
      </c>
      <c r="AI683">
        <f t="shared" si="228"/>
        <v>8.5</v>
      </c>
      <c r="AJ683" s="14">
        <f t="shared" si="229"/>
        <v>0.94705882352941184</v>
      </c>
      <c r="AK683">
        <f t="shared" si="230"/>
        <v>80</v>
      </c>
      <c r="AL683" s="8">
        <f t="shared" si="231"/>
        <v>1.0227272727272727</v>
      </c>
      <c r="AM683" s="8">
        <f t="shared" si="232"/>
        <v>0.95393759286775637</v>
      </c>
      <c r="AN683" s="16">
        <f t="shared" si="233"/>
        <v>0.92396762838594859</v>
      </c>
      <c r="AO683" s="16">
        <f t="shared" si="234"/>
        <v>0.85917389016096435</v>
      </c>
      <c r="AP683" s="17">
        <f t="shared" si="235"/>
        <v>13424.76</v>
      </c>
      <c r="AQ683" s="17">
        <f t="shared" si="236"/>
        <v>19.947637444279348</v>
      </c>
      <c r="AR683" s="17">
        <f t="shared" si="237"/>
        <v>8811.51</v>
      </c>
      <c r="AS683" s="17">
        <f t="shared" si="238"/>
        <v>13.092882615156018</v>
      </c>
      <c r="AT683" s="18" t="str">
        <f t="shared" si="239"/>
        <v>Low</v>
      </c>
      <c r="AU683" s="16" t="str">
        <f t="shared" si="240"/>
        <v>Normal</v>
      </c>
      <c r="AV683" s="17">
        <f t="shared" si="241"/>
        <v>119.68582466567608</v>
      </c>
    </row>
    <row r="684" spans="1:48">
      <c r="A684">
        <v>683</v>
      </c>
      <c r="B684" s="2">
        <v>46116</v>
      </c>
      <c r="C684" t="s">
        <v>46</v>
      </c>
      <c r="D684" t="s">
        <v>108</v>
      </c>
      <c r="E684" t="s">
        <v>146</v>
      </c>
      <c r="F684" t="s">
        <v>29</v>
      </c>
      <c r="G684" t="s">
        <v>30</v>
      </c>
      <c r="H684" t="s">
        <v>786</v>
      </c>
      <c r="I684" t="s">
        <v>72</v>
      </c>
      <c r="J684" s="4">
        <v>799</v>
      </c>
      <c r="K684" s="4">
        <v>676</v>
      </c>
      <c r="L684" s="4">
        <v>604</v>
      </c>
      <c r="M684" s="4">
        <v>72</v>
      </c>
      <c r="N684" s="4">
        <v>30</v>
      </c>
      <c r="O684" s="4">
        <v>37</v>
      </c>
      <c r="P684" t="s">
        <v>83</v>
      </c>
      <c r="Q684" s="4">
        <v>42</v>
      </c>
      <c r="R684" s="4">
        <v>42</v>
      </c>
      <c r="S684" s="4">
        <v>80.099999999999994</v>
      </c>
      <c r="T684" s="5">
        <v>2.3199999999999998</v>
      </c>
      <c r="U684" s="5">
        <v>25.29</v>
      </c>
      <c r="V684" s="43">
        <v>11789.23</v>
      </c>
      <c r="W684" s="5">
        <v>6.73</v>
      </c>
      <c r="X684" s="6" t="s">
        <v>34</v>
      </c>
      <c r="Y684" s="4">
        <v>51</v>
      </c>
      <c r="Z684" s="43">
        <v>19074.490000000002</v>
      </c>
      <c r="AA684" s="8">
        <f t="shared" si="220"/>
        <v>0.84605757196495623</v>
      </c>
      <c r="AB684" s="8">
        <f t="shared" si="221"/>
        <v>0.10650887573964497</v>
      </c>
      <c r="AC684" s="8">
        <f t="shared" si="222"/>
        <v>4.4378698224852069E-2</v>
      </c>
      <c r="AD684" s="8">
        <f t="shared" si="223"/>
        <v>0.89349112426035504</v>
      </c>
      <c r="AE684" s="11">
        <f t="shared" si="224"/>
        <v>0.6166666666666667</v>
      </c>
      <c r="AF684" s="11">
        <f t="shared" si="225"/>
        <v>85.714285714285708</v>
      </c>
      <c r="AG684" s="11">
        <f t="shared" si="226"/>
        <v>7.8866666666666667</v>
      </c>
      <c r="AH684" s="13">
        <f t="shared" si="227"/>
        <v>8.7050000000000001</v>
      </c>
      <c r="AI684">
        <f t="shared" si="228"/>
        <v>9.3216666666666672</v>
      </c>
      <c r="AJ684" s="14">
        <f t="shared" si="229"/>
        <v>0.93384587877704273</v>
      </c>
      <c r="AK684">
        <f t="shared" si="230"/>
        <v>85.714285714285708</v>
      </c>
      <c r="AL684" s="8">
        <f t="shared" si="231"/>
        <v>1</v>
      </c>
      <c r="AM684" s="8">
        <f t="shared" si="232"/>
        <v>0.89349112426035504</v>
      </c>
      <c r="AN684" s="16">
        <f t="shared" si="233"/>
        <v>0.83438300411439914</v>
      </c>
      <c r="AO684" s="16">
        <f t="shared" si="234"/>
        <v>0.858970136267175</v>
      </c>
      <c r="AP684" s="17">
        <f t="shared" si="235"/>
        <v>11789.23</v>
      </c>
      <c r="AQ684" s="17">
        <f t="shared" si="236"/>
        <v>17.439689349112424</v>
      </c>
      <c r="AR684" s="17">
        <f t="shared" si="237"/>
        <v>7285.260000000002</v>
      </c>
      <c r="AS684" s="17">
        <f t="shared" si="238"/>
        <v>10.777011834319529</v>
      </c>
      <c r="AT684" s="18" t="str">
        <f t="shared" si="239"/>
        <v>High</v>
      </c>
      <c r="AU684" s="16" t="str">
        <f t="shared" si="240"/>
        <v>Warning</v>
      </c>
      <c r="AV684" s="17">
        <f t="shared" si="241"/>
        <v>523.19068047337271</v>
      </c>
    </row>
    <row r="685" spans="1:48">
      <c r="A685">
        <v>684</v>
      </c>
      <c r="B685" s="2">
        <v>46189</v>
      </c>
      <c r="C685" t="s">
        <v>26</v>
      </c>
      <c r="D685" t="s">
        <v>108</v>
      </c>
      <c r="E685" t="s">
        <v>130</v>
      </c>
      <c r="F685" t="s">
        <v>29</v>
      </c>
      <c r="G685" t="s">
        <v>47</v>
      </c>
      <c r="H685" t="s">
        <v>787</v>
      </c>
      <c r="I685" t="s">
        <v>111</v>
      </c>
      <c r="J685" s="4">
        <v>506</v>
      </c>
      <c r="K685" s="4">
        <v>480</v>
      </c>
      <c r="L685" s="4">
        <v>446</v>
      </c>
      <c r="M685" s="4">
        <v>34</v>
      </c>
      <c r="N685" s="4">
        <v>11</v>
      </c>
      <c r="O685" s="4">
        <v>24</v>
      </c>
      <c r="P685" t="s">
        <v>33</v>
      </c>
      <c r="Q685" s="4">
        <v>64</v>
      </c>
      <c r="R685" s="4">
        <v>62</v>
      </c>
      <c r="S685" s="4">
        <v>64.900000000000006</v>
      </c>
      <c r="T685" s="5">
        <v>2.81</v>
      </c>
      <c r="U685" s="5">
        <v>19.510000000000002</v>
      </c>
      <c r="V685" s="43">
        <v>14742.85</v>
      </c>
      <c r="W685" s="5">
        <v>9.2899999999999991</v>
      </c>
      <c r="X685" s="6" t="s">
        <v>89</v>
      </c>
      <c r="Y685" s="4">
        <v>24</v>
      </c>
      <c r="Z685" s="43">
        <v>23012.34</v>
      </c>
      <c r="AA685" s="8">
        <f t="shared" si="220"/>
        <v>0.9486166007905138</v>
      </c>
      <c r="AB685" s="8">
        <f t="shared" si="221"/>
        <v>7.0833333333333331E-2</v>
      </c>
      <c r="AC685" s="8">
        <f t="shared" si="222"/>
        <v>2.2916666666666665E-2</v>
      </c>
      <c r="AD685" s="8">
        <f t="shared" si="223"/>
        <v>0.9291666666666667</v>
      </c>
      <c r="AE685" s="11">
        <f t="shared" si="224"/>
        <v>0.4</v>
      </c>
      <c r="AF685" s="11">
        <f t="shared" si="225"/>
        <v>58.064516129032256</v>
      </c>
      <c r="AG685" s="11">
        <f t="shared" si="226"/>
        <v>8.2666666666666675</v>
      </c>
      <c r="AH685" s="13">
        <f t="shared" si="227"/>
        <v>8.5955555555555545</v>
      </c>
      <c r="AI685">
        <f t="shared" si="228"/>
        <v>8.9955555555555549</v>
      </c>
      <c r="AJ685" s="14">
        <f t="shared" si="229"/>
        <v>0.95553359683794459</v>
      </c>
      <c r="AK685">
        <f t="shared" si="230"/>
        <v>56.25</v>
      </c>
      <c r="AL685" s="8">
        <f t="shared" si="231"/>
        <v>1.032258064516129</v>
      </c>
      <c r="AM685" s="8">
        <f t="shared" si="232"/>
        <v>0.9291666666666667</v>
      </c>
      <c r="AN685" s="16">
        <f t="shared" si="233"/>
        <v>0.91649028858005011</v>
      </c>
      <c r="AO685" s="16">
        <f t="shared" si="234"/>
        <v>0.85904769819825622</v>
      </c>
      <c r="AP685" s="17">
        <f t="shared" si="235"/>
        <v>14742.85</v>
      </c>
      <c r="AQ685" s="17">
        <f t="shared" si="236"/>
        <v>30.714270833333334</v>
      </c>
      <c r="AR685" s="17">
        <f t="shared" si="237"/>
        <v>8269.49</v>
      </c>
      <c r="AS685" s="17">
        <f t="shared" si="238"/>
        <v>17.228104166666665</v>
      </c>
      <c r="AT685" s="18" t="str">
        <f t="shared" si="239"/>
        <v>Low</v>
      </c>
      <c r="AU685" s="16" t="str">
        <f t="shared" si="240"/>
        <v>Normal</v>
      </c>
      <c r="AV685" s="17">
        <f t="shared" si="241"/>
        <v>337.85697916666669</v>
      </c>
    </row>
    <row r="686" spans="1:48">
      <c r="A686">
        <v>685</v>
      </c>
      <c r="B686" s="2">
        <v>46174</v>
      </c>
      <c r="C686" t="s">
        <v>46</v>
      </c>
      <c r="D686" t="s">
        <v>108</v>
      </c>
      <c r="E686" t="s">
        <v>130</v>
      </c>
      <c r="F686" t="s">
        <v>42</v>
      </c>
      <c r="G686" t="s">
        <v>30</v>
      </c>
      <c r="H686" t="s">
        <v>788</v>
      </c>
      <c r="I686" t="s">
        <v>94</v>
      </c>
      <c r="J686" s="4">
        <v>848</v>
      </c>
      <c r="K686" s="4">
        <v>746</v>
      </c>
      <c r="L686" s="4">
        <v>705</v>
      </c>
      <c r="M686" s="4">
        <v>41</v>
      </c>
      <c r="N686" s="4">
        <v>8</v>
      </c>
      <c r="O686" s="4">
        <v>48</v>
      </c>
      <c r="P686" t="s">
        <v>54</v>
      </c>
      <c r="Q686" s="4">
        <v>42</v>
      </c>
      <c r="R686" s="4">
        <v>43</v>
      </c>
      <c r="S686" s="4">
        <v>76.099999999999994</v>
      </c>
      <c r="T686" s="5">
        <v>2.17</v>
      </c>
      <c r="U686" s="5">
        <v>24.58</v>
      </c>
      <c r="V686" s="43">
        <v>14285.46</v>
      </c>
      <c r="W686" s="5">
        <v>7.94</v>
      </c>
      <c r="X686" s="6" t="s">
        <v>34</v>
      </c>
      <c r="Y686" s="4">
        <v>41</v>
      </c>
      <c r="Z686" s="43">
        <v>22422.799999999999</v>
      </c>
      <c r="AA686" s="8">
        <f t="shared" si="220"/>
        <v>0.87971698113207553</v>
      </c>
      <c r="AB686" s="8">
        <f t="shared" si="221"/>
        <v>5.4959785522788206E-2</v>
      </c>
      <c r="AC686" s="8">
        <f t="shared" si="222"/>
        <v>1.0723860589812333E-2</v>
      </c>
      <c r="AD686" s="8">
        <f t="shared" si="223"/>
        <v>0.94504021447721176</v>
      </c>
      <c r="AE686" s="11">
        <f t="shared" si="224"/>
        <v>0.8</v>
      </c>
      <c r="AF686" s="11">
        <f t="shared" si="225"/>
        <v>83.720930232558146</v>
      </c>
      <c r="AG686" s="11">
        <f t="shared" si="226"/>
        <v>8.9105555555555558</v>
      </c>
      <c r="AH686" s="13">
        <f t="shared" si="227"/>
        <v>9.0933333333333319</v>
      </c>
      <c r="AI686">
        <f t="shared" si="228"/>
        <v>9.8933333333333326</v>
      </c>
      <c r="AJ686" s="14">
        <f t="shared" si="229"/>
        <v>0.91913746630727755</v>
      </c>
      <c r="AK686">
        <f t="shared" si="230"/>
        <v>85.714285714285708</v>
      </c>
      <c r="AL686" s="8">
        <f t="shared" si="231"/>
        <v>0.97674418604651181</v>
      </c>
      <c r="AM686" s="8">
        <f t="shared" si="232"/>
        <v>0.94504021447721176</v>
      </c>
      <c r="AN686" s="16">
        <f t="shared" si="233"/>
        <v>0.84842135972811561</v>
      </c>
      <c r="AO686" s="16">
        <f t="shared" si="234"/>
        <v>0.85886591784894684</v>
      </c>
      <c r="AP686" s="17">
        <f t="shared" si="235"/>
        <v>14285.46</v>
      </c>
      <c r="AQ686" s="17">
        <f t="shared" si="236"/>
        <v>19.149410187667559</v>
      </c>
      <c r="AR686" s="17">
        <f t="shared" si="237"/>
        <v>8137.34</v>
      </c>
      <c r="AS686" s="17">
        <f t="shared" si="238"/>
        <v>10.907962466487936</v>
      </c>
      <c r="AT686" s="18" t="str">
        <f t="shared" si="239"/>
        <v>High</v>
      </c>
      <c r="AU686" s="16" t="str">
        <f t="shared" si="240"/>
        <v>Warning</v>
      </c>
      <c r="AV686" s="17">
        <f t="shared" si="241"/>
        <v>153.19528150134047</v>
      </c>
    </row>
    <row r="687" spans="1:48">
      <c r="A687">
        <v>686</v>
      </c>
      <c r="B687" s="2">
        <v>46046</v>
      </c>
      <c r="C687" t="s">
        <v>46</v>
      </c>
      <c r="D687" t="s">
        <v>77</v>
      </c>
      <c r="E687" t="s">
        <v>78</v>
      </c>
      <c r="F687" t="s">
        <v>42</v>
      </c>
      <c r="G687" t="s">
        <v>103</v>
      </c>
      <c r="H687" t="s">
        <v>789</v>
      </c>
      <c r="I687" t="s">
        <v>154</v>
      </c>
      <c r="J687" s="4">
        <v>544</v>
      </c>
      <c r="K687" s="4">
        <v>511</v>
      </c>
      <c r="L687" s="4">
        <v>486</v>
      </c>
      <c r="M687" s="4">
        <v>25</v>
      </c>
      <c r="N687" s="4">
        <v>7</v>
      </c>
      <c r="O687" s="4">
        <v>12</v>
      </c>
      <c r="P687" t="s">
        <v>33</v>
      </c>
      <c r="Q687" s="4">
        <v>57</v>
      </c>
      <c r="R687" s="4">
        <v>55</v>
      </c>
      <c r="S687" s="4">
        <v>69.400000000000006</v>
      </c>
      <c r="T687" s="5">
        <v>0.86</v>
      </c>
      <c r="U687" s="5">
        <v>16.05</v>
      </c>
      <c r="V687" s="43">
        <v>13973.18</v>
      </c>
      <c r="W687" s="5">
        <v>7.53</v>
      </c>
      <c r="X687" s="6" t="s">
        <v>34</v>
      </c>
      <c r="Y687" s="4">
        <v>2</v>
      </c>
      <c r="Z687" s="43">
        <v>21992.74</v>
      </c>
      <c r="AA687" s="8">
        <f t="shared" si="220"/>
        <v>0.93933823529411764</v>
      </c>
      <c r="AB687" s="8">
        <f t="shared" si="221"/>
        <v>4.8923679060665359E-2</v>
      </c>
      <c r="AC687" s="8">
        <f t="shared" si="222"/>
        <v>1.3698630136986301E-2</v>
      </c>
      <c r="AD687" s="8">
        <f t="shared" si="223"/>
        <v>0.95107632093933459</v>
      </c>
      <c r="AE687" s="11">
        <f t="shared" si="224"/>
        <v>0.2</v>
      </c>
      <c r="AF687" s="11">
        <f t="shared" si="225"/>
        <v>65.454545454545453</v>
      </c>
      <c r="AG687" s="11">
        <f t="shared" si="226"/>
        <v>7.8069444444444445</v>
      </c>
      <c r="AH687" s="13">
        <f t="shared" si="227"/>
        <v>8.413333333333334</v>
      </c>
      <c r="AI687">
        <f t="shared" si="228"/>
        <v>8.6133333333333333</v>
      </c>
      <c r="AJ687" s="14">
        <f t="shared" si="229"/>
        <v>0.976780185758514</v>
      </c>
      <c r="AK687">
        <f t="shared" si="230"/>
        <v>63.157894736842103</v>
      </c>
      <c r="AL687" s="8">
        <f t="shared" si="231"/>
        <v>1.0363636363636364</v>
      </c>
      <c r="AM687" s="8">
        <f t="shared" si="232"/>
        <v>0.95107632093933459</v>
      </c>
      <c r="AN687" s="16">
        <f t="shared" si="233"/>
        <v>0.96277405108992542</v>
      </c>
      <c r="AO687" s="16">
        <f t="shared" si="234"/>
        <v>0.85889907517631447</v>
      </c>
      <c r="AP687" s="17">
        <f t="shared" si="235"/>
        <v>13973.18</v>
      </c>
      <c r="AQ687" s="17">
        <f t="shared" si="236"/>
        <v>27.344774951076321</v>
      </c>
      <c r="AR687" s="17">
        <f t="shared" si="237"/>
        <v>8019.5600000000013</v>
      </c>
      <c r="AS687" s="17">
        <f t="shared" si="238"/>
        <v>15.693855185909984</v>
      </c>
      <c r="AT687" s="18" t="str">
        <f t="shared" si="239"/>
        <v>Low</v>
      </c>
      <c r="AU687" s="16" t="str">
        <f t="shared" si="240"/>
        <v>Normal</v>
      </c>
      <c r="AV687" s="17">
        <f t="shared" si="241"/>
        <v>191.41342465753425</v>
      </c>
    </row>
    <row r="688" spans="1:48">
      <c r="A688">
        <v>687</v>
      </c>
      <c r="B688" s="2">
        <v>46043</v>
      </c>
      <c r="C688" t="s">
        <v>26</v>
      </c>
      <c r="D688" t="s">
        <v>108</v>
      </c>
      <c r="E688" t="s">
        <v>130</v>
      </c>
      <c r="F688" t="s">
        <v>57</v>
      </c>
      <c r="G688" t="s">
        <v>47</v>
      </c>
      <c r="H688" t="s">
        <v>790</v>
      </c>
      <c r="I688" t="s">
        <v>165</v>
      </c>
      <c r="J688" s="4">
        <v>526</v>
      </c>
      <c r="K688" s="4">
        <v>382</v>
      </c>
      <c r="L688" s="4">
        <v>355</v>
      </c>
      <c r="M688" s="4">
        <v>27</v>
      </c>
      <c r="N688" s="4">
        <v>9</v>
      </c>
      <c r="O688" s="4">
        <v>26</v>
      </c>
      <c r="P688" t="s">
        <v>33</v>
      </c>
      <c r="Q688" s="4">
        <v>64</v>
      </c>
      <c r="R688" s="4">
        <v>64</v>
      </c>
      <c r="S688" s="4">
        <v>73.8</v>
      </c>
      <c r="T688" s="5">
        <v>2.5</v>
      </c>
      <c r="U688" s="5">
        <v>15.08</v>
      </c>
      <c r="V688" s="43">
        <v>11422.17</v>
      </c>
      <c r="W688" s="5">
        <v>6.57</v>
      </c>
      <c r="X688" s="6" t="s">
        <v>34</v>
      </c>
      <c r="Y688" s="4">
        <v>19</v>
      </c>
      <c r="Z688" s="43">
        <v>19013.53</v>
      </c>
      <c r="AA688" s="8">
        <f t="shared" si="220"/>
        <v>0.72623574144486691</v>
      </c>
      <c r="AB688" s="8">
        <f t="shared" si="221"/>
        <v>7.0680628272251314E-2</v>
      </c>
      <c r="AC688" s="8">
        <f t="shared" si="222"/>
        <v>2.356020942408377E-2</v>
      </c>
      <c r="AD688" s="8">
        <f t="shared" si="223"/>
        <v>0.9293193717277487</v>
      </c>
      <c r="AE688" s="11">
        <f t="shared" si="224"/>
        <v>0.43333333333333335</v>
      </c>
      <c r="AF688" s="11">
        <f t="shared" si="225"/>
        <v>56.25</v>
      </c>
      <c r="AG688" s="11">
        <f t="shared" si="226"/>
        <v>6.7911111111111113</v>
      </c>
      <c r="AH688" s="13">
        <f t="shared" si="227"/>
        <v>8.9177777777777774</v>
      </c>
      <c r="AI688">
        <f t="shared" si="228"/>
        <v>9.3511111111111109</v>
      </c>
      <c r="AJ688" s="14">
        <f t="shared" si="229"/>
        <v>0.95365969581749044</v>
      </c>
      <c r="AK688">
        <f t="shared" si="230"/>
        <v>56.25</v>
      </c>
      <c r="AL688" s="8">
        <f t="shared" si="231"/>
        <v>1</v>
      </c>
      <c r="AM688" s="8">
        <f t="shared" si="232"/>
        <v>0.9293193717277487</v>
      </c>
      <c r="AN688" s="16">
        <f t="shared" si="233"/>
        <v>0.88625442935918619</v>
      </c>
      <c r="AO688" s="16">
        <f t="shared" si="234"/>
        <v>0.8585682631511119</v>
      </c>
      <c r="AP688" s="17">
        <f t="shared" si="235"/>
        <v>11422.17</v>
      </c>
      <c r="AQ688" s="17">
        <f t="shared" si="236"/>
        <v>29.900968586387435</v>
      </c>
      <c r="AR688" s="17">
        <f t="shared" si="237"/>
        <v>7591.3599999999988</v>
      </c>
      <c r="AS688" s="17">
        <f t="shared" si="238"/>
        <v>19.872670157068061</v>
      </c>
      <c r="AT688" s="18" t="str">
        <f t="shared" si="239"/>
        <v>High</v>
      </c>
      <c r="AU688" s="16" t="str">
        <f t="shared" si="240"/>
        <v>Normal</v>
      </c>
      <c r="AV688" s="17">
        <f t="shared" si="241"/>
        <v>269.1087172774869</v>
      </c>
    </row>
    <row r="689" spans="1:48">
      <c r="A689">
        <v>688</v>
      </c>
      <c r="B689" s="2">
        <v>46074</v>
      </c>
      <c r="C689" t="s">
        <v>46</v>
      </c>
      <c r="D689" t="s">
        <v>77</v>
      </c>
      <c r="E689" t="s">
        <v>78</v>
      </c>
      <c r="F689" t="s">
        <v>57</v>
      </c>
      <c r="G689" t="s">
        <v>36</v>
      </c>
      <c r="H689" t="s">
        <v>791</v>
      </c>
      <c r="I689" t="s">
        <v>170</v>
      </c>
      <c r="J689" s="4">
        <v>903</v>
      </c>
      <c r="K689" s="4">
        <v>798</v>
      </c>
      <c r="L689" s="4">
        <v>763</v>
      </c>
      <c r="M689" s="4">
        <v>35</v>
      </c>
      <c r="N689" s="4">
        <v>15</v>
      </c>
      <c r="O689" s="4">
        <v>39</v>
      </c>
      <c r="P689" t="s">
        <v>73</v>
      </c>
      <c r="Q689" s="4">
        <v>45</v>
      </c>
      <c r="R689" s="4">
        <v>50</v>
      </c>
      <c r="S689" s="4">
        <v>70.2</v>
      </c>
      <c r="T689" s="5">
        <v>1.57</v>
      </c>
      <c r="U689" s="5">
        <v>28.55</v>
      </c>
      <c r="V689" s="43">
        <v>15987.2</v>
      </c>
      <c r="W689" s="5">
        <v>7.33</v>
      </c>
      <c r="X689" s="6" t="s">
        <v>45</v>
      </c>
      <c r="Y689" s="4">
        <v>10</v>
      </c>
      <c r="Z689" s="43">
        <v>27113.74</v>
      </c>
      <c r="AA689" s="8">
        <f t="shared" si="220"/>
        <v>0.88372093023255816</v>
      </c>
      <c r="AB689" s="8">
        <f t="shared" si="221"/>
        <v>4.3859649122807015E-2</v>
      </c>
      <c r="AC689" s="8">
        <f t="shared" si="222"/>
        <v>1.8796992481203006E-2</v>
      </c>
      <c r="AD689" s="8">
        <f t="shared" si="223"/>
        <v>0.95614035087719296</v>
      </c>
      <c r="AE689" s="11">
        <f t="shared" si="224"/>
        <v>0.65</v>
      </c>
      <c r="AF689" s="11">
        <f t="shared" si="225"/>
        <v>72</v>
      </c>
      <c r="AG689" s="11">
        <f t="shared" si="226"/>
        <v>11.083333333333334</v>
      </c>
      <c r="AH689" s="13">
        <f t="shared" si="227"/>
        <v>10.637499999999999</v>
      </c>
      <c r="AI689">
        <f t="shared" si="228"/>
        <v>11.2875</v>
      </c>
      <c r="AJ689" s="14">
        <f t="shared" si="229"/>
        <v>0.9424141749723145</v>
      </c>
      <c r="AK689">
        <f t="shared" si="230"/>
        <v>80</v>
      </c>
      <c r="AL689" s="8">
        <f t="shared" si="231"/>
        <v>0.9</v>
      </c>
      <c r="AM689" s="8">
        <f t="shared" si="232"/>
        <v>0.95614035087719296</v>
      </c>
      <c r="AN689" s="16">
        <f t="shared" si="233"/>
        <v>0.81097219793670217</v>
      </c>
      <c r="AO689" s="16">
        <f t="shared" si="234"/>
        <v>0.8584798089459742</v>
      </c>
      <c r="AP689" s="17">
        <f t="shared" si="235"/>
        <v>15987.2</v>
      </c>
      <c r="AQ689" s="17">
        <f t="shared" si="236"/>
        <v>20.034085213032583</v>
      </c>
      <c r="AR689" s="17">
        <f t="shared" si="237"/>
        <v>11126.54</v>
      </c>
      <c r="AS689" s="17">
        <f t="shared" si="238"/>
        <v>13.943032581453636</v>
      </c>
      <c r="AT689" s="18" t="str">
        <f t="shared" si="239"/>
        <v>Low</v>
      </c>
      <c r="AU689" s="16" t="str">
        <f t="shared" si="240"/>
        <v>Warning</v>
      </c>
      <c r="AV689" s="17">
        <f t="shared" si="241"/>
        <v>300.51127819548873</v>
      </c>
    </row>
    <row r="690" spans="1:48">
      <c r="A690">
        <v>689</v>
      </c>
      <c r="B690" s="2">
        <v>46052</v>
      </c>
      <c r="C690" t="s">
        <v>26</v>
      </c>
      <c r="D690" t="s">
        <v>40</v>
      </c>
      <c r="E690" t="s">
        <v>74</v>
      </c>
      <c r="F690" t="s">
        <v>42</v>
      </c>
      <c r="G690" t="s">
        <v>58</v>
      </c>
      <c r="H690" t="s">
        <v>792</v>
      </c>
      <c r="I690" t="s">
        <v>38</v>
      </c>
      <c r="J690" s="4">
        <v>639</v>
      </c>
      <c r="K690" s="4">
        <v>617</v>
      </c>
      <c r="L690" s="4">
        <v>579</v>
      </c>
      <c r="M690" s="4">
        <v>38</v>
      </c>
      <c r="N690" s="4">
        <v>13</v>
      </c>
      <c r="O690" s="4">
        <v>0</v>
      </c>
      <c r="P690" t="s">
        <v>39</v>
      </c>
      <c r="Q690" s="4">
        <v>49</v>
      </c>
      <c r="R690" s="4">
        <v>51</v>
      </c>
      <c r="S690" s="4">
        <v>71.3</v>
      </c>
      <c r="T690" s="5">
        <v>1.91</v>
      </c>
      <c r="U690" s="5">
        <v>19.440000000000001</v>
      </c>
      <c r="V690" s="43">
        <v>13165.62</v>
      </c>
      <c r="W690" s="5">
        <v>10.130000000000001</v>
      </c>
      <c r="X690" s="6" t="s">
        <v>34</v>
      </c>
      <c r="Y690" s="4">
        <v>15</v>
      </c>
      <c r="Z690" s="43">
        <v>22377.52</v>
      </c>
      <c r="AA690" s="8">
        <f t="shared" si="220"/>
        <v>0.96557120500782467</v>
      </c>
      <c r="AB690" s="8">
        <f t="shared" si="221"/>
        <v>6.1588330632090758E-2</v>
      </c>
      <c r="AC690" s="8">
        <f t="shared" si="222"/>
        <v>2.1069692058346839E-2</v>
      </c>
      <c r="AD690" s="8">
        <f t="shared" si="223"/>
        <v>0.93841166936790921</v>
      </c>
      <c r="AE690" s="11">
        <f t="shared" si="224"/>
        <v>0</v>
      </c>
      <c r="AF690" s="11">
        <f t="shared" si="225"/>
        <v>70.588235294117652</v>
      </c>
      <c r="AG690" s="11">
        <f t="shared" si="226"/>
        <v>8.7408333333333328</v>
      </c>
      <c r="AH690" s="13">
        <f t="shared" si="227"/>
        <v>8.6974999999999998</v>
      </c>
      <c r="AI690">
        <f t="shared" si="228"/>
        <v>8.6974999999999998</v>
      </c>
      <c r="AJ690" s="14">
        <f t="shared" si="229"/>
        <v>1</v>
      </c>
      <c r="AK690">
        <f t="shared" si="230"/>
        <v>73.469387755102048</v>
      </c>
      <c r="AL690" s="8">
        <f t="shared" si="231"/>
        <v>0.96078431372549022</v>
      </c>
      <c r="AM690" s="8">
        <f t="shared" si="232"/>
        <v>0.93841166936790921</v>
      </c>
      <c r="AN690" s="16">
        <f t="shared" si="233"/>
        <v>0.9016112117456383</v>
      </c>
      <c r="AO690" s="16">
        <f t="shared" si="234"/>
        <v>0.85863207692997834</v>
      </c>
      <c r="AP690" s="17">
        <f t="shared" si="235"/>
        <v>13165.62</v>
      </c>
      <c r="AQ690" s="17">
        <f t="shared" si="236"/>
        <v>21.33811993517018</v>
      </c>
      <c r="AR690" s="17">
        <f t="shared" si="237"/>
        <v>9211.9</v>
      </c>
      <c r="AS690" s="17">
        <f t="shared" si="238"/>
        <v>14.930145867098865</v>
      </c>
      <c r="AT690" s="18" t="str">
        <f t="shared" si="239"/>
        <v>Low</v>
      </c>
      <c r="AU690" s="16" t="str">
        <f t="shared" si="240"/>
        <v>Normal</v>
      </c>
      <c r="AV690" s="17">
        <f t="shared" si="241"/>
        <v>277.39555915721235</v>
      </c>
    </row>
    <row r="691" spans="1:48">
      <c r="A691">
        <v>690</v>
      </c>
      <c r="B691" s="2">
        <v>46033</v>
      </c>
      <c r="C691" t="s">
        <v>46</v>
      </c>
      <c r="D691" t="s">
        <v>55</v>
      </c>
      <c r="E691" t="s">
        <v>92</v>
      </c>
      <c r="F691" t="s">
        <v>42</v>
      </c>
      <c r="G691" t="s">
        <v>36</v>
      </c>
      <c r="H691" t="s">
        <v>793</v>
      </c>
      <c r="I691" t="s">
        <v>100</v>
      </c>
      <c r="J691" s="4">
        <v>934</v>
      </c>
      <c r="K691" s="4">
        <v>1002</v>
      </c>
      <c r="L691" s="4">
        <v>963</v>
      </c>
      <c r="M691" s="4">
        <v>39</v>
      </c>
      <c r="N691" s="4">
        <v>13</v>
      </c>
      <c r="O691" s="4">
        <v>0</v>
      </c>
      <c r="P691" t="s">
        <v>39</v>
      </c>
      <c r="Q691" s="4">
        <v>45</v>
      </c>
      <c r="R691" s="4">
        <v>49</v>
      </c>
      <c r="S691" s="4">
        <v>67.400000000000006</v>
      </c>
      <c r="T691" s="5">
        <v>1.56</v>
      </c>
      <c r="U691" s="5">
        <v>36.979999999999997</v>
      </c>
      <c r="V691" s="43">
        <v>20250.68</v>
      </c>
      <c r="W691" s="5">
        <v>9.69</v>
      </c>
      <c r="X691" s="6" t="s">
        <v>34</v>
      </c>
      <c r="Y691" s="4">
        <v>4</v>
      </c>
      <c r="Z691" s="43">
        <v>33524.79</v>
      </c>
      <c r="AA691" s="8">
        <f t="shared" si="220"/>
        <v>1.0728051391862956</v>
      </c>
      <c r="AB691" s="8">
        <f t="shared" si="221"/>
        <v>3.8922155688622756E-2</v>
      </c>
      <c r="AC691" s="8">
        <f t="shared" si="222"/>
        <v>1.2974051896207584E-2</v>
      </c>
      <c r="AD691" s="8">
        <f t="shared" si="223"/>
        <v>0.96107784431137722</v>
      </c>
      <c r="AE691" s="11">
        <f t="shared" si="224"/>
        <v>0</v>
      </c>
      <c r="AF691" s="11">
        <f t="shared" si="225"/>
        <v>73.469387755102048</v>
      </c>
      <c r="AG691" s="11">
        <f t="shared" si="226"/>
        <v>13.638333333333334</v>
      </c>
      <c r="AH691" s="13">
        <f t="shared" si="227"/>
        <v>11.675000000000001</v>
      </c>
      <c r="AI691">
        <f t="shared" si="228"/>
        <v>11.675000000000001</v>
      </c>
      <c r="AJ691" s="14">
        <f t="shared" si="229"/>
        <v>1</v>
      </c>
      <c r="AK691">
        <f t="shared" si="230"/>
        <v>80</v>
      </c>
      <c r="AL691" s="8">
        <f t="shared" si="231"/>
        <v>0.91836734693877564</v>
      </c>
      <c r="AM691" s="8">
        <f t="shared" si="232"/>
        <v>0.96107784431137722</v>
      </c>
      <c r="AN691" s="16">
        <f t="shared" si="233"/>
        <v>0.8826225100818772</v>
      </c>
      <c r="AO691" s="16">
        <f t="shared" si="234"/>
        <v>0.85849388035500829</v>
      </c>
      <c r="AP691" s="17">
        <f t="shared" si="235"/>
        <v>20250.68</v>
      </c>
      <c r="AQ691" s="17">
        <f t="shared" si="236"/>
        <v>20.210259481037923</v>
      </c>
      <c r="AR691" s="17">
        <f t="shared" si="237"/>
        <v>13274.11</v>
      </c>
      <c r="AS691" s="17">
        <f t="shared" si="238"/>
        <v>13.247614770459082</v>
      </c>
      <c r="AT691" s="18" t="str">
        <f t="shared" si="239"/>
        <v>Low</v>
      </c>
      <c r="AU691" s="16" t="str">
        <f t="shared" si="240"/>
        <v>Normal</v>
      </c>
      <c r="AV691" s="17">
        <f t="shared" si="241"/>
        <v>262.73337325349303</v>
      </c>
    </row>
    <row r="692" spans="1:48">
      <c r="A692">
        <v>691</v>
      </c>
      <c r="B692" s="2">
        <v>46120</v>
      </c>
      <c r="C692" t="s">
        <v>26</v>
      </c>
      <c r="D692" t="s">
        <v>77</v>
      </c>
      <c r="E692" t="s">
        <v>84</v>
      </c>
      <c r="F692" t="s">
        <v>42</v>
      </c>
      <c r="G692" t="s">
        <v>47</v>
      </c>
      <c r="H692" t="s">
        <v>794</v>
      </c>
      <c r="I692" t="s">
        <v>165</v>
      </c>
      <c r="J692" s="4">
        <v>572</v>
      </c>
      <c r="K692" s="4">
        <v>516</v>
      </c>
      <c r="L692" s="4">
        <v>481</v>
      </c>
      <c r="M692" s="4">
        <v>35</v>
      </c>
      <c r="N692" s="4">
        <v>11</v>
      </c>
      <c r="O692" s="4">
        <v>52</v>
      </c>
      <c r="P692" t="s">
        <v>70</v>
      </c>
      <c r="Q692" s="4">
        <v>64</v>
      </c>
      <c r="R692" s="4">
        <v>65</v>
      </c>
      <c r="S692" s="4">
        <v>79.400000000000006</v>
      </c>
      <c r="T692" s="5">
        <v>1.49</v>
      </c>
      <c r="U692" s="5">
        <v>18.3</v>
      </c>
      <c r="V692" s="43">
        <v>16585.32</v>
      </c>
      <c r="W692" s="5">
        <v>6.69</v>
      </c>
      <c r="X692" s="6" t="s">
        <v>89</v>
      </c>
      <c r="Y692" s="4">
        <v>24</v>
      </c>
      <c r="Z692" s="43">
        <v>24658</v>
      </c>
      <c r="AA692" s="8">
        <f t="shared" si="220"/>
        <v>0.90209790209790208</v>
      </c>
      <c r="AB692" s="8">
        <f t="shared" si="221"/>
        <v>6.7829457364341081E-2</v>
      </c>
      <c r="AC692" s="8">
        <f t="shared" si="222"/>
        <v>2.1317829457364341E-2</v>
      </c>
      <c r="AD692" s="8">
        <f t="shared" si="223"/>
        <v>0.93217054263565891</v>
      </c>
      <c r="AE692" s="11">
        <f t="shared" si="224"/>
        <v>0.8666666666666667</v>
      </c>
      <c r="AF692" s="11">
        <f t="shared" si="225"/>
        <v>55.384615384615387</v>
      </c>
      <c r="AG692" s="11">
        <f t="shared" si="226"/>
        <v>9.3166666666666664</v>
      </c>
      <c r="AH692" s="13">
        <f t="shared" si="227"/>
        <v>9.3022222222222215</v>
      </c>
      <c r="AI692">
        <f t="shared" si="228"/>
        <v>10.168888888888889</v>
      </c>
      <c r="AJ692" s="14">
        <f t="shared" si="229"/>
        <v>0.91477272727272718</v>
      </c>
      <c r="AK692">
        <f t="shared" si="230"/>
        <v>56.25</v>
      </c>
      <c r="AL692" s="8">
        <f t="shared" si="231"/>
        <v>0.98461538461538467</v>
      </c>
      <c r="AM692" s="8">
        <f t="shared" si="232"/>
        <v>0.93217054263565891</v>
      </c>
      <c r="AN692" s="16">
        <f t="shared" si="233"/>
        <v>0.83960535588442564</v>
      </c>
      <c r="AO692" s="16">
        <f t="shared" si="234"/>
        <v>0.85841604606556676</v>
      </c>
      <c r="AP692" s="17">
        <f t="shared" si="235"/>
        <v>16585.32</v>
      </c>
      <c r="AQ692" s="17">
        <f t="shared" si="236"/>
        <v>32.142093023255811</v>
      </c>
      <c r="AR692" s="17">
        <f t="shared" si="237"/>
        <v>8072.68</v>
      </c>
      <c r="AS692" s="17">
        <f t="shared" si="238"/>
        <v>15.644728682170543</v>
      </c>
      <c r="AT692" s="18" t="str">
        <f t="shared" si="239"/>
        <v>Medium</v>
      </c>
      <c r="AU692" s="16" t="str">
        <f t="shared" si="240"/>
        <v>Warning</v>
      </c>
      <c r="AV692" s="17">
        <f t="shared" si="241"/>
        <v>353.5630232558139</v>
      </c>
    </row>
    <row r="693" spans="1:48">
      <c r="A693">
        <v>692</v>
      </c>
      <c r="B693" s="2">
        <v>46133</v>
      </c>
      <c r="C693" t="s">
        <v>26</v>
      </c>
      <c r="D693" t="s">
        <v>27</v>
      </c>
      <c r="E693" t="s">
        <v>51</v>
      </c>
      <c r="F693" t="s">
        <v>42</v>
      </c>
      <c r="G693" t="s">
        <v>103</v>
      </c>
      <c r="H693" t="s">
        <v>795</v>
      </c>
      <c r="I693" t="s">
        <v>107</v>
      </c>
      <c r="J693" s="4">
        <v>736</v>
      </c>
      <c r="K693" s="4">
        <v>673</v>
      </c>
      <c r="L693" s="4">
        <v>648</v>
      </c>
      <c r="M693" s="4">
        <v>25</v>
      </c>
      <c r="N693" s="4">
        <v>5</v>
      </c>
      <c r="O693" s="4">
        <v>24</v>
      </c>
      <c r="P693" t="s">
        <v>33</v>
      </c>
      <c r="Q693" s="4">
        <v>57</v>
      </c>
      <c r="R693" s="4">
        <v>60</v>
      </c>
      <c r="S693" s="4">
        <v>80.900000000000006</v>
      </c>
      <c r="T693" s="5">
        <v>2.1800000000000002</v>
      </c>
      <c r="U693" s="5">
        <v>28.73</v>
      </c>
      <c r="V693" s="43">
        <v>19492.939999999999</v>
      </c>
      <c r="W693" s="5">
        <v>9</v>
      </c>
      <c r="X693" s="6" t="s">
        <v>34</v>
      </c>
      <c r="Y693" s="4">
        <v>22</v>
      </c>
      <c r="Z693" s="43">
        <v>30137.7</v>
      </c>
      <c r="AA693" s="8">
        <f t="shared" si="220"/>
        <v>0.91440217391304346</v>
      </c>
      <c r="AB693" s="8">
        <f t="shared" si="221"/>
        <v>3.7147102526002972E-2</v>
      </c>
      <c r="AC693" s="8">
        <f t="shared" si="222"/>
        <v>7.429420505200594E-3</v>
      </c>
      <c r="AD693" s="8">
        <f t="shared" si="223"/>
        <v>0.96285289747399705</v>
      </c>
      <c r="AE693" s="11">
        <f t="shared" si="224"/>
        <v>0.4</v>
      </c>
      <c r="AF693" s="11">
        <f t="shared" si="225"/>
        <v>60</v>
      </c>
      <c r="AG693" s="11">
        <f t="shared" si="226"/>
        <v>11.216666666666667</v>
      </c>
      <c r="AH693" s="13">
        <f t="shared" si="227"/>
        <v>11.253333333333334</v>
      </c>
      <c r="AI693">
        <f t="shared" si="228"/>
        <v>11.653333333333334</v>
      </c>
      <c r="AJ693" s="14">
        <f t="shared" si="229"/>
        <v>0.96567505720823799</v>
      </c>
      <c r="AK693">
        <f t="shared" si="230"/>
        <v>63.157894736842103</v>
      </c>
      <c r="AL693" s="8">
        <f t="shared" si="231"/>
        <v>0.95000000000000007</v>
      </c>
      <c r="AM693" s="8">
        <f t="shared" si="232"/>
        <v>0.96285289747399705</v>
      </c>
      <c r="AN693" s="16">
        <f t="shared" si="233"/>
        <v>0.88331287550875381</v>
      </c>
      <c r="AO693" s="16">
        <f t="shared" si="234"/>
        <v>0.85847692208557047</v>
      </c>
      <c r="AP693" s="17">
        <f t="shared" si="235"/>
        <v>19492.939999999999</v>
      </c>
      <c r="AQ693" s="17">
        <f t="shared" si="236"/>
        <v>28.964249628528972</v>
      </c>
      <c r="AR693" s="17">
        <f t="shared" si="237"/>
        <v>10644.760000000002</v>
      </c>
      <c r="AS693" s="17">
        <f t="shared" si="238"/>
        <v>15.81687964338782</v>
      </c>
      <c r="AT693" s="18" t="str">
        <f t="shared" si="239"/>
        <v>Medium</v>
      </c>
      <c r="AU693" s="16" t="str">
        <f t="shared" si="240"/>
        <v>Normal</v>
      </c>
      <c r="AV693" s="17">
        <f t="shared" si="241"/>
        <v>144.82124814264486</v>
      </c>
    </row>
    <row r="694" spans="1:48">
      <c r="A694">
        <v>693</v>
      </c>
      <c r="B694" s="2">
        <v>46180</v>
      </c>
      <c r="C694" t="s">
        <v>46</v>
      </c>
      <c r="D694" t="s">
        <v>77</v>
      </c>
      <c r="E694" t="s">
        <v>84</v>
      </c>
      <c r="F694" t="s">
        <v>29</v>
      </c>
      <c r="G694" t="s">
        <v>58</v>
      </c>
      <c r="H694" t="s">
        <v>796</v>
      </c>
      <c r="I694" t="s">
        <v>143</v>
      </c>
      <c r="J694" s="4">
        <v>895</v>
      </c>
      <c r="K694" s="4">
        <v>876</v>
      </c>
      <c r="L694" s="4">
        <v>823</v>
      </c>
      <c r="M694" s="4">
        <v>53</v>
      </c>
      <c r="N694" s="4">
        <v>16</v>
      </c>
      <c r="O694" s="4">
        <v>15</v>
      </c>
      <c r="P694" t="s">
        <v>81</v>
      </c>
      <c r="Q694" s="4">
        <v>49</v>
      </c>
      <c r="R694" s="4">
        <v>47</v>
      </c>
      <c r="S694" s="4">
        <v>70.3</v>
      </c>
      <c r="T694" s="5">
        <v>1.66</v>
      </c>
      <c r="U694" s="5">
        <v>26.96</v>
      </c>
      <c r="V694" s="43">
        <v>20305.29</v>
      </c>
      <c r="W694" s="5">
        <v>9.9</v>
      </c>
      <c r="X694" s="6" t="s">
        <v>34</v>
      </c>
      <c r="Y694" s="4">
        <v>15</v>
      </c>
      <c r="Z694" s="43">
        <v>31719.55</v>
      </c>
      <c r="AA694" s="8">
        <f t="shared" si="220"/>
        <v>0.97877094972067036</v>
      </c>
      <c r="AB694" s="8">
        <f t="shared" si="221"/>
        <v>6.0502283105022828E-2</v>
      </c>
      <c r="AC694" s="8">
        <f t="shared" si="222"/>
        <v>1.8264840182648401E-2</v>
      </c>
      <c r="AD694" s="8">
        <f t="shared" si="223"/>
        <v>0.93949771689497719</v>
      </c>
      <c r="AE694" s="11">
        <f t="shared" si="224"/>
        <v>0.25</v>
      </c>
      <c r="AF694" s="11">
        <f t="shared" si="225"/>
        <v>76.59574468085107</v>
      </c>
      <c r="AG694" s="11">
        <f t="shared" si="226"/>
        <v>11.436666666666667</v>
      </c>
      <c r="AH694" s="13">
        <f t="shared" si="227"/>
        <v>11.931944444444444</v>
      </c>
      <c r="AI694">
        <f t="shared" si="228"/>
        <v>12.181944444444444</v>
      </c>
      <c r="AJ694" s="14">
        <f t="shared" si="229"/>
        <v>0.9794778246494128</v>
      </c>
      <c r="AK694">
        <f t="shared" si="230"/>
        <v>73.469387755102048</v>
      </c>
      <c r="AL694" s="8">
        <f t="shared" si="231"/>
        <v>1.0425531914893618</v>
      </c>
      <c r="AM694" s="8">
        <f t="shared" si="232"/>
        <v>0.93949771689497719</v>
      </c>
      <c r="AN694" s="16">
        <f t="shared" si="233"/>
        <v>0.95937535788003681</v>
      </c>
      <c r="AO694" s="16">
        <f t="shared" si="234"/>
        <v>0.85839628587315753</v>
      </c>
      <c r="AP694" s="17">
        <f t="shared" si="235"/>
        <v>20305.29</v>
      </c>
      <c r="AQ694" s="17">
        <f t="shared" si="236"/>
        <v>23.179554794520548</v>
      </c>
      <c r="AR694" s="17">
        <f t="shared" si="237"/>
        <v>11414.259999999998</v>
      </c>
      <c r="AS694" s="17">
        <f t="shared" si="238"/>
        <v>13.02997716894977</v>
      </c>
      <c r="AT694" s="18" t="str">
        <f t="shared" si="239"/>
        <v>Low</v>
      </c>
      <c r="AU694" s="16" t="str">
        <f t="shared" si="240"/>
        <v>Normal</v>
      </c>
      <c r="AV694" s="17">
        <f t="shared" si="241"/>
        <v>370.87287671232878</v>
      </c>
    </row>
    <row r="695" spans="1:48">
      <c r="A695">
        <v>694</v>
      </c>
      <c r="B695" s="2">
        <v>46082</v>
      </c>
      <c r="C695" t="s">
        <v>46</v>
      </c>
      <c r="D695" t="s">
        <v>55</v>
      </c>
      <c r="E695" t="s">
        <v>98</v>
      </c>
      <c r="F695" t="s">
        <v>42</v>
      </c>
      <c r="G695" t="s">
        <v>30</v>
      </c>
      <c r="H695" t="s">
        <v>797</v>
      </c>
      <c r="I695" t="s">
        <v>113</v>
      </c>
      <c r="J695" s="4">
        <v>751</v>
      </c>
      <c r="K695" s="4">
        <v>750</v>
      </c>
      <c r="L695" s="4">
        <v>681</v>
      </c>
      <c r="M695" s="4">
        <v>69</v>
      </c>
      <c r="N695" s="4">
        <v>14</v>
      </c>
      <c r="O695" s="4">
        <v>25</v>
      </c>
      <c r="P695" t="s">
        <v>73</v>
      </c>
      <c r="Q695" s="4">
        <v>42</v>
      </c>
      <c r="R695" s="4">
        <v>43</v>
      </c>
      <c r="S695" s="4">
        <v>77.3</v>
      </c>
      <c r="T695" s="5">
        <v>1.42</v>
      </c>
      <c r="U695" s="5">
        <v>27.77</v>
      </c>
      <c r="V695" s="43">
        <v>14121.34</v>
      </c>
      <c r="W695" s="5">
        <v>7.47</v>
      </c>
      <c r="X695" s="6" t="s">
        <v>34</v>
      </c>
      <c r="Y695" s="4">
        <v>20</v>
      </c>
      <c r="Z695" s="43">
        <v>22303.23</v>
      </c>
      <c r="AA695" s="8">
        <f t="shared" si="220"/>
        <v>0.99866844207723038</v>
      </c>
      <c r="AB695" s="8">
        <f t="shared" si="221"/>
        <v>9.1999999999999998E-2</v>
      </c>
      <c r="AC695" s="8">
        <f t="shared" si="222"/>
        <v>1.8666666666666668E-2</v>
      </c>
      <c r="AD695" s="8">
        <f t="shared" si="223"/>
        <v>0.90800000000000003</v>
      </c>
      <c r="AE695" s="11">
        <f t="shared" si="224"/>
        <v>0.41666666666666669</v>
      </c>
      <c r="AF695" s="11">
        <f t="shared" si="225"/>
        <v>83.720930232558146</v>
      </c>
      <c r="AG695" s="11">
        <f t="shared" si="226"/>
        <v>8.9583333333333339</v>
      </c>
      <c r="AH695" s="13">
        <f t="shared" si="227"/>
        <v>8.3450000000000006</v>
      </c>
      <c r="AI695">
        <f t="shared" si="228"/>
        <v>8.7616666666666667</v>
      </c>
      <c r="AJ695" s="14">
        <f t="shared" si="229"/>
        <v>0.95244435990108434</v>
      </c>
      <c r="AK695">
        <f t="shared" si="230"/>
        <v>85.714285714285708</v>
      </c>
      <c r="AL695" s="8">
        <f t="shared" si="231"/>
        <v>0.97674418604651181</v>
      </c>
      <c r="AM695" s="8">
        <f t="shared" si="232"/>
        <v>0.90800000000000003</v>
      </c>
      <c r="AN695" s="16">
        <f t="shared" si="233"/>
        <v>0.84470739788808746</v>
      </c>
      <c r="AO695" s="16">
        <f t="shared" si="234"/>
        <v>0.85806736381450355</v>
      </c>
      <c r="AP695" s="17">
        <f t="shared" si="235"/>
        <v>14121.34</v>
      </c>
      <c r="AQ695" s="17">
        <f t="shared" si="236"/>
        <v>18.828453333333332</v>
      </c>
      <c r="AR695" s="17">
        <f t="shared" si="237"/>
        <v>8181.8899999999994</v>
      </c>
      <c r="AS695" s="17">
        <f t="shared" si="238"/>
        <v>10.909186666666665</v>
      </c>
      <c r="AT695" s="18" t="str">
        <f t="shared" si="239"/>
        <v>Low</v>
      </c>
      <c r="AU695" s="16" t="str">
        <f t="shared" si="240"/>
        <v>Warning</v>
      </c>
      <c r="AV695" s="17">
        <f t="shared" si="241"/>
        <v>263.59834666666666</v>
      </c>
    </row>
    <row r="696" spans="1:48">
      <c r="A696">
        <v>695</v>
      </c>
      <c r="B696" s="2">
        <v>46195</v>
      </c>
      <c r="C696" t="s">
        <v>46</v>
      </c>
      <c r="D696" t="s">
        <v>77</v>
      </c>
      <c r="E696" t="s">
        <v>105</v>
      </c>
      <c r="F696" t="s">
        <v>42</v>
      </c>
      <c r="G696" t="s">
        <v>103</v>
      </c>
      <c r="H696" t="s">
        <v>798</v>
      </c>
      <c r="I696" t="s">
        <v>60</v>
      </c>
      <c r="J696" s="4">
        <v>558</v>
      </c>
      <c r="K696" s="4">
        <v>493</v>
      </c>
      <c r="L696" s="4">
        <v>459</v>
      </c>
      <c r="M696" s="4">
        <v>34</v>
      </c>
      <c r="N696" s="4">
        <v>7</v>
      </c>
      <c r="O696" s="4">
        <v>0</v>
      </c>
      <c r="P696" t="s">
        <v>39</v>
      </c>
      <c r="Q696" s="4">
        <v>57</v>
      </c>
      <c r="R696" s="4">
        <v>62</v>
      </c>
      <c r="S696" s="4">
        <v>73</v>
      </c>
      <c r="T696" s="5">
        <v>2.04</v>
      </c>
      <c r="U696" s="5">
        <v>19.600000000000001</v>
      </c>
      <c r="V696" s="43">
        <v>13689.24</v>
      </c>
      <c r="W696" s="5">
        <v>6.69</v>
      </c>
      <c r="X696" s="6" t="s">
        <v>45</v>
      </c>
      <c r="Y696" s="4">
        <v>24</v>
      </c>
      <c r="Z696" s="43">
        <v>21106.85</v>
      </c>
      <c r="AA696" s="8">
        <f t="shared" si="220"/>
        <v>0.88351254480286734</v>
      </c>
      <c r="AB696" s="8">
        <f t="shared" si="221"/>
        <v>6.8965517241379309E-2</v>
      </c>
      <c r="AC696" s="8">
        <f t="shared" si="222"/>
        <v>1.4198782961460446E-2</v>
      </c>
      <c r="AD696" s="8">
        <f t="shared" si="223"/>
        <v>0.93103448275862066</v>
      </c>
      <c r="AE696" s="11">
        <f t="shared" si="224"/>
        <v>0</v>
      </c>
      <c r="AF696" s="11">
        <f t="shared" si="225"/>
        <v>58.064516129032256</v>
      </c>
      <c r="AG696" s="11">
        <f t="shared" si="226"/>
        <v>8.4905555555555559</v>
      </c>
      <c r="AH696" s="13">
        <f t="shared" si="227"/>
        <v>8.8350000000000009</v>
      </c>
      <c r="AI696">
        <f t="shared" si="228"/>
        <v>8.8350000000000009</v>
      </c>
      <c r="AJ696" s="14">
        <f t="shared" si="229"/>
        <v>1</v>
      </c>
      <c r="AK696">
        <f t="shared" si="230"/>
        <v>63.157894736842103</v>
      </c>
      <c r="AL696" s="8">
        <f t="shared" si="231"/>
        <v>0.91935483870967738</v>
      </c>
      <c r="AM696" s="8">
        <f t="shared" si="232"/>
        <v>0.93103448275862066</v>
      </c>
      <c r="AN696" s="16">
        <f t="shared" si="233"/>
        <v>0.85595105672969962</v>
      </c>
      <c r="AO696" s="16">
        <f t="shared" si="234"/>
        <v>0.85811102383387083</v>
      </c>
      <c r="AP696" s="17">
        <f t="shared" si="235"/>
        <v>13689.24</v>
      </c>
      <c r="AQ696" s="17">
        <f t="shared" si="236"/>
        <v>27.767221095334683</v>
      </c>
      <c r="AR696" s="17">
        <f t="shared" si="237"/>
        <v>7417.6099999999988</v>
      </c>
      <c r="AS696" s="17">
        <f t="shared" si="238"/>
        <v>15.045862068965516</v>
      </c>
      <c r="AT696" s="18" t="str">
        <f t="shared" si="239"/>
        <v>Low</v>
      </c>
      <c r="AU696" s="16" t="str">
        <f t="shared" si="240"/>
        <v>Normal</v>
      </c>
      <c r="AV696" s="17">
        <f t="shared" si="241"/>
        <v>194.37054766734278</v>
      </c>
    </row>
    <row r="697" spans="1:48">
      <c r="A697">
        <v>696</v>
      </c>
      <c r="B697" s="2">
        <v>46164</v>
      </c>
      <c r="C697" t="s">
        <v>26</v>
      </c>
      <c r="D697" t="s">
        <v>77</v>
      </c>
      <c r="E697" t="s">
        <v>78</v>
      </c>
      <c r="F697" t="s">
        <v>29</v>
      </c>
      <c r="G697" t="s">
        <v>47</v>
      </c>
      <c r="H697" t="s">
        <v>799</v>
      </c>
      <c r="I697" t="s">
        <v>265</v>
      </c>
      <c r="J697" s="4">
        <v>535</v>
      </c>
      <c r="K697" s="4">
        <v>583</v>
      </c>
      <c r="L697" s="4">
        <v>554</v>
      </c>
      <c r="M697" s="4">
        <v>29</v>
      </c>
      <c r="N697" s="4">
        <v>7</v>
      </c>
      <c r="O697" s="4">
        <v>10</v>
      </c>
      <c r="P697" t="s">
        <v>83</v>
      </c>
      <c r="Q697" s="4">
        <v>64</v>
      </c>
      <c r="R697" s="4">
        <v>69</v>
      </c>
      <c r="S697" s="4">
        <v>74.5</v>
      </c>
      <c r="T697" s="5">
        <v>1.42</v>
      </c>
      <c r="U697" s="5">
        <v>17.260000000000002</v>
      </c>
      <c r="V697" s="43">
        <v>17903.04</v>
      </c>
      <c r="W697" s="5">
        <v>10.15</v>
      </c>
      <c r="X697" s="6" t="s">
        <v>89</v>
      </c>
      <c r="Y697" s="4">
        <v>39</v>
      </c>
      <c r="Z697" s="43">
        <v>28594.21</v>
      </c>
      <c r="AA697" s="8">
        <f t="shared" si="220"/>
        <v>1.0897196261682243</v>
      </c>
      <c r="AB697" s="8">
        <f t="shared" si="221"/>
        <v>4.974271012006861E-2</v>
      </c>
      <c r="AC697" s="8">
        <f t="shared" si="222"/>
        <v>1.2006861063464836E-2</v>
      </c>
      <c r="AD697" s="8">
        <f t="shared" si="223"/>
        <v>0.95025728987993141</v>
      </c>
      <c r="AE697" s="11">
        <f t="shared" si="224"/>
        <v>0.16666666666666666</v>
      </c>
      <c r="AF697" s="11">
        <f t="shared" si="225"/>
        <v>52.173913043478258</v>
      </c>
      <c r="AG697" s="11">
        <f t="shared" si="226"/>
        <v>11.174166666666666</v>
      </c>
      <c r="AH697" s="13">
        <f t="shared" si="227"/>
        <v>9.344444444444445</v>
      </c>
      <c r="AI697">
        <f t="shared" si="228"/>
        <v>9.5111111111111111</v>
      </c>
      <c r="AJ697" s="14">
        <f t="shared" si="229"/>
        <v>0.98247663551401876</v>
      </c>
      <c r="AK697">
        <f t="shared" si="230"/>
        <v>56.25</v>
      </c>
      <c r="AL697" s="8">
        <f t="shared" si="231"/>
        <v>0.92753623188405787</v>
      </c>
      <c r="AM697" s="8">
        <f t="shared" si="232"/>
        <v>0.95025728987993141</v>
      </c>
      <c r="AN697" s="16">
        <f t="shared" si="233"/>
        <v>0.86595300640825923</v>
      </c>
      <c r="AO697" s="16">
        <f t="shared" si="234"/>
        <v>0.85811810569322888</v>
      </c>
      <c r="AP697" s="17">
        <f t="shared" si="235"/>
        <v>17903.04</v>
      </c>
      <c r="AQ697" s="17">
        <f t="shared" si="236"/>
        <v>30.708473413379075</v>
      </c>
      <c r="AR697" s="17">
        <f t="shared" si="237"/>
        <v>10691.169999999998</v>
      </c>
      <c r="AS697" s="17">
        <f t="shared" si="238"/>
        <v>18.338198970840477</v>
      </c>
      <c r="AT697" s="18" t="str">
        <f t="shared" si="239"/>
        <v>Medium</v>
      </c>
      <c r="AU697" s="16" t="str">
        <f t="shared" si="240"/>
        <v>Normal</v>
      </c>
      <c r="AV697" s="17">
        <f t="shared" si="241"/>
        <v>214.95931389365353</v>
      </c>
    </row>
    <row r="698" spans="1:48">
      <c r="A698">
        <v>697</v>
      </c>
      <c r="B698" s="2">
        <v>46162</v>
      </c>
      <c r="C698" t="s">
        <v>26</v>
      </c>
      <c r="D698" t="s">
        <v>108</v>
      </c>
      <c r="E698" t="s">
        <v>109</v>
      </c>
      <c r="F698" t="s">
        <v>42</v>
      </c>
      <c r="G698" t="s">
        <v>58</v>
      </c>
      <c r="H698" t="s">
        <v>800</v>
      </c>
      <c r="I698" t="s">
        <v>60</v>
      </c>
      <c r="J698" s="4">
        <v>779</v>
      </c>
      <c r="K698" s="4">
        <v>613</v>
      </c>
      <c r="L698" s="4">
        <v>535</v>
      </c>
      <c r="M698" s="4">
        <v>78</v>
      </c>
      <c r="N698" s="4">
        <v>25</v>
      </c>
      <c r="O698" s="4">
        <v>32</v>
      </c>
      <c r="P698" t="s">
        <v>33</v>
      </c>
      <c r="Q698" s="4">
        <v>49</v>
      </c>
      <c r="R698" s="4">
        <v>56</v>
      </c>
      <c r="S698" s="4">
        <v>84.4</v>
      </c>
      <c r="T698" s="5">
        <v>3</v>
      </c>
      <c r="U698" s="5">
        <v>24.86</v>
      </c>
      <c r="V698" s="43">
        <v>13542.03</v>
      </c>
      <c r="W698" s="5">
        <v>7.05</v>
      </c>
      <c r="X698" s="6" t="s">
        <v>45</v>
      </c>
      <c r="Y698" s="4">
        <v>32</v>
      </c>
      <c r="Z698" s="43">
        <v>20469.16</v>
      </c>
      <c r="AA698" s="8">
        <f t="shared" si="220"/>
        <v>0.7869062901155327</v>
      </c>
      <c r="AB698" s="8">
        <f t="shared" si="221"/>
        <v>0.12724306688417619</v>
      </c>
      <c r="AC698" s="8">
        <f t="shared" si="222"/>
        <v>4.0783034257748776E-2</v>
      </c>
      <c r="AD698" s="8">
        <f t="shared" si="223"/>
        <v>0.87275693311582381</v>
      </c>
      <c r="AE698" s="11">
        <f t="shared" si="224"/>
        <v>0.53333333333333333</v>
      </c>
      <c r="AF698" s="11">
        <f t="shared" si="225"/>
        <v>64.285714285714292</v>
      </c>
      <c r="AG698" s="11">
        <f t="shared" si="226"/>
        <v>9.5355555555555558</v>
      </c>
      <c r="AH698" s="13">
        <f t="shared" si="227"/>
        <v>10.069722222222222</v>
      </c>
      <c r="AI698">
        <f t="shared" si="228"/>
        <v>10.603055555555555</v>
      </c>
      <c r="AJ698" s="14">
        <f t="shared" si="229"/>
        <v>0.94970003405726866</v>
      </c>
      <c r="AK698">
        <f t="shared" si="230"/>
        <v>73.469387755102048</v>
      </c>
      <c r="AL698" s="8">
        <f t="shared" si="231"/>
        <v>0.875</v>
      </c>
      <c r="AM698" s="8">
        <f t="shared" si="232"/>
        <v>0.87275693311582381</v>
      </c>
      <c r="AN698" s="16">
        <f t="shared" si="233"/>
        <v>0.72525012796583832</v>
      </c>
      <c r="AO698" s="16">
        <f t="shared" si="234"/>
        <v>0.8580923329935084</v>
      </c>
      <c r="AP698" s="17">
        <f t="shared" si="235"/>
        <v>13542.03</v>
      </c>
      <c r="AQ698" s="17">
        <f t="shared" si="236"/>
        <v>22.091402936378469</v>
      </c>
      <c r="AR698" s="17">
        <f t="shared" si="237"/>
        <v>6927.1299999999992</v>
      </c>
      <c r="AS698" s="17">
        <f t="shared" si="238"/>
        <v>11.30037520391517</v>
      </c>
      <c r="AT698" s="18" t="str">
        <f t="shared" si="239"/>
        <v>High</v>
      </c>
      <c r="AU698" s="16" t="str">
        <f t="shared" si="240"/>
        <v>Warning</v>
      </c>
      <c r="AV698" s="17">
        <f t="shared" si="241"/>
        <v>552.28507340946169</v>
      </c>
    </row>
    <row r="699" spans="1:48">
      <c r="A699">
        <v>698</v>
      </c>
      <c r="B699" s="2">
        <v>46134</v>
      </c>
      <c r="C699" t="s">
        <v>26</v>
      </c>
      <c r="D699" t="s">
        <v>108</v>
      </c>
      <c r="E699" t="s">
        <v>130</v>
      </c>
      <c r="F699" t="s">
        <v>42</v>
      </c>
      <c r="G699" t="s">
        <v>47</v>
      </c>
      <c r="H699" t="s">
        <v>801</v>
      </c>
      <c r="I699" t="s">
        <v>154</v>
      </c>
      <c r="J699" s="4">
        <v>563</v>
      </c>
      <c r="K699" s="4">
        <v>512</v>
      </c>
      <c r="L699" s="4">
        <v>471</v>
      </c>
      <c r="M699" s="4">
        <v>41</v>
      </c>
      <c r="N699" s="4">
        <v>16</v>
      </c>
      <c r="O699" s="4">
        <v>24</v>
      </c>
      <c r="P699" t="s">
        <v>61</v>
      </c>
      <c r="Q699" s="4">
        <v>64</v>
      </c>
      <c r="R699" s="4">
        <v>62</v>
      </c>
      <c r="S699" s="4">
        <v>88.3</v>
      </c>
      <c r="T699" s="5">
        <v>2.81</v>
      </c>
      <c r="U699" s="5">
        <v>22.03</v>
      </c>
      <c r="V699" s="43">
        <v>16178.99</v>
      </c>
      <c r="W699" s="5">
        <v>9.51</v>
      </c>
      <c r="X699" s="6" t="s">
        <v>45</v>
      </c>
      <c r="Y699" s="4">
        <v>13</v>
      </c>
      <c r="Z699" s="43">
        <v>23997.13</v>
      </c>
      <c r="AA699" s="8">
        <f t="shared" si="220"/>
        <v>0.90941385435168742</v>
      </c>
      <c r="AB699" s="8">
        <f t="shared" si="221"/>
        <v>8.0078125E-2</v>
      </c>
      <c r="AC699" s="8">
        <f t="shared" si="222"/>
        <v>3.125E-2</v>
      </c>
      <c r="AD699" s="8">
        <f t="shared" si="223"/>
        <v>0.919921875</v>
      </c>
      <c r="AE699" s="11">
        <f t="shared" si="224"/>
        <v>0.4</v>
      </c>
      <c r="AF699" s="11">
        <f t="shared" si="225"/>
        <v>58.064516129032256</v>
      </c>
      <c r="AG699" s="11">
        <f t="shared" si="226"/>
        <v>8.8177777777777777</v>
      </c>
      <c r="AH699" s="13">
        <f t="shared" si="227"/>
        <v>9.6088888888888881</v>
      </c>
      <c r="AI699">
        <f t="shared" si="228"/>
        <v>10.008888888888889</v>
      </c>
      <c r="AJ699" s="14">
        <f t="shared" si="229"/>
        <v>0.96003552397868552</v>
      </c>
      <c r="AK699">
        <f t="shared" si="230"/>
        <v>56.25</v>
      </c>
      <c r="AL699" s="8">
        <f t="shared" si="231"/>
        <v>1.032258064516129</v>
      </c>
      <c r="AM699" s="8">
        <f t="shared" si="232"/>
        <v>0.919921875</v>
      </c>
      <c r="AN699" s="16">
        <f t="shared" si="233"/>
        <v>0.9116466366813728</v>
      </c>
      <c r="AO699" s="16">
        <f t="shared" si="234"/>
        <v>0.8585307561124117</v>
      </c>
      <c r="AP699" s="17">
        <f t="shared" si="235"/>
        <v>16178.99</v>
      </c>
      <c r="AQ699" s="17">
        <f t="shared" si="236"/>
        <v>31.59958984375</v>
      </c>
      <c r="AR699" s="17">
        <f t="shared" si="237"/>
        <v>7818.1400000000012</v>
      </c>
      <c r="AS699" s="17">
        <f t="shared" si="238"/>
        <v>15.269804687500002</v>
      </c>
      <c r="AT699" s="18" t="str">
        <f t="shared" si="239"/>
        <v>Medium</v>
      </c>
      <c r="AU699" s="16" t="str">
        <f t="shared" si="240"/>
        <v>Normal</v>
      </c>
      <c r="AV699" s="17">
        <f t="shared" si="241"/>
        <v>505.59343749999999</v>
      </c>
    </row>
    <row r="700" spans="1:48">
      <c r="A700">
        <v>699</v>
      </c>
      <c r="B700" s="2">
        <v>46075</v>
      </c>
      <c r="C700" t="s">
        <v>46</v>
      </c>
      <c r="D700" t="s">
        <v>27</v>
      </c>
      <c r="E700" t="s">
        <v>51</v>
      </c>
      <c r="F700" t="s">
        <v>29</v>
      </c>
      <c r="G700" t="s">
        <v>36</v>
      </c>
      <c r="H700" t="s">
        <v>802</v>
      </c>
      <c r="I700" t="s">
        <v>111</v>
      </c>
      <c r="J700" s="4">
        <v>854</v>
      </c>
      <c r="K700" s="4">
        <v>726</v>
      </c>
      <c r="L700" s="4">
        <v>703</v>
      </c>
      <c r="M700" s="4">
        <v>23</v>
      </c>
      <c r="N700" s="4">
        <v>9</v>
      </c>
      <c r="O700" s="4">
        <v>55</v>
      </c>
      <c r="P700" t="s">
        <v>54</v>
      </c>
      <c r="Q700" s="4">
        <v>45</v>
      </c>
      <c r="R700" s="4">
        <v>46</v>
      </c>
      <c r="S700" s="4">
        <v>77.099999999999994</v>
      </c>
      <c r="T700" s="5">
        <v>1.73</v>
      </c>
      <c r="U700" s="5">
        <v>30.43</v>
      </c>
      <c r="V700" s="43">
        <v>14458.27</v>
      </c>
      <c r="W700" s="5">
        <v>7.85</v>
      </c>
      <c r="X700" s="6" t="s">
        <v>45</v>
      </c>
      <c r="Y700" s="4">
        <v>24</v>
      </c>
      <c r="Z700" s="43">
        <v>24826.87</v>
      </c>
      <c r="AA700" s="8">
        <f t="shared" si="220"/>
        <v>0.85011709601873531</v>
      </c>
      <c r="AB700" s="8">
        <f t="shared" si="221"/>
        <v>3.1680440771349863E-2</v>
      </c>
      <c r="AC700" s="8">
        <f t="shared" si="222"/>
        <v>1.2396694214876033E-2</v>
      </c>
      <c r="AD700" s="8">
        <f t="shared" si="223"/>
        <v>0.9683195592286501</v>
      </c>
      <c r="AE700" s="11">
        <f t="shared" si="224"/>
        <v>0.91666666666666663</v>
      </c>
      <c r="AF700" s="11">
        <f t="shared" si="225"/>
        <v>78.260869565217391</v>
      </c>
      <c r="AG700" s="11">
        <f t="shared" si="226"/>
        <v>9.2766666666666673</v>
      </c>
      <c r="AH700" s="13">
        <f t="shared" si="227"/>
        <v>9.7583333333333346</v>
      </c>
      <c r="AI700">
        <f t="shared" si="228"/>
        <v>10.675000000000001</v>
      </c>
      <c r="AJ700" s="14">
        <f t="shared" si="229"/>
        <v>0.91412958626073382</v>
      </c>
      <c r="AK700">
        <f t="shared" si="230"/>
        <v>80</v>
      </c>
      <c r="AL700" s="8">
        <f t="shared" si="231"/>
        <v>0.97826086956521741</v>
      </c>
      <c r="AM700" s="8">
        <f t="shared" si="232"/>
        <v>0.9683195592286501</v>
      </c>
      <c r="AN700" s="16">
        <f t="shared" si="233"/>
        <v>0.8659267415666041</v>
      </c>
      <c r="AO700" s="16">
        <f t="shared" si="234"/>
        <v>0.8583548757131767</v>
      </c>
      <c r="AP700" s="17">
        <f t="shared" si="235"/>
        <v>14458.27</v>
      </c>
      <c r="AQ700" s="17">
        <f t="shared" si="236"/>
        <v>19.914972451790636</v>
      </c>
      <c r="AR700" s="17">
        <f t="shared" si="237"/>
        <v>10368.599999999999</v>
      </c>
      <c r="AS700" s="17">
        <f t="shared" si="238"/>
        <v>14.28181818181818</v>
      </c>
      <c r="AT700" s="18" t="str">
        <f t="shared" si="239"/>
        <v>Medium</v>
      </c>
      <c r="AU700" s="16" t="str">
        <f t="shared" si="240"/>
        <v>Normal</v>
      </c>
      <c r="AV700" s="17">
        <f t="shared" si="241"/>
        <v>179.23475206611573</v>
      </c>
    </row>
    <row r="701" spans="1:48">
      <c r="A701">
        <v>700</v>
      </c>
      <c r="B701" s="2">
        <v>46072</v>
      </c>
      <c r="C701" t="s">
        <v>46</v>
      </c>
      <c r="D701" t="s">
        <v>108</v>
      </c>
      <c r="E701" t="s">
        <v>146</v>
      </c>
      <c r="F701" t="s">
        <v>57</v>
      </c>
      <c r="G701" t="s">
        <v>58</v>
      </c>
      <c r="H701" t="s">
        <v>803</v>
      </c>
      <c r="I701" t="s">
        <v>72</v>
      </c>
      <c r="J701" s="4">
        <v>860</v>
      </c>
      <c r="K701" s="4">
        <v>772</v>
      </c>
      <c r="L701" s="4">
        <v>704</v>
      </c>
      <c r="M701" s="4">
        <v>68</v>
      </c>
      <c r="N701" s="4">
        <v>21</v>
      </c>
      <c r="O701" s="4">
        <v>0</v>
      </c>
      <c r="P701" t="s">
        <v>39</v>
      </c>
      <c r="Q701" s="4">
        <v>49</v>
      </c>
      <c r="R701" s="4">
        <v>54</v>
      </c>
      <c r="S701" s="4">
        <v>72.400000000000006</v>
      </c>
      <c r="T701" s="5">
        <v>1.89</v>
      </c>
      <c r="U701" s="5">
        <v>29.17</v>
      </c>
      <c r="V701" s="43">
        <v>17079.189999999999</v>
      </c>
      <c r="W701" s="5">
        <v>9.3000000000000007</v>
      </c>
      <c r="X701" s="6" t="s">
        <v>45</v>
      </c>
      <c r="Y701" s="4">
        <v>1</v>
      </c>
      <c r="Z701" s="43">
        <v>27339.95</v>
      </c>
      <c r="AA701" s="8">
        <f t="shared" si="220"/>
        <v>0.89767441860465114</v>
      </c>
      <c r="AB701" s="8">
        <f t="shared" si="221"/>
        <v>8.8082901554404139E-2</v>
      </c>
      <c r="AC701" s="8">
        <f t="shared" si="222"/>
        <v>2.7202072538860103E-2</v>
      </c>
      <c r="AD701" s="8">
        <f t="shared" si="223"/>
        <v>0.91191709844559588</v>
      </c>
      <c r="AE701" s="11">
        <f t="shared" si="224"/>
        <v>0</v>
      </c>
      <c r="AF701" s="11">
        <f t="shared" si="225"/>
        <v>66.666666666666671</v>
      </c>
      <c r="AG701" s="11">
        <f t="shared" si="226"/>
        <v>11.58</v>
      </c>
      <c r="AH701" s="13">
        <f t="shared" si="227"/>
        <v>11.705555555555556</v>
      </c>
      <c r="AI701">
        <f t="shared" si="228"/>
        <v>11.705555555555556</v>
      </c>
      <c r="AJ701" s="14">
        <f t="shared" si="229"/>
        <v>1</v>
      </c>
      <c r="AK701">
        <f t="shared" si="230"/>
        <v>73.469387755102048</v>
      </c>
      <c r="AL701" s="8">
        <f t="shared" si="231"/>
        <v>0.90740740740740744</v>
      </c>
      <c r="AM701" s="8">
        <f t="shared" si="232"/>
        <v>0.91191709844559588</v>
      </c>
      <c r="AN701" s="16">
        <f t="shared" si="233"/>
        <v>0.82748033007100374</v>
      </c>
      <c r="AO701" s="16">
        <f t="shared" si="234"/>
        <v>0.85832972001266716</v>
      </c>
      <c r="AP701" s="17">
        <f t="shared" si="235"/>
        <v>17079.189999999999</v>
      </c>
      <c r="AQ701" s="17">
        <f t="shared" si="236"/>
        <v>22.123303108808287</v>
      </c>
      <c r="AR701" s="17">
        <f t="shared" si="237"/>
        <v>10260.760000000002</v>
      </c>
      <c r="AS701" s="17">
        <f t="shared" si="238"/>
        <v>13.29113989637306</v>
      </c>
      <c r="AT701" s="18" t="str">
        <f t="shared" si="239"/>
        <v>Low</v>
      </c>
      <c r="AU701" s="16" t="str">
        <f t="shared" si="240"/>
        <v>Warning</v>
      </c>
      <c r="AV701" s="17">
        <f t="shared" si="241"/>
        <v>464.58936528497401</v>
      </c>
    </row>
    <row r="702" spans="1:48">
      <c r="A702">
        <v>701</v>
      </c>
      <c r="B702" s="2">
        <v>46141</v>
      </c>
      <c r="C702" t="s">
        <v>26</v>
      </c>
      <c r="D702" t="s">
        <v>27</v>
      </c>
      <c r="E702" t="s">
        <v>35</v>
      </c>
      <c r="F702" t="s">
        <v>29</v>
      </c>
      <c r="G702" t="s">
        <v>58</v>
      </c>
      <c r="H702" t="s">
        <v>804</v>
      </c>
      <c r="I702" t="s">
        <v>154</v>
      </c>
      <c r="J702" s="4">
        <v>673</v>
      </c>
      <c r="K702" s="4">
        <v>685</v>
      </c>
      <c r="L702" s="4">
        <v>647</v>
      </c>
      <c r="M702" s="4">
        <v>38</v>
      </c>
      <c r="N702" s="4">
        <v>14</v>
      </c>
      <c r="O702" s="4">
        <v>0</v>
      </c>
      <c r="P702" t="s">
        <v>39</v>
      </c>
      <c r="Q702" s="4">
        <v>49</v>
      </c>
      <c r="R702" s="4">
        <v>53</v>
      </c>
      <c r="S702" s="4">
        <v>63.3</v>
      </c>
      <c r="T702" s="5">
        <v>1.47</v>
      </c>
      <c r="U702" s="5">
        <v>21.4</v>
      </c>
      <c r="V702" s="43">
        <v>14881.61</v>
      </c>
      <c r="W702" s="5">
        <v>9.41</v>
      </c>
      <c r="X702" s="6" t="s">
        <v>45</v>
      </c>
      <c r="Y702" s="4">
        <v>32</v>
      </c>
      <c r="Z702" s="43">
        <v>25220.78</v>
      </c>
      <c r="AA702" s="8">
        <f t="shared" si="220"/>
        <v>1.0178306092124814</v>
      </c>
      <c r="AB702" s="8">
        <f t="shared" si="221"/>
        <v>5.5474452554744529E-2</v>
      </c>
      <c r="AC702" s="8">
        <f t="shared" si="222"/>
        <v>2.0437956204379562E-2</v>
      </c>
      <c r="AD702" s="8">
        <f t="shared" si="223"/>
        <v>0.94452554744525552</v>
      </c>
      <c r="AE702" s="11">
        <f t="shared" si="224"/>
        <v>0</v>
      </c>
      <c r="AF702" s="11">
        <f t="shared" si="225"/>
        <v>67.924528301886795</v>
      </c>
      <c r="AG702" s="11">
        <f t="shared" si="226"/>
        <v>10.084722222222222</v>
      </c>
      <c r="AH702" s="13">
        <f t="shared" si="227"/>
        <v>9.1602777777777771</v>
      </c>
      <c r="AI702">
        <f t="shared" si="228"/>
        <v>9.1602777777777771</v>
      </c>
      <c r="AJ702" s="14">
        <f t="shared" si="229"/>
        <v>1</v>
      </c>
      <c r="AK702">
        <f t="shared" si="230"/>
        <v>73.469387755102048</v>
      </c>
      <c r="AL702" s="8">
        <f t="shared" si="231"/>
        <v>0.92452830188679236</v>
      </c>
      <c r="AM702" s="8">
        <f t="shared" si="232"/>
        <v>0.94452554744525552</v>
      </c>
      <c r="AN702" s="16">
        <f t="shared" si="233"/>
        <v>0.87324060046825502</v>
      </c>
      <c r="AO702" s="16">
        <f t="shared" si="234"/>
        <v>0.85843255131247265</v>
      </c>
      <c r="AP702" s="17">
        <f t="shared" si="235"/>
        <v>14881.61</v>
      </c>
      <c r="AQ702" s="17">
        <f t="shared" si="236"/>
        <v>21.72497810218978</v>
      </c>
      <c r="AR702" s="17">
        <f t="shared" si="237"/>
        <v>10339.169999999998</v>
      </c>
      <c r="AS702" s="17">
        <f t="shared" si="238"/>
        <v>15.093678832116785</v>
      </c>
      <c r="AT702" s="18" t="str">
        <f t="shared" si="239"/>
        <v>Low</v>
      </c>
      <c r="AU702" s="16" t="str">
        <f t="shared" si="240"/>
        <v>Normal</v>
      </c>
      <c r="AV702" s="17">
        <f t="shared" si="241"/>
        <v>304.14969343065695</v>
      </c>
    </row>
    <row r="703" spans="1:48">
      <c r="A703">
        <v>702</v>
      </c>
      <c r="B703" s="2">
        <v>46120</v>
      </c>
      <c r="C703" t="s">
        <v>46</v>
      </c>
      <c r="D703" t="s">
        <v>27</v>
      </c>
      <c r="E703" t="s">
        <v>35</v>
      </c>
      <c r="F703" t="s">
        <v>29</v>
      </c>
      <c r="G703" t="s">
        <v>58</v>
      </c>
      <c r="H703" t="s">
        <v>805</v>
      </c>
      <c r="I703" t="s">
        <v>49</v>
      </c>
      <c r="J703" s="4">
        <v>645</v>
      </c>
      <c r="K703" s="4">
        <v>600</v>
      </c>
      <c r="L703" s="4">
        <v>568</v>
      </c>
      <c r="M703" s="4">
        <v>32</v>
      </c>
      <c r="N703" s="4">
        <v>9</v>
      </c>
      <c r="O703" s="4">
        <v>0</v>
      </c>
      <c r="P703" t="s">
        <v>39</v>
      </c>
      <c r="Q703" s="4">
        <v>49</v>
      </c>
      <c r="R703" s="4">
        <v>52</v>
      </c>
      <c r="S703" s="4">
        <v>79.099999999999994</v>
      </c>
      <c r="T703" s="5">
        <v>2.3199999999999998</v>
      </c>
      <c r="U703" s="5">
        <v>22.24</v>
      </c>
      <c r="V703" s="43">
        <v>13508.51</v>
      </c>
      <c r="W703" s="5">
        <v>7.78</v>
      </c>
      <c r="X703" s="6" t="s">
        <v>34</v>
      </c>
      <c r="Y703" s="4">
        <v>19</v>
      </c>
      <c r="Z703" s="43">
        <v>21038.28</v>
      </c>
      <c r="AA703" s="8">
        <f t="shared" si="220"/>
        <v>0.93023255813953487</v>
      </c>
      <c r="AB703" s="8">
        <f t="shared" si="221"/>
        <v>5.3333333333333337E-2</v>
      </c>
      <c r="AC703" s="8">
        <f t="shared" si="222"/>
        <v>1.4999999999999999E-2</v>
      </c>
      <c r="AD703" s="8">
        <f t="shared" si="223"/>
        <v>0.94666666666666666</v>
      </c>
      <c r="AE703" s="11">
        <f t="shared" si="224"/>
        <v>0</v>
      </c>
      <c r="AF703" s="11">
        <f t="shared" si="225"/>
        <v>69.230769230769226</v>
      </c>
      <c r="AG703" s="11">
        <f t="shared" si="226"/>
        <v>8.6666666666666661</v>
      </c>
      <c r="AH703" s="13">
        <f t="shared" si="227"/>
        <v>8.7791666666666668</v>
      </c>
      <c r="AI703">
        <f t="shared" si="228"/>
        <v>8.7791666666666668</v>
      </c>
      <c r="AJ703" s="14">
        <f t="shared" si="229"/>
        <v>1</v>
      </c>
      <c r="AK703">
        <f t="shared" si="230"/>
        <v>73.469387755102048</v>
      </c>
      <c r="AL703" s="8">
        <f t="shared" si="231"/>
        <v>0.94230769230769218</v>
      </c>
      <c r="AM703" s="8">
        <f t="shared" si="232"/>
        <v>0.94666666666666666</v>
      </c>
      <c r="AN703" s="16">
        <f t="shared" si="233"/>
        <v>0.89205128205128192</v>
      </c>
      <c r="AO703" s="16">
        <f t="shared" si="234"/>
        <v>0.85838302606446004</v>
      </c>
      <c r="AP703" s="17">
        <f t="shared" si="235"/>
        <v>13508.51</v>
      </c>
      <c r="AQ703" s="17">
        <f t="shared" si="236"/>
        <v>22.514183333333335</v>
      </c>
      <c r="AR703" s="17">
        <f t="shared" si="237"/>
        <v>7529.7699999999986</v>
      </c>
      <c r="AS703" s="17">
        <f t="shared" si="238"/>
        <v>12.549616666666664</v>
      </c>
      <c r="AT703" s="18" t="str">
        <f t="shared" si="239"/>
        <v>Medium</v>
      </c>
      <c r="AU703" s="16" t="str">
        <f t="shared" si="240"/>
        <v>Normal</v>
      </c>
      <c r="AV703" s="17">
        <f t="shared" si="241"/>
        <v>202.62765000000002</v>
      </c>
    </row>
    <row r="704" spans="1:48">
      <c r="A704">
        <v>703</v>
      </c>
      <c r="B704" s="2">
        <v>46197</v>
      </c>
      <c r="C704" t="s">
        <v>26</v>
      </c>
      <c r="D704" t="s">
        <v>77</v>
      </c>
      <c r="E704" t="s">
        <v>105</v>
      </c>
      <c r="F704" t="s">
        <v>42</v>
      </c>
      <c r="G704" t="s">
        <v>36</v>
      </c>
      <c r="H704" t="s">
        <v>806</v>
      </c>
      <c r="I704" t="s">
        <v>170</v>
      </c>
      <c r="J704" s="4">
        <v>786</v>
      </c>
      <c r="K704" s="4">
        <v>640</v>
      </c>
      <c r="L704" s="4">
        <v>598</v>
      </c>
      <c r="M704" s="4">
        <v>42</v>
      </c>
      <c r="N704" s="4">
        <v>14</v>
      </c>
      <c r="O704" s="4">
        <v>67</v>
      </c>
      <c r="P704" t="s">
        <v>33</v>
      </c>
      <c r="Q704" s="4">
        <v>45</v>
      </c>
      <c r="R704" s="4">
        <v>47</v>
      </c>
      <c r="S704" s="4">
        <v>78</v>
      </c>
      <c r="T704" s="5">
        <v>2.0699999999999998</v>
      </c>
      <c r="U704" s="5">
        <v>27.19</v>
      </c>
      <c r="V704" s="43">
        <v>12803.09</v>
      </c>
      <c r="W704" s="5">
        <v>8.4700000000000006</v>
      </c>
      <c r="X704" s="6" t="s">
        <v>34</v>
      </c>
      <c r="Y704" s="4">
        <v>24</v>
      </c>
      <c r="Z704" s="43">
        <v>20361.07</v>
      </c>
      <c r="AA704" s="8">
        <f t="shared" si="220"/>
        <v>0.81424936386768443</v>
      </c>
      <c r="AB704" s="8">
        <f t="shared" si="221"/>
        <v>6.5625000000000003E-2</v>
      </c>
      <c r="AC704" s="8">
        <f t="shared" si="222"/>
        <v>2.1874999999999999E-2</v>
      </c>
      <c r="AD704" s="8">
        <f t="shared" si="223"/>
        <v>0.93437499999999996</v>
      </c>
      <c r="AE704" s="11">
        <f t="shared" si="224"/>
        <v>1.1166666666666667</v>
      </c>
      <c r="AF704" s="11">
        <f t="shared" si="225"/>
        <v>76.59574468085107</v>
      </c>
      <c r="AG704" s="11">
        <f t="shared" si="226"/>
        <v>8.3555555555555561</v>
      </c>
      <c r="AH704" s="13">
        <f t="shared" si="227"/>
        <v>8.7083333333333321</v>
      </c>
      <c r="AI704">
        <f t="shared" si="228"/>
        <v>9.8249999999999993</v>
      </c>
      <c r="AJ704" s="14">
        <f t="shared" si="229"/>
        <v>0.88634435962680236</v>
      </c>
      <c r="AK704">
        <f t="shared" si="230"/>
        <v>80</v>
      </c>
      <c r="AL704" s="8">
        <f t="shared" si="231"/>
        <v>0.95744680851063835</v>
      </c>
      <c r="AM704" s="8">
        <f t="shared" si="232"/>
        <v>0.93437499999999996</v>
      </c>
      <c r="AN704" s="16">
        <f t="shared" si="233"/>
        <v>0.7929363935358128</v>
      </c>
      <c r="AO704" s="16">
        <f t="shared" si="234"/>
        <v>0.85827004533967199</v>
      </c>
      <c r="AP704" s="17">
        <f t="shared" si="235"/>
        <v>12803.09</v>
      </c>
      <c r="AQ704" s="17">
        <f t="shared" si="236"/>
        <v>20.004828125</v>
      </c>
      <c r="AR704" s="17">
        <f t="shared" si="237"/>
        <v>7557.98</v>
      </c>
      <c r="AS704" s="17">
        <f t="shared" si="238"/>
        <v>11.80934375</v>
      </c>
      <c r="AT704" s="18" t="str">
        <f t="shared" si="239"/>
        <v>High</v>
      </c>
      <c r="AU704" s="16" t="str">
        <f t="shared" si="240"/>
        <v>Warning</v>
      </c>
      <c r="AV704" s="17">
        <f t="shared" si="241"/>
        <v>280.06759375000001</v>
      </c>
    </row>
    <row r="705" spans="1:48">
      <c r="A705">
        <v>704</v>
      </c>
      <c r="B705" s="2">
        <v>46119</v>
      </c>
      <c r="C705" t="s">
        <v>46</v>
      </c>
      <c r="D705" t="s">
        <v>108</v>
      </c>
      <c r="E705" t="s">
        <v>109</v>
      </c>
      <c r="F705" t="s">
        <v>57</v>
      </c>
      <c r="G705" t="s">
        <v>103</v>
      </c>
      <c r="H705" t="s">
        <v>807</v>
      </c>
      <c r="I705" t="s">
        <v>53</v>
      </c>
      <c r="J705" s="4">
        <v>647</v>
      </c>
      <c r="K705" s="4">
        <v>385</v>
      </c>
      <c r="L705" s="4">
        <v>338</v>
      </c>
      <c r="M705" s="4">
        <v>47</v>
      </c>
      <c r="N705" s="4">
        <v>19</v>
      </c>
      <c r="O705" s="4">
        <v>129</v>
      </c>
      <c r="P705" t="s">
        <v>54</v>
      </c>
      <c r="Q705" s="4">
        <v>57</v>
      </c>
      <c r="R705" s="4">
        <v>66</v>
      </c>
      <c r="S705" s="4">
        <v>72.3</v>
      </c>
      <c r="T705" s="5">
        <v>2.74</v>
      </c>
      <c r="U705" s="5">
        <v>24.12</v>
      </c>
      <c r="V705" s="43">
        <v>10196.549999999999</v>
      </c>
      <c r="W705" s="5">
        <v>5.28</v>
      </c>
      <c r="X705" s="6" t="s">
        <v>89</v>
      </c>
      <c r="Y705" s="4">
        <v>40</v>
      </c>
      <c r="Z705" s="43">
        <v>15478.18</v>
      </c>
      <c r="AA705" s="8">
        <f t="shared" si="220"/>
        <v>0.59505409582689339</v>
      </c>
      <c r="AB705" s="8">
        <f t="shared" si="221"/>
        <v>0.12207792207792208</v>
      </c>
      <c r="AC705" s="8">
        <f t="shared" si="222"/>
        <v>4.9350649350649353E-2</v>
      </c>
      <c r="AD705" s="8">
        <f t="shared" si="223"/>
        <v>0.87792207792207788</v>
      </c>
      <c r="AE705" s="11">
        <f t="shared" si="224"/>
        <v>2.15</v>
      </c>
      <c r="AF705" s="11">
        <f t="shared" si="225"/>
        <v>54.545454545454547</v>
      </c>
      <c r="AG705" s="11">
        <f t="shared" si="226"/>
        <v>7.0583333333333336</v>
      </c>
      <c r="AH705" s="13">
        <f t="shared" si="227"/>
        <v>8.0941666666666663</v>
      </c>
      <c r="AI705">
        <f t="shared" si="228"/>
        <v>10.244166666666667</v>
      </c>
      <c r="AJ705" s="14">
        <f t="shared" si="229"/>
        <v>0.79012446107540868</v>
      </c>
      <c r="AK705">
        <f t="shared" si="230"/>
        <v>63.157894736842103</v>
      </c>
      <c r="AL705" s="8">
        <f t="shared" si="231"/>
        <v>0.86363636363636365</v>
      </c>
      <c r="AM705" s="8">
        <f t="shared" si="232"/>
        <v>0.87792207792207788</v>
      </c>
      <c r="AN705" s="16">
        <f t="shared" si="233"/>
        <v>0.59907665750015049</v>
      </c>
      <c r="AO705" s="16">
        <f t="shared" si="234"/>
        <v>0.8584900239652743</v>
      </c>
      <c r="AP705" s="17">
        <f t="shared" si="235"/>
        <v>10196.549999999999</v>
      </c>
      <c r="AQ705" s="17">
        <f t="shared" si="236"/>
        <v>26.484545454545454</v>
      </c>
      <c r="AR705" s="17">
        <f t="shared" si="237"/>
        <v>5281.630000000001</v>
      </c>
      <c r="AS705" s="17">
        <f t="shared" si="238"/>
        <v>13.718519480519483</v>
      </c>
      <c r="AT705" s="18" t="str">
        <f t="shared" si="239"/>
        <v>High</v>
      </c>
      <c r="AU705" s="16" t="str">
        <f t="shared" si="240"/>
        <v>Critical</v>
      </c>
      <c r="AV705" s="17">
        <f t="shared" si="241"/>
        <v>503.20636363636362</v>
      </c>
    </row>
    <row r="706" spans="1:48">
      <c r="A706">
        <v>705</v>
      </c>
      <c r="B706" s="2">
        <v>46085</v>
      </c>
      <c r="C706" t="s">
        <v>46</v>
      </c>
      <c r="D706" t="s">
        <v>108</v>
      </c>
      <c r="E706" t="s">
        <v>130</v>
      </c>
      <c r="F706" t="s">
        <v>57</v>
      </c>
      <c r="G706" t="s">
        <v>36</v>
      </c>
      <c r="H706" t="s">
        <v>808</v>
      </c>
      <c r="I706" t="s">
        <v>113</v>
      </c>
      <c r="J706" s="4">
        <v>894</v>
      </c>
      <c r="K706" s="4">
        <v>665</v>
      </c>
      <c r="L706" s="4">
        <v>621</v>
      </c>
      <c r="M706" s="4">
        <v>44</v>
      </c>
      <c r="N706" s="4">
        <v>17</v>
      </c>
      <c r="O706" s="4">
        <v>29</v>
      </c>
      <c r="P706" t="s">
        <v>81</v>
      </c>
      <c r="Q706" s="4">
        <v>45</v>
      </c>
      <c r="R706" s="4">
        <v>48</v>
      </c>
      <c r="S706" s="4">
        <v>81.3</v>
      </c>
      <c r="T706" s="5">
        <v>3.11</v>
      </c>
      <c r="U706" s="5">
        <v>20.84</v>
      </c>
      <c r="V706" s="43">
        <v>13110.72</v>
      </c>
      <c r="W706" s="5">
        <v>7.23</v>
      </c>
      <c r="X706" s="6" t="s">
        <v>45</v>
      </c>
      <c r="Y706" s="4">
        <v>22</v>
      </c>
      <c r="Z706" s="43">
        <v>22340.54</v>
      </c>
      <c r="AA706" s="8">
        <f t="shared" ref="AA706:AA769" si="242">IFERROR(K706/J706,0)</f>
        <v>0.74384787472035796</v>
      </c>
      <c r="AB706" s="8">
        <f t="shared" ref="AB706:AB769" si="243">IFERROR(M706/K706,0)</f>
        <v>6.616541353383458E-2</v>
      </c>
      <c r="AC706" s="8">
        <f t="shared" ref="AC706:AC769" si="244">IFERROR(N706/K706,0)</f>
        <v>2.5563909774436091E-2</v>
      </c>
      <c r="AD706" s="8">
        <f t="shared" ref="AD706:AD769" si="245">IFERROR(L706/K706,0)</f>
        <v>0.93383458646616546</v>
      </c>
      <c r="AE706" s="11">
        <f t="shared" ref="AE706:AE769" si="246">IFERROR(O706/60,0)</f>
        <v>0.48333333333333334</v>
      </c>
      <c r="AF706" s="11">
        <f t="shared" ref="AF706:AF769" si="247">IFERROR(3600/R706,0)</f>
        <v>75</v>
      </c>
      <c r="AG706" s="11">
        <f t="shared" ref="AG706:AG769" si="248">(K706*R706)/3600</f>
        <v>8.8666666666666671</v>
      </c>
      <c r="AH706" s="13">
        <f t="shared" ref="AH706:AH769" si="249">MAX(0,AI706-AE706)</f>
        <v>10.691666666666668</v>
      </c>
      <c r="AI706">
        <f t="shared" ref="AI706:AI769" si="250">(J706*Q706)/3600</f>
        <v>11.175000000000001</v>
      </c>
      <c r="AJ706" s="14">
        <f t="shared" ref="AJ706:AJ769" si="251">IFERROR(AH706/AI706,0)</f>
        <v>0.95674869500372861</v>
      </c>
      <c r="AK706">
        <f t="shared" ref="AK706:AK769" si="252">IFERROR(3600/Q706,0)</f>
        <v>80</v>
      </c>
      <c r="AL706" s="8">
        <f t="shared" ref="AL706:AL769" si="253">IFERROR(AF706/AK706,0)</f>
        <v>0.9375</v>
      </c>
      <c r="AM706" s="8">
        <f t="shared" ref="AM706:AM769" si="254">IFERROR(L706/K706,0)</f>
        <v>0.93383458646616546</v>
      </c>
      <c r="AN706" s="16">
        <f t="shared" ref="AN706:AN769" si="255">AJ706*AL706*AM706</f>
        <v>0.83760470807892218</v>
      </c>
      <c r="AO706" s="16">
        <f t="shared" ref="AO706:AO769" si="256">AVERAGE(AN706:AN1705)</f>
        <v>0.85936642047360257</v>
      </c>
      <c r="AP706" s="17">
        <f t="shared" ref="AP706:AP769" si="257">V706</f>
        <v>13110.72</v>
      </c>
      <c r="AQ706" s="17">
        <f t="shared" ref="AQ706:AQ769" si="258">IFERROR(AP706/K706,0)</f>
        <v>19.715368421052631</v>
      </c>
      <c r="AR706" s="17">
        <f t="shared" ref="AR706:AR769" si="259">Z706-AP706</f>
        <v>9229.8200000000015</v>
      </c>
      <c r="AS706" s="17">
        <f t="shared" ref="AS706:AS769" si="260">IFERROR(AR706/K706,0)</f>
        <v>13.879428571428575</v>
      </c>
      <c r="AT706" s="18" t="str">
        <f t="shared" ref="AT706:AT769" si="261">IF((Y706&gt;25)+(O706&gt;25)+(S706&gt;73)+(T706&gt;2)&gt;=3,"High",IF((Y706&gt;25)+(O706&gt;25)+(S706&gt;73)+(T706&gt;2)=2,"Medium","Low"))</f>
        <v>High</v>
      </c>
      <c r="AU706" s="16" t="str">
        <f t="shared" ref="AU706:AU769" si="262">IF(AN706&lt;70%,"Critical",IF(AN706&lt;85%,"Warning","Normal"))</f>
        <v>Warning</v>
      </c>
      <c r="AV706" s="17">
        <f t="shared" ref="AV706:AV769" si="263">IFERROR(N706*AQ706,0)</f>
        <v>335.16126315789472</v>
      </c>
    </row>
    <row r="707" spans="1:48">
      <c r="A707">
        <v>706</v>
      </c>
      <c r="B707" s="2">
        <v>46145</v>
      </c>
      <c r="C707" t="s">
        <v>46</v>
      </c>
      <c r="D707" t="s">
        <v>108</v>
      </c>
      <c r="E707" t="s">
        <v>130</v>
      </c>
      <c r="F707" t="s">
        <v>29</v>
      </c>
      <c r="G707" t="s">
        <v>58</v>
      </c>
      <c r="H707" t="s">
        <v>809</v>
      </c>
      <c r="I707" t="s">
        <v>72</v>
      </c>
      <c r="J707" s="4">
        <v>819</v>
      </c>
      <c r="K707" s="4">
        <v>698</v>
      </c>
      <c r="L707" s="4">
        <v>656</v>
      </c>
      <c r="M707" s="4">
        <v>42</v>
      </c>
      <c r="N707" s="4">
        <v>10</v>
      </c>
      <c r="O707" s="4">
        <v>33</v>
      </c>
      <c r="P707" t="s">
        <v>76</v>
      </c>
      <c r="Q707" s="4">
        <v>49</v>
      </c>
      <c r="R707" s="4">
        <v>48</v>
      </c>
      <c r="S707" s="4">
        <v>80.3</v>
      </c>
      <c r="T707" s="5">
        <v>1.6</v>
      </c>
      <c r="U707" s="5">
        <v>28.77</v>
      </c>
      <c r="V707" s="43">
        <v>16265.15</v>
      </c>
      <c r="W707" s="5">
        <v>6.15</v>
      </c>
      <c r="X707" s="6" t="s">
        <v>50</v>
      </c>
      <c r="Y707" s="4">
        <v>25</v>
      </c>
      <c r="Z707" s="43">
        <v>24983.119999999999</v>
      </c>
      <c r="AA707" s="8">
        <f t="shared" si="242"/>
        <v>0.85225885225885223</v>
      </c>
      <c r="AB707" s="8">
        <f t="shared" si="243"/>
        <v>6.0171919770773637E-2</v>
      </c>
      <c r="AC707" s="8">
        <f t="shared" si="244"/>
        <v>1.4326647564469915E-2</v>
      </c>
      <c r="AD707" s="8">
        <f t="shared" si="245"/>
        <v>0.93982808022922637</v>
      </c>
      <c r="AE707" s="11">
        <f t="shared" si="246"/>
        <v>0.55000000000000004</v>
      </c>
      <c r="AF707" s="11">
        <f t="shared" si="247"/>
        <v>75</v>
      </c>
      <c r="AG707" s="11">
        <f t="shared" si="248"/>
        <v>9.3066666666666666</v>
      </c>
      <c r="AH707" s="13">
        <f t="shared" si="249"/>
        <v>10.5975</v>
      </c>
      <c r="AI707">
        <f t="shared" si="250"/>
        <v>11.147500000000001</v>
      </c>
      <c r="AJ707" s="14">
        <f t="shared" si="251"/>
        <v>0.95066158331464445</v>
      </c>
      <c r="AK707">
        <f t="shared" si="252"/>
        <v>73.469387755102048</v>
      </c>
      <c r="AL707" s="8">
        <f t="shared" si="253"/>
        <v>1.0208333333333333</v>
      </c>
      <c r="AM707" s="8">
        <f t="shared" si="254"/>
        <v>0.93982808022922637</v>
      </c>
      <c r="AN707" s="16">
        <f t="shared" si="255"/>
        <v>0.91207216851915984</v>
      </c>
      <c r="AO707" s="16">
        <f t="shared" si="256"/>
        <v>0.8594401889901947</v>
      </c>
      <c r="AP707" s="17">
        <f t="shared" si="257"/>
        <v>16265.15</v>
      </c>
      <c r="AQ707" s="17">
        <f t="shared" si="258"/>
        <v>23.302507163323781</v>
      </c>
      <c r="AR707" s="17">
        <f t="shared" si="259"/>
        <v>8717.9699999999993</v>
      </c>
      <c r="AS707" s="17">
        <f t="shared" si="260"/>
        <v>12.489928366762177</v>
      </c>
      <c r="AT707" s="18" t="str">
        <f t="shared" si="261"/>
        <v>Medium</v>
      </c>
      <c r="AU707" s="16" t="str">
        <f t="shared" si="262"/>
        <v>Normal</v>
      </c>
      <c r="AV707" s="17">
        <f t="shared" si="263"/>
        <v>233.02507163323781</v>
      </c>
    </row>
    <row r="708" spans="1:48">
      <c r="A708">
        <v>707</v>
      </c>
      <c r="B708" s="2">
        <v>46050</v>
      </c>
      <c r="C708" t="s">
        <v>46</v>
      </c>
      <c r="D708" t="s">
        <v>55</v>
      </c>
      <c r="E708" t="s">
        <v>92</v>
      </c>
      <c r="F708" t="s">
        <v>57</v>
      </c>
      <c r="G708" t="s">
        <v>103</v>
      </c>
      <c r="H708" t="s">
        <v>810</v>
      </c>
      <c r="I708" t="s">
        <v>165</v>
      </c>
      <c r="J708" s="4">
        <v>663</v>
      </c>
      <c r="K708" s="4">
        <v>502</v>
      </c>
      <c r="L708" s="4">
        <v>476</v>
      </c>
      <c r="M708" s="4">
        <v>26</v>
      </c>
      <c r="N708" s="4">
        <v>11</v>
      </c>
      <c r="O708" s="4">
        <v>13</v>
      </c>
      <c r="P708" t="s">
        <v>81</v>
      </c>
      <c r="Q708" s="4">
        <v>57</v>
      </c>
      <c r="R708" s="4">
        <v>64</v>
      </c>
      <c r="S708" s="4">
        <v>75</v>
      </c>
      <c r="T708" s="5">
        <v>2.86</v>
      </c>
      <c r="U708" s="5">
        <v>17.309999999999999</v>
      </c>
      <c r="V708" s="43">
        <v>13248.56</v>
      </c>
      <c r="W708" s="5">
        <v>7.48</v>
      </c>
      <c r="X708" s="6" t="s">
        <v>34</v>
      </c>
      <c r="Y708" s="4">
        <v>29</v>
      </c>
      <c r="Z708" s="43">
        <v>22198.75</v>
      </c>
      <c r="AA708" s="8">
        <f t="shared" si="242"/>
        <v>0.75716440422322773</v>
      </c>
      <c r="AB708" s="8">
        <f t="shared" si="243"/>
        <v>5.1792828685258967E-2</v>
      </c>
      <c r="AC708" s="8">
        <f t="shared" si="244"/>
        <v>2.1912350597609563E-2</v>
      </c>
      <c r="AD708" s="8">
        <f t="shared" si="245"/>
        <v>0.94820717131474108</v>
      </c>
      <c r="AE708" s="11">
        <f t="shared" si="246"/>
        <v>0.21666666666666667</v>
      </c>
      <c r="AF708" s="11">
        <f t="shared" si="247"/>
        <v>56.25</v>
      </c>
      <c r="AG708" s="11">
        <f t="shared" si="248"/>
        <v>8.9244444444444451</v>
      </c>
      <c r="AH708" s="13">
        <f t="shared" si="249"/>
        <v>10.280833333333334</v>
      </c>
      <c r="AI708">
        <f t="shared" si="250"/>
        <v>10.4975</v>
      </c>
      <c r="AJ708" s="14">
        <f t="shared" si="251"/>
        <v>0.97936016511867907</v>
      </c>
      <c r="AK708">
        <f t="shared" si="252"/>
        <v>63.157894736842103</v>
      </c>
      <c r="AL708" s="8">
        <f t="shared" si="253"/>
        <v>0.890625</v>
      </c>
      <c r="AM708" s="8">
        <f t="shared" si="254"/>
        <v>0.94820717131474108</v>
      </c>
      <c r="AN708" s="16">
        <f t="shared" si="255"/>
        <v>0.82706673306772915</v>
      </c>
      <c r="AO708" s="16">
        <f t="shared" si="256"/>
        <v>0.8592611686516608</v>
      </c>
      <c r="AP708" s="17">
        <f t="shared" si="257"/>
        <v>13248.56</v>
      </c>
      <c r="AQ708" s="17">
        <f t="shared" si="258"/>
        <v>26.391553784860555</v>
      </c>
      <c r="AR708" s="17">
        <f t="shared" si="259"/>
        <v>8950.19</v>
      </c>
      <c r="AS708" s="17">
        <f t="shared" si="260"/>
        <v>17.829063745019923</v>
      </c>
      <c r="AT708" s="18" t="str">
        <f t="shared" si="261"/>
        <v>High</v>
      </c>
      <c r="AU708" s="16" t="str">
        <f t="shared" si="262"/>
        <v>Warning</v>
      </c>
      <c r="AV708" s="17">
        <f t="shared" si="263"/>
        <v>290.30709163346609</v>
      </c>
    </row>
    <row r="709" spans="1:48">
      <c r="A709">
        <v>708</v>
      </c>
      <c r="B709" s="2">
        <v>46065</v>
      </c>
      <c r="C709" t="s">
        <v>26</v>
      </c>
      <c r="D709" t="s">
        <v>77</v>
      </c>
      <c r="E709" t="s">
        <v>105</v>
      </c>
      <c r="F709" t="s">
        <v>29</v>
      </c>
      <c r="G709" t="s">
        <v>36</v>
      </c>
      <c r="H709" t="s">
        <v>811</v>
      </c>
      <c r="I709" t="s">
        <v>63</v>
      </c>
      <c r="J709" s="4">
        <v>855</v>
      </c>
      <c r="K709" s="4">
        <v>832</v>
      </c>
      <c r="L709" s="4">
        <v>768</v>
      </c>
      <c r="M709" s="4">
        <v>64</v>
      </c>
      <c r="N709" s="4">
        <v>17</v>
      </c>
      <c r="O709" s="4">
        <v>11</v>
      </c>
      <c r="P709" t="s">
        <v>70</v>
      </c>
      <c r="Q709" s="4">
        <v>45</v>
      </c>
      <c r="R709" s="4">
        <v>44</v>
      </c>
      <c r="S709" s="4">
        <v>60</v>
      </c>
      <c r="T709" s="5">
        <v>1.7</v>
      </c>
      <c r="U709" s="5">
        <v>26.77</v>
      </c>
      <c r="V709" s="43">
        <v>16666.64</v>
      </c>
      <c r="W709" s="5">
        <v>7.4</v>
      </c>
      <c r="X709" s="6" t="s">
        <v>45</v>
      </c>
      <c r="Y709" s="4">
        <v>25</v>
      </c>
      <c r="Z709" s="43">
        <v>27285.1</v>
      </c>
      <c r="AA709" s="8">
        <f t="shared" si="242"/>
        <v>0.97309941520467835</v>
      </c>
      <c r="AB709" s="8">
        <f t="shared" si="243"/>
        <v>7.6923076923076927E-2</v>
      </c>
      <c r="AC709" s="8">
        <f t="shared" si="244"/>
        <v>2.0432692307692308E-2</v>
      </c>
      <c r="AD709" s="8">
        <f t="shared" si="245"/>
        <v>0.92307692307692313</v>
      </c>
      <c r="AE709" s="11">
        <f t="shared" si="246"/>
        <v>0.18333333333333332</v>
      </c>
      <c r="AF709" s="11">
        <f t="shared" si="247"/>
        <v>81.818181818181813</v>
      </c>
      <c r="AG709" s="11">
        <f t="shared" si="248"/>
        <v>10.168888888888889</v>
      </c>
      <c r="AH709" s="13">
        <f t="shared" si="249"/>
        <v>10.504166666666666</v>
      </c>
      <c r="AI709">
        <f t="shared" si="250"/>
        <v>10.6875</v>
      </c>
      <c r="AJ709" s="14">
        <f t="shared" si="251"/>
        <v>0.98284600389863541</v>
      </c>
      <c r="AK709">
        <f t="shared" si="252"/>
        <v>80</v>
      </c>
      <c r="AL709" s="8">
        <f t="shared" si="253"/>
        <v>1.0227272727272727</v>
      </c>
      <c r="AM709" s="8">
        <f t="shared" si="254"/>
        <v>0.92307692307692313</v>
      </c>
      <c r="AN709" s="16">
        <f t="shared" si="255"/>
        <v>0.92786161207213835</v>
      </c>
      <c r="AO709" s="16">
        <f t="shared" si="256"/>
        <v>0.85937104727140112</v>
      </c>
      <c r="AP709" s="17">
        <f t="shared" si="257"/>
        <v>16666.64</v>
      </c>
      <c r="AQ709" s="17">
        <f t="shared" si="258"/>
        <v>20.03201923076923</v>
      </c>
      <c r="AR709" s="17">
        <f t="shared" si="259"/>
        <v>10618.46</v>
      </c>
      <c r="AS709" s="17">
        <f t="shared" si="260"/>
        <v>12.762572115384614</v>
      </c>
      <c r="AT709" s="18" t="str">
        <f t="shared" si="261"/>
        <v>Low</v>
      </c>
      <c r="AU709" s="16" t="str">
        <f t="shared" si="262"/>
        <v>Normal</v>
      </c>
      <c r="AV709" s="17">
        <f t="shared" si="263"/>
        <v>340.54432692307688</v>
      </c>
    </row>
    <row r="710" spans="1:48">
      <c r="A710">
        <v>709</v>
      </c>
      <c r="B710" s="2">
        <v>46151</v>
      </c>
      <c r="C710" t="s">
        <v>46</v>
      </c>
      <c r="D710" t="s">
        <v>108</v>
      </c>
      <c r="E710" t="s">
        <v>130</v>
      </c>
      <c r="F710" t="s">
        <v>57</v>
      </c>
      <c r="G710" t="s">
        <v>47</v>
      </c>
      <c r="H710" t="s">
        <v>812</v>
      </c>
      <c r="I710" t="s">
        <v>88</v>
      </c>
      <c r="J710" s="4">
        <v>462</v>
      </c>
      <c r="K710" s="4">
        <v>306</v>
      </c>
      <c r="L710" s="4">
        <v>287</v>
      </c>
      <c r="M710" s="4">
        <v>19</v>
      </c>
      <c r="N710" s="4">
        <v>4</v>
      </c>
      <c r="O710" s="4">
        <v>19</v>
      </c>
      <c r="P710" t="s">
        <v>81</v>
      </c>
      <c r="Q710" s="4">
        <v>64</v>
      </c>
      <c r="R710" s="4">
        <v>66</v>
      </c>
      <c r="S710" s="4">
        <v>73.7</v>
      </c>
      <c r="T710" s="5">
        <v>2.67</v>
      </c>
      <c r="U710" s="5">
        <v>15</v>
      </c>
      <c r="V710" s="43">
        <v>10037.77</v>
      </c>
      <c r="W710" s="5">
        <v>5.39</v>
      </c>
      <c r="X710" s="6" t="s">
        <v>45</v>
      </c>
      <c r="Y710" s="4">
        <v>32</v>
      </c>
      <c r="Z710" s="43">
        <v>15161.6</v>
      </c>
      <c r="AA710" s="8">
        <f t="shared" si="242"/>
        <v>0.66233766233766234</v>
      </c>
      <c r="AB710" s="8">
        <f t="shared" si="243"/>
        <v>6.2091503267973858E-2</v>
      </c>
      <c r="AC710" s="8">
        <f t="shared" si="244"/>
        <v>1.3071895424836602E-2</v>
      </c>
      <c r="AD710" s="8">
        <f t="shared" si="245"/>
        <v>0.93790849673202614</v>
      </c>
      <c r="AE710" s="11">
        <f t="shared" si="246"/>
        <v>0.31666666666666665</v>
      </c>
      <c r="AF710" s="11">
        <f t="shared" si="247"/>
        <v>54.545454545454547</v>
      </c>
      <c r="AG710" s="11">
        <f t="shared" si="248"/>
        <v>5.61</v>
      </c>
      <c r="AH710" s="13">
        <f t="shared" si="249"/>
        <v>7.8966666666666665</v>
      </c>
      <c r="AI710">
        <f t="shared" si="250"/>
        <v>8.2133333333333329</v>
      </c>
      <c r="AJ710" s="14">
        <f t="shared" si="251"/>
        <v>0.96144480519480524</v>
      </c>
      <c r="AK710">
        <f t="shared" si="252"/>
        <v>56.25</v>
      </c>
      <c r="AL710" s="8">
        <f t="shared" si="253"/>
        <v>0.96969696969696972</v>
      </c>
      <c r="AM710" s="8">
        <f t="shared" si="254"/>
        <v>0.93790849673202614</v>
      </c>
      <c r="AN710" s="16">
        <f t="shared" si="255"/>
        <v>0.87442157763013384</v>
      </c>
      <c r="AO710" s="16">
        <f t="shared" si="256"/>
        <v>0.85913649054263141</v>
      </c>
      <c r="AP710" s="17">
        <f t="shared" si="257"/>
        <v>10037.77</v>
      </c>
      <c r="AQ710" s="17">
        <f t="shared" si="258"/>
        <v>32.803169934640522</v>
      </c>
      <c r="AR710" s="17">
        <f t="shared" si="259"/>
        <v>5123.83</v>
      </c>
      <c r="AS710" s="17">
        <f t="shared" si="260"/>
        <v>16.74454248366013</v>
      </c>
      <c r="AT710" s="18" t="str">
        <f t="shared" si="261"/>
        <v>High</v>
      </c>
      <c r="AU710" s="16" t="str">
        <f t="shared" si="262"/>
        <v>Normal</v>
      </c>
      <c r="AV710" s="17">
        <f t="shared" si="263"/>
        <v>131.21267973856209</v>
      </c>
    </row>
    <row r="711" spans="1:48">
      <c r="A711">
        <v>710</v>
      </c>
      <c r="B711" s="2">
        <v>46148</v>
      </c>
      <c r="C711" t="s">
        <v>26</v>
      </c>
      <c r="D711" t="s">
        <v>40</v>
      </c>
      <c r="E711" t="s">
        <v>41</v>
      </c>
      <c r="F711" t="s">
        <v>57</v>
      </c>
      <c r="G711" t="s">
        <v>58</v>
      </c>
      <c r="H711" t="s">
        <v>813</v>
      </c>
      <c r="I711" t="s">
        <v>140</v>
      </c>
      <c r="J711" s="4">
        <v>744</v>
      </c>
      <c r="K711" s="4">
        <v>683</v>
      </c>
      <c r="L711" s="4">
        <v>646</v>
      </c>
      <c r="M711" s="4">
        <v>37</v>
      </c>
      <c r="N711" s="4">
        <v>13</v>
      </c>
      <c r="O711" s="4">
        <v>6</v>
      </c>
      <c r="P711" t="s">
        <v>33</v>
      </c>
      <c r="Q711" s="4">
        <v>49</v>
      </c>
      <c r="R711" s="4">
        <v>50</v>
      </c>
      <c r="S711" s="4">
        <v>75.400000000000006</v>
      </c>
      <c r="T711" s="5">
        <v>2.85</v>
      </c>
      <c r="U711" s="5">
        <v>26.83</v>
      </c>
      <c r="V711" s="43">
        <v>14762.08</v>
      </c>
      <c r="W711" s="5">
        <v>6.65</v>
      </c>
      <c r="X711" s="6" t="s">
        <v>34</v>
      </c>
      <c r="Y711" s="4">
        <v>7</v>
      </c>
      <c r="Z711" s="43">
        <v>24991.63</v>
      </c>
      <c r="AA711" s="8">
        <f t="shared" si="242"/>
        <v>0.918010752688172</v>
      </c>
      <c r="AB711" s="8">
        <f t="shared" si="243"/>
        <v>5.4172767203513911E-2</v>
      </c>
      <c r="AC711" s="8">
        <f t="shared" si="244"/>
        <v>1.9033674963396779E-2</v>
      </c>
      <c r="AD711" s="8">
        <f t="shared" si="245"/>
        <v>0.94582723279648606</v>
      </c>
      <c r="AE711" s="11">
        <f t="shared" si="246"/>
        <v>0.1</v>
      </c>
      <c r="AF711" s="11">
        <f t="shared" si="247"/>
        <v>72</v>
      </c>
      <c r="AG711" s="11">
        <f t="shared" si="248"/>
        <v>9.4861111111111107</v>
      </c>
      <c r="AH711" s="13">
        <f t="shared" si="249"/>
        <v>10.026666666666667</v>
      </c>
      <c r="AI711">
        <f t="shared" si="250"/>
        <v>10.126666666666667</v>
      </c>
      <c r="AJ711" s="14">
        <f t="shared" si="251"/>
        <v>0.99012508229098095</v>
      </c>
      <c r="AK711">
        <f t="shared" si="252"/>
        <v>73.469387755102048</v>
      </c>
      <c r="AL711" s="8">
        <f t="shared" si="253"/>
        <v>0.97999999999999987</v>
      </c>
      <c r="AM711" s="8">
        <f t="shared" si="254"/>
        <v>0.94582723279648606</v>
      </c>
      <c r="AN711" s="16">
        <f t="shared" si="255"/>
        <v>0.91775752137155797</v>
      </c>
      <c r="AO711" s="16">
        <f t="shared" si="256"/>
        <v>0.85908396447016566</v>
      </c>
      <c r="AP711" s="17">
        <f t="shared" si="257"/>
        <v>14762.08</v>
      </c>
      <c r="AQ711" s="17">
        <f t="shared" si="258"/>
        <v>21.613587115666178</v>
      </c>
      <c r="AR711" s="17">
        <f t="shared" si="259"/>
        <v>10229.550000000001</v>
      </c>
      <c r="AS711" s="17">
        <f t="shared" si="260"/>
        <v>14.977379209370426</v>
      </c>
      <c r="AT711" s="18" t="str">
        <f t="shared" si="261"/>
        <v>Medium</v>
      </c>
      <c r="AU711" s="16" t="str">
        <f t="shared" si="262"/>
        <v>Normal</v>
      </c>
      <c r="AV711" s="17">
        <f t="shared" si="263"/>
        <v>280.97663250366031</v>
      </c>
    </row>
    <row r="712" spans="1:48">
      <c r="A712">
        <v>711</v>
      </c>
      <c r="B712" s="2">
        <v>46040</v>
      </c>
      <c r="C712" t="s">
        <v>46</v>
      </c>
      <c r="D712" t="s">
        <v>77</v>
      </c>
      <c r="E712" t="s">
        <v>84</v>
      </c>
      <c r="F712" t="s">
        <v>29</v>
      </c>
      <c r="G712" t="s">
        <v>36</v>
      </c>
      <c r="H712" t="s">
        <v>814</v>
      </c>
      <c r="I712" t="s">
        <v>117</v>
      </c>
      <c r="J712" s="4">
        <v>696</v>
      </c>
      <c r="K712" s="4">
        <v>646</v>
      </c>
      <c r="L712" s="4">
        <v>597</v>
      </c>
      <c r="M712" s="4">
        <v>49</v>
      </c>
      <c r="N712" s="4">
        <v>20</v>
      </c>
      <c r="O712" s="4">
        <v>40</v>
      </c>
      <c r="P712" t="s">
        <v>54</v>
      </c>
      <c r="Q712" s="4">
        <v>45</v>
      </c>
      <c r="R712" s="4">
        <v>47</v>
      </c>
      <c r="S712" s="4">
        <v>71.7</v>
      </c>
      <c r="T712" s="5">
        <v>2.95</v>
      </c>
      <c r="U712" s="5">
        <v>26.38</v>
      </c>
      <c r="V712" s="43">
        <v>12613.43</v>
      </c>
      <c r="W712" s="5">
        <v>6.89</v>
      </c>
      <c r="X712" s="6" t="s">
        <v>50</v>
      </c>
      <c r="Y712" s="4">
        <v>57</v>
      </c>
      <c r="Z712" s="43">
        <v>20820.46</v>
      </c>
      <c r="AA712" s="8">
        <f t="shared" si="242"/>
        <v>0.92816091954022983</v>
      </c>
      <c r="AB712" s="8">
        <f t="shared" si="243"/>
        <v>7.5851393188854491E-2</v>
      </c>
      <c r="AC712" s="8">
        <f t="shared" si="244"/>
        <v>3.0959752321981424E-2</v>
      </c>
      <c r="AD712" s="8">
        <f t="shared" si="245"/>
        <v>0.92414860681114552</v>
      </c>
      <c r="AE712" s="11">
        <f t="shared" si="246"/>
        <v>0.66666666666666663</v>
      </c>
      <c r="AF712" s="11">
        <f t="shared" si="247"/>
        <v>76.59574468085107</v>
      </c>
      <c r="AG712" s="11">
        <f t="shared" si="248"/>
        <v>8.4338888888888892</v>
      </c>
      <c r="AH712" s="13">
        <f t="shared" si="249"/>
        <v>8.0333333333333332</v>
      </c>
      <c r="AI712">
        <f t="shared" si="250"/>
        <v>8.6999999999999993</v>
      </c>
      <c r="AJ712" s="14">
        <f t="shared" si="251"/>
        <v>0.92337164750957856</v>
      </c>
      <c r="AK712">
        <f t="shared" si="252"/>
        <v>80</v>
      </c>
      <c r="AL712" s="8">
        <f t="shared" si="253"/>
        <v>0.95744680851063835</v>
      </c>
      <c r="AM712" s="8">
        <f t="shared" si="254"/>
        <v>0.92414860681114552</v>
      </c>
      <c r="AN712" s="16">
        <f t="shared" si="255"/>
        <v>0.81702059516319181</v>
      </c>
      <c r="AO712" s="16">
        <f t="shared" si="256"/>
        <v>0.85888164186016092</v>
      </c>
      <c r="AP712" s="17">
        <f t="shared" si="257"/>
        <v>12613.43</v>
      </c>
      <c r="AQ712" s="17">
        <f t="shared" si="258"/>
        <v>19.525433436532509</v>
      </c>
      <c r="AR712" s="17">
        <f t="shared" si="259"/>
        <v>8207.0299999999988</v>
      </c>
      <c r="AS712" s="17">
        <f t="shared" si="260"/>
        <v>12.704380804953558</v>
      </c>
      <c r="AT712" s="18" t="str">
        <f t="shared" si="261"/>
        <v>High</v>
      </c>
      <c r="AU712" s="16" t="str">
        <f t="shared" si="262"/>
        <v>Warning</v>
      </c>
      <c r="AV712" s="17">
        <f t="shared" si="263"/>
        <v>390.50866873065019</v>
      </c>
    </row>
    <row r="713" spans="1:48">
      <c r="A713">
        <v>712</v>
      </c>
      <c r="B713" s="2">
        <v>46152</v>
      </c>
      <c r="C713" t="s">
        <v>46</v>
      </c>
      <c r="D713" t="s">
        <v>55</v>
      </c>
      <c r="E713" t="s">
        <v>56</v>
      </c>
      <c r="F713" t="s">
        <v>57</v>
      </c>
      <c r="G713" t="s">
        <v>58</v>
      </c>
      <c r="H713" t="s">
        <v>815</v>
      </c>
      <c r="I713" t="s">
        <v>113</v>
      </c>
      <c r="J713" s="4">
        <v>762</v>
      </c>
      <c r="K713" s="4">
        <v>553</v>
      </c>
      <c r="L713" s="4">
        <v>513</v>
      </c>
      <c r="M713" s="4">
        <v>40</v>
      </c>
      <c r="N713" s="4">
        <v>11</v>
      </c>
      <c r="O713" s="4">
        <v>57</v>
      </c>
      <c r="P713" t="s">
        <v>54</v>
      </c>
      <c r="Q713" s="4">
        <v>49</v>
      </c>
      <c r="R713" s="4">
        <v>51</v>
      </c>
      <c r="S713" s="4">
        <v>73.599999999999994</v>
      </c>
      <c r="T713" s="5">
        <v>1.82</v>
      </c>
      <c r="U713" s="5">
        <v>19.329999999999998</v>
      </c>
      <c r="V713" s="43">
        <v>11753.49</v>
      </c>
      <c r="W713" s="5">
        <v>6.91</v>
      </c>
      <c r="X713" s="6" t="s">
        <v>45</v>
      </c>
      <c r="Y713" s="4">
        <v>17</v>
      </c>
      <c r="Z713" s="43">
        <v>18927.39</v>
      </c>
      <c r="AA713" s="8">
        <f t="shared" si="242"/>
        <v>0.72572178477690286</v>
      </c>
      <c r="AB713" s="8">
        <f t="shared" si="243"/>
        <v>7.2332730560578665E-2</v>
      </c>
      <c r="AC713" s="8">
        <f t="shared" si="244"/>
        <v>1.9891500904159132E-2</v>
      </c>
      <c r="AD713" s="8">
        <f t="shared" si="245"/>
        <v>0.92766726943942135</v>
      </c>
      <c r="AE713" s="11">
        <f t="shared" si="246"/>
        <v>0.95</v>
      </c>
      <c r="AF713" s="11">
        <f t="shared" si="247"/>
        <v>70.588235294117652</v>
      </c>
      <c r="AG713" s="11">
        <f t="shared" si="248"/>
        <v>7.8341666666666665</v>
      </c>
      <c r="AH713" s="13">
        <f t="shared" si="249"/>
        <v>9.4216666666666669</v>
      </c>
      <c r="AI713">
        <f t="shared" si="250"/>
        <v>10.371666666666666</v>
      </c>
      <c r="AJ713" s="14">
        <f t="shared" si="251"/>
        <v>0.90840430660453164</v>
      </c>
      <c r="AK713">
        <f t="shared" si="252"/>
        <v>73.469387755102048</v>
      </c>
      <c r="AL713" s="8">
        <f t="shared" si="253"/>
        <v>0.96078431372549022</v>
      </c>
      <c r="AM713" s="8">
        <f t="shared" si="254"/>
        <v>0.92766726943942135</v>
      </c>
      <c r="AN713" s="16">
        <f t="shared" si="255"/>
        <v>0.8096500037271962</v>
      </c>
      <c r="AO713" s="16">
        <f t="shared" si="256"/>
        <v>0.85902648977260732</v>
      </c>
      <c r="AP713" s="17">
        <f t="shared" si="257"/>
        <v>11753.49</v>
      </c>
      <c r="AQ713" s="17">
        <f t="shared" si="258"/>
        <v>21.25405063291139</v>
      </c>
      <c r="AR713" s="17">
        <f t="shared" si="259"/>
        <v>7173.9</v>
      </c>
      <c r="AS713" s="17">
        <f t="shared" si="260"/>
        <v>12.972694394213381</v>
      </c>
      <c r="AT713" s="18" t="str">
        <f t="shared" si="261"/>
        <v>Medium</v>
      </c>
      <c r="AU713" s="16" t="str">
        <f t="shared" si="262"/>
        <v>Warning</v>
      </c>
      <c r="AV713" s="17">
        <f t="shared" si="263"/>
        <v>233.7945569620253</v>
      </c>
    </row>
    <row r="714" spans="1:48">
      <c r="A714">
        <v>713</v>
      </c>
      <c r="B714" s="2">
        <v>46198</v>
      </c>
      <c r="C714" t="s">
        <v>46</v>
      </c>
      <c r="D714" t="s">
        <v>77</v>
      </c>
      <c r="E714" t="s">
        <v>105</v>
      </c>
      <c r="F714" t="s">
        <v>42</v>
      </c>
      <c r="G714" t="s">
        <v>30</v>
      </c>
      <c r="H714" t="s">
        <v>816</v>
      </c>
      <c r="I714" t="s">
        <v>96</v>
      </c>
      <c r="J714" s="4">
        <v>977</v>
      </c>
      <c r="K714" s="4">
        <v>904</v>
      </c>
      <c r="L714" s="4">
        <v>832</v>
      </c>
      <c r="M714" s="4">
        <v>72</v>
      </c>
      <c r="N714" s="4">
        <v>23</v>
      </c>
      <c r="O714" s="4">
        <v>43</v>
      </c>
      <c r="P714" t="s">
        <v>81</v>
      </c>
      <c r="Q714" s="4">
        <v>42</v>
      </c>
      <c r="R714" s="4">
        <v>44</v>
      </c>
      <c r="S714" s="4">
        <v>71.5</v>
      </c>
      <c r="T714" s="5">
        <v>2.2599999999999998</v>
      </c>
      <c r="U714" s="5">
        <v>32.11</v>
      </c>
      <c r="V714" s="43">
        <v>16686.349999999999</v>
      </c>
      <c r="W714" s="5">
        <v>8.81</v>
      </c>
      <c r="X714" s="6" t="s">
        <v>89</v>
      </c>
      <c r="Y714" s="4">
        <v>23</v>
      </c>
      <c r="Z714" s="43">
        <v>25992.46</v>
      </c>
      <c r="AA714" s="8">
        <f t="shared" si="242"/>
        <v>0.92528147389969295</v>
      </c>
      <c r="AB714" s="8">
        <f t="shared" si="243"/>
        <v>7.9646017699115043E-2</v>
      </c>
      <c r="AC714" s="8">
        <f t="shared" si="244"/>
        <v>2.5442477876106196E-2</v>
      </c>
      <c r="AD714" s="8">
        <f t="shared" si="245"/>
        <v>0.92035398230088494</v>
      </c>
      <c r="AE714" s="11">
        <f t="shared" si="246"/>
        <v>0.71666666666666667</v>
      </c>
      <c r="AF714" s="11">
        <f t="shared" si="247"/>
        <v>81.818181818181813</v>
      </c>
      <c r="AG714" s="11">
        <f t="shared" si="248"/>
        <v>11.048888888888889</v>
      </c>
      <c r="AH714" s="13">
        <f t="shared" si="249"/>
        <v>10.681666666666667</v>
      </c>
      <c r="AI714">
        <f t="shared" si="250"/>
        <v>11.398333333333333</v>
      </c>
      <c r="AJ714" s="14">
        <f t="shared" si="251"/>
        <v>0.93712531071794125</v>
      </c>
      <c r="AK714">
        <f t="shared" si="252"/>
        <v>85.714285714285708</v>
      </c>
      <c r="AL714" s="8">
        <f t="shared" si="253"/>
        <v>0.95454545454545459</v>
      </c>
      <c r="AM714" s="8">
        <f t="shared" si="254"/>
        <v>0.92035398230088494</v>
      </c>
      <c r="AN714" s="16">
        <f t="shared" si="255"/>
        <v>0.82328305655992917</v>
      </c>
      <c r="AO714" s="16">
        <f t="shared" si="256"/>
        <v>0.85919793590470939</v>
      </c>
      <c r="AP714" s="17">
        <f t="shared" si="257"/>
        <v>16686.349999999999</v>
      </c>
      <c r="AQ714" s="17">
        <f t="shared" si="258"/>
        <v>18.458351769911502</v>
      </c>
      <c r="AR714" s="17">
        <f t="shared" si="259"/>
        <v>9306.11</v>
      </c>
      <c r="AS714" s="17">
        <f t="shared" si="260"/>
        <v>10.294369469026549</v>
      </c>
      <c r="AT714" s="18" t="str">
        <f t="shared" si="261"/>
        <v>Medium</v>
      </c>
      <c r="AU714" s="16" t="str">
        <f t="shared" si="262"/>
        <v>Warning</v>
      </c>
      <c r="AV714" s="17">
        <f t="shared" si="263"/>
        <v>424.54209070796458</v>
      </c>
    </row>
    <row r="715" spans="1:48">
      <c r="A715">
        <v>714</v>
      </c>
      <c r="B715" s="2">
        <v>46138</v>
      </c>
      <c r="C715" t="s">
        <v>26</v>
      </c>
      <c r="D715" t="s">
        <v>108</v>
      </c>
      <c r="E715" t="s">
        <v>130</v>
      </c>
      <c r="F715" t="s">
        <v>29</v>
      </c>
      <c r="G715" t="s">
        <v>36</v>
      </c>
      <c r="H715" t="s">
        <v>817</v>
      </c>
      <c r="I715" t="s">
        <v>107</v>
      </c>
      <c r="J715" s="4">
        <v>875</v>
      </c>
      <c r="K715" s="4">
        <v>852</v>
      </c>
      <c r="L715" s="4">
        <v>805</v>
      </c>
      <c r="M715" s="4">
        <v>47</v>
      </c>
      <c r="N715" s="4">
        <v>11</v>
      </c>
      <c r="O715" s="4">
        <v>25</v>
      </c>
      <c r="P715" t="s">
        <v>33</v>
      </c>
      <c r="Q715" s="4">
        <v>45</v>
      </c>
      <c r="R715" s="4">
        <v>47</v>
      </c>
      <c r="S715" s="4">
        <v>72.8</v>
      </c>
      <c r="T715" s="5">
        <v>2.56</v>
      </c>
      <c r="U715" s="5">
        <v>33.659999999999997</v>
      </c>
      <c r="V715" s="43">
        <v>16654.310000000001</v>
      </c>
      <c r="W715" s="5">
        <v>9.09</v>
      </c>
      <c r="X715" s="6" t="s">
        <v>34</v>
      </c>
      <c r="Y715" s="4">
        <v>1</v>
      </c>
      <c r="Z715" s="43">
        <v>27380.61</v>
      </c>
      <c r="AA715" s="8">
        <f t="shared" si="242"/>
        <v>0.97371428571428575</v>
      </c>
      <c r="AB715" s="8">
        <f t="shared" si="243"/>
        <v>5.5164319248826289E-2</v>
      </c>
      <c r="AC715" s="8">
        <f t="shared" si="244"/>
        <v>1.2910798122065728E-2</v>
      </c>
      <c r="AD715" s="8">
        <f t="shared" si="245"/>
        <v>0.94483568075117375</v>
      </c>
      <c r="AE715" s="11">
        <f t="shared" si="246"/>
        <v>0.41666666666666669</v>
      </c>
      <c r="AF715" s="11">
        <f t="shared" si="247"/>
        <v>76.59574468085107</v>
      </c>
      <c r="AG715" s="11">
        <f t="shared" si="248"/>
        <v>11.123333333333333</v>
      </c>
      <c r="AH715" s="13">
        <f t="shared" si="249"/>
        <v>10.520833333333334</v>
      </c>
      <c r="AI715">
        <f t="shared" si="250"/>
        <v>10.9375</v>
      </c>
      <c r="AJ715" s="14">
        <f t="shared" si="251"/>
        <v>0.96190476190476193</v>
      </c>
      <c r="AK715">
        <f t="shared" si="252"/>
        <v>80</v>
      </c>
      <c r="AL715" s="8">
        <f t="shared" si="253"/>
        <v>0.95744680851063835</v>
      </c>
      <c r="AM715" s="8">
        <f t="shared" si="254"/>
        <v>0.94483568075117375</v>
      </c>
      <c r="AN715" s="16">
        <f t="shared" si="255"/>
        <v>0.87016781540305677</v>
      </c>
      <c r="AO715" s="16">
        <f t="shared" si="256"/>
        <v>0.85932307485713033</v>
      </c>
      <c r="AP715" s="17">
        <f t="shared" si="257"/>
        <v>16654.310000000001</v>
      </c>
      <c r="AQ715" s="17">
        <f t="shared" si="258"/>
        <v>19.547312206572773</v>
      </c>
      <c r="AR715" s="17">
        <f t="shared" si="259"/>
        <v>10726.3</v>
      </c>
      <c r="AS715" s="17">
        <f t="shared" si="260"/>
        <v>12.589553990610328</v>
      </c>
      <c r="AT715" s="18" t="str">
        <f t="shared" si="261"/>
        <v>Low</v>
      </c>
      <c r="AU715" s="16" t="str">
        <f t="shared" si="262"/>
        <v>Normal</v>
      </c>
      <c r="AV715" s="17">
        <f t="shared" si="263"/>
        <v>215.02043427230049</v>
      </c>
    </row>
    <row r="716" spans="1:48">
      <c r="A716">
        <v>715</v>
      </c>
      <c r="B716" s="2">
        <v>46063</v>
      </c>
      <c r="C716" t="s">
        <v>26</v>
      </c>
      <c r="D716" t="s">
        <v>77</v>
      </c>
      <c r="E716" t="s">
        <v>105</v>
      </c>
      <c r="F716" t="s">
        <v>57</v>
      </c>
      <c r="G716" t="s">
        <v>47</v>
      </c>
      <c r="H716" t="s">
        <v>818</v>
      </c>
      <c r="I716" t="s">
        <v>140</v>
      </c>
      <c r="J716" s="4">
        <v>492</v>
      </c>
      <c r="K716" s="4">
        <v>421</v>
      </c>
      <c r="L716" s="4">
        <v>387</v>
      </c>
      <c r="M716" s="4">
        <v>34</v>
      </c>
      <c r="N716" s="4">
        <v>6</v>
      </c>
      <c r="O716" s="4">
        <v>25</v>
      </c>
      <c r="P716" t="s">
        <v>33</v>
      </c>
      <c r="Q716" s="4">
        <v>64</v>
      </c>
      <c r="R716" s="4">
        <v>63</v>
      </c>
      <c r="S716" s="4">
        <v>74.3</v>
      </c>
      <c r="T716" s="5">
        <v>1.68</v>
      </c>
      <c r="U716" s="5">
        <v>17.86</v>
      </c>
      <c r="V716" s="43">
        <v>13627.07</v>
      </c>
      <c r="W716" s="5">
        <v>8.76</v>
      </c>
      <c r="X716" s="6" t="s">
        <v>89</v>
      </c>
      <c r="Y716" s="4">
        <v>29</v>
      </c>
      <c r="Z716" s="43">
        <v>20383.439999999999</v>
      </c>
      <c r="AA716" s="8">
        <f t="shared" si="242"/>
        <v>0.85569105691056913</v>
      </c>
      <c r="AB716" s="8">
        <f t="shared" si="243"/>
        <v>8.076009501187649E-2</v>
      </c>
      <c r="AC716" s="8">
        <f t="shared" si="244"/>
        <v>1.4251781472684086E-2</v>
      </c>
      <c r="AD716" s="8">
        <f t="shared" si="245"/>
        <v>0.91923990498812347</v>
      </c>
      <c r="AE716" s="11">
        <f t="shared" si="246"/>
        <v>0.41666666666666669</v>
      </c>
      <c r="AF716" s="11">
        <f t="shared" si="247"/>
        <v>57.142857142857146</v>
      </c>
      <c r="AG716" s="11">
        <f t="shared" si="248"/>
        <v>7.3674999999999997</v>
      </c>
      <c r="AH716" s="13">
        <f t="shared" si="249"/>
        <v>8.33</v>
      </c>
      <c r="AI716">
        <f t="shared" si="250"/>
        <v>8.7466666666666661</v>
      </c>
      <c r="AJ716" s="14">
        <f t="shared" si="251"/>
        <v>0.95236280487804881</v>
      </c>
      <c r="AK716">
        <f t="shared" si="252"/>
        <v>56.25</v>
      </c>
      <c r="AL716" s="8">
        <f t="shared" si="253"/>
        <v>1.0158730158730158</v>
      </c>
      <c r="AM716" s="8">
        <f t="shared" si="254"/>
        <v>0.91923990498812347</v>
      </c>
      <c r="AN716" s="16">
        <f t="shared" si="255"/>
        <v>0.88934592433810311</v>
      </c>
      <c r="AO716" s="16">
        <f t="shared" si="256"/>
        <v>0.85928515618389278</v>
      </c>
      <c r="AP716" s="17">
        <f t="shared" si="257"/>
        <v>13627.07</v>
      </c>
      <c r="AQ716" s="17">
        <f t="shared" si="258"/>
        <v>32.36833729216152</v>
      </c>
      <c r="AR716" s="17">
        <f t="shared" si="259"/>
        <v>6756.369999999999</v>
      </c>
      <c r="AS716" s="17">
        <f t="shared" si="260"/>
        <v>16.048384798099761</v>
      </c>
      <c r="AT716" s="18" t="str">
        <f t="shared" si="261"/>
        <v>Medium</v>
      </c>
      <c r="AU716" s="16" t="str">
        <f t="shared" si="262"/>
        <v>Normal</v>
      </c>
      <c r="AV716" s="17">
        <f t="shared" si="263"/>
        <v>194.21002375296911</v>
      </c>
    </row>
    <row r="717" spans="1:48">
      <c r="A717">
        <v>716</v>
      </c>
      <c r="B717" s="2">
        <v>46054</v>
      </c>
      <c r="C717" t="s">
        <v>26</v>
      </c>
      <c r="D717" t="s">
        <v>55</v>
      </c>
      <c r="E717" t="s">
        <v>56</v>
      </c>
      <c r="F717" t="s">
        <v>57</v>
      </c>
      <c r="G717" t="s">
        <v>30</v>
      </c>
      <c r="H717" t="s">
        <v>819</v>
      </c>
      <c r="I717" t="s">
        <v>69</v>
      </c>
      <c r="J717" s="4">
        <v>767</v>
      </c>
      <c r="K717" s="4">
        <v>617</v>
      </c>
      <c r="L717" s="4">
        <v>577</v>
      </c>
      <c r="M717" s="4">
        <v>40</v>
      </c>
      <c r="N717" s="4">
        <v>12</v>
      </c>
      <c r="O717" s="4">
        <v>32</v>
      </c>
      <c r="P717" t="s">
        <v>73</v>
      </c>
      <c r="Q717" s="4">
        <v>42</v>
      </c>
      <c r="R717" s="4">
        <v>47</v>
      </c>
      <c r="S717" s="4">
        <v>67.8</v>
      </c>
      <c r="T717" s="5">
        <v>1.57</v>
      </c>
      <c r="U717" s="5">
        <v>19.39</v>
      </c>
      <c r="V717" s="43">
        <v>11306.48</v>
      </c>
      <c r="W717" s="5">
        <v>7.79</v>
      </c>
      <c r="X717" s="6" t="s">
        <v>50</v>
      </c>
      <c r="Y717" s="4">
        <v>26</v>
      </c>
      <c r="Z717" s="43">
        <v>18620.78</v>
      </c>
      <c r="AA717" s="8">
        <f t="shared" si="242"/>
        <v>0.80443285528031294</v>
      </c>
      <c r="AB717" s="8">
        <f t="shared" si="243"/>
        <v>6.4829821717990274E-2</v>
      </c>
      <c r="AC717" s="8">
        <f t="shared" si="244"/>
        <v>1.9448946515397084E-2</v>
      </c>
      <c r="AD717" s="8">
        <f t="shared" si="245"/>
        <v>0.93517017828200977</v>
      </c>
      <c r="AE717" s="11">
        <f t="shared" si="246"/>
        <v>0.53333333333333333</v>
      </c>
      <c r="AF717" s="11">
        <f t="shared" si="247"/>
        <v>76.59574468085107</v>
      </c>
      <c r="AG717" s="11">
        <f t="shared" si="248"/>
        <v>8.0552777777777784</v>
      </c>
      <c r="AH717" s="13">
        <f t="shared" si="249"/>
        <v>8.4150000000000009</v>
      </c>
      <c r="AI717">
        <f t="shared" si="250"/>
        <v>8.9483333333333341</v>
      </c>
      <c r="AJ717" s="14">
        <f t="shared" si="251"/>
        <v>0.94039858446638114</v>
      </c>
      <c r="AK717">
        <f t="shared" si="252"/>
        <v>85.714285714285708</v>
      </c>
      <c r="AL717" s="8">
        <f t="shared" si="253"/>
        <v>0.89361702127659592</v>
      </c>
      <c r="AM717" s="8">
        <f t="shared" si="254"/>
        <v>0.93517017828200977</v>
      </c>
      <c r="AN717" s="16">
        <f t="shared" si="255"/>
        <v>0.78587604041374826</v>
      </c>
      <c r="AO717" s="16">
        <f t="shared" si="256"/>
        <v>0.85917967980440435</v>
      </c>
      <c r="AP717" s="17">
        <f t="shared" si="257"/>
        <v>11306.48</v>
      </c>
      <c r="AQ717" s="17">
        <f t="shared" si="258"/>
        <v>18.324927066450567</v>
      </c>
      <c r="AR717" s="17">
        <f t="shared" si="259"/>
        <v>7314.2999999999993</v>
      </c>
      <c r="AS717" s="17">
        <f t="shared" si="260"/>
        <v>11.854619124797406</v>
      </c>
      <c r="AT717" s="18" t="str">
        <f t="shared" si="261"/>
        <v>Medium</v>
      </c>
      <c r="AU717" s="16" t="str">
        <f t="shared" si="262"/>
        <v>Warning</v>
      </c>
      <c r="AV717" s="17">
        <f t="shared" si="263"/>
        <v>219.89912479740678</v>
      </c>
    </row>
    <row r="718" spans="1:48">
      <c r="A718">
        <v>717</v>
      </c>
      <c r="B718" s="2">
        <v>46072</v>
      </c>
      <c r="C718" t="s">
        <v>46</v>
      </c>
      <c r="D718" t="s">
        <v>108</v>
      </c>
      <c r="E718" t="s">
        <v>130</v>
      </c>
      <c r="F718" t="s">
        <v>57</v>
      </c>
      <c r="G718" t="s">
        <v>103</v>
      </c>
      <c r="H718" t="s">
        <v>820</v>
      </c>
      <c r="I718" t="s">
        <v>32</v>
      </c>
      <c r="J718" s="4">
        <v>528</v>
      </c>
      <c r="K718" s="4">
        <v>417</v>
      </c>
      <c r="L718" s="4">
        <v>392</v>
      </c>
      <c r="M718" s="4">
        <v>25</v>
      </c>
      <c r="N718" s="4">
        <v>6</v>
      </c>
      <c r="O718" s="4">
        <v>0</v>
      </c>
      <c r="P718" t="s">
        <v>39</v>
      </c>
      <c r="Q718" s="4">
        <v>57</v>
      </c>
      <c r="R718" s="4">
        <v>60</v>
      </c>
      <c r="S718" s="4">
        <v>60.9</v>
      </c>
      <c r="T718" s="5">
        <v>2.9</v>
      </c>
      <c r="U718" s="5">
        <v>15.7</v>
      </c>
      <c r="V718" s="43">
        <v>11927.24</v>
      </c>
      <c r="W718" s="5">
        <v>6.55</v>
      </c>
      <c r="X718" s="6" t="s">
        <v>89</v>
      </c>
      <c r="Y718" s="4">
        <v>19</v>
      </c>
      <c r="Z718" s="43">
        <v>17540.89</v>
      </c>
      <c r="AA718" s="8">
        <f t="shared" si="242"/>
        <v>0.78977272727272729</v>
      </c>
      <c r="AB718" s="8">
        <f t="shared" si="243"/>
        <v>5.9952038369304558E-2</v>
      </c>
      <c r="AC718" s="8">
        <f t="shared" si="244"/>
        <v>1.4388489208633094E-2</v>
      </c>
      <c r="AD718" s="8">
        <f t="shared" si="245"/>
        <v>0.94004796163069548</v>
      </c>
      <c r="AE718" s="11">
        <f t="shared" si="246"/>
        <v>0</v>
      </c>
      <c r="AF718" s="11">
        <f t="shared" si="247"/>
        <v>60</v>
      </c>
      <c r="AG718" s="11">
        <f t="shared" si="248"/>
        <v>6.95</v>
      </c>
      <c r="AH718" s="13">
        <f t="shared" si="249"/>
        <v>8.36</v>
      </c>
      <c r="AI718">
        <f t="shared" si="250"/>
        <v>8.36</v>
      </c>
      <c r="AJ718" s="14">
        <f t="shared" si="251"/>
        <v>1</v>
      </c>
      <c r="AK718">
        <f t="shared" si="252"/>
        <v>63.157894736842103</v>
      </c>
      <c r="AL718" s="8">
        <f t="shared" si="253"/>
        <v>0.95000000000000007</v>
      </c>
      <c r="AM718" s="8">
        <f t="shared" si="254"/>
        <v>0.94004796163069548</v>
      </c>
      <c r="AN718" s="16">
        <f t="shared" si="255"/>
        <v>0.89304556354916076</v>
      </c>
      <c r="AO718" s="16">
        <f t="shared" si="256"/>
        <v>0.8594377912107094</v>
      </c>
      <c r="AP718" s="17">
        <f t="shared" si="257"/>
        <v>11927.24</v>
      </c>
      <c r="AQ718" s="17">
        <f t="shared" si="258"/>
        <v>28.602494004796164</v>
      </c>
      <c r="AR718" s="17">
        <f t="shared" si="259"/>
        <v>5613.65</v>
      </c>
      <c r="AS718" s="17">
        <f t="shared" si="260"/>
        <v>13.461990407673859</v>
      </c>
      <c r="AT718" s="18" t="str">
        <f t="shared" si="261"/>
        <v>Low</v>
      </c>
      <c r="AU718" s="16" t="str">
        <f t="shared" si="262"/>
        <v>Normal</v>
      </c>
      <c r="AV718" s="17">
        <f t="shared" si="263"/>
        <v>171.61496402877697</v>
      </c>
    </row>
    <row r="719" spans="1:48">
      <c r="A719">
        <v>718</v>
      </c>
      <c r="B719" s="2">
        <v>46133</v>
      </c>
      <c r="C719" t="s">
        <v>46</v>
      </c>
      <c r="D719" t="s">
        <v>40</v>
      </c>
      <c r="E719" t="s">
        <v>41</v>
      </c>
      <c r="F719" t="s">
        <v>29</v>
      </c>
      <c r="G719" t="s">
        <v>30</v>
      </c>
      <c r="H719" t="s">
        <v>821</v>
      </c>
      <c r="I719" t="s">
        <v>170</v>
      </c>
      <c r="J719" s="4">
        <v>909</v>
      </c>
      <c r="K719" s="4">
        <v>909</v>
      </c>
      <c r="L719" s="4">
        <v>863</v>
      </c>
      <c r="M719" s="4">
        <v>46</v>
      </c>
      <c r="N719" s="4">
        <v>14</v>
      </c>
      <c r="O719" s="4">
        <v>26</v>
      </c>
      <c r="P719" t="s">
        <v>61</v>
      </c>
      <c r="Q719" s="4">
        <v>42</v>
      </c>
      <c r="R719" s="4">
        <v>46</v>
      </c>
      <c r="S719" s="4">
        <v>72.599999999999994</v>
      </c>
      <c r="T719" s="5">
        <v>2.42</v>
      </c>
      <c r="U719" s="5">
        <v>28.19</v>
      </c>
      <c r="V719" s="43">
        <v>17668.88</v>
      </c>
      <c r="W719" s="5">
        <v>9.15</v>
      </c>
      <c r="X719" s="6" t="s">
        <v>89</v>
      </c>
      <c r="Y719" s="4">
        <v>24</v>
      </c>
      <c r="Z719" s="43">
        <v>27565.35</v>
      </c>
      <c r="AA719" s="8">
        <f t="shared" si="242"/>
        <v>1</v>
      </c>
      <c r="AB719" s="8">
        <f t="shared" si="243"/>
        <v>5.0605060506050605E-2</v>
      </c>
      <c r="AC719" s="8">
        <f t="shared" si="244"/>
        <v>1.5401540154015401E-2</v>
      </c>
      <c r="AD719" s="8">
        <f t="shared" si="245"/>
        <v>0.94939493949394937</v>
      </c>
      <c r="AE719" s="11">
        <f t="shared" si="246"/>
        <v>0.43333333333333335</v>
      </c>
      <c r="AF719" s="11">
        <f t="shared" si="247"/>
        <v>78.260869565217391</v>
      </c>
      <c r="AG719" s="11">
        <f t="shared" si="248"/>
        <v>11.615</v>
      </c>
      <c r="AH719" s="13">
        <f t="shared" si="249"/>
        <v>10.171666666666667</v>
      </c>
      <c r="AI719">
        <f t="shared" si="250"/>
        <v>10.605</v>
      </c>
      <c r="AJ719" s="14">
        <f t="shared" si="251"/>
        <v>0.95913877101995915</v>
      </c>
      <c r="AK719">
        <f t="shared" si="252"/>
        <v>85.714285714285708</v>
      </c>
      <c r="AL719" s="8">
        <f t="shared" si="253"/>
        <v>0.91304347826086962</v>
      </c>
      <c r="AM719" s="8">
        <f t="shared" si="254"/>
        <v>0.94939493949394937</v>
      </c>
      <c r="AN719" s="16">
        <f t="shared" si="255"/>
        <v>0.83141875674150856</v>
      </c>
      <c r="AO719" s="16">
        <f t="shared" si="256"/>
        <v>0.85931903583142155</v>
      </c>
      <c r="AP719" s="17">
        <f t="shared" si="257"/>
        <v>17668.88</v>
      </c>
      <c r="AQ719" s="17">
        <f t="shared" si="258"/>
        <v>19.437711771177121</v>
      </c>
      <c r="AR719" s="17">
        <f t="shared" si="259"/>
        <v>9896.4699999999975</v>
      </c>
      <c r="AS719" s="17">
        <f t="shared" si="260"/>
        <v>10.887205720572055</v>
      </c>
      <c r="AT719" s="18" t="str">
        <f t="shared" si="261"/>
        <v>Medium</v>
      </c>
      <c r="AU719" s="16" t="str">
        <f t="shared" si="262"/>
        <v>Warning</v>
      </c>
      <c r="AV719" s="17">
        <f t="shared" si="263"/>
        <v>272.12796479647966</v>
      </c>
    </row>
    <row r="720" spans="1:48">
      <c r="A720">
        <v>719</v>
      </c>
      <c r="B720" s="2">
        <v>46156</v>
      </c>
      <c r="C720" t="s">
        <v>26</v>
      </c>
      <c r="D720" t="s">
        <v>108</v>
      </c>
      <c r="E720" t="s">
        <v>109</v>
      </c>
      <c r="F720" t="s">
        <v>42</v>
      </c>
      <c r="G720" t="s">
        <v>58</v>
      </c>
      <c r="H720" t="s">
        <v>822</v>
      </c>
      <c r="I720" t="s">
        <v>117</v>
      </c>
      <c r="J720" s="4">
        <v>770</v>
      </c>
      <c r="K720" s="4">
        <v>669</v>
      </c>
      <c r="L720" s="4">
        <v>597</v>
      </c>
      <c r="M720" s="4">
        <v>72</v>
      </c>
      <c r="N720" s="4">
        <v>22</v>
      </c>
      <c r="O720" s="4">
        <v>47</v>
      </c>
      <c r="P720" t="s">
        <v>33</v>
      </c>
      <c r="Q720" s="4">
        <v>49</v>
      </c>
      <c r="R720" s="4">
        <v>53</v>
      </c>
      <c r="S720" s="4">
        <v>71.599999999999994</v>
      </c>
      <c r="T720" s="5">
        <v>2.69</v>
      </c>
      <c r="U720" s="5">
        <v>27.51</v>
      </c>
      <c r="V720" s="43">
        <v>15215.33</v>
      </c>
      <c r="W720" s="5">
        <v>6.46</v>
      </c>
      <c r="X720" s="6" t="s">
        <v>34</v>
      </c>
      <c r="Y720" s="4">
        <v>33</v>
      </c>
      <c r="Z720" s="43">
        <v>23098.23</v>
      </c>
      <c r="AA720" s="8">
        <f t="shared" si="242"/>
        <v>0.86883116883116884</v>
      </c>
      <c r="AB720" s="8">
        <f t="shared" si="243"/>
        <v>0.10762331838565023</v>
      </c>
      <c r="AC720" s="8">
        <f t="shared" si="244"/>
        <v>3.2884902840059793E-2</v>
      </c>
      <c r="AD720" s="8">
        <f t="shared" si="245"/>
        <v>0.8923766816143498</v>
      </c>
      <c r="AE720" s="11">
        <f t="shared" si="246"/>
        <v>0.78333333333333333</v>
      </c>
      <c r="AF720" s="11">
        <f t="shared" si="247"/>
        <v>67.924528301886795</v>
      </c>
      <c r="AG720" s="11">
        <f t="shared" si="248"/>
        <v>9.8491666666666671</v>
      </c>
      <c r="AH720" s="13">
        <f t="shared" si="249"/>
        <v>9.6972222222222229</v>
      </c>
      <c r="AI720">
        <f t="shared" si="250"/>
        <v>10.480555555555556</v>
      </c>
      <c r="AJ720" s="14">
        <f t="shared" si="251"/>
        <v>0.92525841505433348</v>
      </c>
      <c r="AK720">
        <f t="shared" si="252"/>
        <v>73.469387755102048</v>
      </c>
      <c r="AL720" s="8">
        <f t="shared" si="253"/>
        <v>0.92452830188679236</v>
      </c>
      <c r="AM720" s="8">
        <f t="shared" si="254"/>
        <v>0.8923766816143498</v>
      </c>
      <c r="AN720" s="16">
        <f t="shared" si="255"/>
        <v>0.76336363526481132</v>
      </c>
      <c r="AO720" s="16">
        <f t="shared" si="256"/>
        <v>0.85941797299131506</v>
      </c>
      <c r="AP720" s="17">
        <f t="shared" si="257"/>
        <v>15215.33</v>
      </c>
      <c r="AQ720" s="17">
        <f t="shared" si="258"/>
        <v>22.743393124065769</v>
      </c>
      <c r="AR720" s="17">
        <f t="shared" si="259"/>
        <v>7882.9</v>
      </c>
      <c r="AS720" s="17">
        <f t="shared" si="260"/>
        <v>11.783109118086696</v>
      </c>
      <c r="AT720" s="18" t="str">
        <f t="shared" si="261"/>
        <v>High</v>
      </c>
      <c r="AU720" s="16" t="str">
        <f t="shared" si="262"/>
        <v>Warning</v>
      </c>
      <c r="AV720" s="17">
        <f t="shared" si="263"/>
        <v>500.35464872944692</v>
      </c>
    </row>
    <row r="721" spans="1:48">
      <c r="A721">
        <v>720</v>
      </c>
      <c r="B721" s="2">
        <v>46132</v>
      </c>
      <c r="C721" t="s">
        <v>26</v>
      </c>
      <c r="D721" t="s">
        <v>108</v>
      </c>
      <c r="E721" t="s">
        <v>130</v>
      </c>
      <c r="F721" t="s">
        <v>57</v>
      </c>
      <c r="G721" t="s">
        <v>103</v>
      </c>
      <c r="H721" t="s">
        <v>823</v>
      </c>
      <c r="I721" t="s">
        <v>69</v>
      </c>
      <c r="J721" s="4">
        <v>525</v>
      </c>
      <c r="K721" s="4">
        <v>450</v>
      </c>
      <c r="L721" s="4">
        <v>422</v>
      </c>
      <c r="M721" s="4">
        <v>28</v>
      </c>
      <c r="N721" s="4">
        <v>12</v>
      </c>
      <c r="O721" s="4">
        <v>22</v>
      </c>
      <c r="P721" t="s">
        <v>33</v>
      </c>
      <c r="Q721" s="4">
        <v>57</v>
      </c>
      <c r="R721" s="4">
        <v>60</v>
      </c>
      <c r="S721" s="4">
        <v>67.5</v>
      </c>
      <c r="T721" s="5">
        <v>0.79</v>
      </c>
      <c r="U721" s="5">
        <v>16.920000000000002</v>
      </c>
      <c r="V721" s="43">
        <v>12928.43</v>
      </c>
      <c r="W721" s="5">
        <v>7.25</v>
      </c>
      <c r="X721" s="6" t="s">
        <v>34</v>
      </c>
      <c r="Y721" s="4">
        <v>20</v>
      </c>
      <c r="Z721" s="43">
        <v>18921.259999999998</v>
      </c>
      <c r="AA721" s="8">
        <f t="shared" si="242"/>
        <v>0.8571428571428571</v>
      </c>
      <c r="AB721" s="8">
        <f t="shared" si="243"/>
        <v>6.222222222222222E-2</v>
      </c>
      <c r="AC721" s="8">
        <f t="shared" si="244"/>
        <v>2.6666666666666668E-2</v>
      </c>
      <c r="AD721" s="8">
        <f t="shared" si="245"/>
        <v>0.93777777777777782</v>
      </c>
      <c r="AE721" s="11">
        <f t="shared" si="246"/>
        <v>0.36666666666666664</v>
      </c>
      <c r="AF721" s="11">
        <f t="shared" si="247"/>
        <v>60</v>
      </c>
      <c r="AG721" s="11">
        <f t="shared" si="248"/>
        <v>7.5</v>
      </c>
      <c r="AH721" s="13">
        <f t="shared" si="249"/>
        <v>7.9458333333333337</v>
      </c>
      <c r="AI721">
        <f t="shared" si="250"/>
        <v>8.3125</v>
      </c>
      <c r="AJ721" s="14">
        <f t="shared" si="251"/>
        <v>0.95588972431077701</v>
      </c>
      <c r="AK721">
        <f t="shared" si="252"/>
        <v>63.157894736842103</v>
      </c>
      <c r="AL721" s="8">
        <f t="shared" si="253"/>
        <v>0.95000000000000007</v>
      </c>
      <c r="AM721" s="8">
        <f t="shared" si="254"/>
        <v>0.93777777777777782</v>
      </c>
      <c r="AN721" s="16">
        <f t="shared" si="255"/>
        <v>0.85159153439153445</v>
      </c>
      <c r="AO721" s="16">
        <f t="shared" si="256"/>
        <v>0.85975980337468338</v>
      </c>
      <c r="AP721" s="17">
        <f t="shared" si="257"/>
        <v>12928.43</v>
      </c>
      <c r="AQ721" s="17">
        <f t="shared" si="258"/>
        <v>28.729844444444446</v>
      </c>
      <c r="AR721" s="17">
        <f t="shared" si="259"/>
        <v>5992.8299999999981</v>
      </c>
      <c r="AS721" s="17">
        <f t="shared" si="260"/>
        <v>13.317399999999996</v>
      </c>
      <c r="AT721" s="18" t="str">
        <f t="shared" si="261"/>
        <v>Low</v>
      </c>
      <c r="AU721" s="16" t="str">
        <f t="shared" si="262"/>
        <v>Normal</v>
      </c>
      <c r="AV721" s="17">
        <f t="shared" si="263"/>
        <v>344.75813333333338</v>
      </c>
    </row>
    <row r="722" spans="1:48">
      <c r="A722">
        <v>721</v>
      </c>
      <c r="B722" s="2">
        <v>46024</v>
      </c>
      <c r="C722" t="s">
        <v>46</v>
      </c>
      <c r="D722" t="s">
        <v>77</v>
      </c>
      <c r="E722" t="s">
        <v>84</v>
      </c>
      <c r="F722" t="s">
        <v>57</v>
      </c>
      <c r="G722" t="s">
        <v>58</v>
      </c>
      <c r="H722" t="s">
        <v>824</v>
      </c>
      <c r="I722" t="s">
        <v>60</v>
      </c>
      <c r="J722" s="4">
        <v>780</v>
      </c>
      <c r="K722" s="4">
        <v>691</v>
      </c>
      <c r="L722" s="4">
        <v>646</v>
      </c>
      <c r="M722" s="4">
        <v>45</v>
      </c>
      <c r="N722" s="4">
        <v>14</v>
      </c>
      <c r="O722" s="4">
        <v>38</v>
      </c>
      <c r="P722" t="s">
        <v>54</v>
      </c>
      <c r="Q722" s="4">
        <v>49</v>
      </c>
      <c r="R722" s="4">
        <v>49</v>
      </c>
      <c r="S722" s="4">
        <v>66.2</v>
      </c>
      <c r="T722" s="5">
        <v>1.87</v>
      </c>
      <c r="U722" s="5">
        <v>28.82</v>
      </c>
      <c r="V722" s="43">
        <v>14553.76</v>
      </c>
      <c r="W722" s="5">
        <v>6.65</v>
      </c>
      <c r="X722" s="6" t="s">
        <v>89</v>
      </c>
      <c r="Y722" s="4">
        <v>34</v>
      </c>
      <c r="Z722" s="43">
        <v>24404.86</v>
      </c>
      <c r="AA722" s="8">
        <f t="shared" si="242"/>
        <v>0.88589743589743586</v>
      </c>
      <c r="AB722" s="8">
        <f t="shared" si="243"/>
        <v>6.5123010130246017E-2</v>
      </c>
      <c r="AC722" s="8">
        <f t="shared" si="244"/>
        <v>2.0260492040520984E-2</v>
      </c>
      <c r="AD722" s="8">
        <f t="shared" si="245"/>
        <v>0.93487698986975398</v>
      </c>
      <c r="AE722" s="11">
        <f t="shared" si="246"/>
        <v>0.6333333333333333</v>
      </c>
      <c r="AF722" s="11">
        <f t="shared" si="247"/>
        <v>73.469387755102048</v>
      </c>
      <c r="AG722" s="11">
        <f t="shared" si="248"/>
        <v>9.4052777777777781</v>
      </c>
      <c r="AH722" s="13">
        <f t="shared" si="249"/>
        <v>9.9833333333333343</v>
      </c>
      <c r="AI722">
        <f t="shared" si="250"/>
        <v>10.616666666666667</v>
      </c>
      <c r="AJ722" s="14">
        <f t="shared" si="251"/>
        <v>0.94034536891679754</v>
      </c>
      <c r="AK722">
        <f t="shared" si="252"/>
        <v>73.469387755102048</v>
      </c>
      <c r="AL722" s="8">
        <f t="shared" si="253"/>
        <v>1</v>
      </c>
      <c r="AM722" s="8">
        <f t="shared" si="254"/>
        <v>0.93487698986975398</v>
      </c>
      <c r="AN722" s="16">
        <f t="shared" si="255"/>
        <v>0.87910724793089901</v>
      </c>
      <c r="AO722" s="16">
        <f t="shared" si="256"/>
        <v>0.85978897576390867</v>
      </c>
      <c r="AP722" s="17">
        <f t="shared" si="257"/>
        <v>14553.76</v>
      </c>
      <c r="AQ722" s="17">
        <f t="shared" si="258"/>
        <v>21.061881331403765</v>
      </c>
      <c r="AR722" s="17">
        <f t="shared" si="259"/>
        <v>9851.1</v>
      </c>
      <c r="AS722" s="17">
        <f t="shared" si="260"/>
        <v>14.256295224312591</v>
      </c>
      <c r="AT722" s="18" t="str">
        <f t="shared" si="261"/>
        <v>Medium</v>
      </c>
      <c r="AU722" s="16" t="str">
        <f t="shared" si="262"/>
        <v>Normal</v>
      </c>
      <c r="AV722" s="17">
        <f t="shared" si="263"/>
        <v>294.86633863965272</v>
      </c>
    </row>
    <row r="723" spans="1:48">
      <c r="A723">
        <v>722</v>
      </c>
      <c r="B723" s="2">
        <v>46058</v>
      </c>
      <c r="C723" t="s">
        <v>46</v>
      </c>
      <c r="D723" t="s">
        <v>108</v>
      </c>
      <c r="E723" t="s">
        <v>146</v>
      </c>
      <c r="F723" t="s">
        <v>29</v>
      </c>
      <c r="G723" t="s">
        <v>103</v>
      </c>
      <c r="H723" t="s">
        <v>825</v>
      </c>
      <c r="I723" t="s">
        <v>63</v>
      </c>
      <c r="J723" s="4">
        <v>605</v>
      </c>
      <c r="K723" s="4">
        <v>561</v>
      </c>
      <c r="L723" s="4">
        <v>515</v>
      </c>
      <c r="M723" s="4">
        <v>46</v>
      </c>
      <c r="N723" s="4">
        <v>18</v>
      </c>
      <c r="O723" s="4">
        <v>29</v>
      </c>
      <c r="P723" t="s">
        <v>70</v>
      </c>
      <c r="Q723" s="4">
        <v>57</v>
      </c>
      <c r="R723" s="4">
        <v>63</v>
      </c>
      <c r="S723" s="4">
        <v>78</v>
      </c>
      <c r="T723" s="5">
        <v>1.65</v>
      </c>
      <c r="U723" s="5">
        <v>18.13</v>
      </c>
      <c r="V723" s="43">
        <v>15762.61</v>
      </c>
      <c r="W723" s="5">
        <v>7.82</v>
      </c>
      <c r="X723" s="6" t="s">
        <v>89</v>
      </c>
      <c r="Y723" s="4">
        <v>29</v>
      </c>
      <c r="Z723" s="43">
        <v>23043.79</v>
      </c>
      <c r="AA723" s="8">
        <f t="shared" si="242"/>
        <v>0.92727272727272725</v>
      </c>
      <c r="AB723" s="8">
        <f t="shared" si="243"/>
        <v>8.1996434937611412E-2</v>
      </c>
      <c r="AC723" s="8">
        <f t="shared" si="244"/>
        <v>3.2085561497326207E-2</v>
      </c>
      <c r="AD723" s="8">
        <f t="shared" si="245"/>
        <v>0.91800356506238856</v>
      </c>
      <c r="AE723" s="11">
        <f t="shared" si="246"/>
        <v>0.48333333333333334</v>
      </c>
      <c r="AF723" s="11">
        <f t="shared" si="247"/>
        <v>57.142857142857146</v>
      </c>
      <c r="AG723" s="11">
        <f t="shared" si="248"/>
        <v>9.8175000000000008</v>
      </c>
      <c r="AH723" s="13">
        <f t="shared" si="249"/>
        <v>9.095833333333335</v>
      </c>
      <c r="AI723">
        <f t="shared" si="250"/>
        <v>9.5791666666666675</v>
      </c>
      <c r="AJ723" s="14">
        <f t="shared" si="251"/>
        <v>0.9495432796868204</v>
      </c>
      <c r="AK723">
        <f t="shared" si="252"/>
        <v>63.157894736842103</v>
      </c>
      <c r="AL723" s="8">
        <f t="shared" si="253"/>
        <v>0.90476190476190488</v>
      </c>
      <c r="AM723" s="8">
        <f t="shared" si="254"/>
        <v>0.91800356506238856</v>
      </c>
      <c r="AN723" s="16">
        <f t="shared" si="255"/>
        <v>0.78866658108272125</v>
      </c>
      <c r="AO723" s="16">
        <f t="shared" si="256"/>
        <v>0.8597197346450306</v>
      </c>
      <c r="AP723" s="17">
        <f t="shared" si="257"/>
        <v>15762.61</v>
      </c>
      <c r="AQ723" s="17">
        <f t="shared" si="258"/>
        <v>28.097344028520499</v>
      </c>
      <c r="AR723" s="17">
        <f t="shared" si="259"/>
        <v>7281.18</v>
      </c>
      <c r="AS723" s="17">
        <f t="shared" si="260"/>
        <v>12.978930481283424</v>
      </c>
      <c r="AT723" s="18" t="str">
        <f t="shared" si="261"/>
        <v>High</v>
      </c>
      <c r="AU723" s="16" t="str">
        <f t="shared" si="262"/>
        <v>Warning</v>
      </c>
      <c r="AV723" s="17">
        <f t="shared" si="263"/>
        <v>505.75219251336898</v>
      </c>
    </row>
    <row r="724" spans="1:48">
      <c r="A724">
        <v>723</v>
      </c>
      <c r="B724" s="2">
        <v>46134</v>
      </c>
      <c r="C724" t="s">
        <v>26</v>
      </c>
      <c r="D724" t="s">
        <v>27</v>
      </c>
      <c r="E724" t="s">
        <v>28</v>
      </c>
      <c r="F724" t="s">
        <v>29</v>
      </c>
      <c r="G724" t="s">
        <v>36</v>
      </c>
      <c r="H724" t="s">
        <v>826</v>
      </c>
      <c r="I724" t="s">
        <v>134</v>
      </c>
      <c r="J724" s="4">
        <v>934</v>
      </c>
      <c r="K724" s="4">
        <v>945</v>
      </c>
      <c r="L724" s="4">
        <v>895</v>
      </c>
      <c r="M724" s="4">
        <v>50</v>
      </c>
      <c r="N724" s="4">
        <v>15</v>
      </c>
      <c r="O724" s="4">
        <v>17</v>
      </c>
      <c r="P724" t="s">
        <v>70</v>
      </c>
      <c r="Q724" s="4">
        <v>45</v>
      </c>
      <c r="R724" s="4">
        <v>44</v>
      </c>
      <c r="S724" s="4">
        <v>78.7</v>
      </c>
      <c r="T724" s="5">
        <v>2.4300000000000002</v>
      </c>
      <c r="U724" s="5">
        <v>29.74</v>
      </c>
      <c r="V724" s="43">
        <v>20180.61</v>
      </c>
      <c r="W724" s="5">
        <v>8.85</v>
      </c>
      <c r="X724" s="6" t="s">
        <v>34</v>
      </c>
      <c r="Y724" s="4">
        <v>23</v>
      </c>
      <c r="Z724" s="43">
        <v>30691.52</v>
      </c>
      <c r="AA724" s="8">
        <f t="shared" si="242"/>
        <v>1.0117773019271949</v>
      </c>
      <c r="AB724" s="8">
        <f t="shared" si="243"/>
        <v>5.2910052910052907E-2</v>
      </c>
      <c r="AC724" s="8">
        <f t="shared" si="244"/>
        <v>1.5873015873015872E-2</v>
      </c>
      <c r="AD724" s="8">
        <f t="shared" si="245"/>
        <v>0.94708994708994709</v>
      </c>
      <c r="AE724" s="11">
        <f t="shared" si="246"/>
        <v>0.28333333333333333</v>
      </c>
      <c r="AF724" s="11">
        <f t="shared" si="247"/>
        <v>81.818181818181813</v>
      </c>
      <c r="AG724" s="11">
        <f t="shared" si="248"/>
        <v>11.55</v>
      </c>
      <c r="AH724" s="13">
        <f t="shared" si="249"/>
        <v>11.391666666666667</v>
      </c>
      <c r="AI724">
        <f t="shared" si="250"/>
        <v>11.675000000000001</v>
      </c>
      <c r="AJ724" s="14">
        <f t="shared" si="251"/>
        <v>0.97573162027123483</v>
      </c>
      <c r="AK724">
        <f t="shared" si="252"/>
        <v>80</v>
      </c>
      <c r="AL724" s="8">
        <f t="shared" si="253"/>
        <v>1.0227272727272727</v>
      </c>
      <c r="AM724" s="8">
        <f t="shared" si="254"/>
        <v>0.94708994708994709</v>
      </c>
      <c r="AN724" s="16">
        <f t="shared" si="255"/>
        <v>0.94510800881250567</v>
      </c>
      <c r="AO724" s="16">
        <f t="shared" si="256"/>
        <v>0.85997532152834832</v>
      </c>
      <c r="AP724" s="17">
        <f t="shared" si="257"/>
        <v>20180.61</v>
      </c>
      <c r="AQ724" s="17">
        <f t="shared" si="258"/>
        <v>21.355142857142859</v>
      </c>
      <c r="AR724" s="17">
        <f t="shared" si="259"/>
        <v>10510.91</v>
      </c>
      <c r="AS724" s="17">
        <f t="shared" si="260"/>
        <v>11.122656084656084</v>
      </c>
      <c r="AT724" s="18" t="str">
        <f t="shared" si="261"/>
        <v>Medium</v>
      </c>
      <c r="AU724" s="16" t="str">
        <f t="shared" si="262"/>
        <v>Normal</v>
      </c>
      <c r="AV724" s="17">
        <f t="shared" si="263"/>
        <v>320.32714285714286</v>
      </c>
    </row>
    <row r="725" spans="1:48">
      <c r="A725">
        <v>724</v>
      </c>
      <c r="B725" s="2">
        <v>46166</v>
      </c>
      <c r="C725" t="s">
        <v>46</v>
      </c>
      <c r="D725" t="s">
        <v>108</v>
      </c>
      <c r="E725" t="s">
        <v>146</v>
      </c>
      <c r="F725" t="s">
        <v>29</v>
      </c>
      <c r="G725" t="s">
        <v>103</v>
      </c>
      <c r="H725" t="s">
        <v>827</v>
      </c>
      <c r="I725" t="s">
        <v>154</v>
      </c>
      <c r="J725" s="4">
        <v>566</v>
      </c>
      <c r="K725" s="4">
        <v>527</v>
      </c>
      <c r="L725" s="4">
        <v>481</v>
      </c>
      <c r="M725" s="4">
        <v>46</v>
      </c>
      <c r="N725" s="4">
        <v>19</v>
      </c>
      <c r="O725" s="4">
        <v>23</v>
      </c>
      <c r="P725" t="s">
        <v>33</v>
      </c>
      <c r="Q725" s="4">
        <v>57</v>
      </c>
      <c r="R725" s="4">
        <v>63</v>
      </c>
      <c r="S725" s="4">
        <v>82.7</v>
      </c>
      <c r="T725" s="5">
        <v>2.6</v>
      </c>
      <c r="U725" s="5">
        <v>20.86</v>
      </c>
      <c r="V725" s="43">
        <v>13737.58</v>
      </c>
      <c r="W725" s="5">
        <v>9.1199999999999992</v>
      </c>
      <c r="X725" s="6" t="s">
        <v>89</v>
      </c>
      <c r="Y725" s="4">
        <v>16</v>
      </c>
      <c r="Z725" s="43">
        <v>22313.82</v>
      </c>
      <c r="AA725" s="8">
        <f t="shared" si="242"/>
        <v>0.93109540636042398</v>
      </c>
      <c r="AB725" s="8">
        <f t="shared" si="243"/>
        <v>8.7286527514231493E-2</v>
      </c>
      <c r="AC725" s="8">
        <f t="shared" si="244"/>
        <v>3.6053130929791274E-2</v>
      </c>
      <c r="AD725" s="8">
        <f t="shared" si="245"/>
        <v>0.91271347248576851</v>
      </c>
      <c r="AE725" s="11">
        <f t="shared" si="246"/>
        <v>0.38333333333333336</v>
      </c>
      <c r="AF725" s="11">
        <f t="shared" si="247"/>
        <v>57.142857142857146</v>
      </c>
      <c r="AG725" s="11">
        <f t="shared" si="248"/>
        <v>9.2225000000000001</v>
      </c>
      <c r="AH725" s="13">
        <f t="shared" si="249"/>
        <v>8.5783333333333331</v>
      </c>
      <c r="AI725">
        <f t="shared" si="250"/>
        <v>8.961666666666666</v>
      </c>
      <c r="AJ725" s="14">
        <f t="shared" si="251"/>
        <v>0.95722521852334019</v>
      </c>
      <c r="AK725">
        <f t="shared" si="252"/>
        <v>63.157894736842103</v>
      </c>
      <c r="AL725" s="8">
        <f t="shared" si="253"/>
        <v>0.90476190476190488</v>
      </c>
      <c r="AM725" s="8">
        <f t="shared" si="254"/>
        <v>0.91271347248576851</v>
      </c>
      <c r="AN725" s="16">
        <f t="shared" si="255"/>
        <v>0.79046546237325455</v>
      </c>
      <c r="AO725" s="16">
        <f t="shared" si="256"/>
        <v>0.85966798330710592</v>
      </c>
      <c r="AP725" s="17">
        <f t="shared" si="257"/>
        <v>13737.58</v>
      </c>
      <c r="AQ725" s="17">
        <f t="shared" si="258"/>
        <v>26.06751423149905</v>
      </c>
      <c r="AR725" s="17">
        <f t="shared" si="259"/>
        <v>8576.24</v>
      </c>
      <c r="AS725" s="17">
        <f t="shared" si="260"/>
        <v>16.27370018975332</v>
      </c>
      <c r="AT725" s="18" t="str">
        <f t="shared" si="261"/>
        <v>Medium</v>
      </c>
      <c r="AU725" s="16" t="str">
        <f t="shared" si="262"/>
        <v>Warning</v>
      </c>
      <c r="AV725" s="17">
        <f t="shared" si="263"/>
        <v>495.28277039848194</v>
      </c>
    </row>
    <row r="726" spans="1:48">
      <c r="A726">
        <v>725</v>
      </c>
      <c r="B726" s="2">
        <v>46038</v>
      </c>
      <c r="C726" t="s">
        <v>26</v>
      </c>
      <c r="D726" t="s">
        <v>27</v>
      </c>
      <c r="E726" t="s">
        <v>28</v>
      </c>
      <c r="F726" t="s">
        <v>29</v>
      </c>
      <c r="G726" t="s">
        <v>30</v>
      </c>
      <c r="H726" t="s">
        <v>828</v>
      </c>
      <c r="I726" t="s">
        <v>113</v>
      </c>
      <c r="J726" s="4">
        <v>957</v>
      </c>
      <c r="K726" s="4">
        <v>1032</v>
      </c>
      <c r="L726" s="4">
        <v>980</v>
      </c>
      <c r="M726" s="4">
        <v>52</v>
      </c>
      <c r="N726" s="4">
        <v>19</v>
      </c>
      <c r="O726" s="4">
        <v>47</v>
      </c>
      <c r="P726" t="s">
        <v>33</v>
      </c>
      <c r="Q726" s="4">
        <v>42</v>
      </c>
      <c r="R726" s="4">
        <v>41</v>
      </c>
      <c r="S726" s="4">
        <v>77</v>
      </c>
      <c r="T726" s="5">
        <v>2.04</v>
      </c>
      <c r="U726" s="5">
        <v>32.33</v>
      </c>
      <c r="V726" s="43">
        <v>18403.79</v>
      </c>
      <c r="W726" s="5">
        <v>7.88</v>
      </c>
      <c r="X726" s="6" t="s">
        <v>34</v>
      </c>
      <c r="Y726" s="4">
        <v>41</v>
      </c>
      <c r="Z726" s="43">
        <v>31228.639999999999</v>
      </c>
      <c r="AA726" s="8">
        <f t="shared" si="242"/>
        <v>1.0783699059561129</v>
      </c>
      <c r="AB726" s="8">
        <f t="shared" si="243"/>
        <v>5.0387596899224806E-2</v>
      </c>
      <c r="AC726" s="8">
        <f t="shared" si="244"/>
        <v>1.8410852713178296E-2</v>
      </c>
      <c r="AD726" s="8">
        <f t="shared" si="245"/>
        <v>0.94961240310077522</v>
      </c>
      <c r="AE726" s="11">
        <f t="shared" si="246"/>
        <v>0.78333333333333333</v>
      </c>
      <c r="AF726" s="11">
        <f t="shared" si="247"/>
        <v>87.804878048780495</v>
      </c>
      <c r="AG726" s="11">
        <f t="shared" si="248"/>
        <v>11.753333333333334</v>
      </c>
      <c r="AH726" s="13">
        <f t="shared" si="249"/>
        <v>10.381666666666666</v>
      </c>
      <c r="AI726">
        <f t="shared" si="250"/>
        <v>11.164999999999999</v>
      </c>
      <c r="AJ726" s="14">
        <f t="shared" si="251"/>
        <v>0.9298402746678609</v>
      </c>
      <c r="AK726">
        <f t="shared" si="252"/>
        <v>85.714285714285708</v>
      </c>
      <c r="AL726" s="8">
        <f t="shared" si="253"/>
        <v>1.0243902439024393</v>
      </c>
      <c r="AM726" s="8">
        <f t="shared" si="254"/>
        <v>0.94961240310077522</v>
      </c>
      <c r="AN726" s="16">
        <f t="shared" si="255"/>
        <v>0.90452414694009176</v>
      </c>
      <c r="AO726" s="16">
        <f t="shared" si="256"/>
        <v>0.85991871707860557</v>
      </c>
      <c r="AP726" s="17">
        <f t="shared" si="257"/>
        <v>18403.79</v>
      </c>
      <c r="AQ726" s="17">
        <f t="shared" si="258"/>
        <v>17.833129844961242</v>
      </c>
      <c r="AR726" s="17">
        <f t="shared" si="259"/>
        <v>12824.849999999999</v>
      </c>
      <c r="AS726" s="17">
        <f t="shared" si="260"/>
        <v>12.427180232558138</v>
      </c>
      <c r="AT726" s="18" t="str">
        <f t="shared" si="261"/>
        <v>High</v>
      </c>
      <c r="AU726" s="16" t="str">
        <f t="shared" si="262"/>
        <v>Normal</v>
      </c>
      <c r="AV726" s="17">
        <f t="shared" si="263"/>
        <v>338.8294670542636</v>
      </c>
    </row>
    <row r="727" spans="1:48">
      <c r="A727">
        <v>726</v>
      </c>
      <c r="B727" s="2">
        <v>46103</v>
      </c>
      <c r="C727" t="s">
        <v>26</v>
      </c>
      <c r="D727" t="s">
        <v>27</v>
      </c>
      <c r="E727" t="s">
        <v>35</v>
      </c>
      <c r="F727" t="s">
        <v>29</v>
      </c>
      <c r="G727" t="s">
        <v>36</v>
      </c>
      <c r="H727" t="s">
        <v>829</v>
      </c>
      <c r="I727" t="s">
        <v>119</v>
      </c>
      <c r="J727" s="4">
        <v>938</v>
      </c>
      <c r="K727" s="4">
        <v>1009</v>
      </c>
      <c r="L727" s="4">
        <v>954</v>
      </c>
      <c r="M727" s="4">
        <v>55</v>
      </c>
      <c r="N727" s="4">
        <v>15</v>
      </c>
      <c r="O727" s="4">
        <v>12</v>
      </c>
      <c r="P727" t="s">
        <v>70</v>
      </c>
      <c r="Q727" s="4">
        <v>45</v>
      </c>
      <c r="R727" s="4">
        <v>45</v>
      </c>
      <c r="S727" s="4">
        <v>66.599999999999994</v>
      </c>
      <c r="T727" s="5">
        <v>1.43</v>
      </c>
      <c r="U727" s="5">
        <v>36.06</v>
      </c>
      <c r="V727" s="43">
        <v>21571.77</v>
      </c>
      <c r="W727" s="5">
        <v>8.9700000000000006</v>
      </c>
      <c r="X727" s="6" t="s">
        <v>45</v>
      </c>
      <c r="Y727" s="4">
        <v>15</v>
      </c>
      <c r="Z727" s="43">
        <v>32947.31</v>
      </c>
      <c r="AA727" s="8">
        <f t="shared" si="242"/>
        <v>1.0756929637526653</v>
      </c>
      <c r="AB727" s="8">
        <f t="shared" si="243"/>
        <v>5.4509415262636272E-2</v>
      </c>
      <c r="AC727" s="8">
        <f t="shared" si="244"/>
        <v>1.4866204162537165E-2</v>
      </c>
      <c r="AD727" s="8">
        <f t="shared" si="245"/>
        <v>0.94549058473736369</v>
      </c>
      <c r="AE727" s="11">
        <f t="shared" si="246"/>
        <v>0.2</v>
      </c>
      <c r="AF727" s="11">
        <f t="shared" si="247"/>
        <v>80</v>
      </c>
      <c r="AG727" s="11">
        <f t="shared" si="248"/>
        <v>12.612500000000001</v>
      </c>
      <c r="AH727" s="13">
        <f t="shared" si="249"/>
        <v>11.525</v>
      </c>
      <c r="AI727">
        <f t="shared" si="250"/>
        <v>11.725</v>
      </c>
      <c r="AJ727" s="14">
        <f t="shared" si="251"/>
        <v>0.98294243070362475</v>
      </c>
      <c r="AK727">
        <f t="shared" si="252"/>
        <v>80</v>
      </c>
      <c r="AL727" s="8">
        <f t="shared" si="253"/>
        <v>1</v>
      </c>
      <c r="AM727" s="8">
        <f t="shared" si="254"/>
        <v>0.94549058473736369</v>
      </c>
      <c r="AN727" s="16">
        <f t="shared" si="255"/>
        <v>0.92936281356913575</v>
      </c>
      <c r="AO727" s="16">
        <f t="shared" si="256"/>
        <v>0.85975651551547261</v>
      </c>
      <c r="AP727" s="17">
        <f t="shared" si="257"/>
        <v>21571.77</v>
      </c>
      <c r="AQ727" s="17">
        <f t="shared" si="258"/>
        <v>21.379355797819624</v>
      </c>
      <c r="AR727" s="17">
        <f t="shared" si="259"/>
        <v>11375.539999999997</v>
      </c>
      <c r="AS727" s="17">
        <f t="shared" si="260"/>
        <v>11.274073339940532</v>
      </c>
      <c r="AT727" s="18" t="str">
        <f t="shared" si="261"/>
        <v>Low</v>
      </c>
      <c r="AU727" s="16" t="str">
        <f t="shared" si="262"/>
        <v>Normal</v>
      </c>
      <c r="AV727" s="17">
        <f t="shared" si="263"/>
        <v>320.69033696729434</v>
      </c>
    </row>
    <row r="728" spans="1:48">
      <c r="A728">
        <v>727</v>
      </c>
      <c r="B728" s="2">
        <v>46143</v>
      </c>
      <c r="C728" t="s">
        <v>26</v>
      </c>
      <c r="D728" t="s">
        <v>40</v>
      </c>
      <c r="E728" t="s">
        <v>74</v>
      </c>
      <c r="F728" t="s">
        <v>29</v>
      </c>
      <c r="G728" t="s">
        <v>103</v>
      </c>
      <c r="H728" t="s">
        <v>830</v>
      </c>
      <c r="I728" t="s">
        <v>60</v>
      </c>
      <c r="J728" s="4">
        <v>756</v>
      </c>
      <c r="K728" s="4">
        <v>767</v>
      </c>
      <c r="L728" s="4">
        <v>732</v>
      </c>
      <c r="M728" s="4">
        <v>35</v>
      </c>
      <c r="N728" s="4">
        <v>9</v>
      </c>
      <c r="O728" s="4">
        <v>26</v>
      </c>
      <c r="P728" t="s">
        <v>61</v>
      </c>
      <c r="Q728" s="4">
        <v>57</v>
      </c>
      <c r="R728" s="4">
        <v>55</v>
      </c>
      <c r="S728" s="4">
        <v>67.3</v>
      </c>
      <c r="T728" s="5">
        <v>2.39</v>
      </c>
      <c r="U728" s="5">
        <v>28.62</v>
      </c>
      <c r="V728" s="43">
        <v>20388.29</v>
      </c>
      <c r="W728" s="5">
        <v>7.92</v>
      </c>
      <c r="X728" s="6" t="s">
        <v>34</v>
      </c>
      <c r="Y728" s="4">
        <v>2</v>
      </c>
      <c r="Z728" s="43">
        <v>33261.410000000003</v>
      </c>
      <c r="AA728" s="8">
        <f t="shared" si="242"/>
        <v>1.0145502645502646</v>
      </c>
      <c r="AB728" s="8">
        <f t="shared" si="243"/>
        <v>4.563233376792699E-2</v>
      </c>
      <c r="AC728" s="8">
        <f t="shared" si="244"/>
        <v>1.1734028683181226E-2</v>
      </c>
      <c r="AD728" s="8">
        <f t="shared" si="245"/>
        <v>0.95436766623207303</v>
      </c>
      <c r="AE728" s="11">
        <f t="shared" si="246"/>
        <v>0.43333333333333335</v>
      </c>
      <c r="AF728" s="11">
        <f t="shared" si="247"/>
        <v>65.454545454545453</v>
      </c>
      <c r="AG728" s="11">
        <f t="shared" si="248"/>
        <v>11.718055555555555</v>
      </c>
      <c r="AH728" s="13">
        <f t="shared" si="249"/>
        <v>11.536666666666667</v>
      </c>
      <c r="AI728">
        <f t="shared" si="250"/>
        <v>11.97</v>
      </c>
      <c r="AJ728" s="14">
        <f t="shared" si="251"/>
        <v>0.96379838485101643</v>
      </c>
      <c r="AK728">
        <f t="shared" si="252"/>
        <v>63.157894736842103</v>
      </c>
      <c r="AL728" s="8">
        <f t="shared" si="253"/>
        <v>1.0363636363636364</v>
      </c>
      <c r="AM728" s="8">
        <f t="shared" si="254"/>
        <v>0.95436766623207303</v>
      </c>
      <c r="AN728" s="16">
        <f t="shared" si="255"/>
        <v>0.95326594309645163</v>
      </c>
      <c r="AO728" s="16">
        <f t="shared" si="256"/>
        <v>0.85950247793133516</v>
      </c>
      <c r="AP728" s="17">
        <f t="shared" si="257"/>
        <v>20388.29</v>
      </c>
      <c r="AQ728" s="17">
        <f t="shared" si="258"/>
        <v>26.581864406779662</v>
      </c>
      <c r="AR728" s="17">
        <f t="shared" si="259"/>
        <v>12873.120000000003</v>
      </c>
      <c r="AS728" s="17">
        <f t="shared" si="260"/>
        <v>16.783728813559325</v>
      </c>
      <c r="AT728" s="18" t="str">
        <f t="shared" si="261"/>
        <v>Medium</v>
      </c>
      <c r="AU728" s="16" t="str">
        <f t="shared" si="262"/>
        <v>Normal</v>
      </c>
      <c r="AV728" s="17">
        <f t="shared" si="263"/>
        <v>239.23677966101695</v>
      </c>
    </row>
    <row r="729" spans="1:48">
      <c r="A729">
        <v>728</v>
      </c>
      <c r="B729" s="2">
        <v>46115</v>
      </c>
      <c r="C729" t="s">
        <v>46</v>
      </c>
      <c r="D729" t="s">
        <v>108</v>
      </c>
      <c r="E729" t="s">
        <v>109</v>
      </c>
      <c r="F729" t="s">
        <v>42</v>
      </c>
      <c r="G729" t="s">
        <v>36</v>
      </c>
      <c r="H729" t="s">
        <v>831</v>
      </c>
      <c r="I729" t="s">
        <v>205</v>
      </c>
      <c r="J729" s="4">
        <v>757</v>
      </c>
      <c r="K729" s="4">
        <v>684</v>
      </c>
      <c r="L729" s="4">
        <v>584</v>
      </c>
      <c r="M729" s="4">
        <v>100</v>
      </c>
      <c r="N729" s="4">
        <v>40</v>
      </c>
      <c r="O729" s="4">
        <v>19</v>
      </c>
      <c r="P729" t="s">
        <v>33</v>
      </c>
      <c r="Q729" s="4">
        <v>45</v>
      </c>
      <c r="R729" s="4">
        <v>48</v>
      </c>
      <c r="S729" s="4">
        <v>82.1</v>
      </c>
      <c r="T729" s="5">
        <v>4.1100000000000003</v>
      </c>
      <c r="U729" s="5">
        <v>24.71</v>
      </c>
      <c r="V729" s="43">
        <v>14808.93</v>
      </c>
      <c r="W729" s="5">
        <v>7.45</v>
      </c>
      <c r="X729" s="6" t="s">
        <v>34</v>
      </c>
      <c r="Y729" s="4">
        <v>33</v>
      </c>
      <c r="Z729" s="43">
        <v>20956.48</v>
      </c>
      <c r="AA729" s="8">
        <f t="shared" si="242"/>
        <v>0.90356671070013206</v>
      </c>
      <c r="AB729" s="8">
        <f t="shared" si="243"/>
        <v>0.14619883040935672</v>
      </c>
      <c r="AC729" s="8">
        <f t="shared" si="244"/>
        <v>5.8479532163742687E-2</v>
      </c>
      <c r="AD729" s="8">
        <f t="shared" si="245"/>
        <v>0.85380116959064323</v>
      </c>
      <c r="AE729" s="11">
        <f t="shared" si="246"/>
        <v>0.31666666666666665</v>
      </c>
      <c r="AF729" s="11">
        <f t="shared" si="247"/>
        <v>75</v>
      </c>
      <c r="AG729" s="11">
        <f t="shared" si="248"/>
        <v>9.1199999999999992</v>
      </c>
      <c r="AH729" s="13">
        <f t="shared" si="249"/>
        <v>9.1458333333333339</v>
      </c>
      <c r="AI729">
        <f t="shared" si="250"/>
        <v>9.4625000000000004</v>
      </c>
      <c r="AJ729" s="14">
        <f t="shared" si="251"/>
        <v>0.96653456627036549</v>
      </c>
      <c r="AK729">
        <f t="shared" si="252"/>
        <v>80</v>
      </c>
      <c r="AL729" s="8">
        <f t="shared" si="253"/>
        <v>0.9375</v>
      </c>
      <c r="AM729" s="8">
        <f t="shared" si="254"/>
        <v>0.85380116959064323</v>
      </c>
      <c r="AN729" s="16">
        <f t="shared" si="255"/>
        <v>0.77365157168570919</v>
      </c>
      <c r="AO729" s="16">
        <f t="shared" si="256"/>
        <v>0.85915902201497951</v>
      </c>
      <c r="AP729" s="17">
        <f t="shared" si="257"/>
        <v>14808.93</v>
      </c>
      <c r="AQ729" s="17">
        <f t="shared" si="258"/>
        <v>21.650482456140352</v>
      </c>
      <c r="AR729" s="17">
        <f t="shared" si="259"/>
        <v>6147.5499999999993</v>
      </c>
      <c r="AS729" s="17">
        <f t="shared" si="260"/>
        <v>8.9876461988304079</v>
      </c>
      <c r="AT729" s="18" t="str">
        <f t="shared" si="261"/>
        <v>High</v>
      </c>
      <c r="AU729" s="16" t="str">
        <f t="shared" si="262"/>
        <v>Warning</v>
      </c>
      <c r="AV729" s="17">
        <f t="shared" si="263"/>
        <v>866.0192982456141</v>
      </c>
    </row>
    <row r="730" spans="1:48">
      <c r="A730">
        <v>729</v>
      </c>
      <c r="B730" s="2">
        <v>46184</v>
      </c>
      <c r="C730" t="s">
        <v>46</v>
      </c>
      <c r="D730" t="s">
        <v>40</v>
      </c>
      <c r="E730" t="s">
        <v>67</v>
      </c>
      <c r="F730" t="s">
        <v>42</v>
      </c>
      <c r="G730" t="s">
        <v>58</v>
      </c>
      <c r="H730" t="s">
        <v>832</v>
      </c>
      <c r="I730" t="s">
        <v>129</v>
      </c>
      <c r="J730" s="4">
        <v>848</v>
      </c>
      <c r="K730" s="4">
        <v>891</v>
      </c>
      <c r="L730" s="4">
        <v>859</v>
      </c>
      <c r="M730" s="4">
        <v>32</v>
      </c>
      <c r="N730" s="4">
        <v>11</v>
      </c>
      <c r="O730" s="4">
        <v>15</v>
      </c>
      <c r="P730" t="s">
        <v>54</v>
      </c>
      <c r="Q730" s="4">
        <v>49</v>
      </c>
      <c r="R730" s="4">
        <v>50</v>
      </c>
      <c r="S730" s="4">
        <v>73.8</v>
      </c>
      <c r="T730" s="5">
        <v>2.29</v>
      </c>
      <c r="U730" s="5">
        <v>25.61</v>
      </c>
      <c r="V730" s="43">
        <v>20629.73</v>
      </c>
      <c r="W730" s="5">
        <v>10.69</v>
      </c>
      <c r="X730" s="6" t="s">
        <v>34</v>
      </c>
      <c r="Y730" s="4">
        <v>40</v>
      </c>
      <c r="Z730" s="43">
        <v>31745.99</v>
      </c>
      <c r="AA730" s="8">
        <f t="shared" si="242"/>
        <v>1.0507075471698113</v>
      </c>
      <c r="AB730" s="8">
        <f t="shared" si="243"/>
        <v>3.5914702581369251E-2</v>
      </c>
      <c r="AC730" s="8">
        <f t="shared" si="244"/>
        <v>1.2345679012345678E-2</v>
      </c>
      <c r="AD730" s="8">
        <f t="shared" si="245"/>
        <v>0.9640852974186308</v>
      </c>
      <c r="AE730" s="11">
        <f t="shared" si="246"/>
        <v>0.25</v>
      </c>
      <c r="AF730" s="11">
        <f t="shared" si="247"/>
        <v>72</v>
      </c>
      <c r="AG730" s="11">
        <f t="shared" si="248"/>
        <v>12.375</v>
      </c>
      <c r="AH730" s="13">
        <f t="shared" si="249"/>
        <v>11.292222222222222</v>
      </c>
      <c r="AI730">
        <f t="shared" si="250"/>
        <v>11.542222222222222</v>
      </c>
      <c r="AJ730" s="14">
        <f t="shared" si="251"/>
        <v>0.97834039276087792</v>
      </c>
      <c r="AK730">
        <f t="shared" si="252"/>
        <v>73.469387755102048</v>
      </c>
      <c r="AL730" s="8">
        <f t="shared" si="253"/>
        <v>0.97999999999999987</v>
      </c>
      <c r="AM730" s="8">
        <f t="shared" si="254"/>
        <v>0.9640852974186308</v>
      </c>
      <c r="AN730" s="16">
        <f t="shared" si="255"/>
        <v>0.92433951676090031</v>
      </c>
      <c r="AO730" s="16">
        <f t="shared" si="256"/>
        <v>0.85947338764118986</v>
      </c>
      <c r="AP730" s="17">
        <f t="shared" si="257"/>
        <v>20629.73</v>
      </c>
      <c r="AQ730" s="17">
        <f t="shared" si="258"/>
        <v>23.153456790123457</v>
      </c>
      <c r="AR730" s="17">
        <f t="shared" si="259"/>
        <v>11116.260000000002</v>
      </c>
      <c r="AS730" s="17">
        <f t="shared" si="260"/>
        <v>12.476161616161619</v>
      </c>
      <c r="AT730" s="18" t="str">
        <f t="shared" si="261"/>
        <v>High</v>
      </c>
      <c r="AU730" s="16" t="str">
        <f t="shared" si="262"/>
        <v>Normal</v>
      </c>
      <c r="AV730" s="17">
        <f t="shared" si="263"/>
        <v>254.68802469135801</v>
      </c>
    </row>
    <row r="731" spans="1:48">
      <c r="A731">
        <v>730</v>
      </c>
      <c r="B731" s="2">
        <v>46184</v>
      </c>
      <c r="C731" t="s">
        <v>46</v>
      </c>
      <c r="D731" t="s">
        <v>27</v>
      </c>
      <c r="E731" t="s">
        <v>28</v>
      </c>
      <c r="F731" t="s">
        <v>57</v>
      </c>
      <c r="G731" t="s">
        <v>30</v>
      </c>
      <c r="H731" t="s">
        <v>833</v>
      </c>
      <c r="I731" t="s">
        <v>265</v>
      </c>
      <c r="J731" s="4">
        <v>771</v>
      </c>
      <c r="K731" s="4">
        <v>711</v>
      </c>
      <c r="L731" s="4">
        <v>679</v>
      </c>
      <c r="M731" s="4">
        <v>32</v>
      </c>
      <c r="N731" s="4">
        <v>12</v>
      </c>
      <c r="O731" s="4">
        <v>38</v>
      </c>
      <c r="P731" t="s">
        <v>73</v>
      </c>
      <c r="Q731" s="4">
        <v>42</v>
      </c>
      <c r="R731" s="4">
        <v>44</v>
      </c>
      <c r="S731" s="4">
        <v>65.900000000000006</v>
      </c>
      <c r="T731" s="5">
        <v>1.65</v>
      </c>
      <c r="U731" s="5">
        <v>28.42</v>
      </c>
      <c r="V731" s="43">
        <v>12978.4</v>
      </c>
      <c r="W731" s="5">
        <v>8.73</v>
      </c>
      <c r="X731" s="6" t="s">
        <v>34</v>
      </c>
      <c r="Y731" s="4">
        <v>22</v>
      </c>
      <c r="Z731" s="43">
        <v>21902.49</v>
      </c>
      <c r="AA731" s="8">
        <f t="shared" si="242"/>
        <v>0.9221789883268483</v>
      </c>
      <c r="AB731" s="8">
        <f t="shared" si="243"/>
        <v>4.5007032348804502E-2</v>
      </c>
      <c r="AC731" s="8">
        <f t="shared" si="244"/>
        <v>1.6877637130801686E-2</v>
      </c>
      <c r="AD731" s="8">
        <f t="shared" si="245"/>
        <v>0.95499296765119546</v>
      </c>
      <c r="AE731" s="11">
        <f t="shared" si="246"/>
        <v>0.6333333333333333</v>
      </c>
      <c r="AF731" s="11">
        <f t="shared" si="247"/>
        <v>81.818181818181813</v>
      </c>
      <c r="AG731" s="11">
        <f t="shared" si="248"/>
        <v>8.69</v>
      </c>
      <c r="AH731" s="13">
        <f t="shared" si="249"/>
        <v>8.3616666666666664</v>
      </c>
      <c r="AI731">
        <f t="shared" si="250"/>
        <v>8.9949999999999992</v>
      </c>
      <c r="AJ731" s="14">
        <f t="shared" si="251"/>
        <v>0.92959051324810082</v>
      </c>
      <c r="AK731">
        <f t="shared" si="252"/>
        <v>85.714285714285708</v>
      </c>
      <c r="AL731" s="8">
        <f t="shared" si="253"/>
        <v>0.95454545454545459</v>
      </c>
      <c r="AM731" s="8">
        <f t="shared" si="254"/>
        <v>0.95499296765119546</v>
      </c>
      <c r="AN731" s="16">
        <f t="shared" si="255"/>
        <v>0.84740002099505629</v>
      </c>
      <c r="AO731" s="16">
        <f t="shared" si="256"/>
        <v>0.85923402923115411</v>
      </c>
      <c r="AP731" s="17">
        <f t="shared" si="257"/>
        <v>12978.4</v>
      </c>
      <c r="AQ731" s="17">
        <f t="shared" si="258"/>
        <v>18.253727144866385</v>
      </c>
      <c r="AR731" s="17">
        <f t="shared" si="259"/>
        <v>8924.090000000002</v>
      </c>
      <c r="AS731" s="17">
        <f t="shared" si="260"/>
        <v>12.551462728551339</v>
      </c>
      <c r="AT731" s="18" t="str">
        <f t="shared" si="261"/>
        <v>Low</v>
      </c>
      <c r="AU731" s="16" t="str">
        <f t="shared" si="262"/>
        <v>Warning</v>
      </c>
      <c r="AV731" s="17">
        <f t="shared" si="263"/>
        <v>219.04472573839661</v>
      </c>
    </row>
    <row r="732" spans="1:48">
      <c r="A732">
        <v>731</v>
      </c>
      <c r="B732" s="2">
        <v>46126</v>
      </c>
      <c r="C732" t="s">
        <v>46</v>
      </c>
      <c r="D732" t="s">
        <v>77</v>
      </c>
      <c r="E732" t="s">
        <v>78</v>
      </c>
      <c r="F732" t="s">
        <v>57</v>
      </c>
      <c r="G732" t="s">
        <v>47</v>
      </c>
      <c r="H732" t="s">
        <v>834</v>
      </c>
      <c r="I732" t="s">
        <v>119</v>
      </c>
      <c r="J732" s="4">
        <v>624</v>
      </c>
      <c r="K732" s="4">
        <v>482</v>
      </c>
      <c r="L732" s="4">
        <v>457</v>
      </c>
      <c r="M732" s="4">
        <v>25</v>
      </c>
      <c r="N732" s="4">
        <v>5</v>
      </c>
      <c r="O732" s="4">
        <v>20</v>
      </c>
      <c r="P732" t="s">
        <v>33</v>
      </c>
      <c r="Q732" s="4">
        <v>64</v>
      </c>
      <c r="R732" s="4">
        <v>67</v>
      </c>
      <c r="S732" s="4">
        <v>80.2</v>
      </c>
      <c r="T732" s="5">
        <v>1.22</v>
      </c>
      <c r="U732" s="5">
        <v>17.46</v>
      </c>
      <c r="V732" s="43">
        <v>15693.24</v>
      </c>
      <c r="W732" s="5">
        <v>5.76</v>
      </c>
      <c r="X732" s="6" t="s">
        <v>34</v>
      </c>
      <c r="Y732" s="4">
        <v>28</v>
      </c>
      <c r="Z732" s="43">
        <v>23357.06</v>
      </c>
      <c r="AA732" s="8">
        <f t="shared" si="242"/>
        <v>0.77243589743589747</v>
      </c>
      <c r="AB732" s="8">
        <f t="shared" si="243"/>
        <v>5.1867219917012451E-2</v>
      </c>
      <c r="AC732" s="8">
        <f t="shared" si="244"/>
        <v>1.0373443983402489E-2</v>
      </c>
      <c r="AD732" s="8">
        <f t="shared" si="245"/>
        <v>0.94813278008298751</v>
      </c>
      <c r="AE732" s="11">
        <f t="shared" si="246"/>
        <v>0.33333333333333331</v>
      </c>
      <c r="AF732" s="11">
        <f t="shared" si="247"/>
        <v>53.731343283582092</v>
      </c>
      <c r="AG732" s="11">
        <f t="shared" si="248"/>
        <v>8.9705555555555563</v>
      </c>
      <c r="AH732" s="13">
        <f t="shared" si="249"/>
        <v>10.76</v>
      </c>
      <c r="AI732">
        <f t="shared" si="250"/>
        <v>11.093333333333334</v>
      </c>
      <c r="AJ732" s="14">
        <f t="shared" si="251"/>
        <v>0.96995192307692302</v>
      </c>
      <c r="AK732">
        <f t="shared" si="252"/>
        <v>56.25</v>
      </c>
      <c r="AL732" s="8">
        <f t="shared" si="253"/>
        <v>0.95522388059701502</v>
      </c>
      <c r="AM732" s="8">
        <f t="shared" si="254"/>
        <v>0.94813278008298751</v>
      </c>
      <c r="AN732" s="16">
        <f t="shared" si="255"/>
        <v>0.87846515904359457</v>
      </c>
      <c r="AO732" s="16">
        <f t="shared" si="256"/>
        <v>0.85927785889128783</v>
      </c>
      <c r="AP732" s="17">
        <f t="shared" si="257"/>
        <v>15693.24</v>
      </c>
      <c r="AQ732" s="17">
        <f t="shared" si="258"/>
        <v>32.558589211618255</v>
      </c>
      <c r="AR732" s="17">
        <f t="shared" si="259"/>
        <v>7663.8200000000015</v>
      </c>
      <c r="AS732" s="17">
        <f t="shared" si="260"/>
        <v>15.900041493775937</v>
      </c>
      <c r="AT732" s="18" t="str">
        <f t="shared" si="261"/>
        <v>Medium</v>
      </c>
      <c r="AU732" s="16" t="str">
        <f t="shared" si="262"/>
        <v>Normal</v>
      </c>
      <c r="AV732" s="17">
        <f t="shared" si="263"/>
        <v>162.79294605809127</v>
      </c>
    </row>
    <row r="733" spans="1:48">
      <c r="A733">
        <v>732</v>
      </c>
      <c r="B733" s="2">
        <v>46069</v>
      </c>
      <c r="C733" t="s">
        <v>46</v>
      </c>
      <c r="D733" t="s">
        <v>55</v>
      </c>
      <c r="E733" t="s">
        <v>98</v>
      </c>
      <c r="F733" t="s">
        <v>42</v>
      </c>
      <c r="G733" t="s">
        <v>47</v>
      </c>
      <c r="H733" t="s">
        <v>835</v>
      </c>
      <c r="I733" t="s">
        <v>205</v>
      </c>
      <c r="J733" s="4">
        <v>458</v>
      </c>
      <c r="K733" s="4">
        <v>418</v>
      </c>
      <c r="L733" s="4">
        <v>379</v>
      </c>
      <c r="M733" s="4">
        <v>39</v>
      </c>
      <c r="N733" s="4">
        <v>10</v>
      </c>
      <c r="O733" s="4">
        <v>54</v>
      </c>
      <c r="P733" t="s">
        <v>83</v>
      </c>
      <c r="Q733" s="4">
        <v>64</v>
      </c>
      <c r="R733" s="4">
        <v>66</v>
      </c>
      <c r="S733" s="4">
        <v>76.599999999999994</v>
      </c>
      <c r="T733" s="5">
        <v>2.58</v>
      </c>
      <c r="U733" s="5">
        <v>19.09</v>
      </c>
      <c r="V733" s="43">
        <v>13181.78</v>
      </c>
      <c r="W733" s="5">
        <v>9.32</v>
      </c>
      <c r="X733" s="6" t="s">
        <v>45</v>
      </c>
      <c r="Y733" s="4">
        <v>14</v>
      </c>
      <c r="Z733" s="43">
        <v>20097.310000000001</v>
      </c>
      <c r="AA733" s="8">
        <f t="shared" si="242"/>
        <v>0.9126637554585153</v>
      </c>
      <c r="AB733" s="8">
        <f t="shared" si="243"/>
        <v>9.3301435406698566E-2</v>
      </c>
      <c r="AC733" s="8">
        <f t="shared" si="244"/>
        <v>2.3923444976076555E-2</v>
      </c>
      <c r="AD733" s="8">
        <f t="shared" si="245"/>
        <v>0.90669856459330145</v>
      </c>
      <c r="AE733" s="11">
        <f t="shared" si="246"/>
        <v>0.9</v>
      </c>
      <c r="AF733" s="11">
        <f t="shared" si="247"/>
        <v>54.545454545454547</v>
      </c>
      <c r="AG733" s="11">
        <f t="shared" si="248"/>
        <v>7.6633333333333331</v>
      </c>
      <c r="AH733" s="13">
        <f t="shared" si="249"/>
        <v>7.242222222222221</v>
      </c>
      <c r="AI733">
        <f t="shared" si="250"/>
        <v>8.1422222222222214</v>
      </c>
      <c r="AJ733" s="14">
        <f t="shared" si="251"/>
        <v>0.88946506550218341</v>
      </c>
      <c r="AK733">
        <f t="shared" si="252"/>
        <v>56.25</v>
      </c>
      <c r="AL733" s="8">
        <f t="shared" si="253"/>
        <v>0.96969696969696972</v>
      </c>
      <c r="AM733" s="8">
        <f t="shared" si="254"/>
        <v>0.90669856459330145</v>
      </c>
      <c r="AN733" s="16">
        <f t="shared" si="255"/>
        <v>0.78203801032408882</v>
      </c>
      <c r="AO733" s="16">
        <f t="shared" si="256"/>
        <v>0.85920653063793362</v>
      </c>
      <c r="AP733" s="17">
        <f t="shared" si="257"/>
        <v>13181.78</v>
      </c>
      <c r="AQ733" s="17">
        <f t="shared" si="258"/>
        <v>31.535358851674644</v>
      </c>
      <c r="AR733" s="17">
        <f t="shared" si="259"/>
        <v>6915.5300000000007</v>
      </c>
      <c r="AS733" s="17">
        <f t="shared" si="260"/>
        <v>16.544330143540673</v>
      </c>
      <c r="AT733" s="18" t="str">
        <f t="shared" si="261"/>
        <v>High</v>
      </c>
      <c r="AU733" s="16" t="str">
        <f t="shared" si="262"/>
        <v>Warning</v>
      </c>
      <c r="AV733" s="17">
        <f t="shared" si="263"/>
        <v>315.35358851674641</v>
      </c>
    </row>
    <row r="734" spans="1:48">
      <c r="A734">
        <v>733</v>
      </c>
      <c r="B734" s="2">
        <v>46035</v>
      </c>
      <c r="C734" t="s">
        <v>26</v>
      </c>
      <c r="D734" t="s">
        <v>40</v>
      </c>
      <c r="E734" t="s">
        <v>41</v>
      </c>
      <c r="F734" t="s">
        <v>57</v>
      </c>
      <c r="G734" t="s">
        <v>103</v>
      </c>
      <c r="H734" t="s">
        <v>836</v>
      </c>
      <c r="I734" t="s">
        <v>100</v>
      </c>
      <c r="J734" s="4">
        <v>717</v>
      </c>
      <c r="K734" s="4">
        <v>644</v>
      </c>
      <c r="L734" s="4">
        <v>609</v>
      </c>
      <c r="M734" s="4">
        <v>35</v>
      </c>
      <c r="N734" s="4">
        <v>14</v>
      </c>
      <c r="O734" s="4">
        <v>54</v>
      </c>
      <c r="P734" t="s">
        <v>33</v>
      </c>
      <c r="Q734" s="4">
        <v>57</v>
      </c>
      <c r="R734" s="4">
        <v>59</v>
      </c>
      <c r="S734" s="4">
        <v>72.900000000000006</v>
      </c>
      <c r="T734" s="5">
        <v>2.08</v>
      </c>
      <c r="U734" s="5">
        <v>22.46</v>
      </c>
      <c r="V734" s="43">
        <v>17284.73</v>
      </c>
      <c r="W734" s="5">
        <v>8.2899999999999991</v>
      </c>
      <c r="X734" s="6" t="s">
        <v>34</v>
      </c>
      <c r="Y734" s="4">
        <v>31</v>
      </c>
      <c r="Z734" s="43">
        <v>27545.69</v>
      </c>
      <c r="AA734" s="8">
        <f t="shared" si="242"/>
        <v>0.89818688981868899</v>
      </c>
      <c r="AB734" s="8">
        <f t="shared" si="243"/>
        <v>5.434782608695652E-2</v>
      </c>
      <c r="AC734" s="8">
        <f t="shared" si="244"/>
        <v>2.1739130434782608E-2</v>
      </c>
      <c r="AD734" s="8">
        <f t="shared" si="245"/>
        <v>0.94565217391304346</v>
      </c>
      <c r="AE734" s="11">
        <f t="shared" si="246"/>
        <v>0.9</v>
      </c>
      <c r="AF734" s="11">
        <f t="shared" si="247"/>
        <v>61.016949152542374</v>
      </c>
      <c r="AG734" s="11">
        <f t="shared" si="248"/>
        <v>10.554444444444444</v>
      </c>
      <c r="AH734" s="13">
        <f t="shared" si="249"/>
        <v>10.452499999999999</v>
      </c>
      <c r="AI734">
        <f t="shared" si="250"/>
        <v>11.352499999999999</v>
      </c>
      <c r="AJ734" s="14">
        <f t="shared" si="251"/>
        <v>0.92072230786170439</v>
      </c>
      <c r="AK734">
        <f t="shared" si="252"/>
        <v>63.157894736842103</v>
      </c>
      <c r="AL734" s="8">
        <f t="shared" si="253"/>
        <v>0.96610169491525433</v>
      </c>
      <c r="AM734" s="8">
        <f t="shared" si="254"/>
        <v>0.94565217391304346</v>
      </c>
      <c r="AN734" s="16">
        <f t="shared" si="255"/>
        <v>0.84116837227085339</v>
      </c>
      <c r="AO734" s="16">
        <f t="shared" si="256"/>
        <v>0.8594944728779107</v>
      </c>
      <c r="AP734" s="17">
        <f t="shared" si="257"/>
        <v>17284.73</v>
      </c>
      <c r="AQ734" s="17">
        <f t="shared" si="258"/>
        <v>26.839642857142856</v>
      </c>
      <c r="AR734" s="17">
        <f t="shared" si="259"/>
        <v>10260.959999999999</v>
      </c>
      <c r="AS734" s="17">
        <f t="shared" si="260"/>
        <v>15.933167701863352</v>
      </c>
      <c r="AT734" s="18" t="str">
        <f t="shared" si="261"/>
        <v>High</v>
      </c>
      <c r="AU734" s="16" t="str">
        <f t="shared" si="262"/>
        <v>Warning</v>
      </c>
      <c r="AV734" s="17">
        <f t="shared" si="263"/>
        <v>375.755</v>
      </c>
    </row>
    <row r="735" spans="1:48">
      <c r="A735">
        <v>734</v>
      </c>
      <c r="B735" s="2">
        <v>46190</v>
      </c>
      <c r="C735" t="s">
        <v>46</v>
      </c>
      <c r="D735" t="s">
        <v>55</v>
      </c>
      <c r="E735" t="s">
        <v>92</v>
      </c>
      <c r="F735" t="s">
        <v>57</v>
      </c>
      <c r="G735" t="s">
        <v>47</v>
      </c>
      <c r="H735" t="s">
        <v>837</v>
      </c>
      <c r="I735" t="s">
        <v>149</v>
      </c>
      <c r="J735" s="4">
        <v>538</v>
      </c>
      <c r="K735" s="4">
        <v>513</v>
      </c>
      <c r="L735" s="4">
        <v>486</v>
      </c>
      <c r="M735" s="4">
        <v>27</v>
      </c>
      <c r="N735" s="4">
        <v>11</v>
      </c>
      <c r="O735" s="4">
        <v>21</v>
      </c>
      <c r="P735" t="s">
        <v>73</v>
      </c>
      <c r="Q735" s="4">
        <v>64</v>
      </c>
      <c r="R735" s="4">
        <v>65</v>
      </c>
      <c r="S735" s="4">
        <v>70.8</v>
      </c>
      <c r="T735" s="5">
        <v>2.19</v>
      </c>
      <c r="U735" s="5">
        <v>19.38</v>
      </c>
      <c r="V735" s="43">
        <v>16178.04</v>
      </c>
      <c r="W735" s="5">
        <v>8.1199999999999992</v>
      </c>
      <c r="X735" s="6" t="s">
        <v>45</v>
      </c>
      <c r="Y735" s="4">
        <v>27</v>
      </c>
      <c r="Z735" s="43">
        <v>25899.77</v>
      </c>
      <c r="AA735" s="8">
        <f t="shared" si="242"/>
        <v>0.95353159851301117</v>
      </c>
      <c r="AB735" s="8">
        <f t="shared" si="243"/>
        <v>5.2631578947368418E-2</v>
      </c>
      <c r="AC735" s="8">
        <f t="shared" si="244"/>
        <v>2.1442495126705652E-2</v>
      </c>
      <c r="AD735" s="8">
        <f t="shared" si="245"/>
        <v>0.94736842105263153</v>
      </c>
      <c r="AE735" s="11">
        <f t="shared" si="246"/>
        <v>0.35</v>
      </c>
      <c r="AF735" s="11">
        <f t="shared" si="247"/>
        <v>55.384615384615387</v>
      </c>
      <c r="AG735" s="11">
        <f t="shared" si="248"/>
        <v>9.2624999999999993</v>
      </c>
      <c r="AH735" s="13">
        <f t="shared" si="249"/>
        <v>9.2144444444444442</v>
      </c>
      <c r="AI735">
        <f t="shared" si="250"/>
        <v>9.5644444444444439</v>
      </c>
      <c r="AJ735" s="14">
        <f t="shared" si="251"/>
        <v>0.96340613382899631</v>
      </c>
      <c r="AK735">
        <f t="shared" si="252"/>
        <v>56.25</v>
      </c>
      <c r="AL735" s="8">
        <f t="shared" si="253"/>
        <v>0.98461538461538467</v>
      </c>
      <c r="AM735" s="8">
        <f t="shared" si="254"/>
        <v>0.94736842105263153</v>
      </c>
      <c r="AN735" s="16">
        <f t="shared" si="255"/>
        <v>0.89865900094818119</v>
      </c>
      <c r="AO735" s="16">
        <f t="shared" si="256"/>
        <v>0.85956310995883589</v>
      </c>
      <c r="AP735" s="17">
        <f t="shared" si="257"/>
        <v>16178.04</v>
      </c>
      <c r="AQ735" s="17">
        <f t="shared" si="258"/>
        <v>31.536140350877194</v>
      </c>
      <c r="AR735" s="17">
        <f t="shared" si="259"/>
        <v>9721.73</v>
      </c>
      <c r="AS735" s="17">
        <f t="shared" si="260"/>
        <v>18.950740740740741</v>
      </c>
      <c r="AT735" s="18" t="str">
        <f t="shared" si="261"/>
        <v>Medium</v>
      </c>
      <c r="AU735" s="16" t="str">
        <f t="shared" si="262"/>
        <v>Normal</v>
      </c>
      <c r="AV735" s="17">
        <f t="shared" si="263"/>
        <v>346.89754385964915</v>
      </c>
    </row>
    <row r="736" spans="1:48">
      <c r="A736">
        <v>735</v>
      </c>
      <c r="B736" s="2">
        <v>46163</v>
      </c>
      <c r="C736" t="s">
        <v>26</v>
      </c>
      <c r="D736" t="s">
        <v>27</v>
      </c>
      <c r="E736" t="s">
        <v>28</v>
      </c>
      <c r="F736" t="s">
        <v>29</v>
      </c>
      <c r="G736" t="s">
        <v>58</v>
      </c>
      <c r="H736" t="s">
        <v>838</v>
      </c>
      <c r="I736" t="s">
        <v>38</v>
      </c>
      <c r="J736" s="4">
        <v>642</v>
      </c>
      <c r="K736" s="4">
        <v>734</v>
      </c>
      <c r="L736" s="4">
        <v>674</v>
      </c>
      <c r="M736" s="4">
        <v>60</v>
      </c>
      <c r="N736" s="4">
        <v>25</v>
      </c>
      <c r="O736" s="4">
        <v>5</v>
      </c>
      <c r="P736" t="s">
        <v>73</v>
      </c>
      <c r="Q736" s="4">
        <v>49</v>
      </c>
      <c r="R736" s="4">
        <v>52</v>
      </c>
      <c r="S736" s="4">
        <v>85.7</v>
      </c>
      <c r="T736" s="5">
        <v>2.66</v>
      </c>
      <c r="U736" s="5">
        <v>28.96</v>
      </c>
      <c r="V736" s="43">
        <v>15939.94</v>
      </c>
      <c r="W736" s="5">
        <v>9.9600000000000009</v>
      </c>
      <c r="X736" s="6" t="s">
        <v>50</v>
      </c>
      <c r="Y736" s="4">
        <v>55</v>
      </c>
      <c r="Z736" s="43">
        <v>26144.49</v>
      </c>
      <c r="AA736" s="8">
        <f t="shared" si="242"/>
        <v>1.1433021806853583</v>
      </c>
      <c r="AB736" s="8">
        <f t="shared" si="243"/>
        <v>8.1743869209809264E-2</v>
      </c>
      <c r="AC736" s="8">
        <f t="shared" si="244"/>
        <v>3.4059945504087197E-2</v>
      </c>
      <c r="AD736" s="8">
        <f t="shared" si="245"/>
        <v>0.91825613079019075</v>
      </c>
      <c r="AE736" s="11">
        <f t="shared" si="246"/>
        <v>8.3333333333333329E-2</v>
      </c>
      <c r="AF736" s="11">
        <f t="shared" si="247"/>
        <v>69.230769230769226</v>
      </c>
      <c r="AG736" s="11">
        <f t="shared" si="248"/>
        <v>10.602222222222222</v>
      </c>
      <c r="AH736" s="13">
        <f t="shared" si="249"/>
        <v>8.6549999999999994</v>
      </c>
      <c r="AI736">
        <f t="shared" si="250"/>
        <v>8.7383333333333333</v>
      </c>
      <c r="AJ736" s="14">
        <f t="shared" si="251"/>
        <v>0.99046347510966992</v>
      </c>
      <c r="AK736">
        <f t="shared" si="252"/>
        <v>73.469387755102048</v>
      </c>
      <c r="AL736" s="8">
        <f t="shared" si="253"/>
        <v>0.94230769230769218</v>
      </c>
      <c r="AM736" s="8">
        <f t="shared" si="254"/>
        <v>0.91825613079019075</v>
      </c>
      <c r="AN736" s="16">
        <f t="shared" si="255"/>
        <v>0.85702805305418028</v>
      </c>
      <c r="AO736" s="16">
        <f t="shared" si="256"/>
        <v>0.85941613292504115</v>
      </c>
      <c r="AP736" s="17">
        <f t="shared" si="257"/>
        <v>15939.94</v>
      </c>
      <c r="AQ736" s="17">
        <f t="shared" si="258"/>
        <v>21.716539509536787</v>
      </c>
      <c r="AR736" s="17">
        <f t="shared" si="259"/>
        <v>10204.550000000001</v>
      </c>
      <c r="AS736" s="17">
        <f t="shared" si="260"/>
        <v>13.90265667574932</v>
      </c>
      <c r="AT736" s="18" t="str">
        <f t="shared" si="261"/>
        <v>High</v>
      </c>
      <c r="AU736" s="16" t="str">
        <f t="shared" si="262"/>
        <v>Normal</v>
      </c>
      <c r="AV736" s="17">
        <f t="shared" si="263"/>
        <v>542.91348773841969</v>
      </c>
    </row>
    <row r="737" spans="1:48">
      <c r="A737">
        <v>736</v>
      </c>
      <c r="B737" s="2">
        <v>46108</v>
      </c>
      <c r="C737" t="s">
        <v>46</v>
      </c>
      <c r="D737" t="s">
        <v>27</v>
      </c>
      <c r="E737" t="s">
        <v>51</v>
      </c>
      <c r="F737" t="s">
        <v>29</v>
      </c>
      <c r="G737" t="s">
        <v>58</v>
      </c>
      <c r="H737" t="s">
        <v>839</v>
      </c>
      <c r="I737" t="s">
        <v>111</v>
      </c>
      <c r="J737" s="4">
        <v>657</v>
      </c>
      <c r="K737" s="4">
        <v>643</v>
      </c>
      <c r="L737" s="4">
        <v>624</v>
      </c>
      <c r="M737" s="4">
        <v>19</v>
      </c>
      <c r="N737" s="4">
        <v>6</v>
      </c>
      <c r="O737" s="4">
        <v>34</v>
      </c>
      <c r="P737" t="s">
        <v>33</v>
      </c>
      <c r="Q737" s="4">
        <v>49</v>
      </c>
      <c r="R737" s="4">
        <v>50</v>
      </c>
      <c r="S737" s="4">
        <v>70.8</v>
      </c>
      <c r="T737" s="5">
        <v>2.52</v>
      </c>
      <c r="U737" s="5">
        <v>25.34</v>
      </c>
      <c r="V737" s="43">
        <v>14269.38</v>
      </c>
      <c r="W737" s="5">
        <v>9.56</v>
      </c>
      <c r="X737" s="6" t="s">
        <v>34</v>
      </c>
      <c r="Y737" s="4">
        <v>31</v>
      </c>
      <c r="Z737" s="43">
        <v>23315.52</v>
      </c>
      <c r="AA737" s="8">
        <f t="shared" si="242"/>
        <v>0.9786910197869102</v>
      </c>
      <c r="AB737" s="8">
        <f t="shared" si="243"/>
        <v>2.9548989113530325E-2</v>
      </c>
      <c r="AC737" s="8">
        <f t="shared" si="244"/>
        <v>9.3312597200622092E-3</v>
      </c>
      <c r="AD737" s="8">
        <f t="shared" si="245"/>
        <v>0.97045101088646968</v>
      </c>
      <c r="AE737" s="11">
        <f t="shared" si="246"/>
        <v>0.56666666666666665</v>
      </c>
      <c r="AF737" s="11">
        <f t="shared" si="247"/>
        <v>72</v>
      </c>
      <c r="AG737" s="11">
        <f t="shared" si="248"/>
        <v>8.9305555555555554</v>
      </c>
      <c r="AH737" s="13">
        <f t="shared" si="249"/>
        <v>8.3758333333333344</v>
      </c>
      <c r="AI737">
        <f t="shared" si="250"/>
        <v>8.9425000000000008</v>
      </c>
      <c r="AJ737" s="14">
        <f t="shared" si="251"/>
        <v>0.93663218712142393</v>
      </c>
      <c r="AK737">
        <f t="shared" si="252"/>
        <v>73.469387755102048</v>
      </c>
      <c r="AL737" s="8">
        <f t="shared" si="253"/>
        <v>0.97999999999999987</v>
      </c>
      <c r="AM737" s="8">
        <f t="shared" si="254"/>
        <v>0.97045101088646968</v>
      </c>
      <c r="AN737" s="16">
        <f t="shared" si="255"/>
        <v>0.89077653976437499</v>
      </c>
      <c r="AO737" s="16">
        <f t="shared" si="256"/>
        <v>0.85942514454719554</v>
      </c>
      <c r="AP737" s="17">
        <f t="shared" si="257"/>
        <v>14269.38</v>
      </c>
      <c r="AQ737" s="17">
        <f t="shared" si="258"/>
        <v>22.191881804043543</v>
      </c>
      <c r="AR737" s="17">
        <f t="shared" si="259"/>
        <v>9046.1400000000012</v>
      </c>
      <c r="AS737" s="17">
        <f t="shared" si="260"/>
        <v>14.068646967340593</v>
      </c>
      <c r="AT737" s="18" t="str">
        <f t="shared" si="261"/>
        <v>High</v>
      </c>
      <c r="AU737" s="16" t="str">
        <f t="shared" si="262"/>
        <v>Normal</v>
      </c>
      <c r="AV737" s="17">
        <f t="shared" si="263"/>
        <v>133.15129082426125</v>
      </c>
    </row>
    <row r="738" spans="1:48">
      <c r="A738">
        <v>737</v>
      </c>
      <c r="B738" s="2">
        <v>46107</v>
      </c>
      <c r="C738" t="s">
        <v>26</v>
      </c>
      <c r="D738" t="s">
        <v>27</v>
      </c>
      <c r="E738" t="s">
        <v>51</v>
      </c>
      <c r="F738" t="s">
        <v>42</v>
      </c>
      <c r="G738" t="s">
        <v>30</v>
      </c>
      <c r="H738" t="s">
        <v>840</v>
      </c>
      <c r="I738" t="s">
        <v>65</v>
      </c>
      <c r="J738" s="4">
        <v>935</v>
      </c>
      <c r="K738" s="4">
        <v>921</v>
      </c>
      <c r="L738" s="4">
        <v>882</v>
      </c>
      <c r="M738" s="4">
        <v>39</v>
      </c>
      <c r="N738" s="4">
        <v>8</v>
      </c>
      <c r="O738" s="4">
        <v>24</v>
      </c>
      <c r="P738" t="s">
        <v>81</v>
      </c>
      <c r="Q738" s="4">
        <v>42</v>
      </c>
      <c r="R738" s="4">
        <v>46</v>
      </c>
      <c r="S738" s="4">
        <v>70.2</v>
      </c>
      <c r="T738" s="5">
        <v>2.0299999999999998</v>
      </c>
      <c r="U738" s="5">
        <v>31.65</v>
      </c>
      <c r="V738" s="43">
        <v>17640.8</v>
      </c>
      <c r="W738" s="5">
        <v>9.1</v>
      </c>
      <c r="X738" s="6" t="s">
        <v>34</v>
      </c>
      <c r="Y738" s="4">
        <v>32</v>
      </c>
      <c r="Z738" s="43">
        <v>28895.25</v>
      </c>
      <c r="AA738" s="8">
        <f t="shared" si="242"/>
        <v>0.9850267379679144</v>
      </c>
      <c r="AB738" s="8">
        <f t="shared" si="243"/>
        <v>4.2345276872964167E-2</v>
      </c>
      <c r="AC738" s="8">
        <f t="shared" si="244"/>
        <v>8.6862106406080351E-3</v>
      </c>
      <c r="AD738" s="8">
        <f t="shared" si="245"/>
        <v>0.95765472312703581</v>
      </c>
      <c r="AE738" s="11">
        <f t="shared" si="246"/>
        <v>0.4</v>
      </c>
      <c r="AF738" s="11">
        <f t="shared" si="247"/>
        <v>78.260869565217391</v>
      </c>
      <c r="AG738" s="11">
        <f t="shared" si="248"/>
        <v>11.768333333333333</v>
      </c>
      <c r="AH738" s="13">
        <f t="shared" si="249"/>
        <v>10.508333333333333</v>
      </c>
      <c r="AI738">
        <f t="shared" si="250"/>
        <v>10.908333333333333</v>
      </c>
      <c r="AJ738" s="14">
        <f t="shared" si="251"/>
        <v>0.96333078686019857</v>
      </c>
      <c r="AK738">
        <f t="shared" si="252"/>
        <v>85.714285714285708</v>
      </c>
      <c r="AL738" s="8">
        <f t="shared" si="253"/>
        <v>0.91304347826086962</v>
      </c>
      <c r="AM738" s="8">
        <f t="shared" si="254"/>
        <v>0.95765472312703581</v>
      </c>
      <c r="AN738" s="16">
        <f t="shared" si="255"/>
        <v>0.84231755814684406</v>
      </c>
      <c r="AO738" s="16">
        <f t="shared" si="256"/>
        <v>0.85930638926228176</v>
      </c>
      <c r="AP738" s="17">
        <f t="shared" si="257"/>
        <v>17640.8</v>
      </c>
      <c r="AQ738" s="17">
        <f t="shared" si="258"/>
        <v>19.153963083604776</v>
      </c>
      <c r="AR738" s="17">
        <f t="shared" si="259"/>
        <v>11254.45</v>
      </c>
      <c r="AS738" s="17">
        <f t="shared" si="260"/>
        <v>12.219815418023888</v>
      </c>
      <c r="AT738" s="18" t="str">
        <f t="shared" si="261"/>
        <v>Medium</v>
      </c>
      <c r="AU738" s="16" t="str">
        <f t="shared" si="262"/>
        <v>Warning</v>
      </c>
      <c r="AV738" s="17">
        <f t="shared" si="263"/>
        <v>153.2317046688382</v>
      </c>
    </row>
    <row r="739" spans="1:48">
      <c r="A739">
        <v>738</v>
      </c>
      <c r="B739" s="2">
        <v>46108</v>
      </c>
      <c r="C739" t="s">
        <v>46</v>
      </c>
      <c r="D739" t="s">
        <v>108</v>
      </c>
      <c r="E739" t="s">
        <v>109</v>
      </c>
      <c r="F739" t="s">
        <v>42</v>
      </c>
      <c r="G739" t="s">
        <v>47</v>
      </c>
      <c r="H739" t="s">
        <v>841</v>
      </c>
      <c r="I739" t="s">
        <v>197</v>
      </c>
      <c r="J739" s="4">
        <v>532</v>
      </c>
      <c r="K739" s="4">
        <v>499</v>
      </c>
      <c r="L739" s="4">
        <v>415</v>
      </c>
      <c r="M739" s="4">
        <v>84</v>
      </c>
      <c r="N739" s="4">
        <v>31</v>
      </c>
      <c r="O739" s="4">
        <v>49</v>
      </c>
      <c r="P739" t="s">
        <v>83</v>
      </c>
      <c r="Q739" s="4">
        <v>64</v>
      </c>
      <c r="R739" s="4">
        <v>66</v>
      </c>
      <c r="S739" s="4">
        <v>88.1</v>
      </c>
      <c r="T739" s="5">
        <v>3.6</v>
      </c>
      <c r="U739" s="5">
        <v>21.7</v>
      </c>
      <c r="V739" s="43">
        <v>15227.77</v>
      </c>
      <c r="W739" s="5">
        <v>8.36</v>
      </c>
      <c r="X739" s="6" t="s">
        <v>34</v>
      </c>
      <c r="Y739" s="4">
        <v>36</v>
      </c>
      <c r="Z739" s="43">
        <v>21530.720000000001</v>
      </c>
      <c r="AA739" s="8">
        <f t="shared" si="242"/>
        <v>0.93796992481203012</v>
      </c>
      <c r="AB739" s="8">
        <f t="shared" si="243"/>
        <v>0.16833667334669339</v>
      </c>
      <c r="AC739" s="8">
        <f t="shared" si="244"/>
        <v>6.2124248496993988E-2</v>
      </c>
      <c r="AD739" s="8">
        <f t="shared" si="245"/>
        <v>0.83166332665330667</v>
      </c>
      <c r="AE739" s="11">
        <f t="shared" si="246"/>
        <v>0.81666666666666665</v>
      </c>
      <c r="AF739" s="11">
        <f t="shared" si="247"/>
        <v>54.545454545454547</v>
      </c>
      <c r="AG739" s="11">
        <f t="shared" si="248"/>
        <v>9.1483333333333334</v>
      </c>
      <c r="AH739" s="13">
        <f t="shared" si="249"/>
        <v>8.6411111111111119</v>
      </c>
      <c r="AI739">
        <f t="shared" si="250"/>
        <v>9.4577777777777783</v>
      </c>
      <c r="AJ739" s="14">
        <f t="shared" si="251"/>
        <v>0.91365131578947367</v>
      </c>
      <c r="AK739">
        <f t="shared" si="252"/>
        <v>56.25</v>
      </c>
      <c r="AL739" s="8">
        <f t="shared" si="253"/>
        <v>0.96969696969696972</v>
      </c>
      <c r="AM739" s="8">
        <f t="shared" si="254"/>
        <v>0.83166332665330667</v>
      </c>
      <c r="AN739" s="16">
        <f t="shared" si="255"/>
        <v>0.73682452624547345</v>
      </c>
      <c r="AO739" s="16">
        <f t="shared" si="256"/>
        <v>0.85937098557831015</v>
      </c>
      <c r="AP739" s="17">
        <f t="shared" si="257"/>
        <v>15227.77</v>
      </c>
      <c r="AQ739" s="17">
        <f t="shared" si="258"/>
        <v>30.516573146292586</v>
      </c>
      <c r="AR739" s="17">
        <f t="shared" si="259"/>
        <v>6302.9500000000007</v>
      </c>
      <c r="AS739" s="17">
        <f t="shared" si="260"/>
        <v>12.631162324649299</v>
      </c>
      <c r="AT739" s="18" t="str">
        <f t="shared" si="261"/>
        <v>High</v>
      </c>
      <c r="AU739" s="16" t="str">
        <f t="shared" si="262"/>
        <v>Warning</v>
      </c>
      <c r="AV739" s="17">
        <f t="shared" si="263"/>
        <v>946.0137675350702</v>
      </c>
    </row>
    <row r="740" spans="1:48">
      <c r="A740">
        <v>739</v>
      </c>
      <c r="B740" s="2">
        <v>46141</v>
      </c>
      <c r="C740" t="s">
        <v>26</v>
      </c>
      <c r="D740" t="s">
        <v>55</v>
      </c>
      <c r="E740" t="s">
        <v>56</v>
      </c>
      <c r="F740" t="s">
        <v>29</v>
      </c>
      <c r="G740" t="s">
        <v>58</v>
      </c>
      <c r="H740" t="s">
        <v>842</v>
      </c>
      <c r="I740" t="s">
        <v>119</v>
      </c>
      <c r="J740" s="4">
        <v>796</v>
      </c>
      <c r="K740" s="4">
        <v>785</v>
      </c>
      <c r="L740" s="4">
        <v>732</v>
      </c>
      <c r="M740" s="4">
        <v>53</v>
      </c>
      <c r="N740" s="4">
        <v>10</v>
      </c>
      <c r="O740" s="4">
        <v>49</v>
      </c>
      <c r="P740" t="s">
        <v>33</v>
      </c>
      <c r="Q740" s="4">
        <v>49</v>
      </c>
      <c r="R740" s="4">
        <v>48</v>
      </c>
      <c r="S740" s="4">
        <v>69.099999999999994</v>
      </c>
      <c r="T740" s="5">
        <v>1.72</v>
      </c>
      <c r="U740" s="5">
        <v>33.979999999999997</v>
      </c>
      <c r="V740" s="43">
        <v>16491.8</v>
      </c>
      <c r="W740" s="5">
        <v>8.9600000000000009</v>
      </c>
      <c r="X740" s="6" t="s">
        <v>45</v>
      </c>
      <c r="Y740" s="4">
        <v>27</v>
      </c>
      <c r="Z740" s="43">
        <v>26988.66</v>
      </c>
      <c r="AA740" s="8">
        <f t="shared" si="242"/>
        <v>0.98618090452261309</v>
      </c>
      <c r="AB740" s="8">
        <f t="shared" si="243"/>
        <v>6.751592356687898E-2</v>
      </c>
      <c r="AC740" s="8">
        <f t="shared" si="244"/>
        <v>1.2738853503184714E-2</v>
      </c>
      <c r="AD740" s="8">
        <f t="shared" si="245"/>
        <v>0.93248407643312103</v>
      </c>
      <c r="AE740" s="11">
        <f t="shared" si="246"/>
        <v>0.81666666666666665</v>
      </c>
      <c r="AF740" s="11">
        <f t="shared" si="247"/>
        <v>75</v>
      </c>
      <c r="AG740" s="11">
        <f t="shared" si="248"/>
        <v>10.466666666666667</v>
      </c>
      <c r="AH740" s="13">
        <f t="shared" si="249"/>
        <v>10.017777777777779</v>
      </c>
      <c r="AI740">
        <f t="shared" si="250"/>
        <v>10.834444444444445</v>
      </c>
      <c r="AJ740" s="14">
        <f t="shared" si="251"/>
        <v>0.92462311557788945</v>
      </c>
      <c r="AK740">
        <f t="shared" si="252"/>
        <v>73.469387755102048</v>
      </c>
      <c r="AL740" s="8">
        <f t="shared" si="253"/>
        <v>1.0208333333333333</v>
      </c>
      <c r="AM740" s="8">
        <f t="shared" si="254"/>
        <v>0.93248407643312103</v>
      </c>
      <c r="AN740" s="16">
        <f t="shared" si="255"/>
        <v>0.88015875556124568</v>
      </c>
      <c r="AO740" s="16">
        <f t="shared" si="256"/>
        <v>0.85983872015591645</v>
      </c>
      <c r="AP740" s="17">
        <f t="shared" si="257"/>
        <v>16491.8</v>
      </c>
      <c r="AQ740" s="17">
        <f t="shared" si="258"/>
        <v>21.008662420382166</v>
      </c>
      <c r="AR740" s="17">
        <f t="shared" si="259"/>
        <v>10496.86</v>
      </c>
      <c r="AS740" s="17">
        <f t="shared" si="260"/>
        <v>13.371796178343949</v>
      </c>
      <c r="AT740" s="18" t="str">
        <f t="shared" si="261"/>
        <v>Medium</v>
      </c>
      <c r="AU740" s="16" t="str">
        <f t="shared" si="262"/>
        <v>Normal</v>
      </c>
      <c r="AV740" s="17">
        <f t="shared" si="263"/>
        <v>210.08662420382166</v>
      </c>
    </row>
    <row r="741" spans="1:48">
      <c r="A741">
        <v>740</v>
      </c>
      <c r="B741" s="2">
        <v>46116</v>
      </c>
      <c r="C741" t="s">
        <v>26</v>
      </c>
      <c r="D741" t="s">
        <v>40</v>
      </c>
      <c r="E741" t="s">
        <v>67</v>
      </c>
      <c r="F741" t="s">
        <v>42</v>
      </c>
      <c r="G741" t="s">
        <v>103</v>
      </c>
      <c r="H741" t="s">
        <v>843</v>
      </c>
      <c r="I741" t="s">
        <v>140</v>
      </c>
      <c r="J741" s="4">
        <v>657</v>
      </c>
      <c r="K741" s="4">
        <v>645</v>
      </c>
      <c r="L741" s="4">
        <v>623</v>
      </c>
      <c r="M741" s="4">
        <v>22</v>
      </c>
      <c r="N741" s="4">
        <v>8</v>
      </c>
      <c r="O741" s="4">
        <v>13</v>
      </c>
      <c r="P741" t="s">
        <v>73</v>
      </c>
      <c r="Q741" s="4">
        <v>57</v>
      </c>
      <c r="R741" s="4">
        <v>57</v>
      </c>
      <c r="S741" s="4">
        <v>72</v>
      </c>
      <c r="T741" s="5">
        <v>1.35</v>
      </c>
      <c r="U741" s="5">
        <v>19.59</v>
      </c>
      <c r="V741" s="43">
        <v>16767.88</v>
      </c>
      <c r="W741" s="5">
        <v>7.23</v>
      </c>
      <c r="X741" s="6" t="s">
        <v>50</v>
      </c>
      <c r="Y741" s="4">
        <v>10</v>
      </c>
      <c r="Z741" s="43">
        <v>28382.31</v>
      </c>
      <c r="AA741" s="8">
        <f t="shared" si="242"/>
        <v>0.9817351598173516</v>
      </c>
      <c r="AB741" s="8">
        <f t="shared" si="243"/>
        <v>3.4108527131782945E-2</v>
      </c>
      <c r="AC741" s="8">
        <f t="shared" si="244"/>
        <v>1.2403100775193798E-2</v>
      </c>
      <c r="AD741" s="8">
        <f t="shared" si="245"/>
        <v>0.96589147286821708</v>
      </c>
      <c r="AE741" s="11">
        <f t="shared" si="246"/>
        <v>0.21666666666666667</v>
      </c>
      <c r="AF741" s="11">
        <f t="shared" si="247"/>
        <v>63.157894736842103</v>
      </c>
      <c r="AG741" s="11">
        <f t="shared" si="248"/>
        <v>10.2125</v>
      </c>
      <c r="AH741" s="13">
        <f t="shared" si="249"/>
        <v>10.185833333333333</v>
      </c>
      <c r="AI741">
        <f t="shared" si="250"/>
        <v>10.4025</v>
      </c>
      <c r="AJ741" s="14">
        <f t="shared" si="251"/>
        <v>0.97917167347592726</v>
      </c>
      <c r="AK741">
        <f t="shared" si="252"/>
        <v>63.157894736842103</v>
      </c>
      <c r="AL741" s="8">
        <f t="shared" si="253"/>
        <v>1</v>
      </c>
      <c r="AM741" s="8">
        <f t="shared" si="254"/>
        <v>0.96589147286821708</v>
      </c>
      <c r="AN741" s="16">
        <f t="shared" si="255"/>
        <v>0.94577356988450034</v>
      </c>
      <c r="AO741" s="16">
        <f t="shared" si="256"/>
        <v>0.85976086561413356</v>
      </c>
      <c r="AP741" s="17">
        <f t="shared" si="257"/>
        <v>16767.88</v>
      </c>
      <c r="AQ741" s="17">
        <f t="shared" si="258"/>
        <v>25.996713178294574</v>
      </c>
      <c r="AR741" s="17">
        <f t="shared" si="259"/>
        <v>11614.43</v>
      </c>
      <c r="AS741" s="17">
        <f t="shared" si="260"/>
        <v>18.006868217054265</v>
      </c>
      <c r="AT741" s="18" t="str">
        <f t="shared" si="261"/>
        <v>Low</v>
      </c>
      <c r="AU741" s="16" t="str">
        <f t="shared" si="262"/>
        <v>Normal</v>
      </c>
      <c r="AV741" s="17">
        <f t="shared" si="263"/>
        <v>207.97370542635659</v>
      </c>
    </row>
    <row r="742" spans="1:48">
      <c r="A742">
        <v>741</v>
      </c>
      <c r="B742" s="2">
        <v>46083</v>
      </c>
      <c r="C742" t="s">
        <v>46</v>
      </c>
      <c r="D742" t="s">
        <v>55</v>
      </c>
      <c r="E742" t="s">
        <v>92</v>
      </c>
      <c r="F742" t="s">
        <v>42</v>
      </c>
      <c r="G742" t="s">
        <v>30</v>
      </c>
      <c r="H742" t="s">
        <v>844</v>
      </c>
      <c r="I742" t="s">
        <v>69</v>
      </c>
      <c r="J742" s="4">
        <v>799</v>
      </c>
      <c r="K742" s="4">
        <v>772</v>
      </c>
      <c r="L742" s="4">
        <v>736</v>
      </c>
      <c r="M742" s="4">
        <v>36</v>
      </c>
      <c r="N742" s="4">
        <v>11</v>
      </c>
      <c r="O742" s="4">
        <v>0</v>
      </c>
      <c r="P742" t="s">
        <v>39</v>
      </c>
      <c r="Q742" s="4">
        <v>42</v>
      </c>
      <c r="R742" s="4">
        <v>45</v>
      </c>
      <c r="S742" s="4">
        <v>84.6</v>
      </c>
      <c r="T742" s="5">
        <v>2</v>
      </c>
      <c r="U742" s="5">
        <v>23.3</v>
      </c>
      <c r="V742" s="43">
        <v>13703.6</v>
      </c>
      <c r="W742" s="5">
        <v>7.13</v>
      </c>
      <c r="X742" s="6" t="s">
        <v>45</v>
      </c>
      <c r="Y742" s="4">
        <v>1</v>
      </c>
      <c r="Z742" s="43">
        <v>23714.57</v>
      </c>
      <c r="AA742" s="8">
        <f t="shared" si="242"/>
        <v>0.96620775969962458</v>
      </c>
      <c r="AB742" s="8">
        <f t="shared" si="243"/>
        <v>4.6632124352331605E-2</v>
      </c>
      <c r="AC742" s="8">
        <f t="shared" si="244"/>
        <v>1.4248704663212436E-2</v>
      </c>
      <c r="AD742" s="8">
        <f t="shared" si="245"/>
        <v>0.95336787564766834</v>
      </c>
      <c r="AE742" s="11">
        <f t="shared" si="246"/>
        <v>0</v>
      </c>
      <c r="AF742" s="11">
        <f t="shared" si="247"/>
        <v>80</v>
      </c>
      <c r="AG742" s="11">
        <f t="shared" si="248"/>
        <v>9.65</v>
      </c>
      <c r="AH742" s="13">
        <f t="shared" si="249"/>
        <v>9.3216666666666672</v>
      </c>
      <c r="AI742">
        <f t="shared" si="250"/>
        <v>9.3216666666666672</v>
      </c>
      <c r="AJ742" s="14">
        <f t="shared" si="251"/>
        <v>1</v>
      </c>
      <c r="AK742">
        <f t="shared" si="252"/>
        <v>85.714285714285708</v>
      </c>
      <c r="AL742" s="8">
        <f t="shared" si="253"/>
        <v>0.93333333333333335</v>
      </c>
      <c r="AM742" s="8">
        <f t="shared" si="254"/>
        <v>0.95336787564766834</v>
      </c>
      <c r="AN742" s="16">
        <f t="shared" si="255"/>
        <v>0.88981001727115716</v>
      </c>
      <c r="AO742" s="16">
        <f t="shared" si="256"/>
        <v>0.85943004752078589</v>
      </c>
      <c r="AP742" s="17">
        <f t="shared" si="257"/>
        <v>13703.6</v>
      </c>
      <c r="AQ742" s="17">
        <f t="shared" si="258"/>
        <v>17.750777202072538</v>
      </c>
      <c r="AR742" s="17">
        <f t="shared" si="259"/>
        <v>10010.969999999999</v>
      </c>
      <c r="AS742" s="17">
        <f t="shared" si="260"/>
        <v>12.967577720207252</v>
      </c>
      <c r="AT742" s="18" t="str">
        <f t="shared" si="261"/>
        <v>Low</v>
      </c>
      <c r="AU742" s="16" t="str">
        <f t="shared" si="262"/>
        <v>Normal</v>
      </c>
      <c r="AV742" s="17">
        <f t="shared" si="263"/>
        <v>195.25854922279791</v>
      </c>
    </row>
    <row r="743" spans="1:48">
      <c r="A743">
        <v>742</v>
      </c>
      <c r="B743" s="2">
        <v>46160</v>
      </c>
      <c r="C743" t="s">
        <v>26</v>
      </c>
      <c r="D743" t="s">
        <v>77</v>
      </c>
      <c r="E743" t="s">
        <v>84</v>
      </c>
      <c r="F743" t="s">
        <v>42</v>
      </c>
      <c r="G743" t="s">
        <v>30</v>
      </c>
      <c r="H743" t="s">
        <v>845</v>
      </c>
      <c r="I743" t="s">
        <v>38</v>
      </c>
      <c r="J743" s="4">
        <v>765</v>
      </c>
      <c r="K743" s="4">
        <v>699</v>
      </c>
      <c r="L743" s="4">
        <v>659</v>
      </c>
      <c r="M743" s="4">
        <v>40</v>
      </c>
      <c r="N743" s="4">
        <v>11</v>
      </c>
      <c r="O743" s="4">
        <v>9</v>
      </c>
      <c r="P743" t="s">
        <v>33</v>
      </c>
      <c r="Q743" s="4">
        <v>42</v>
      </c>
      <c r="R743" s="4">
        <v>41</v>
      </c>
      <c r="S743" s="4">
        <v>72</v>
      </c>
      <c r="T743" s="5">
        <v>1.54</v>
      </c>
      <c r="U743" s="5">
        <v>28.68</v>
      </c>
      <c r="V743" s="43">
        <v>13090.47</v>
      </c>
      <c r="W743" s="5">
        <v>7.17</v>
      </c>
      <c r="X743" s="6" t="s">
        <v>34</v>
      </c>
      <c r="Y743" s="4">
        <v>27</v>
      </c>
      <c r="Z743" s="43">
        <v>20615.46</v>
      </c>
      <c r="AA743" s="8">
        <f t="shared" si="242"/>
        <v>0.9137254901960784</v>
      </c>
      <c r="AB743" s="8">
        <f t="shared" si="243"/>
        <v>5.7224606580829757E-2</v>
      </c>
      <c r="AC743" s="8">
        <f t="shared" si="244"/>
        <v>1.5736766809728183E-2</v>
      </c>
      <c r="AD743" s="8">
        <f t="shared" si="245"/>
        <v>0.94277539341917027</v>
      </c>
      <c r="AE743" s="11">
        <f t="shared" si="246"/>
        <v>0.15</v>
      </c>
      <c r="AF743" s="11">
        <f t="shared" si="247"/>
        <v>87.804878048780495</v>
      </c>
      <c r="AG743" s="11">
        <f t="shared" si="248"/>
        <v>7.9608333333333334</v>
      </c>
      <c r="AH743" s="13">
        <f t="shared" si="249"/>
        <v>8.7750000000000004</v>
      </c>
      <c r="AI743">
        <f t="shared" si="250"/>
        <v>8.9250000000000007</v>
      </c>
      <c r="AJ743" s="14">
        <f t="shared" si="251"/>
        <v>0.98319327731092432</v>
      </c>
      <c r="AK743">
        <f t="shared" si="252"/>
        <v>85.714285714285708</v>
      </c>
      <c r="AL743" s="8">
        <f t="shared" si="253"/>
        <v>1.0243902439024393</v>
      </c>
      <c r="AM743" s="8">
        <f t="shared" si="254"/>
        <v>0.94277539341917027</v>
      </c>
      <c r="AN743" s="16">
        <f t="shared" si="255"/>
        <v>0.94953848806349728</v>
      </c>
      <c r="AO743" s="16">
        <f t="shared" si="256"/>
        <v>0.85931275034028265</v>
      </c>
      <c r="AP743" s="17">
        <f t="shared" si="257"/>
        <v>13090.47</v>
      </c>
      <c r="AQ743" s="17">
        <f t="shared" si="258"/>
        <v>18.727424892703862</v>
      </c>
      <c r="AR743" s="17">
        <f t="shared" si="259"/>
        <v>7524.99</v>
      </c>
      <c r="AS743" s="17">
        <f t="shared" si="260"/>
        <v>10.765364806866952</v>
      </c>
      <c r="AT743" s="18" t="str">
        <f t="shared" si="261"/>
        <v>Low</v>
      </c>
      <c r="AU743" s="16" t="str">
        <f t="shared" si="262"/>
        <v>Normal</v>
      </c>
      <c r="AV743" s="17">
        <f t="shared" si="263"/>
        <v>206.00167381974248</v>
      </c>
    </row>
    <row r="744" spans="1:48">
      <c r="A744">
        <v>743</v>
      </c>
      <c r="B744" s="2">
        <v>46183</v>
      </c>
      <c r="C744" t="s">
        <v>26</v>
      </c>
      <c r="D744" t="s">
        <v>77</v>
      </c>
      <c r="E744" t="s">
        <v>84</v>
      </c>
      <c r="F744" t="s">
        <v>42</v>
      </c>
      <c r="G744" t="s">
        <v>47</v>
      </c>
      <c r="H744" t="s">
        <v>846</v>
      </c>
      <c r="I744" t="s">
        <v>88</v>
      </c>
      <c r="J744" s="4">
        <v>689</v>
      </c>
      <c r="K744" s="4">
        <v>583</v>
      </c>
      <c r="L744" s="4">
        <v>542</v>
      </c>
      <c r="M744" s="4">
        <v>41</v>
      </c>
      <c r="N744" s="4">
        <v>9</v>
      </c>
      <c r="O744" s="4">
        <v>52</v>
      </c>
      <c r="P744" t="s">
        <v>33</v>
      </c>
      <c r="Q744" s="4">
        <v>64</v>
      </c>
      <c r="R744" s="4">
        <v>65</v>
      </c>
      <c r="S744" s="4">
        <v>80.900000000000006</v>
      </c>
      <c r="T744" s="5">
        <v>2.02</v>
      </c>
      <c r="U744" s="5">
        <v>26.53</v>
      </c>
      <c r="V744" s="43">
        <v>18080.240000000002</v>
      </c>
      <c r="W744" s="5">
        <v>7.26</v>
      </c>
      <c r="X744" s="6" t="s">
        <v>50</v>
      </c>
      <c r="Y744" s="4">
        <v>37</v>
      </c>
      <c r="Z744" s="43">
        <v>28027</v>
      </c>
      <c r="AA744" s="8">
        <f t="shared" si="242"/>
        <v>0.84615384615384615</v>
      </c>
      <c r="AB744" s="8">
        <f t="shared" si="243"/>
        <v>7.0325900514579764E-2</v>
      </c>
      <c r="AC744" s="8">
        <f t="shared" si="244"/>
        <v>1.5437392795883362E-2</v>
      </c>
      <c r="AD744" s="8">
        <f t="shared" si="245"/>
        <v>0.92967409948542024</v>
      </c>
      <c r="AE744" s="11">
        <f t="shared" si="246"/>
        <v>0.8666666666666667</v>
      </c>
      <c r="AF744" s="11">
        <f t="shared" si="247"/>
        <v>55.384615384615387</v>
      </c>
      <c r="AG744" s="11">
        <f t="shared" si="248"/>
        <v>10.526388888888889</v>
      </c>
      <c r="AH744" s="13">
        <f t="shared" si="249"/>
        <v>11.382222222222222</v>
      </c>
      <c r="AI744">
        <f t="shared" si="250"/>
        <v>12.248888888888889</v>
      </c>
      <c r="AJ744" s="14">
        <f t="shared" si="251"/>
        <v>0.92924528301886788</v>
      </c>
      <c r="AK744">
        <f t="shared" si="252"/>
        <v>56.25</v>
      </c>
      <c r="AL744" s="8">
        <f t="shared" si="253"/>
        <v>0.98461538461538467</v>
      </c>
      <c r="AM744" s="8">
        <f t="shared" si="254"/>
        <v>0.92967409948542024</v>
      </c>
      <c r="AN744" s="16">
        <f t="shared" si="255"/>
        <v>0.85060457520407684</v>
      </c>
      <c r="AO744" s="16">
        <f t="shared" si="256"/>
        <v>0.85896303817856468</v>
      </c>
      <c r="AP744" s="17">
        <f t="shared" si="257"/>
        <v>18080.240000000002</v>
      </c>
      <c r="AQ744" s="17">
        <f t="shared" si="258"/>
        <v>31.012418524871357</v>
      </c>
      <c r="AR744" s="17">
        <f t="shared" si="259"/>
        <v>9946.7599999999984</v>
      </c>
      <c r="AS744" s="17">
        <f t="shared" si="260"/>
        <v>17.061337907375641</v>
      </c>
      <c r="AT744" s="18" t="str">
        <f t="shared" si="261"/>
        <v>High</v>
      </c>
      <c r="AU744" s="16" t="str">
        <f t="shared" si="262"/>
        <v>Normal</v>
      </c>
      <c r="AV744" s="17">
        <f t="shared" si="263"/>
        <v>279.11176672384221</v>
      </c>
    </row>
    <row r="745" spans="1:48">
      <c r="A745">
        <v>744</v>
      </c>
      <c r="B745" s="2">
        <v>46124</v>
      </c>
      <c r="C745" t="s">
        <v>26</v>
      </c>
      <c r="D745" t="s">
        <v>27</v>
      </c>
      <c r="E745" t="s">
        <v>28</v>
      </c>
      <c r="F745" t="s">
        <v>57</v>
      </c>
      <c r="G745" t="s">
        <v>30</v>
      </c>
      <c r="H745" t="s">
        <v>847</v>
      </c>
      <c r="I745" t="s">
        <v>265</v>
      </c>
      <c r="J745" s="4">
        <v>945</v>
      </c>
      <c r="K745" s="4">
        <v>911</v>
      </c>
      <c r="L745" s="4">
        <v>871</v>
      </c>
      <c r="M745" s="4">
        <v>40</v>
      </c>
      <c r="N745" s="4">
        <v>7</v>
      </c>
      <c r="O745" s="4">
        <v>0</v>
      </c>
      <c r="P745" t="s">
        <v>39</v>
      </c>
      <c r="Q745" s="4">
        <v>42</v>
      </c>
      <c r="R745" s="4">
        <v>42</v>
      </c>
      <c r="S745" s="4">
        <v>69.400000000000006</v>
      </c>
      <c r="T745" s="5">
        <v>2</v>
      </c>
      <c r="U745" s="5">
        <v>27.43</v>
      </c>
      <c r="V745" s="43">
        <v>16683.03</v>
      </c>
      <c r="W745" s="5">
        <v>9.75</v>
      </c>
      <c r="X745" s="6" t="s">
        <v>45</v>
      </c>
      <c r="Y745" s="4">
        <v>18</v>
      </c>
      <c r="Z745" s="43">
        <v>28277.200000000001</v>
      </c>
      <c r="AA745" s="8">
        <f t="shared" si="242"/>
        <v>0.964021164021164</v>
      </c>
      <c r="AB745" s="8">
        <f t="shared" si="243"/>
        <v>4.3907793633369926E-2</v>
      </c>
      <c r="AC745" s="8">
        <f t="shared" si="244"/>
        <v>7.6838638858397366E-3</v>
      </c>
      <c r="AD745" s="8">
        <f t="shared" si="245"/>
        <v>0.95609220636663006</v>
      </c>
      <c r="AE745" s="11">
        <f t="shared" si="246"/>
        <v>0</v>
      </c>
      <c r="AF745" s="11">
        <f t="shared" si="247"/>
        <v>85.714285714285708</v>
      </c>
      <c r="AG745" s="11">
        <f t="shared" si="248"/>
        <v>10.628333333333334</v>
      </c>
      <c r="AH745" s="13">
        <f t="shared" si="249"/>
        <v>11.025</v>
      </c>
      <c r="AI745">
        <f t="shared" si="250"/>
        <v>11.025</v>
      </c>
      <c r="AJ745" s="14">
        <f t="shared" si="251"/>
        <v>1</v>
      </c>
      <c r="AK745">
        <f t="shared" si="252"/>
        <v>85.714285714285708</v>
      </c>
      <c r="AL745" s="8">
        <f t="shared" si="253"/>
        <v>1</v>
      </c>
      <c r="AM745" s="8">
        <f t="shared" si="254"/>
        <v>0.95609220636663006</v>
      </c>
      <c r="AN745" s="16">
        <f t="shared" si="255"/>
        <v>0.95609220636663006</v>
      </c>
      <c r="AO745" s="16">
        <f t="shared" si="256"/>
        <v>0.85899556138080013</v>
      </c>
      <c r="AP745" s="17">
        <f t="shared" si="257"/>
        <v>16683.03</v>
      </c>
      <c r="AQ745" s="17">
        <f t="shared" si="258"/>
        <v>18.312875960482984</v>
      </c>
      <c r="AR745" s="17">
        <f t="shared" si="259"/>
        <v>11594.170000000002</v>
      </c>
      <c r="AS745" s="17">
        <f t="shared" si="260"/>
        <v>12.726860592755216</v>
      </c>
      <c r="AT745" s="18" t="str">
        <f t="shared" si="261"/>
        <v>Low</v>
      </c>
      <c r="AU745" s="16" t="str">
        <f t="shared" si="262"/>
        <v>Normal</v>
      </c>
      <c r="AV745" s="17">
        <f t="shared" si="263"/>
        <v>128.19013172338089</v>
      </c>
    </row>
    <row r="746" spans="1:48">
      <c r="A746">
        <v>745</v>
      </c>
      <c r="B746" s="2">
        <v>46143</v>
      </c>
      <c r="C746" t="s">
        <v>46</v>
      </c>
      <c r="D746" t="s">
        <v>40</v>
      </c>
      <c r="E746" t="s">
        <v>74</v>
      </c>
      <c r="F746" t="s">
        <v>29</v>
      </c>
      <c r="G746" t="s">
        <v>47</v>
      </c>
      <c r="H746" t="s">
        <v>848</v>
      </c>
      <c r="I746" t="s">
        <v>154</v>
      </c>
      <c r="J746" s="4">
        <v>505</v>
      </c>
      <c r="K746" s="4">
        <v>505</v>
      </c>
      <c r="L746" s="4">
        <v>473</v>
      </c>
      <c r="M746" s="4">
        <v>32</v>
      </c>
      <c r="N746" s="4">
        <v>12</v>
      </c>
      <c r="O746" s="4">
        <v>9</v>
      </c>
      <c r="P746" t="s">
        <v>61</v>
      </c>
      <c r="Q746" s="4">
        <v>64</v>
      </c>
      <c r="R746" s="4">
        <v>68</v>
      </c>
      <c r="S746" s="4">
        <v>70.3</v>
      </c>
      <c r="T746" s="5">
        <v>1.87</v>
      </c>
      <c r="U746" s="5">
        <v>15.83</v>
      </c>
      <c r="V746" s="43">
        <v>15630.29</v>
      </c>
      <c r="W746" s="5">
        <v>8.85</v>
      </c>
      <c r="X746" s="6" t="s">
        <v>45</v>
      </c>
      <c r="Y746" s="4">
        <v>26</v>
      </c>
      <c r="Z746" s="43">
        <v>24680.38</v>
      </c>
      <c r="AA746" s="8">
        <f t="shared" si="242"/>
        <v>1</v>
      </c>
      <c r="AB746" s="8">
        <f t="shared" si="243"/>
        <v>6.3366336633663367E-2</v>
      </c>
      <c r="AC746" s="8">
        <f t="shared" si="244"/>
        <v>2.3762376237623763E-2</v>
      </c>
      <c r="AD746" s="8">
        <f t="shared" si="245"/>
        <v>0.93663366336633669</v>
      </c>
      <c r="AE746" s="11">
        <f t="shared" si="246"/>
        <v>0.15</v>
      </c>
      <c r="AF746" s="11">
        <f t="shared" si="247"/>
        <v>52.941176470588232</v>
      </c>
      <c r="AG746" s="11">
        <f t="shared" si="248"/>
        <v>9.5388888888888896</v>
      </c>
      <c r="AH746" s="13">
        <f t="shared" si="249"/>
        <v>8.8277777777777775</v>
      </c>
      <c r="AI746">
        <f t="shared" si="250"/>
        <v>8.9777777777777779</v>
      </c>
      <c r="AJ746" s="14">
        <f t="shared" si="251"/>
        <v>0.98329207920792072</v>
      </c>
      <c r="AK746">
        <f t="shared" si="252"/>
        <v>56.25</v>
      </c>
      <c r="AL746" s="8">
        <f t="shared" si="253"/>
        <v>0.94117647058823528</v>
      </c>
      <c r="AM746" s="8">
        <f t="shared" si="254"/>
        <v>0.93663366336633669</v>
      </c>
      <c r="AN746" s="16">
        <f t="shared" si="255"/>
        <v>0.86680890570128644</v>
      </c>
      <c r="AO746" s="16">
        <f t="shared" si="256"/>
        <v>0.8586162776113242</v>
      </c>
      <c r="AP746" s="17">
        <f t="shared" si="257"/>
        <v>15630.29</v>
      </c>
      <c r="AQ746" s="17">
        <f t="shared" si="258"/>
        <v>30.951069306930695</v>
      </c>
      <c r="AR746" s="17">
        <f t="shared" si="259"/>
        <v>9050.09</v>
      </c>
      <c r="AS746" s="17">
        <f t="shared" si="260"/>
        <v>17.920970297029704</v>
      </c>
      <c r="AT746" s="18" t="str">
        <f t="shared" si="261"/>
        <v>Low</v>
      </c>
      <c r="AU746" s="16" t="str">
        <f t="shared" si="262"/>
        <v>Normal</v>
      </c>
      <c r="AV746" s="17">
        <f t="shared" si="263"/>
        <v>371.41283168316835</v>
      </c>
    </row>
    <row r="747" spans="1:48">
      <c r="A747">
        <v>746</v>
      </c>
      <c r="B747" s="2">
        <v>46117</v>
      </c>
      <c r="C747" t="s">
        <v>46</v>
      </c>
      <c r="D747" t="s">
        <v>40</v>
      </c>
      <c r="E747" t="s">
        <v>41</v>
      </c>
      <c r="F747" t="s">
        <v>57</v>
      </c>
      <c r="G747" t="s">
        <v>47</v>
      </c>
      <c r="H747" t="s">
        <v>849</v>
      </c>
      <c r="I747" t="s">
        <v>65</v>
      </c>
      <c r="J747" s="4">
        <v>548</v>
      </c>
      <c r="K747" s="4">
        <v>495</v>
      </c>
      <c r="L747" s="4">
        <v>464</v>
      </c>
      <c r="M747" s="4">
        <v>31</v>
      </c>
      <c r="N747" s="4">
        <v>11</v>
      </c>
      <c r="O747" s="4">
        <v>13</v>
      </c>
      <c r="P747" t="s">
        <v>73</v>
      </c>
      <c r="Q747" s="4">
        <v>64</v>
      </c>
      <c r="R747" s="4">
        <v>71</v>
      </c>
      <c r="S747" s="4">
        <v>70.900000000000006</v>
      </c>
      <c r="T747" s="5">
        <v>2.1800000000000002</v>
      </c>
      <c r="U747" s="5">
        <v>19.510000000000002</v>
      </c>
      <c r="V747" s="43">
        <v>14490.92</v>
      </c>
      <c r="W747" s="5">
        <v>9.3800000000000008</v>
      </c>
      <c r="X747" s="6" t="s">
        <v>45</v>
      </c>
      <c r="Y747" s="4">
        <v>28</v>
      </c>
      <c r="Z747" s="43">
        <v>23688.41</v>
      </c>
      <c r="AA747" s="8">
        <f t="shared" si="242"/>
        <v>0.90328467153284675</v>
      </c>
      <c r="AB747" s="8">
        <f t="shared" si="243"/>
        <v>6.2626262626262627E-2</v>
      </c>
      <c r="AC747" s="8">
        <f t="shared" si="244"/>
        <v>2.2222222222222223E-2</v>
      </c>
      <c r="AD747" s="8">
        <f t="shared" si="245"/>
        <v>0.93737373737373741</v>
      </c>
      <c r="AE747" s="11">
        <f t="shared" si="246"/>
        <v>0.21666666666666667</v>
      </c>
      <c r="AF747" s="11">
        <f t="shared" si="247"/>
        <v>50.70422535211268</v>
      </c>
      <c r="AG747" s="11">
        <f t="shared" si="248"/>
        <v>9.7624999999999993</v>
      </c>
      <c r="AH747" s="13">
        <f t="shared" si="249"/>
        <v>9.525555555555556</v>
      </c>
      <c r="AI747">
        <f t="shared" si="250"/>
        <v>9.7422222222222228</v>
      </c>
      <c r="AJ747" s="14">
        <f t="shared" si="251"/>
        <v>0.97776003649635035</v>
      </c>
      <c r="AK747">
        <f t="shared" si="252"/>
        <v>56.25</v>
      </c>
      <c r="AL747" s="8">
        <f t="shared" si="253"/>
        <v>0.90140845070422537</v>
      </c>
      <c r="AM747" s="8">
        <f t="shared" si="254"/>
        <v>0.93737373737373741</v>
      </c>
      <c r="AN747" s="16">
        <f t="shared" si="255"/>
        <v>0.82616480420531002</v>
      </c>
      <c r="AO747" s="16">
        <f t="shared" si="256"/>
        <v>0.8585841496580302</v>
      </c>
      <c r="AP747" s="17">
        <f t="shared" si="257"/>
        <v>14490.92</v>
      </c>
      <c r="AQ747" s="17">
        <f t="shared" si="258"/>
        <v>29.274585858585858</v>
      </c>
      <c r="AR747" s="17">
        <f t="shared" si="259"/>
        <v>9197.49</v>
      </c>
      <c r="AS747" s="17">
        <f t="shared" si="260"/>
        <v>18.580787878787877</v>
      </c>
      <c r="AT747" s="18" t="str">
        <f t="shared" si="261"/>
        <v>Medium</v>
      </c>
      <c r="AU747" s="16" t="str">
        <f t="shared" si="262"/>
        <v>Warning</v>
      </c>
      <c r="AV747" s="17">
        <f t="shared" si="263"/>
        <v>322.02044444444442</v>
      </c>
    </row>
    <row r="748" spans="1:48">
      <c r="A748">
        <v>747</v>
      </c>
      <c r="B748" s="2">
        <v>46101</v>
      </c>
      <c r="C748" t="s">
        <v>26</v>
      </c>
      <c r="D748" t="s">
        <v>77</v>
      </c>
      <c r="E748" t="s">
        <v>105</v>
      </c>
      <c r="F748" t="s">
        <v>29</v>
      </c>
      <c r="G748" t="s">
        <v>30</v>
      </c>
      <c r="H748" t="s">
        <v>850</v>
      </c>
      <c r="I748" t="s">
        <v>69</v>
      </c>
      <c r="J748" s="4">
        <v>805</v>
      </c>
      <c r="K748" s="4">
        <v>753</v>
      </c>
      <c r="L748" s="4">
        <v>702</v>
      </c>
      <c r="M748" s="4">
        <v>51</v>
      </c>
      <c r="N748" s="4">
        <v>19</v>
      </c>
      <c r="O748" s="4">
        <v>30</v>
      </c>
      <c r="P748" t="s">
        <v>76</v>
      </c>
      <c r="Q748" s="4">
        <v>42</v>
      </c>
      <c r="R748" s="4">
        <v>41</v>
      </c>
      <c r="S748" s="4">
        <v>74.7</v>
      </c>
      <c r="T748" s="5">
        <v>2.2000000000000002</v>
      </c>
      <c r="U748" s="5">
        <v>26.28</v>
      </c>
      <c r="V748" s="43">
        <v>14257.19</v>
      </c>
      <c r="W748" s="5">
        <v>7.56</v>
      </c>
      <c r="X748" s="6" t="s">
        <v>34</v>
      </c>
      <c r="Y748" s="4">
        <v>29</v>
      </c>
      <c r="Z748" s="43">
        <v>22705.5</v>
      </c>
      <c r="AA748" s="8">
        <f t="shared" si="242"/>
        <v>0.93540372670807448</v>
      </c>
      <c r="AB748" s="8">
        <f t="shared" si="243"/>
        <v>6.7729083665338641E-2</v>
      </c>
      <c r="AC748" s="8">
        <f t="shared" si="244"/>
        <v>2.5232403718459494E-2</v>
      </c>
      <c r="AD748" s="8">
        <f t="shared" si="245"/>
        <v>0.9322709163346613</v>
      </c>
      <c r="AE748" s="11">
        <f t="shared" si="246"/>
        <v>0.5</v>
      </c>
      <c r="AF748" s="11">
        <f t="shared" si="247"/>
        <v>87.804878048780495</v>
      </c>
      <c r="AG748" s="11">
        <f t="shared" si="248"/>
        <v>8.5758333333333336</v>
      </c>
      <c r="AH748" s="13">
        <f t="shared" si="249"/>
        <v>8.8916666666666675</v>
      </c>
      <c r="AI748">
        <f t="shared" si="250"/>
        <v>9.3916666666666675</v>
      </c>
      <c r="AJ748" s="14">
        <f t="shared" si="251"/>
        <v>0.94676131322094059</v>
      </c>
      <c r="AK748">
        <f t="shared" si="252"/>
        <v>85.714285714285708</v>
      </c>
      <c r="AL748" s="8">
        <f t="shared" si="253"/>
        <v>1.0243902439024393</v>
      </c>
      <c r="AM748" s="8">
        <f t="shared" si="254"/>
        <v>0.9322709163346613</v>
      </c>
      <c r="AN748" s="16">
        <f t="shared" si="255"/>
        <v>0.90416579402734487</v>
      </c>
      <c r="AO748" s="16">
        <f t="shared" si="256"/>
        <v>0.85871178487634792</v>
      </c>
      <c r="AP748" s="17">
        <f t="shared" si="257"/>
        <v>14257.19</v>
      </c>
      <c r="AQ748" s="17">
        <f t="shared" si="258"/>
        <v>18.933851261620188</v>
      </c>
      <c r="AR748" s="17">
        <f t="shared" si="259"/>
        <v>8448.31</v>
      </c>
      <c r="AS748" s="17">
        <f t="shared" si="260"/>
        <v>11.219535192563081</v>
      </c>
      <c r="AT748" s="18" t="str">
        <f t="shared" si="261"/>
        <v>High</v>
      </c>
      <c r="AU748" s="16" t="str">
        <f t="shared" si="262"/>
        <v>Normal</v>
      </c>
      <c r="AV748" s="17">
        <f t="shared" si="263"/>
        <v>359.74317397078357</v>
      </c>
    </row>
    <row r="749" spans="1:48">
      <c r="A749">
        <v>748</v>
      </c>
      <c r="B749" s="2">
        <v>46154</v>
      </c>
      <c r="C749" t="s">
        <v>26</v>
      </c>
      <c r="D749" t="s">
        <v>55</v>
      </c>
      <c r="E749" t="s">
        <v>92</v>
      </c>
      <c r="F749" t="s">
        <v>42</v>
      </c>
      <c r="G749" t="s">
        <v>47</v>
      </c>
      <c r="H749" t="s">
        <v>851</v>
      </c>
      <c r="I749" t="s">
        <v>32</v>
      </c>
      <c r="J749" s="4">
        <v>639</v>
      </c>
      <c r="K749" s="4">
        <v>655</v>
      </c>
      <c r="L749" s="4">
        <v>620</v>
      </c>
      <c r="M749" s="4">
        <v>35</v>
      </c>
      <c r="N749" s="4">
        <v>9</v>
      </c>
      <c r="O749" s="4">
        <v>5</v>
      </c>
      <c r="P749" t="s">
        <v>70</v>
      </c>
      <c r="Q749" s="4">
        <v>64</v>
      </c>
      <c r="R749" s="4">
        <v>70</v>
      </c>
      <c r="S749" s="4">
        <v>70.2</v>
      </c>
      <c r="T749" s="5">
        <v>1.41</v>
      </c>
      <c r="U749" s="5">
        <v>20.51</v>
      </c>
      <c r="V749" s="43">
        <v>21048.16</v>
      </c>
      <c r="W749" s="5">
        <v>10.38</v>
      </c>
      <c r="X749" s="6" t="s">
        <v>89</v>
      </c>
      <c r="Y749" s="4">
        <v>36</v>
      </c>
      <c r="Z749" s="43">
        <v>33134.480000000003</v>
      </c>
      <c r="AA749" s="8">
        <f t="shared" si="242"/>
        <v>1.0250391236306728</v>
      </c>
      <c r="AB749" s="8">
        <f t="shared" si="243"/>
        <v>5.3435114503816793E-2</v>
      </c>
      <c r="AC749" s="8">
        <f t="shared" si="244"/>
        <v>1.3740458015267175E-2</v>
      </c>
      <c r="AD749" s="8">
        <f t="shared" si="245"/>
        <v>0.94656488549618323</v>
      </c>
      <c r="AE749" s="11">
        <f t="shared" si="246"/>
        <v>8.3333333333333329E-2</v>
      </c>
      <c r="AF749" s="11">
        <f t="shared" si="247"/>
        <v>51.428571428571431</v>
      </c>
      <c r="AG749" s="11">
        <f t="shared" si="248"/>
        <v>12.736111111111111</v>
      </c>
      <c r="AH749" s="13">
        <f t="shared" si="249"/>
        <v>11.276666666666666</v>
      </c>
      <c r="AI749">
        <f t="shared" si="250"/>
        <v>11.36</v>
      </c>
      <c r="AJ749" s="14">
        <f t="shared" si="251"/>
        <v>0.99266431924882625</v>
      </c>
      <c r="AK749">
        <f t="shared" si="252"/>
        <v>56.25</v>
      </c>
      <c r="AL749" s="8">
        <f t="shared" si="253"/>
        <v>0.91428571428571437</v>
      </c>
      <c r="AM749" s="8">
        <f t="shared" si="254"/>
        <v>0.94656488549618323</v>
      </c>
      <c r="AN749" s="16">
        <f t="shared" si="255"/>
        <v>0.85908222874140516</v>
      </c>
      <c r="AO749" s="16">
        <f t="shared" si="256"/>
        <v>0.85853212476112661</v>
      </c>
      <c r="AP749" s="17">
        <f t="shared" si="257"/>
        <v>21048.16</v>
      </c>
      <c r="AQ749" s="17">
        <f t="shared" si="258"/>
        <v>32.134595419847329</v>
      </c>
      <c r="AR749" s="17">
        <f t="shared" si="259"/>
        <v>12086.320000000003</v>
      </c>
      <c r="AS749" s="17">
        <f t="shared" si="260"/>
        <v>18.452396946564889</v>
      </c>
      <c r="AT749" s="18" t="str">
        <f t="shared" si="261"/>
        <v>Low</v>
      </c>
      <c r="AU749" s="16" t="str">
        <f t="shared" si="262"/>
        <v>Normal</v>
      </c>
      <c r="AV749" s="17">
        <f t="shared" si="263"/>
        <v>289.21135877862594</v>
      </c>
    </row>
    <row r="750" spans="1:48">
      <c r="A750">
        <v>749</v>
      </c>
      <c r="B750" s="2">
        <v>46095</v>
      </c>
      <c r="C750" t="s">
        <v>46</v>
      </c>
      <c r="D750" t="s">
        <v>77</v>
      </c>
      <c r="E750" t="s">
        <v>78</v>
      </c>
      <c r="F750" t="s">
        <v>42</v>
      </c>
      <c r="G750" t="s">
        <v>58</v>
      </c>
      <c r="H750" t="s">
        <v>852</v>
      </c>
      <c r="I750" t="s">
        <v>94</v>
      </c>
      <c r="J750" s="4">
        <v>735</v>
      </c>
      <c r="K750" s="4">
        <v>687</v>
      </c>
      <c r="L750" s="4">
        <v>638</v>
      </c>
      <c r="M750" s="4">
        <v>49</v>
      </c>
      <c r="N750" s="4">
        <v>12</v>
      </c>
      <c r="O750" s="4">
        <v>23</v>
      </c>
      <c r="P750" t="s">
        <v>33</v>
      </c>
      <c r="Q750" s="4">
        <v>49</v>
      </c>
      <c r="R750" s="4">
        <v>52</v>
      </c>
      <c r="S750" s="4">
        <v>80.2</v>
      </c>
      <c r="T750" s="5">
        <v>1.93</v>
      </c>
      <c r="U750" s="5">
        <v>28.47</v>
      </c>
      <c r="V750" s="43">
        <v>14915.23</v>
      </c>
      <c r="W750" s="5">
        <v>8.86</v>
      </c>
      <c r="X750" s="6" t="s">
        <v>50</v>
      </c>
      <c r="Y750" s="4">
        <v>51</v>
      </c>
      <c r="Z750" s="43">
        <v>24243.1</v>
      </c>
      <c r="AA750" s="8">
        <f t="shared" si="242"/>
        <v>0.9346938775510204</v>
      </c>
      <c r="AB750" s="8">
        <f t="shared" si="243"/>
        <v>7.132459970887918E-2</v>
      </c>
      <c r="AC750" s="8">
        <f t="shared" si="244"/>
        <v>1.7467248908296942E-2</v>
      </c>
      <c r="AD750" s="8">
        <f t="shared" si="245"/>
        <v>0.92867540029112083</v>
      </c>
      <c r="AE750" s="11">
        <f t="shared" si="246"/>
        <v>0.38333333333333336</v>
      </c>
      <c r="AF750" s="11">
        <f t="shared" si="247"/>
        <v>69.230769230769226</v>
      </c>
      <c r="AG750" s="11">
        <f t="shared" si="248"/>
        <v>9.9233333333333338</v>
      </c>
      <c r="AH750" s="13">
        <f t="shared" si="249"/>
        <v>9.6208333333333336</v>
      </c>
      <c r="AI750">
        <f t="shared" si="250"/>
        <v>10.004166666666666</v>
      </c>
      <c r="AJ750" s="14">
        <f t="shared" si="251"/>
        <v>0.96168263223656814</v>
      </c>
      <c r="AK750">
        <f t="shared" si="252"/>
        <v>73.469387755102048</v>
      </c>
      <c r="AL750" s="8">
        <f t="shared" si="253"/>
        <v>0.94230769230769218</v>
      </c>
      <c r="AM750" s="8">
        <f t="shared" si="254"/>
        <v>0.92867540029112083</v>
      </c>
      <c r="AN750" s="16">
        <f t="shared" si="255"/>
        <v>0.84156652247731478</v>
      </c>
      <c r="AO750" s="16">
        <f t="shared" si="256"/>
        <v>0.85852994180882403</v>
      </c>
      <c r="AP750" s="17">
        <f t="shared" si="257"/>
        <v>14915.23</v>
      </c>
      <c r="AQ750" s="17">
        <f t="shared" si="258"/>
        <v>21.710669577874818</v>
      </c>
      <c r="AR750" s="17">
        <f t="shared" si="259"/>
        <v>9327.869999999999</v>
      </c>
      <c r="AS750" s="17">
        <f t="shared" si="260"/>
        <v>13.57768558951965</v>
      </c>
      <c r="AT750" s="18" t="str">
        <f t="shared" si="261"/>
        <v>Medium</v>
      </c>
      <c r="AU750" s="16" t="str">
        <f t="shared" si="262"/>
        <v>Warning</v>
      </c>
      <c r="AV750" s="17">
        <f t="shared" si="263"/>
        <v>260.52803493449778</v>
      </c>
    </row>
    <row r="751" spans="1:48">
      <c r="A751">
        <v>750</v>
      </c>
      <c r="B751" s="2">
        <v>46139</v>
      </c>
      <c r="C751" t="s">
        <v>46</v>
      </c>
      <c r="D751" t="s">
        <v>55</v>
      </c>
      <c r="E751" t="s">
        <v>92</v>
      </c>
      <c r="F751" t="s">
        <v>57</v>
      </c>
      <c r="G751" t="s">
        <v>36</v>
      </c>
      <c r="H751" t="s">
        <v>853</v>
      </c>
      <c r="I751" t="s">
        <v>88</v>
      </c>
      <c r="J751" s="4">
        <v>851</v>
      </c>
      <c r="K751" s="4">
        <v>813</v>
      </c>
      <c r="L751" s="4">
        <v>764</v>
      </c>
      <c r="M751" s="4">
        <v>49</v>
      </c>
      <c r="N751" s="4">
        <v>16</v>
      </c>
      <c r="O751" s="4">
        <v>18</v>
      </c>
      <c r="P751" t="s">
        <v>54</v>
      </c>
      <c r="Q751" s="4">
        <v>45</v>
      </c>
      <c r="R751" s="4">
        <v>48</v>
      </c>
      <c r="S751" s="4">
        <v>75.099999999999994</v>
      </c>
      <c r="T751" s="5">
        <v>1.7</v>
      </c>
      <c r="U751" s="5">
        <v>29.4</v>
      </c>
      <c r="V751" s="43">
        <v>15793.67</v>
      </c>
      <c r="W751" s="5">
        <v>7.54</v>
      </c>
      <c r="X751" s="6" t="s">
        <v>34</v>
      </c>
      <c r="Y751" s="4">
        <v>37</v>
      </c>
      <c r="Z751" s="43">
        <v>26064.67</v>
      </c>
      <c r="AA751" s="8">
        <f t="shared" si="242"/>
        <v>0.95534665099882488</v>
      </c>
      <c r="AB751" s="8">
        <f t="shared" si="243"/>
        <v>6.0270602706027063E-2</v>
      </c>
      <c r="AC751" s="8">
        <f t="shared" si="244"/>
        <v>1.968019680196802E-2</v>
      </c>
      <c r="AD751" s="8">
        <f t="shared" si="245"/>
        <v>0.93972939729397298</v>
      </c>
      <c r="AE751" s="11">
        <f t="shared" si="246"/>
        <v>0.3</v>
      </c>
      <c r="AF751" s="11">
        <f t="shared" si="247"/>
        <v>75</v>
      </c>
      <c r="AG751" s="11">
        <f t="shared" si="248"/>
        <v>10.84</v>
      </c>
      <c r="AH751" s="13">
        <f t="shared" si="249"/>
        <v>10.337499999999999</v>
      </c>
      <c r="AI751">
        <f t="shared" si="250"/>
        <v>10.637499999999999</v>
      </c>
      <c r="AJ751" s="14">
        <f t="shared" si="251"/>
        <v>0.97179788484136298</v>
      </c>
      <c r="AK751">
        <f t="shared" si="252"/>
        <v>80</v>
      </c>
      <c r="AL751" s="8">
        <f t="shared" si="253"/>
        <v>0.9375</v>
      </c>
      <c r="AM751" s="8">
        <f t="shared" si="254"/>
        <v>0.93972939729397298</v>
      </c>
      <c r="AN751" s="16">
        <f t="shared" si="255"/>
        <v>0.85615035057518607</v>
      </c>
      <c r="AO751" s="16">
        <f t="shared" si="256"/>
        <v>0.85859752515277432</v>
      </c>
      <c r="AP751" s="17">
        <f t="shared" si="257"/>
        <v>15793.67</v>
      </c>
      <c r="AQ751" s="17">
        <f t="shared" si="258"/>
        <v>19.426408364083642</v>
      </c>
      <c r="AR751" s="17">
        <f t="shared" si="259"/>
        <v>10270.999999999998</v>
      </c>
      <c r="AS751" s="17">
        <f t="shared" si="260"/>
        <v>12.633456334563343</v>
      </c>
      <c r="AT751" s="18" t="str">
        <f t="shared" si="261"/>
        <v>Medium</v>
      </c>
      <c r="AU751" s="16" t="str">
        <f t="shared" si="262"/>
        <v>Normal</v>
      </c>
      <c r="AV751" s="17">
        <f t="shared" si="263"/>
        <v>310.82253382533827</v>
      </c>
    </row>
    <row r="752" spans="1:48">
      <c r="A752">
        <v>751</v>
      </c>
      <c r="B752" s="2">
        <v>46110</v>
      </c>
      <c r="C752" t="s">
        <v>46</v>
      </c>
      <c r="D752" t="s">
        <v>108</v>
      </c>
      <c r="E752" t="s">
        <v>146</v>
      </c>
      <c r="F752" t="s">
        <v>42</v>
      </c>
      <c r="G752" t="s">
        <v>47</v>
      </c>
      <c r="H752" t="s">
        <v>854</v>
      </c>
      <c r="I752" t="s">
        <v>205</v>
      </c>
      <c r="J752" s="4">
        <v>686</v>
      </c>
      <c r="K752" s="4">
        <v>680</v>
      </c>
      <c r="L752" s="4">
        <v>613</v>
      </c>
      <c r="M752" s="4">
        <v>67</v>
      </c>
      <c r="N752" s="4">
        <v>18</v>
      </c>
      <c r="O752" s="4">
        <v>0</v>
      </c>
      <c r="P752" t="s">
        <v>39</v>
      </c>
      <c r="Q752" s="4">
        <v>64</v>
      </c>
      <c r="R752" s="4">
        <v>66</v>
      </c>
      <c r="S752" s="4">
        <v>69.099999999999994</v>
      </c>
      <c r="T752" s="5">
        <v>1.92</v>
      </c>
      <c r="U752" s="5">
        <v>22.41</v>
      </c>
      <c r="V752" s="43">
        <v>20945.13</v>
      </c>
      <c r="W752" s="5">
        <v>7.51</v>
      </c>
      <c r="X752" s="6" t="s">
        <v>89</v>
      </c>
      <c r="Y752" s="4">
        <v>3</v>
      </c>
      <c r="Z752" s="43">
        <v>30945.63</v>
      </c>
      <c r="AA752" s="8">
        <f t="shared" si="242"/>
        <v>0.99125364431486884</v>
      </c>
      <c r="AB752" s="8">
        <f t="shared" si="243"/>
        <v>9.8529411764705879E-2</v>
      </c>
      <c r="AC752" s="8">
        <f t="shared" si="244"/>
        <v>2.6470588235294117E-2</v>
      </c>
      <c r="AD752" s="8">
        <f t="shared" si="245"/>
        <v>0.90147058823529413</v>
      </c>
      <c r="AE752" s="11">
        <f t="shared" si="246"/>
        <v>0</v>
      </c>
      <c r="AF752" s="11">
        <f t="shared" si="247"/>
        <v>54.545454545454547</v>
      </c>
      <c r="AG752" s="11">
        <f t="shared" si="248"/>
        <v>12.466666666666667</v>
      </c>
      <c r="AH752" s="13">
        <f t="shared" si="249"/>
        <v>12.195555555555556</v>
      </c>
      <c r="AI752">
        <f t="shared" si="250"/>
        <v>12.195555555555556</v>
      </c>
      <c r="AJ752" s="14">
        <f t="shared" si="251"/>
        <v>1</v>
      </c>
      <c r="AK752">
        <f t="shared" si="252"/>
        <v>56.25</v>
      </c>
      <c r="AL752" s="8">
        <f t="shared" si="253"/>
        <v>0.96969696969696972</v>
      </c>
      <c r="AM752" s="8">
        <f t="shared" si="254"/>
        <v>0.90147058823529413</v>
      </c>
      <c r="AN752" s="16">
        <f t="shared" si="255"/>
        <v>0.87415329768270944</v>
      </c>
      <c r="AO752" s="16">
        <f t="shared" si="256"/>
        <v>0.85860731385108469</v>
      </c>
      <c r="AP752" s="17">
        <f t="shared" si="257"/>
        <v>20945.13</v>
      </c>
      <c r="AQ752" s="17">
        <f t="shared" si="258"/>
        <v>30.801661764705884</v>
      </c>
      <c r="AR752" s="17">
        <f t="shared" si="259"/>
        <v>10000.5</v>
      </c>
      <c r="AS752" s="17">
        <f t="shared" si="260"/>
        <v>14.706617647058824</v>
      </c>
      <c r="AT752" s="18" t="str">
        <f t="shared" si="261"/>
        <v>Low</v>
      </c>
      <c r="AU752" s="16" t="str">
        <f t="shared" si="262"/>
        <v>Normal</v>
      </c>
      <c r="AV752" s="17">
        <f t="shared" si="263"/>
        <v>554.42991176470593</v>
      </c>
    </row>
    <row r="753" spans="1:48">
      <c r="A753">
        <v>752</v>
      </c>
      <c r="B753" s="2">
        <v>46093</v>
      </c>
      <c r="C753" t="s">
        <v>26</v>
      </c>
      <c r="D753" t="s">
        <v>77</v>
      </c>
      <c r="E753" t="s">
        <v>78</v>
      </c>
      <c r="F753" t="s">
        <v>42</v>
      </c>
      <c r="G753" t="s">
        <v>103</v>
      </c>
      <c r="H753" t="s">
        <v>855</v>
      </c>
      <c r="I753" t="s">
        <v>176</v>
      </c>
      <c r="J753" s="4">
        <v>588</v>
      </c>
      <c r="K753" s="4">
        <v>531</v>
      </c>
      <c r="L753" s="4">
        <v>510</v>
      </c>
      <c r="M753" s="4">
        <v>21</v>
      </c>
      <c r="N753" s="4">
        <v>8</v>
      </c>
      <c r="O753" s="4">
        <v>41</v>
      </c>
      <c r="P753" t="s">
        <v>33</v>
      </c>
      <c r="Q753" s="4">
        <v>57</v>
      </c>
      <c r="R753" s="4">
        <v>60</v>
      </c>
      <c r="S753" s="4">
        <v>71.400000000000006</v>
      </c>
      <c r="T753" s="5">
        <v>2.62</v>
      </c>
      <c r="U753" s="5">
        <v>18.07</v>
      </c>
      <c r="V753" s="43">
        <v>13930.22</v>
      </c>
      <c r="W753" s="5">
        <v>8.82</v>
      </c>
      <c r="X753" s="6" t="s">
        <v>50</v>
      </c>
      <c r="Y753" s="4">
        <v>27</v>
      </c>
      <c r="Z753" s="43">
        <v>23056.71</v>
      </c>
      <c r="AA753" s="8">
        <f t="shared" si="242"/>
        <v>0.90306122448979587</v>
      </c>
      <c r="AB753" s="8">
        <f t="shared" si="243"/>
        <v>3.954802259887006E-2</v>
      </c>
      <c r="AC753" s="8">
        <f t="shared" si="244"/>
        <v>1.5065913370998116E-2</v>
      </c>
      <c r="AD753" s="8">
        <f t="shared" si="245"/>
        <v>0.96045197740112997</v>
      </c>
      <c r="AE753" s="11">
        <f t="shared" si="246"/>
        <v>0.68333333333333335</v>
      </c>
      <c r="AF753" s="11">
        <f t="shared" si="247"/>
        <v>60</v>
      </c>
      <c r="AG753" s="11">
        <f t="shared" si="248"/>
        <v>8.85</v>
      </c>
      <c r="AH753" s="13">
        <f t="shared" si="249"/>
        <v>8.6266666666666669</v>
      </c>
      <c r="AI753">
        <f t="shared" si="250"/>
        <v>9.31</v>
      </c>
      <c r="AJ753" s="14">
        <f t="shared" si="251"/>
        <v>0.92660221983530255</v>
      </c>
      <c r="AK753">
        <f t="shared" si="252"/>
        <v>63.157894736842103</v>
      </c>
      <c r="AL753" s="8">
        <f t="shared" si="253"/>
        <v>0.95000000000000007</v>
      </c>
      <c r="AM753" s="8">
        <f t="shared" si="254"/>
        <v>0.96045197740112997</v>
      </c>
      <c r="AN753" s="16">
        <f t="shared" si="255"/>
        <v>0.84545908758983823</v>
      </c>
      <c r="AO753" s="16">
        <f t="shared" si="256"/>
        <v>0.85854488018107822</v>
      </c>
      <c r="AP753" s="17">
        <f t="shared" si="257"/>
        <v>13930.22</v>
      </c>
      <c r="AQ753" s="17">
        <f t="shared" si="258"/>
        <v>26.23393596986817</v>
      </c>
      <c r="AR753" s="17">
        <f t="shared" si="259"/>
        <v>9126.49</v>
      </c>
      <c r="AS753" s="17">
        <f t="shared" si="260"/>
        <v>17.187363465160075</v>
      </c>
      <c r="AT753" s="18" t="str">
        <f t="shared" si="261"/>
        <v>High</v>
      </c>
      <c r="AU753" s="16" t="str">
        <f t="shared" si="262"/>
        <v>Warning</v>
      </c>
      <c r="AV753" s="17">
        <f t="shared" si="263"/>
        <v>209.87148775894536</v>
      </c>
    </row>
    <row r="754" spans="1:48">
      <c r="A754">
        <v>753</v>
      </c>
      <c r="B754" s="2">
        <v>46037</v>
      </c>
      <c r="C754" t="s">
        <v>46</v>
      </c>
      <c r="D754" t="s">
        <v>55</v>
      </c>
      <c r="E754" t="s">
        <v>98</v>
      </c>
      <c r="F754" t="s">
        <v>29</v>
      </c>
      <c r="G754" t="s">
        <v>36</v>
      </c>
      <c r="H754" t="s">
        <v>856</v>
      </c>
      <c r="I754" t="s">
        <v>265</v>
      </c>
      <c r="J754" s="4">
        <v>733</v>
      </c>
      <c r="K754" s="4">
        <v>824</v>
      </c>
      <c r="L754" s="4">
        <v>752</v>
      </c>
      <c r="M754" s="4">
        <v>72</v>
      </c>
      <c r="N754" s="4">
        <v>19</v>
      </c>
      <c r="O754" s="4">
        <v>22</v>
      </c>
      <c r="P754" t="s">
        <v>81</v>
      </c>
      <c r="Q754" s="4">
        <v>45</v>
      </c>
      <c r="R754" s="4">
        <v>46</v>
      </c>
      <c r="S754" s="4">
        <v>68.599999999999994</v>
      </c>
      <c r="T754" s="5">
        <v>2.36</v>
      </c>
      <c r="U754" s="5">
        <v>29.8</v>
      </c>
      <c r="V754" s="43">
        <v>17768.759999999998</v>
      </c>
      <c r="W754" s="5">
        <v>9.14</v>
      </c>
      <c r="X754" s="6" t="s">
        <v>34</v>
      </c>
      <c r="Y754" s="4">
        <v>23</v>
      </c>
      <c r="Z754" s="43">
        <v>26103.25</v>
      </c>
      <c r="AA754" s="8">
        <f t="shared" si="242"/>
        <v>1.1241473396998636</v>
      </c>
      <c r="AB754" s="8">
        <f t="shared" si="243"/>
        <v>8.7378640776699032E-2</v>
      </c>
      <c r="AC754" s="8">
        <f t="shared" si="244"/>
        <v>2.3058252427184466E-2</v>
      </c>
      <c r="AD754" s="8">
        <f t="shared" si="245"/>
        <v>0.91262135922330101</v>
      </c>
      <c r="AE754" s="11">
        <f t="shared" si="246"/>
        <v>0.36666666666666664</v>
      </c>
      <c r="AF754" s="11">
        <f t="shared" si="247"/>
        <v>78.260869565217391</v>
      </c>
      <c r="AG754" s="11">
        <f t="shared" si="248"/>
        <v>10.528888888888888</v>
      </c>
      <c r="AH754" s="13">
        <f t="shared" si="249"/>
        <v>8.7958333333333325</v>
      </c>
      <c r="AI754">
        <f t="shared" si="250"/>
        <v>9.1624999999999996</v>
      </c>
      <c r="AJ754" s="14">
        <f t="shared" si="251"/>
        <v>0.95998180991359705</v>
      </c>
      <c r="AK754">
        <f t="shared" si="252"/>
        <v>80</v>
      </c>
      <c r="AL754" s="8">
        <f t="shared" si="253"/>
        <v>0.97826086956521741</v>
      </c>
      <c r="AM754" s="8">
        <f t="shared" si="254"/>
        <v>0.91262135922330101</v>
      </c>
      <c r="AN754" s="16">
        <f t="shared" si="255"/>
        <v>0.85705425410183955</v>
      </c>
      <c r="AO754" s="16">
        <f t="shared" si="256"/>
        <v>0.85859764547378481</v>
      </c>
      <c r="AP754" s="17">
        <f t="shared" si="257"/>
        <v>17768.759999999998</v>
      </c>
      <c r="AQ754" s="17">
        <f t="shared" si="258"/>
        <v>21.56402912621359</v>
      </c>
      <c r="AR754" s="17">
        <f t="shared" si="259"/>
        <v>8334.4900000000016</v>
      </c>
      <c r="AS754" s="17">
        <f t="shared" si="260"/>
        <v>10.11467233009709</v>
      </c>
      <c r="AT754" s="18" t="str">
        <f t="shared" si="261"/>
        <v>Low</v>
      </c>
      <c r="AU754" s="16" t="str">
        <f t="shared" si="262"/>
        <v>Normal</v>
      </c>
      <c r="AV754" s="17">
        <f t="shared" si="263"/>
        <v>409.71655339805824</v>
      </c>
    </row>
    <row r="755" spans="1:48">
      <c r="A755">
        <v>754</v>
      </c>
      <c r="B755" s="2">
        <v>46191</v>
      </c>
      <c r="C755" t="s">
        <v>46</v>
      </c>
      <c r="D755" t="s">
        <v>77</v>
      </c>
      <c r="E755" t="s">
        <v>78</v>
      </c>
      <c r="F755" t="s">
        <v>57</v>
      </c>
      <c r="G755" t="s">
        <v>103</v>
      </c>
      <c r="H755" t="s">
        <v>857</v>
      </c>
      <c r="I755" t="s">
        <v>96</v>
      </c>
      <c r="J755" s="4">
        <v>586</v>
      </c>
      <c r="K755" s="4">
        <v>439</v>
      </c>
      <c r="L755" s="4">
        <v>410</v>
      </c>
      <c r="M755" s="4">
        <v>29</v>
      </c>
      <c r="N755" s="4">
        <v>12</v>
      </c>
      <c r="O755" s="4">
        <v>6</v>
      </c>
      <c r="P755" t="s">
        <v>73</v>
      </c>
      <c r="Q755" s="4">
        <v>57</v>
      </c>
      <c r="R755" s="4">
        <v>57</v>
      </c>
      <c r="S755" s="4">
        <v>76.5</v>
      </c>
      <c r="T755" s="5">
        <v>3.15</v>
      </c>
      <c r="U755" s="5">
        <v>16.53</v>
      </c>
      <c r="V755" s="43">
        <v>11943.45</v>
      </c>
      <c r="W755" s="5">
        <v>6.24</v>
      </c>
      <c r="X755" s="6" t="s">
        <v>45</v>
      </c>
      <c r="Y755" s="4">
        <v>20</v>
      </c>
      <c r="Z755" s="43">
        <v>18461.21</v>
      </c>
      <c r="AA755" s="8">
        <f t="shared" si="242"/>
        <v>0.74914675767918093</v>
      </c>
      <c r="AB755" s="8">
        <f t="shared" si="243"/>
        <v>6.6059225512528477E-2</v>
      </c>
      <c r="AC755" s="8">
        <f t="shared" si="244"/>
        <v>2.7334851936218679E-2</v>
      </c>
      <c r="AD755" s="8">
        <f t="shared" si="245"/>
        <v>0.93394077448747148</v>
      </c>
      <c r="AE755" s="11">
        <f t="shared" si="246"/>
        <v>0.1</v>
      </c>
      <c r="AF755" s="11">
        <f t="shared" si="247"/>
        <v>63.157894736842103</v>
      </c>
      <c r="AG755" s="11">
        <f t="shared" si="248"/>
        <v>6.9508333333333336</v>
      </c>
      <c r="AH755" s="13">
        <f t="shared" si="249"/>
        <v>9.1783333333333346</v>
      </c>
      <c r="AI755">
        <f t="shared" si="250"/>
        <v>9.2783333333333342</v>
      </c>
      <c r="AJ755" s="14">
        <f t="shared" si="251"/>
        <v>0.98922220226333757</v>
      </c>
      <c r="AK755">
        <f t="shared" si="252"/>
        <v>63.157894736842103</v>
      </c>
      <c r="AL755" s="8">
        <f t="shared" si="253"/>
        <v>1</v>
      </c>
      <c r="AM755" s="8">
        <f t="shared" si="254"/>
        <v>0.93394077448747148</v>
      </c>
      <c r="AN755" s="16">
        <f t="shared" si="255"/>
        <v>0.92387494972202366</v>
      </c>
      <c r="AO755" s="16">
        <f t="shared" si="256"/>
        <v>0.85860389402184922</v>
      </c>
      <c r="AP755" s="17">
        <f t="shared" si="257"/>
        <v>11943.45</v>
      </c>
      <c r="AQ755" s="17">
        <f t="shared" si="258"/>
        <v>27.206036446469248</v>
      </c>
      <c r="AR755" s="17">
        <f t="shared" si="259"/>
        <v>6517.7599999999984</v>
      </c>
      <c r="AS755" s="17">
        <f t="shared" si="260"/>
        <v>14.846833712984051</v>
      </c>
      <c r="AT755" s="18" t="str">
        <f t="shared" si="261"/>
        <v>Medium</v>
      </c>
      <c r="AU755" s="16" t="str">
        <f t="shared" si="262"/>
        <v>Normal</v>
      </c>
      <c r="AV755" s="17">
        <f t="shared" si="263"/>
        <v>326.47243735763095</v>
      </c>
    </row>
    <row r="756" spans="1:48">
      <c r="A756">
        <v>755</v>
      </c>
      <c r="B756" s="2">
        <v>46136</v>
      </c>
      <c r="C756" t="s">
        <v>46</v>
      </c>
      <c r="D756" t="s">
        <v>40</v>
      </c>
      <c r="E756" t="s">
        <v>67</v>
      </c>
      <c r="F756" t="s">
        <v>42</v>
      </c>
      <c r="G756" t="s">
        <v>58</v>
      </c>
      <c r="H756" t="s">
        <v>858</v>
      </c>
      <c r="I756" t="s">
        <v>49</v>
      </c>
      <c r="J756" s="4">
        <v>828</v>
      </c>
      <c r="K756" s="4">
        <v>827</v>
      </c>
      <c r="L756" s="4">
        <v>794</v>
      </c>
      <c r="M756" s="4">
        <v>33</v>
      </c>
      <c r="N756" s="4">
        <v>13</v>
      </c>
      <c r="O756" s="4">
        <v>21</v>
      </c>
      <c r="P756" t="s">
        <v>76</v>
      </c>
      <c r="Q756" s="4">
        <v>49</v>
      </c>
      <c r="R756" s="4">
        <v>51</v>
      </c>
      <c r="S756" s="4">
        <v>74.5</v>
      </c>
      <c r="T756" s="5">
        <v>1.78</v>
      </c>
      <c r="U756" s="5">
        <v>25.35</v>
      </c>
      <c r="V756" s="43">
        <v>17904.689999999999</v>
      </c>
      <c r="W756" s="5">
        <v>9.33</v>
      </c>
      <c r="X756" s="6" t="s">
        <v>45</v>
      </c>
      <c r="Y756" s="4">
        <v>18</v>
      </c>
      <c r="Z756" s="43">
        <v>29349.45</v>
      </c>
      <c r="AA756" s="8">
        <f t="shared" si="242"/>
        <v>0.99879227053140096</v>
      </c>
      <c r="AB756" s="8">
        <f t="shared" si="243"/>
        <v>3.9903264812575577E-2</v>
      </c>
      <c r="AC756" s="8">
        <f t="shared" si="244"/>
        <v>1.5719467956469165E-2</v>
      </c>
      <c r="AD756" s="8">
        <f t="shared" si="245"/>
        <v>0.96009673518742444</v>
      </c>
      <c r="AE756" s="11">
        <f t="shared" si="246"/>
        <v>0.35</v>
      </c>
      <c r="AF756" s="11">
        <f t="shared" si="247"/>
        <v>70.588235294117652</v>
      </c>
      <c r="AG756" s="11">
        <f t="shared" si="248"/>
        <v>11.715833333333334</v>
      </c>
      <c r="AH756" s="13">
        <f t="shared" si="249"/>
        <v>10.92</v>
      </c>
      <c r="AI756">
        <f t="shared" si="250"/>
        <v>11.27</v>
      </c>
      <c r="AJ756" s="14">
        <f t="shared" si="251"/>
        <v>0.96894409937888204</v>
      </c>
      <c r="AK756">
        <f t="shared" si="252"/>
        <v>73.469387755102048</v>
      </c>
      <c r="AL756" s="8">
        <f t="shared" si="253"/>
        <v>0.96078431372549022</v>
      </c>
      <c r="AM756" s="8">
        <f t="shared" si="254"/>
        <v>0.96009673518742444</v>
      </c>
      <c r="AN756" s="16">
        <f t="shared" si="255"/>
        <v>0.89379849516169441</v>
      </c>
      <c r="AO756" s="16">
        <f t="shared" si="256"/>
        <v>0.85833856452713309</v>
      </c>
      <c r="AP756" s="17">
        <f t="shared" si="257"/>
        <v>17904.689999999999</v>
      </c>
      <c r="AQ756" s="17">
        <f t="shared" si="258"/>
        <v>21.650169286577992</v>
      </c>
      <c r="AR756" s="17">
        <f t="shared" si="259"/>
        <v>11444.760000000002</v>
      </c>
      <c r="AS756" s="17">
        <f t="shared" si="260"/>
        <v>13.838887545344621</v>
      </c>
      <c r="AT756" s="18" t="str">
        <f t="shared" si="261"/>
        <v>Low</v>
      </c>
      <c r="AU756" s="16" t="str">
        <f t="shared" si="262"/>
        <v>Normal</v>
      </c>
      <c r="AV756" s="17">
        <f t="shared" si="263"/>
        <v>281.45220072551388</v>
      </c>
    </row>
    <row r="757" spans="1:48">
      <c r="A757">
        <v>756</v>
      </c>
      <c r="B757" s="2">
        <v>46029</v>
      </c>
      <c r="C757" t="s">
        <v>26</v>
      </c>
      <c r="D757" t="s">
        <v>40</v>
      </c>
      <c r="E757" t="s">
        <v>74</v>
      </c>
      <c r="F757" t="s">
        <v>29</v>
      </c>
      <c r="G757" t="s">
        <v>30</v>
      </c>
      <c r="H757" t="s">
        <v>859</v>
      </c>
      <c r="I757" t="s">
        <v>100</v>
      </c>
      <c r="J757" s="4">
        <v>815</v>
      </c>
      <c r="K757" s="4">
        <v>790</v>
      </c>
      <c r="L757" s="4">
        <v>740</v>
      </c>
      <c r="M757" s="4">
        <v>50</v>
      </c>
      <c r="N757" s="4">
        <v>17</v>
      </c>
      <c r="O757" s="4">
        <v>0</v>
      </c>
      <c r="P757" t="s">
        <v>39</v>
      </c>
      <c r="Q757" s="4">
        <v>42</v>
      </c>
      <c r="R757" s="4">
        <v>41</v>
      </c>
      <c r="S757" s="4">
        <v>76.2</v>
      </c>
      <c r="T757" s="5">
        <v>2.14</v>
      </c>
      <c r="U757" s="5">
        <v>23.39</v>
      </c>
      <c r="V757" s="43">
        <v>15076.36</v>
      </c>
      <c r="W757" s="5">
        <v>8.67</v>
      </c>
      <c r="X757" s="6" t="s">
        <v>45</v>
      </c>
      <c r="Y757" s="4">
        <v>3</v>
      </c>
      <c r="Z757" s="43">
        <v>23092.99</v>
      </c>
      <c r="AA757" s="8">
        <f t="shared" si="242"/>
        <v>0.96932515337423308</v>
      </c>
      <c r="AB757" s="8">
        <f t="shared" si="243"/>
        <v>6.3291139240506333E-2</v>
      </c>
      <c r="AC757" s="8">
        <f t="shared" si="244"/>
        <v>2.1518987341772152E-2</v>
      </c>
      <c r="AD757" s="8">
        <f t="shared" si="245"/>
        <v>0.93670886075949367</v>
      </c>
      <c r="AE757" s="11">
        <f t="shared" si="246"/>
        <v>0</v>
      </c>
      <c r="AF757" s="11">
        <f t="shared" si="247"/>
        <v>87.804878048780495</v>
      </c>
      <c r="AG757" s="11">
        <f t="shared" si="248"/>
        <v>8.9972222222222218</v>
      </c>
      <c r="AH757" s="13">
        <f t="shared" si="249"/>
        <v>9.5083333333333329</v>
      </c>
      <c r="AI757">
        <f t="shared" si="250"/>
        <v>9.5083333333333329</v>
      </c>
      <c r="AJ757" s="14">
        <f t="shared" si="251"/>
        <v>1</v>
      </c>
      <c r="AK757">
        <f t="shared" si="252"/>
        <v>85.714285714285708</v>
      </c>
      <c r="AL757" s="8">
        <f t="shared" si="253"/>
        <v>1.0243902439024393</v>
      </c>
      <c r="AM757" s="8">
        <f t="shared" si="254"/>
        <v>0.93670886075949367</v>
      </c>
      <c r="AN757" s="16">
        <f t="shared" si="255"/>
        <v>0.95955541833899372</v>
      </c>
      <c r="AO757" s="16">
        <f t="shared" si="256"/>
        <v>0.85819383011637973</v>
      </c>
      <c r="AP757" s="17">
        <f t="shared" si="257"/>
        <v>15076.36</v>
      </c>
      <c r="AQ757" s="17">
        <f t="shared" si="258"/>
        <v>19.084</v>
      </c>
      <c r="AR757" s="17">
        <f t="shared" si="259"/>
        <v>8016.630000000001</v>
      </c>
      <c r="AS757" s="17">
        <f t="shared" si="260"/>
        <v>10.147632911392407</v>
      </c>
      <c r="AT757" s="18" t="str">
        <f t="shared" si="261"/>
        <v>Medium</v>
      </c>
      <c r="AU757" s="16" t="str">
        <f t="shared" si="262"/>
        <v>Normal</v>
      </c>
      <c r="AV757" s="17">
        <f t="shared" si="263"/>
        <v>324.428</v>
      </c>
    </row>
    <row r="758" spans="1:48">
      <c r="A758">
        <v>757</v>
      </c>
      <c r="B758" s="2">
        <v>46065</v>
      </c>
      <c r="C758" t="s">
        <v>26</v>
      </c>
      <c r="D758" t="s">
        <v>77</v>
      </c>
      <c r="E758" t="s">
        <v>84</v>
      </c>
      <c r="F758" t="s">
        <v>29</v>
      </c>
      <c r="G758" t="s">
        <v>103</v>
      </c>
      <c r="H758" t="s">
        <v>860</v>
      </c>
      <c r="I758" t="s">
        <v>149</v>
      </c>
      <c r="J758" s="4">
        <v>701</v>
      </c>
      <c r="K758" s="4">
        <v>665</v>
      </c>
      <c r="L758" s="4">
        <v>624</v>
      </c>
      <c r="M758" s="4">
        <v>41</v>
      </c>
      <c r="N758" s="4">
        <v>14</v>
      </c>
      <c r="O758" s="4">
        <v>12</v>
      </c>
      <c r="P758" t="s">
        <v>70</v>
      </c>
      <c r="Q758" s="4">
        <v>57</v>
      </c>
      <c r="R758" s="4">
        <v>60</v>
      </c>
      <c r="S758" s="4">
        <v>79.400000000000006</v>
      </c>
      <c r="T758" s="5">
        <v>2.58</v>
      </c>
      <c r="U758" s="5">
        <v>27.56</v>
      </c>
      <c r="V758" s="43">
        <v>19150.490000000002</v>
      </c>
      <c r="W758" s="5">
        <v>8.89</v>
      </c>
      <c r="X758" s="6" t="s">
        <v>34</v>
      </c>
      <c r="Y758" s="4">
        <v>25</v>
      </c>
      <c r="Z758" s="43">
        <v>28246.97</v>
      </c>
      <c r="AA758" s="8">
        <f t="shared" si="242"/>
        <v>0.94864479315263905</v>
      </c>
      <c r="AB758" s="8">
        <f t="shared" si="243"/>
        <v>6.1654135338345864E-2</v>
      </c>
      <c r="AC758" s="8">
        <f t="shared" si="244"/>
        <v>2.1052631578947368E-2</v>
      </c>
      <c r="AD758" s="8">
        <f t="shared" si="245"/>
        <v>0.93834586466165415</v>
      </c>
      <c r="AE758" s="11">
        <f t="shared" si="246"/>
        <v>0.2</v>
      </c>
      <c r="AF758" s="11">
        <f t="shared" si="247"/>
        <v>60</v>
      </c>
      <c r="AG758" s="11">
        <f t="shared" si="248"/>
        <v>11.083333333333334</v>
      </c>
      <c r="AH758" s="13">
        <f t="shared" si="249"/>
        <v>10.899166666666668</v>
      </c>
      <c r="AI758">
        <f t="shared" si="250"/>
        <v>11.099166666666667</v>
      </c>
      <c r="AJ758" s="14">
        <f t="shared" si="251"/>
        <v>0.98198062917636464</v>
      </c>
      <c r="AK758">
        <f t="shared" si="252"/>
        <v>63.157894736842103</v>
      </c>
      <c r="AL758" s="8">
        <f t="shared" si="253"/>
        <v>0.95000000000000007</v>
      </c>
      <c r="AM758" s="8">
        <f t="shared" si="254"/>
        <v>0.93834586466165415</v>
      </c>
      <c r="AN758" s="16">
        <f t="shared" si="255"/>
        <v>0.87536558943721654</v>
      </c>
      <c r="AO758" s="16">
        <f t="shared" si="256"/>
        <v>0.85777841377120512</v>
      </c>
      <c r="AP758" s="17">
        <f t="shared" si="257"/>
        <v>19150.490000000002</v>
      </c>
      <c r="AQ758" s="17">
        <f t="shared" si="258"/>
        <v>28.797729323308275</v>
      </c>
      <c r="AR758" s="17">
        <f t="shared" si="259"/>
        <v>9096.48</v>
      </c>
      <c r="AS758" s="17">
        <f t="shared" si="260"/>
        <v>13.678917293233082</v>
      </c>
      <c r="AT758" s="18" t="str">
        <f t="shared" si="261"/>
        <v>Medium</v>
      </c>
      <c r="AU758" s="16" t="str">
        <f t="shared" si="262"/>
        <v>Normal</v>
      </c>
      <c r="AV758" s="17">
        <f t="shared" si="263"/>
        <v>403.16821052631587</v>
      </c>
    </row>
    <row r="759" spans="1:48">
      <c r="A759">
        <v>758</v>
      </c>
      <c r="B759" s="2">
        <v>46066</v>
      </c>
      <c r="C759" t="s">
        <v>26</v>
      </c>
      <c r="D759" t="s">
        <v>40</v>
      </c>
      <c r="E759" t="s">
        <v>67</v>
      </c>
      <c r="F759" t="s">
        <v>42</v>
      </c>
      <c r="G759" t="s">
        <v>30</v>
      </c>
      <c r="H759" t="s">
        <v>861</v>
      </c>
      <c r="I759" t="s">
        <v>154</v>
      </c>
      <c r="J759" s="4">
        <v>809</v>
      </c>
      <c r="K759" s="4">
        <v>780</v>
      </c>
      <c r="L759" s="4">
        <v>757</v>
      </c>
      <c r="M759" s="4">
        <v>23</v>
      </c>
      <c r="N759" s="4">
        <v>5</v>
      </c>
      <c r="O759" s="4">
        <v>8</v>
      </c>
      <c r="P759" t="s">
        <v>70</v>
      </c>
      <c r="Q759" s="4">
        <v>42</v>
      </c>
      <c r="R759" s="4">
        <v>46</v>
      </c>
      <c r="S759" s="4">
        <v>76.3</v>
      </c>
      <c r="T759" s="5">
        <v>1.35</v>
      </c>
      <c r="U759" s="5">
        <v>26.61</v>
      </c>
      <c r="V759" s="43">
        <v>15247.3</v>
      </c>
      <c r="W759" s="5">
        <v>8.44</v>
      </c>
      <c r="X759" s="6" t="s">
        <v>34</v>
      </c>
      <c r="Y759" s="4">
        <v>7</v>
      </c>
      <c r="Z759" s="43">
        <v>23568.43</v>
      </c>
      <c r="AA759" s="8">
        <f t="shared" si="242"/>
        <v>0.96415327564894937</v>
      </c>
      <c r="AB759" s="8">
        <f t="shared" si="243"/>
        <v>2.9487179487179487E-2</v>
      </c>
      <c r="AC759" s="8">
        <f t="shared" si="244"/>
        <v>6.41025641025641E-3</v>
      </c>
      <c r="AD759" s="8">
        <f t="shared" si="245"/>
        <v>0.97051282051282051</v>
      </c>
      <c r="AE759" s="11">
        <f t="shared" si="246"/>
        <v>0.13333333333333333</v>
      </c>
      <c r="AF759" s="11">
        <f t="shared" si="247"/>
        <v>78.260869565217391</v>
      </c>
      <c r="AG759" s="11">
        <f t="shared" si="248"/>
        <v>9.9666666666666668</v>
      </c>
      <c r="AH759" s="13">
        <f t="shared" si="249"/>
        <v>9.3049999999999997</v>
      </c>
      <c r="AI759">
        <f t="shared" si="250"/>
        <v>9.4383333333333326</v>
      </c>
      <c r="AJ759" s="14">
        <f t="shared" si="251"/>
        <v>0.98587321207840373</v>
      </c>
      <c r="AK759">
        <f t="shared" si="252"/>
        <v>85.714285714285708</v>
      </c>
      <c r="AL759" s="8">
        <f t="shared" si="253"/>
        <v>0.91304347826086962</v>
      </c>
      <c r="AM759" s="8">
        <f t="shared" si="254"/>
        <v>0.97051282051282051</v>
      </c>
      <c r="AN759" s="16">
        <f t="shared" si="255"/>
        <v>0.87360236635509392</v>
      </c>
      <c r="AO759" s="16">
        <f t="shared" si="256"/>
        <v>0.857706038562703</v>
      </c>
      <c r="AP759" s="17">
        <f t="shared" si="257"/>
        <v>15247.3</v>
      </c>
      <c r="AQ759" s="17">
        <f t="shared" si="258"/>
        <v>19.547820512820511</v>
      </c>
      <c r="AR759" s="17">
        <f t="shared" si="259"/>
        <v>8321.130000000001</v>
      </c>
      <c r="AS759" s="17">
        <f t="shared" si="260"/>
        <v>10.668115384615385</v>
      </c>
      <c r="AT759" s="18" t="str">
        <f t="shared" si="261"/>
        <v>Low</v>
      </c>
      <c r="AU759" s="16" t="str">
        <f t="shared" si="262"/>
        <v>Normal</v>
      </c>
      <c r="AV759" s="17">
        <f t="shared" si="263"/>
        <v>97.739102564102552</v>
      </c>
    </row>
    <row r="760" spans="1:48">
      <c r="A760">
        <v>759</v>
      </c>
      <c r="B760" s="2">
        <v>46140</v>
      </c>
      <c r="C760" t="s">
        <v>26</v>
      </c>
      <c r="D760" t="s">
        <v>55</v>
      </c>
      <c r="E760" t="s">
        <v>56</v>
      </c>
      <c r="F760" t="s">
        <v>29</v>
      </c>
      <c r="G760" t="s">
        <v>103</v>
      </c>
      <c r="H760" t="s">
        <v>862</v>
      </c>
      <c r="I760" t="s">
        <v>176</v>
      </c>
      <c r="J760" s="4">
        <v>715</v>
      </c>
      <c r="K760" s="4">
        <v>650</v>
      </c>
      <c r="L760" s="4">
        <v>602</v>
      </c>
      <c r="M760" s="4">
        <v>48</v>
      </c>
      <c r="N760" s="4">
        <v>20</v>
      </c>
      <c r="O760" s="4">
        <v>53</v>
      </c>
      <c r="P760" t="s">
        <v>54</v>
      </c>
      <c r="Q760" s="4">
        <v>57</v>
      </c>
      <c r="R760" s="4">
        <v>56</v>
      </c>
      <c r="S760" s="4">
        <v>72.2</v>
      </c>
      <c r="T760" s="5">
        <v>2.61</v>
      </c>
      <c r="U760" s="5">
        <v>23.97</v>
      </c>
      <c r="V760" s="43">
        <v>18256.32</v>
      </c>
      <c r="W760" s="5">
        <v>8.44</v>
      </c>
      <c r="X760" s="6" t="s">
        <v>34</v>
      </c>
      <c r="Y760" s="4">
        <v>36</v>
      </c>
      <c r="Z760" s="43">
        <v>27010.18</v>
      </c>
      <c r="AA760" s="8">
        <f t="shared" si="242"/>
        <v>0.90909090909090906</v>
      </c>
      <c r="AB760" s="8">
        <f t="shared" si="243"/>
        <v>7.3846153846153853E-2</v>
      </c>
      <c r="AC760" s="8">
        <f t="shared" si="244"/>
        <v>3.0769230769230771E-2</v>
      </c>
      <c r="AD760" s="8">
        <f t="shared" si="245"/>
        <v>0.92615384615384611</v>
      </c>
      <c r="AE760" s="11">
        <f t="shared" si="246"/>
        <v>0.8833333333333333</v>
      </c>
      <c r="AF760" s="11">
        <f t="shared" si="247"/>
        <v>64.285714285714292</v>
      </c>
      <c r="AG760" s="11">
        <f t="shared" si="248"/>
        <v>10.111111111111111</v>
      </c>
      <c r="AH760" s="13">
        <f t="shared" si="249"/>
        <v>10.4375</v>
      </c>
      <c r="AI760">
        <f t="shared" si="250"/>
        <v>11.320833333333333</v>
      </c>
      <c r="AJ760" s="14">
        <f t="shared" si="251"/>
        <v>0.92197276407802731</v>
      </c>
      <c r="AK760">
        <f t="shared" si="252"/>
        <v>63.157894736842103</v>
      </c>
      <c r="AL760" s="8">
        <f t="shared" si="253"/>
        <v>1.017857142857143</v>
      </c>
      <c r="AM760" s="8">
        <f t="shared" si="254"/>
        <v>0.92615384615384611</v>
      </c>
      <c r="AN760" s="16">
        <f t="shared" si="255"/>
        <v>0.8691366325981712</v>
      </c>
      <c r="AO760" s="16">
        <f t="shared" si="256"/>
        <v>0.85764035125777571</v>
      </c>
      <c r="AP760" s="17">
        <f t="shared" si="257"/>
        <v>18256.32</v>
      </c>
      <c r="AQ760" s="17">
        <f t="shared" si="258"/>
        <v>28.086646153846154</v>
      </c>
      <c r="AR760" s="17">
        <f t="shared" si="259"/>
        <v>8753.86</v>
      </c>
      <c r="AS760" s="17">
        <f t="shared" si="260"/>
        <v>13.467476923076925</v>
      </c>
      <c r="AT760" s="18" t="str">
        <f t="shared" si="261"/>
        <v>High</v>
      </c>
      <c r="AU760" s="16" t="str">
        <f t="shared" si="262"/>
        <v>Normal</v>
      </c>
      <c r="AV760" s="17">
        <f t="shared" si="263"/>
        <v>561.73292307692304</v>
      </c>
    </row>
    <row r="761" spans="1:48">
      <c r="A761">
        <v>760</v>
      </c>
      <c r="B761" s="2">
        <v>46149</v>
      </c>
      <c r="C761" t="s">
        <v>46</v>
      </c>
      <c r="D761" t="s">
        <v>108</v>
      </c>
      <c r="E761" t="s">
        <v>109</v>
      </c>
      <c r="F761" t="s">
        <v>57</v>
      </c>
      <c r="G761" t="s">
        <v>36</v>
      </c>
      <c r="H761" t="s">
        <v>863</v>
      </c>
      <c r="I761" t="s">
        <v>63</v>
      </c>
      <c r="J761" s="4">
        <v>782</v>
      </c>
      <c r="K761" s="4">
        <v>604</v>
      </c>
      <c r="L761" s="4">
        <v>495</v>
      </c>
      <c r="M761" s="4">
        <v>109</v>
      </c>
      <c r="N761" s="4">
        <v>46</v>
      </c>
      <c r="O761" s="4">
        <v>46</v>
      </c>
      <c r="P761" t="s">
        <v>33</v>
      </c>
      <c r="Q761" s="4">
        <v>45</v>
      </c>
      <c r="R761" s="4">
        <v>51</v>
      </c>
      <c r="S761" s="4">
        <v>91.8</v>
      </c>
      <c r="T761" s="5">
        <v>4.97</v>
      </c>
      <c r="U761" s="5">
        <v>23.06</v>
      </c>
      <c r="V761" s="43">
        <v>12914.03</v>
      </c>
      <c r="W761" s="5">
        <v>7</v>
      </c>
      <c r="X761" s="6" t="s">
        <v>50</v>
      </c>
      <c r="Y761" s="4">
        <v>47</v>
      </c>
      <c r="Z761" s="43">
        <v>17496.52</v>
      </c>
      <c r="AA761" s="8">
        <f t="shared" si="242"/>
        <v>0.77237851662404089</v>
      </c>
      <c r="AB761" s="8">
        <f t="shared" si="243"/>
        <v>0.1804635761589404</v>
      </c>
      <c r="AC761" s="8">
        <f t="shared" si="244"/>
        <v>7.6158940397350994E-2</v>
      </c>
      <c r="AD761" s="8">
        <f t="shared" si="245"/>
        <v>0.81953642384105962</v>
      </c>
      <c r="AE761" s="11">
        <f t="shared" si="246"/>
        <v>0.76666666666666672</v>
      </c>
      <c r="AF761" s="11">
        <f t="shared" si="247"/>
        <v>70.588235294117652</v>
      </c>
      <c r="AG761" s="11">
        <f t="shared" si="248"/>
        <v>8.5566666666666666</v>
      </c>
      <c r="AH761" s="13">
        <f t="shared" si="249"/>
        <v>9.0083333333333329</v>
      </c>
      <c r="AI761">
        <f t="shared" si="250"/>
        <v>9.7750000000000004</v>
      </c>
      <c r="AJ761" s="14">
        <f t="shared" si="251"/>
        <v>0.92156862745098034</v>
      </c>
      <c r="AK761">
        <f t="shared" si="252"/>
        <v>80</v>
      </c>
      <c r="AL761" s="8">
        <f t="shared" si="253"/>
        <v>0.88235294117647067</v>
      </c>
      <c r="AM761" s="8">
        <f t="shared" si="254"/>
        <v>0.81953642384105962</v>
      </c>
      <c r="AN761" s="16">
        <f t="shared" si="255"/>
        <v>0.66640505052819732</v>
      </c>
      <c r="AO761" s="16">
        <f t="shared" si="256"/>
        <v>0.85759264884557485</v>
      </c>
      <c r="AP761" s="17">
        <f t="shared" si="257"/>
        <v>12914.03</v>
      </c>
      <c r="AQ761" s="17">
        <f t="shared" si="258"/>
        <v>21.380844370860927</v>
      </c>
      <c r="AR761" s="17">
        <f t="shared" si="259"/>
        <v>4582.49</v>
      </c>
      <c r="AS761" s="17">
        <f t="shared" si="260"/>
        <v>7.5869039735099335</v>
      </c>
      <c r="AT761" s="18" t="str">
        <f t="shared" si="261"/>
        <v>High</v>
      </c>
      <c r="AU761" s="16" t="str">
        <f t="shared" si="262"/>
        <v>Critical</v>
      </c>
      <c r="AV761" s="17">
        <f t="shared" si="263"/>
        <v>983.51884105960266</v>
      </c>
    </row>
    <row r="762" spans="1:48">
      <c r="A762">
        <v>761</v>
      </c>
      <c r="B762" s="2">
        <v>46198</v>
      </c>
      <c r="C762" t="s">
        <v>26</v>
      </c>
      <c r="D762" t="s">
        <v>77</v>
      </c>
      <c r="E762" t="s">
        <v>105</v>
      </c>
      <c r="F762" t="s">
        <v>57</v>
      </c>
      <c r="G762" t="s">
        <v>58</v>
      </c>
      <c r="H762" t="s">
        <v>864</v>
      </c>
      <c r="I762" t="s">
        <v>69</v>
      </c>
      <c r="J762" s="4">
        <v>713</v>
      </c>
      <c r="K762" s="4">
        <v>679</v>
      </c>
      <c r="L762" s="4">
        <v>623</v>
      </c>
      <c r="M762" s="4">
        <v>56</v>
      </c>
      <c r="N762" s="4">
        <v>21</v>
      </c>
      <c r="O762" s="4">
        <v>0</v>
      </c>
      <c r="P762" t="s">
        <v>39</v>
      </c>
      <c r="Q762" s="4">
        <v>49</v>
      </c>
      <c r="R762" s="4">
        <v>53</v>
      </c>
      <c r="S762" s="4">
        <v>69.8</v>
      </c>
      <c r="T762" s="5">
        <v>2.74</v>
      </c>
      <c r="U762" s="5">
        <v>19.600000000000001</v>
      </c>
      <c r="V762" s="43">
        <v>14994.6</v>
      </c>
      <c r="W762" s="5">
        <v>7.71</v>
      </c>
      <c r="X762" s="6" t="s">
        <v>45</v>
      </c>
      <c r="Y762" s="4">
        <v>1</v>
      </c>
      <c r="Z762" s="43">
        <v>23662.32</v>
      </c>
      <c r="AA762" s="8">
        <f t="shared" si="242"/>
        <v>0.95231416549789616</v>
      </c>
      <c r="AB762" s="8">
        <f t="shared" si="243"/>
        <v>8.247422680412371E-2</v>
      </c>
      <c r="AC762" s="8">
        <f t="shared" si="244"/>
        <v>3.0927835051546393E-2</v>
      </c>
      <c r="AD762" s="8">
        <f t="shared" si="245"/>
        <v>0.91752577319587625</v>
      </c>
      <c r="AE762" s="11">
        <f t="shared" si="246"/>
        <v>0</v>
      </c>
      <c r="AF762" s="11">
        <f t="shared" si="247"/>
        <v>67.924528301886795</v>
      </c>
      <c r="AG762" s="11">
        <f t="shared" si="248"/>
        <v>9.9963888888888892</v>
      </c>
      <c r="AH762" s="13">
        <f t="shared" si="249"/>
        <v>9.7047222222222214</v>
      </c>
      <c r="AI762">
        <f t="shared" si="250"/>
        <v>9.7047222222222214</v>
      </c>
      <c r="AJ762" s="14">
        <f t="shared" si="251"/>
        <v>1</v>
      </c>
      <c r="AK762">
        <f t="shared" si="252"/>
        <v>73.469387755102048</v>
      </c>
      <c r="AL762" s="8">
        <f t="shared" si="253"/>
        <v>0.92452830188679236</v>
      </c>
      <c r="AM762" s="8">
        <f t="shared" si="254"/>
        <v>0.91752577319587625</v>
      </c>
      <c r="AN762" s="16">
        <f t="shared" si="255"/>
        <v>0.84827854503014966</v>
      </c>
      <c r="AO762" s="16">
        <f t="shared" si="256"/>
        <v>0.85838926383856395</v>
      </c>
      <c r="AP762" s="17">
        <f t="shared" si="257"/>
        <v>14994.6</v>
      </c>
      <c r="AQ762" s="17">
        <f t="shared" si="258"/>
        <v>22.083357879234168</v>
      </c>
      <c r="AR762" s="17">
        <f t="shared" si="259"/>
        <v>8667.7199999999993</v>
      </c>
      <c r="AS762" s="17">
        <f t="shared" si="260"/>
        <v>12.76541973490427</v>
      </c>
      <c r="AT762" s="18" t="str">
        <f t="shared" si="261"/>
        <v>Low</v>
      </c>
      <c r="AU762" s="16" t="str">
        <f t="shared" si="262"/>
        <v>Warning</v>
      </c>
      <c r="AV762" s="17">
        <f t="shared" si="263"/>
        <v>463.75051546391751</v>
      </c>
    </row>
    <row r="763" spans="1:48">
      <c r="A763">
        <v>762</v>
      </c>
      <c r="B763" s="2">
        <v>46049</v>
      </c>
      <c r="C763" t="s">
        <v>26</v>
      </c>
      <c r="D763" t="s">
        <v>27</v>
      </c>
      <c r="E763" t="s">
        <v>35</v>
      </c>
      <c r="F763" t="s">
        <v>42</v>
      </c>
      <c r="G763" t="s">
        <v>30</v>
      </c>
      <c r="H763" t="s">
        <v>865</v>
      </c>
      <c r="I763" t="s">
        <v>100</v>
      </c>
      <c r="J763" s="4">
        <v>782</v>
      </c>
      <c r="K763" s="4">
        <v>779</v>
      </c>
      <c r="L763" s="4">
        <v>743</v>
      </c>
      <c r="M763" s="4">
        <v>36</v>
      </c>
      <c r="N763" s="4">
        <v>13</v>
      </c>
      <c r="O763" s="4">
        <v>20</v>
      </c>
      <c r="P763" t="s">
        <v>81</v>
      </c>
      <c r="Q763" s="4">
        <v>42</v>
      </c>
      <c r="R763" s="4">
        <v>42</v>
      </c>
      <c r="S763" s="4">
        <v>68.2</v>
      </c>
      <c r="T763" s="5">
        <v>2.37</v>
      </c>
      <c r="U763" s="5">
        <v>29.42</v>
      </c>
      <c r="V763" s="43">
        <v>14979.03</v>
      </c>
      <c r="W763" s="5">
        <v>8.73</v>
      </c>
      <c r="X763" s="6" t="s">
        <v>34</v>
      </c>
      <c r="Y763" s="4">
        <v>11</v>
      </c>
      <c r="Z763" s="43">
        <v>23152.959999999999</v>
      </c>
      <c r="AA763" s="8">
        <f t="shared" si="242"/>
        <v>0.99616368286445012</v>
      </c>
      <c r="AB763" s="8">
        <f t="shared" si="243"/>
        <v>4.6213093709884467E-2</v>
      </c>
      <c r="AC763" s="8">
        <f t="shared" si="244"/>
        <v>1.668806161745828E-2</v>
      </c>
      <c r="AD763" s="8">
        <f t="shared" si="245"/>
        <v>0.95378690629011553</v>
      </c>
      <c r="AE763" s="11">
        <f t="shared" si="246"/>
        <v>0.33333333333333331</v>
      </c>
      <c r="AF763" s="11">
        <f t="shared" si="247"/>
        <v>85.714285714285708</v>
      </c>
      <c r="AG763" s="11">
        <f t="shared" si="248"/>
        <v>9.0883333333333329</v>
      </c>
      <c r="AH763" s="13">
        <f t="shared" si="249"/>
        <v>8.7899999999999991</v>
      </c>
      <c r="AI763">
        <f t="shared" si="250"/>
        <v>9.1233333333333331</v>
      </c>
      <c r="AJ763" s="14">
        <f t="shared" si="251"/>
        <v>0.96346364632809633</v>
      </c>
      <c r="AK763">
        <f t="shared" si="252"/>
        <v>85.714285714285708</v>
      </c>
      <c r="AL763" s="8">
        <f t="shared" si="253"/>
        <v>1</v>
      </c>
      <c r="AM763" s="8">
        <f t="shared" si="254"/>
        <v>0.95378690629011553</v>
      </c>
      <c r="AN763" s="16">
        <f t="shared" si="255"/>
        <v>0.91893901055426908</v>
      </c>
      <c r="AO763" s="16">
        <f t="shared" si="256"/>
        <v>0.85843156810136079</v>
      </c>
      <c r="AP763" s="17">
        <f t="shared" si="257"/>
        <v>14979.03</v>
      </c>
      <c r="AQ763" s="17">
        <f t="shared" si="258"/>
        <v>19.228536585365855</v>
      </c>
      <c r="AR763" s="17">
        <f t="shared" si="259"/>
        <v>8173.9299999999985</v>
      </c>
      <c r="AS763" s="17">
        <f t="shared" si="260"/>
        <v>10.492849807445442</v>
      </c>
      <c r="AT763" s="18" t="str">
        <f t="shared" si="261"/>
        <v>Low</v>
      </c>
      <c r="AU763" s="16" t="str">
        <f t="shared" si="262"/>
        <v>Normal</v>
      </c>
      <c r="AV763" s="17">
        <f t="shared" si="263"/>
        <v>249.97097560975612</v>
      </c>
    </row>
    <row r="764" spans="1:48">
      <c r="A764">
        <v>763</v>
      </c>
      <c r="B764" s="2">
        <v>46093</v>
      </c>
      <c r="C764" t="s">
        <v>46</v>
      </c>
      <c r="D764" t="s">
        <v>27</v>
      </c>
      <c r="E764" t="s">
        <v>35</v>
      </c>
      <c r="F764" t="s">
        <v>29</v>
      </c>
      <c r="G764" t="s">
        <v>103</v>
      </c>
      <c r="H764" t="s">
        <v>866</v>
      </c>
      <c r="I764" t="s">
        <v>113</v>
      </c>
      <c r="J764" s="4">
        <v>759</v>
      </c>
      <c r="K764" s="4">
        <v>817</v>
      </c>
      <c r="L764" s="4">
        <v>776</v>
      </c>
      <c r="M764" s="4">
        <v>41</v>
      </c>
      <c r="N764" s="4">
        <v>13</v>
      </c>
      <c r="O764" s="4">
        <v>24</v>
      </c>
      <c r="P764" t="s">
        <v>76</v>
      </c>
      <c r="Q764" s="4">
        <v>57</v>
      </c>
      <c r="R764" s="4">
        <v>57</v>
      </c>
      <c r="S764" s="4">
        <v>76</v>
      </c>
      <c r="T764" s="5">
        <v>1.89</v>
      </c>
      <c r="U764" s="5">
        <v>31.39</v>
      </c>
      <c r="V764" s="43">
        <v>22133.119999999999</v>
      </c>
      <c r="W764" s="5">
        <v>11.25</v>
      </c>
      <c r="X764" s="6" t="s">
        <v>45</v>
      </c>
      <c r="Y764" s="4">
        <v>28</v>
      </c>
      <c r="Z764" s="43">
        <v>35590.75</v>
      </c>
      <c r="AA764" s="8">
        <f t="shared" si="242"/>
        <v>1.0764163372859026</v>
      </c>
      <c r="AB764" s="8">
        <f t="shared" si="243"/>
        <v>5.0183598531211751E-2</v>
      </c>
      <c r="AC764" s="8">
        <f t="shared" si="244"/>
        <v>1.591187270501836E-2</v>
      </c>
      <c r="AD764" s="8">
        <f t="shared" si="245"/>
        <v>0.94981640146878821</v>
      </c>
      <c r="AE764" s="11">
        <f t="shared" si="246"/>
        <v>0.4</v>
      </c>
      <c r="AF764" s="11">
        <f t="shared" si="247"/>
        <v>63.157894736842103</v>
      </c>
      <c r="AG764" s="11">
        <f t="shared" si="248"/>
        <v>12.935833333333333</v>
      </c>
      <c r="AH764" s="13">
        <f t="shared" si="249"/>
        <v>11.6175</v>
      </c>
      <c r="AI764">
        <f t="shared" si="250"/>
        <v>12.0175</v>
      </c>
      <c r="AJ764" s="14">
        <f t="shared" si="251"/>
        <v>0.96671520698980651</v>
      </c>
      <c r="AK764">
        <f t="shared" si="252"/>
        <v>63.157894736842103</v>
      </c>
      <c r="AL764" s="8">
        <f t="shared" si="253"/>
        <v>1</v>
      </c>
      <c r="AM764" s="8">
        <f t="shared" si="254"/>
        <v>0.94981640146878821</v>
      </c>
      <c r="AN764" s="16">
        <f t="shared" si="255"/>
        <v>0.91820195914821279</v>
      </c>
      <c r="AO764" s="16">
        <f t="shared" si="256"/>
        <v>0.85817733514987804</v>
      </c>
      <c r="AP764" s="17">
        <f t="shared" si="257"/>
        <v>22133.119999999999</v>
      </c>
      <c r="AQ764" s="17">
        <f t="shared" si="258"/>
        <v>27.090722154222764</v>
      </c>
      <c r="AR764" s="17">
        <f t="shared" si="259"/>
        <v>13457.630000000001</v>
      </c>
      <c r="AS764" s="17">
        <f t="shared" si="260"/>
        <v>16.47200734394125</v>
      </c>
      <c r="AT764" s="18" t="str">
        <f t="shared" si="261"/>
        <v>Medium</v>
      </c>
      <c r="AU764" s="16" t="str">
        <f t="shared" si="262"/>
        <v>Normal</v>
      </c>
      <c r="AV764" s="17">
        <f t="shared" si="263"/>
        <v>352.17938800489594</v>
      </c>
    </row>
    <row r="765" spans="1:48">
      <c r="A765">
        <v>764</v>
      </c>
      <c r="B765" s="2">
        <v>46150</v>
      </c>
      <c r="C765" t="s">
        <v>46</v>
      </c>
      <c r="D765" t="s">
        <v>77</v>
      </c>
      <c r="E765" t="s">
        <v>84</v>
      </c>
      <c r="F765" t="s">
        <v>42</v>
      </c>
      <c r="G765" t="s">
        <v>30</v>
      </c>
      <c r="H765" t="s">
        <v>867</v>
      </c>
      <c r="I765" t="s">
        <v>132</v>
      </c>
      <c r="J765" s="4">
        <v>729</v>
      </c>
      <c r="K765" s="4">
        <v>662</v>
      </c>
      <c r="L765" s="4">
        <v>616</v>
      </c>
      <c r="M765" s="4">
        <v>46</v>
      </c>
      <c r="N765" s="4">
        <v>9</v>
      </c>
      <c r="O765" s="4">
        <v>14</v>
      </c>
      <c r="P765" t="s">
        <v>33</v>
      </c>
      <c r="Q765" s="4">
        <v>42</v>
      </c>
      <c r="R765" s="4">
        <v>44</v>
      </c>
      <c r="S765" s="4">
        <v>70.7</v>
      </c>
      <c r="T765" s="5">
        <v>1.92</v>
      </c>
      <c r="U765" s="5">
        <v>22.2</v>
      </c>
      <c r="V765" s="43">
        <v>12352.19</v>
      </c>
      <c r="W765" s="5">
        <v>8.7899999999999991</v>
      </c>
      <c r="X765" s="6" t="s">
        <v>34</v>
      </c>
      <c r="Y765" s="4">
        <v>14</v>
      </c>
      <c r="Z765" s="43">
        <v>20240.240000000002</v>
      </c>
      <c r="AA765" s="8">
        <f t="shared" si="242"/>
        <v>0.90809327846364885</v>
      </c>
      <c r="AB765" s="8">
        <f t="shared" si="243"/>
        <v>6.9486404833836862E-2</v>
      </c>
      <c r="AC765" s="8">
        <f t="shared" si="244"/>
        <v>1.3595166163141994E-2</v>
      </c>
      <c r="AD765" s="8">
        <f t="shared" si="245"/>
        <v>0.93051359516616317</v>
      </c>
      <c r="AE765" s="11">
        <f t="shared" si="246"/>
        <v>0.23333333333333334</v>
      </c>
      <c r="AF765" s="11">
        <f t="shared" si="247"/>
        <v>81.818181818181813</v>
      </c>
      <c r="AG765" s="11">
        <f t="shared" si="248"/>
        <v>8.0911111111111111</v>
      </c>
      <c r="AH765" s="13">
        <f t="shared" si="249"/>
        <v>8.2716666666666683</v>
      </c>
      <c r="AI765">
        <f t="shared" si="250"/>
        <v>8.5050000000000008</v>
      </c>
      <c r="AJ765" s="14">
        <f t="shared" si="251"/>
        <v>0.97256515775034302</v>
      </c>
      <c r="AK765">
        <f t="shared" si="252"/>
        <v>85.714285714285708</v>
      </c>
      <c r="AL765" s="8">
        <f t="shared" si="253"/>
        <v>0.95454545454545459</v>
      </c>
      <c r="AM765" s="8">
        <f t="shared" si="254"/>
        <v>0.93051359516616317</v>
      </c>
      <c r="AN765" s="16">
        <f t="shared" si="255"/>
        <v>0.86384941504109025</v>
      </c>
      <c r="AO765" s="16">
        <f t="shared" si="256"/>
        <v>0.85792406669418864</v>
      </c>
      <c r="AP765" s="17">
        <f t="shared" si="257"/>
        <v>12352.19</v>
      </c>
      <c r="AQ765" s="17">
        <f t="shared" si="258"/>
        <v>18.658897280966769</v>
      </c>
      <c r="AR765" s="17">
        <f t="shared" si="259"/>
        <v>7888.0500000000011</v>
      </c>
      <c r="AS765" s="17">
        <f t="shared" si="260"/>
        <v>11.915483383685801</v>
      </c>
      <c r="AT765" s="18" t="str">
        <f t="shared" si="261"/>
        <v>Low</v>
      </c>
      <c r="AU765" s="16" t="str">
        <f t="shared" si="262"/>
        <v>Normal</v>
      </c>
      <c r="AV765" s="17">
        <f t="shared" si="263"/>
        <v>167.93007552870091</v>
      </c>
    </row>
    <row r="766" spans="1:48">
      <c r="A766">
        <v>765</v>
      </c>
      <c r="B766" s="2">
        <v>46126</v>
      </c>
      <c r="C766" t="s">
        <v>46</v>
      </c>
      <c r="D766" t="s">
        <v>55</v>
      </c>
      <c r="E766" t="s">
        <v>92</v>
      </c>
      <c r="F766" t="s">
        <v>42</v>
      </c>
      <c r="G766" t="s">
        <v>58</v>
      </c>
      <c r="H766" t="s">
        <v>868</v>
      </c>
      <c r="I766" t="s">
        <v>154</v>
      </c>
      <c r="J766" s="4">
        <v>862</v>
      </c>
      <c r="K766" s="4">
        <v>715</v>
      </c>
      <c r="L766" s="4">
        <v>681</v>
      </c>
      <c r="M766" s="4">
        <v>34</v>
      </c>
      <c r="N766" s="4">
        <v>6</v>
      </c>
      <c r="O766" s="4">
        <v>37</v>
      </c>
      <c r="P766" t="s">
        <v>73</v>
      </c>
      <c r="Q766" s="4">
        <v>49</v>
      </c>
      <c r="R766" s="4">
        <v>48</v>
      </c>
      <c r="S766" s="4">
        <v>66.900000000000006</v>
      </c>
      <c r="T766" s="5">
        <v>2.5</v>
      </c>
      <c r="U766" s="5">
        <v>31.26</v>
      </c>
      <c r="V766" s="43">
        <v>16605.53</v>
      </c>
      <c r="W766" s="5">
        <v>7.44</v>
      </c>
      <c r="X766" s="6" t="s">
        <v>45</v>
      </c>
      <c r="Y766" s="4">
        <v>31</v>
      </c>
      <c r="Z766" s="43">
        <v>25947.4</v>
      </c>
      <c r="AA766" s="8">
        <f t="shared" si="242"/>
        <v>0.82946635730858465</v>
      </c>
      <c r="AB766" s="8">
        <f t="shared" si="243"/>
        <v>4.7552447552447551E-2</v>
      </c>
      <c r="AC766" s="8">
        <f t="shared" si="244"/>
        <v>8.3916083916083916E-3</v>
      </c>
      <c r="AD766" s="8">
        <f t="shared" si="245"/>
        <v>0.95244755244755241</v>
      </c>
      <c r="AE766" s="11">
        <f t="shared" si="246"/>
        <v>0.6166666666666667</v>
      </c>
      <c r="AF766" s="11">
        <f t="shared" si="247"/>
        <v>75</v>
      </c>
      <c r="AG766" s="11">
        <f t="shared" si="248"/>
        <v>9.5333333333333332</v>
      </c>
      <c r="AH766" s="13">
        <f t="shared" si="249"/>
        <v>11.116111111111111</v>
      </c>
      <c r="AI766">
        <f t="shared" si="250"/>
        <v>11.732777777777779</v>
      </c>
      <c r="AJ766" s="14">
        <f t="shared" si="251"/>
        <v>0.94744069321464086</v>
      </c>
      <c r="AK766">
        <f t="shared" si="252"/>
        <v>73.469387755102048</v>
      </c>
      <c r="AL766" s="8">
        <f t="shared" si="253"/>
        <v>1.0208333333333333</v>
      </c>
      <c r="AM766" s="8">
        <f t="shared" si="254"/>
        <v>0.95244755244755241</v>
      </c>
      <c r="AN766" s="16">
        <f t="shared" si="255"/>
        <v>0.92118731036944479</v>
      </c>
      <c r="AO766" s="16">
        <f t="shared" si="256"/>
        <v>0.85789895928593907</v>
      </c>
      <c r="AP766" s="17">
        <f t="shared" si="257"/>
        <v>16605.53</v>
      </c>
      <c r="AQ766" s="17">
        <f t="shared" si="258"/>
        <v>23.224517482517481</v>
      </c>
      <c r="AR766" s="17">
        <f t="shared" si="259"/>
        <v>9341.8700000000026</v>
      </c>
      <c r="AS766" s="17">
        <f t="shared" si="260"/>
        <v>13.06555244755245</v>
      </c>
      <c r="AT766" s="18" t="str">
        <f t="shared" si="261"/>
        <v>High</v>
      </c>
      <c r="AU766" s="16" t="str">
        <f t="shared" si="262"/>
        <v>Normal</v>
      </c>
      <c r="AV766" s="17">
        <f t="shared" si="263"/>
        <v>139.34710489510488</v>
      </c>
    </row>
    <row r="767" spans="1:48">
      <c r="A767">
        <v>766</v>
      </c>
      <c r="B767" s="2">
        <v>46113</v>
      </c>
      <c r="C767" t="s">
        <v>26</v>
      </c>
      <c r="D767" t="s">
        <v>77</v>
      </c>
      <c r="E767" t="s">
        <v>105</v>
      </c>
      <c r="F767" t="s">
        <v>42</v>
      </c>
      <c r="G767" t="s">
        <v>47</v>
      </c>
      <c r="H767" t="s">
        <v>869</v>
      </c>
      <c r="I767" t="s">
        <v>100</v>
      </c>
      <c r="J767" s="4">
        <v>501</v>
      </c>
      <c r="K767" s="4">
        <v>436</v>
      </c>
      <c r="L767" s="4">
        <v>399</v>
      </c>
      <c r="M767" s="4">
        <v>37</v>
      </c>
      <c r="N767" s="4">
        <v>8</v>
      </c>
      <c r="O767" s="4">
        <v>50</v>
      </c>
      <c r="P767" t="s">
        <v>33</v>
      </c>
      <c r="Q767" s="4">
        <v>64</v>
      </c>
      <c r="R767" s="4">
        <v>70</v>
      </c>
      <c r="S767" s="4">
        <v>67.900000000000006</v>
      </c>
      <c r="T767" s="5">
        <v>1.41</v>
      </c>
      <c r="U767" s="5">
        <v>15</v>
      </c>
      <c r="V767" s="43">
        <v>12901.38</v>
      </c>
      <c r="W767" s="5">
        <v>6.46</v>
      </c>
      <c r="X767" s="6" t="s">
        <v>89</v>
      </c>
      <c r="Y767" s="4">
        <v>36</v>
      </c>
      <c r="Z767" s="43">
        <v>21089.84</v>
      </c>
      <c r="AA767" s="8">
        <f t="shared" si="242"/>
        <v>0.87025948103792417</v>
      </c>
      <c r="AB767" s="8">
        <f t="shared" si="243"/>
        <v>8.4862385321100922E-2</v>
      </c>
      <c r="AC767" s="8">
        <f t="shared" si="244"/>
        <v>1.834862385321101E-2</v>
      </c>
      <c r="AD767" s="8">
        <f t="shared" si="245"/>
        <v>0.91513761467889909</v>
      </c>
      <c r="AE767" s="11">
        <f t="shared" si="246"/>
        <v>0.83333333333333337</v>
      </c>
      <c r="AF767" s="11">
        <f t="shared" si="247"/>
        <v>51.428571428571431</v>
      </c>
      <c r="AG767" s="11">
        <f t="shared" si="248"/>
        <v>8.4777777777777779</v>
      </c>
      <c r="AH767" s="13">
        <f t="shared" si="249"/>
        <v>8.0733333333333324</v>
      </c>
      <c r="AI767">
        <f t="shared" si="250"/>
        <v>8.9066666666666663</v>
      </c>
      <c r="AJ767" s="14">
        <f t="shared" si="251"/>
        <v>0.90643712574850288</v>
      </c>
      <c r="AK767">
        <f t="shared" si="252"/>
        <v>56.25</v>
      </c>
      <c r="AL767" s="8">
        <f t="shared" si="253"/>
        <v>0.91428571428571437</v>
      </c>
      <c r="AM767" s="8">
        <f t="shared" si="254"/>
        <v>0.91513761467889909</v>
      </c>
      <c r="AN767" s="16">
        <f t="shared" si="255"/>
        <v>0.75841344833269242</v>
      </c>
      <c r="AO767" s="16">
        <f t="shared" si="256"/>
        <v>0.85762964715366885</v>
      </c>
      <c r="AP767" s="17">
        <f t="shared" si="257"/>
        <v>12901.38</v>
      </c>
      <c r="AQ767" s="17">
        <f t="shared" si="258"/>
        <v>29.590321100917429</v>
      </c>
      <c r="AR767" s="17">
        <f t="shared" si="259"/>
        <v>8188.4600000000009</v>
      </c>
      <c r="AS767" s="17">
        <f t="shared" si="260"/>
        <v>18.780871559633031</v>
      </c>
      <c r="AT767" s="18" t="str">
        <f t="shared" si="261"/>
        <v>Medium</v>
      </c>
      <c r="AU767" s="16" t="str">
        <f t="shared" si="262"/>
        <v>Warning</v>
      </c>
      <c r="AV767" s="17">
        <f t="shared" si="263"/>
        <v>236.72256880733943</v>
      </c>
    </row>
    <row r="768" spans="1:48">
      <c r="A768">
        <v>767</v>
      </c>
      <c r="B768" s="2">
        <v>46147</v>
      </c>
      <c r="C768" t="s">
        <v>46</v>
      </c>
      <c r="D768" t="s">
        <v>108</v>
      </c>
      <c r="E768" t="s">
        <v>130</v>
      </c>
      <c r="F768" t="s">
        <v>42</v>
      </c>
      <c r="G768" t="s">
        <v>58</v>
      </c>
      <c r="H768" t="s">
        <v>870</v>
      </c>
      <c r="I768" t="s">
        <v>122</v>
      </c>
      <c r="J768" s="4">
        <v>865</v>
      </c>
      <c r="K768" s="4">
        <v>694</v>
      </c>
      <c r="L768" s="4">
        <v>659</v>
      </c>
      <c r="M768" s="4">
        <v>35</v>
      </c>
      <c r="N768" s="4">
        <v>10</v>
      </c>
      <c r="O768" s="4">
        <v>24</v>
      </c>
      <c r="P768" t="s">
        <v>76</v>
      </c>
      <c r="Q768" s="4">
        <v>49</v>
      </c>
      <c r="R768" s="4">
        <v>50</v>
      </c>
      <c r="S768" s="4">
        <v>77.900000000000006</v>
      </c>
      <c r="T768" s="5">
        <v>2.11</v>
      </c>
      <c r="U768" s="5">
        <v>24.63</v>
      </c>
      <c r="V768" s="43">
        <v>16075.98</v>
      </c>
      <c r="W768" s="5">
        <v>6.89</v>
      </c>
      <c r="X768" s="6" t="s">
        <v>34</v>
      </c>
      <c r="Y768" s="4">
        <v>30</v>
      </c>
      <c r="Z768" s="43">
        <v>25628.77</v>
      </c>
      <c r="AA768" s="8">
        <f t="shared" si="242"/>
        <v>0.80231213872832374</v>
      </c>
      <c r="AB768" s="8">
        <f t="shared" si="243"/>
        <v>5.0432276657060522E-2</v>
      </c>
      <c r="AC768" s="8">
        <f t="shared" si="244"/>
        <v>1.4409221902017291E-2</v>
      </c>
      <c r="AD768" s="8">
        <f t="shared" si="245"/>
        <v>0.94956772334293948</v>
      </c>
      <c r="AE768" s="11">
        <f t="shared" si="246"/>
        <v>0.4</v>
      </c>
      <c r="AF768" s="11">
        <f t="shared" si="247"/>
        <v>72</v>
      </c>
      <c r="AG768" s="11">
        <f t="shared" si="248"/>
        <v>9.6388888888888893</v>
      </c>
      <c r="AH768" s="13">
        <f t="shared" si="249"/>
        <v>11.37361111111111</v>
      </c>
      <c r="AI768">
        <f t="shared" si="250"/>
        <v>11.77361111111111</v>
      </c>
      <c r="AJ768" s="14">
        <f t="shared" si="251"/>
        <v>0.96602571664503945</v>
      </c>
      <c r="AK768">
        <f t="shared" si="252"/>
        <v>73.469387755102048</v>
      </c>
      <c r="AL768" s="8">
        <f t="shared" si="253"/>
        <v>0.97999999999999987</v>
      </c>
      <c r="AM768" s="8">
        <f t="shared" si="254"/>
        <v>0.94956772334293948</v>
      </c>
      <c r="AN768" s="16">
        <f t="shared" si="255"/>
        <v>0.89896070363645431</v>
      </c>
      <c r="AO768" s="16">
        <f t="shared" si="256"/>
        <v>0.85805364800333117</v>
      </c>
      <c r="AP768" s="17">
        <f t="shared" si="257"/>
        <v>16075.98</v>
      </c>
      <c r="AQ768" s="17">
        <f t="shared" si="258"/>
        <v>23.164236311239193</v>
      </c>
      <c r="AR768" s="17">
        <f t="shared" si="259"/>
        <v>9552.7900000000009</v>
      </c>
      <c r="AS768" s="17">
        <f t="shared" si="260"/>
        <v>13.764827089337176</v>
      </c>
      <c r="AT768" s="18" t="str">
        <f t="shared" si="261"/>
        <v>High</v>
      </c>
      <c r="AU768" s="16" t="str">
        <f t="shared" si="262"/>
        <v>Normal</v>
      </c>
      <c r="AV768" s="17">
        <f t="shared" si="263"/>
        <v>231.64236311239193</v>
      </c>
    </row>
    <row r="769" spans="1:48">
      <c r="A769">
        <v>768</v>
      </c>
      <c r="B769" s="2">
        <v>46132</v>
      </c>
      <c r="C769" t="s">
        <v>26</v>
      </c>
      <c r="D769" t="s">
        <v>108</v>
      </c>
      <c r="E769" t="s">
        <v>130</v>
      </c>
      <c r="F769" t="s">
        <v>29</v>
      </c>
      <c r="G769" t="s">
        <v>58</v>
      </c>
      <c r="H769" t="s">
        <v>871</v>
      </c>
      <c r="I769" t="s">
        <v>149</v>
      </c>
      <c r="J769" s="4">
        <v>781</v>
      </c>
      <c r="K769" s="4">
        <v>759</v>
      </c>
      <c r="L769" s="4">
        <v>711</v>
      </c>
      <c r="M769" s="4">
        <v>48</v>
      </c>
      <c r="N769" s="4">
        <v>14</v>
      </c>
      <c r="O769" s="4">
        <v>17</v>
      </c>
      <c r="P769" t="s">
        <v>70</v>
      </c>
      <c r="Q769" s="4">
        <v>49</v>
      </c>
      <c r="R769" s="4">
        <v>54</v>
      </c>
      <c r="S769" s="4">
        <v>65.599999999999994</v>
      </c>
      <c r="T769" s="5">
        <v>1.82</v>
      </c>
      <c r="U769" s="5">
        <v>23.36</v>
      </c>
      <c r="V769" s="43">
        <v>16998.71</v>
      </c>
      <c r="W769" s="5">
        <v>7.44</v>
      </c>
      <c r="X769" s="6" t="s">
        <v>45</v>
      </c>
      <c r="Y769" s="4">
        <v>9</v>
      </c>
      <c r="Z769" s="43">
        <v>26568.54</v>
      </c>
      <c r="AA769" s="8">
        <f t="shared" si="242"/>
        <v>0.971830985915493</v>
      </c>
      <c r="AB769" s="8">
        <f t="shared" si="243"/>
        <v>6.3241106719367585E-2</v>
      </c>
      <c r="AC769" s="8">
        <f t="shared" si="244"/>
        <v>1.844532279314888E-2</v>
      </c>
      <c r="AD769" s="8">
        <f t="shared" si="245"/>
        <v>0.93675889328063244</v>
      </c>
      <c r="AE769" s="11">
        <f t="shared" si="246"/>
        <v>0.28333333333333333</v>
      </c>
      <c r="AF769" s="11">
        <f t="shared" si="247"/>
        <v>66.666666666666671</v>
      </c>
      <c r="AG769" s="11">
        <f t="shared" si="248"/>
        <v>11.385</v>
      </c>
      <c r="AH769" s="13">
        <f t="shared" si="249"/>
        <v>10.346944444444444</v>
      </c>
      <c r="AI769">
        <f t="shared" si="250"/>
        <v>10.630277777777778</v>
      </c>
      <c r="AJ769" s="14">
        <f t="shared" si="251"/>
        <v>0.97334657294415849</v>
      </c>
      <c r="AK769">
        <f t="shared" si="252"/>
        <v>73.469387755102048</v>
      </c>
      <c r="AL769" s="8">
        <f t="shared" si="253"/>
        <v>0.90740740740740744</v>
      </c>
      <c r="AM769" s="8">
        <f t="shared" si="254"/>
        <v>0.93675889328063244</v>
      </c>
      <c r="AN769" s="16">
        <f t="shared" si="255"/>
        <v>0.82736596044506761</v>
      </c>
      <c r="AO769" s="16">
        <f t="shared" si="256"/>
        <v>0.85787808124095732</v>
      </c>
      <c r="AP769" s="17">
        <f t="shared" si="257"/>
        <v>16998.71</v>
      </c>
      <c r="AQ769" s="17">
        <f t="shared" si="258"/>
        <v>22.396192358366271</v>
      </c>
      <c r="AR769" s="17">
        <f t="shared" si="259"/>
        <v>9569.8300000000017</v>
      </c>
      <c r="AS769" s="17">
        <f t="shared" si="260"/>
        <v>12.608471673254284</v>
      </c>
      <c r="AT769" s="18" t="str">
        <f t="shared" si="261"/>
        <v>Low</v>
      </c>
      <c r="AU769" s="16" t="str">
        <f t="shared" si="262"/>
        <v>Warning</v>
      </c>
      <c r="AV769" s="17">
        <f t="shared" si="263"/>
        <v>313.54669301712778</v>
      </c>
    </row>
    <row r="770" spans="1:48">
      <c r="A770">
        <v>769</v>
      </c>
      <c r="B770" s="2">
        <v>46075</v>
      </c>
      <c r="C770" t="s">
        <v>26</v>
      </c>
      <c r="D770" t="s">
        <v>108</v>
      </c>
      <c r="E770" t="s">
        <v>109</v>
      </c>
      <c r="F770" t="s">
        <v>42</v>
      </c>
      <c r="G770" t="s">
        <v>30</v>
      </c>
      <c r="H770" t="s">
        <v>872</v>
      </c>
      <c r="I770" t="s">
        <v>134</v>
      </c>
      <c r="J770" s="4">
        <v>899</v>
      </c>
      <c r="K770" s="4">
        <v>765</v>
      </c>
      <c r="L770" s="4">
        <v>667</v>
      </c>
      <c r="M770" s="4">
        <v>98</v>
      </c>
      <c r="N770" s="4">
        <v>27</v>
      </c>
      <c r="O770" s="4">
        <v>28</v>
      </c>
      <c r="P770" t="s">
        <v>54</v>
      </c>
      <c r="Q770" s="4">
        <v>42</v>
      </c>
      <c r="R770" s="4">
        <v>48</v>
      </c>
      <c r="S770" s="4">
        <v>72.3</v>
      </c>
      <c r="T770" s="5">
        <v>3.73</v>
      </c>
      <c r="U770" s="5">
        <v>32.04</v>
      </c>
      <c r="V770" s="43">
        <v>14041.47</v>
      </c>
      <c r="W770" s="5">
        <v>6.97</v>
      </c>
      <c r="X770" s="6" t="s">
        <v>34</v>
      </c>
      <c r="Y770" s="4">
        <v>36</v>
      </c>
      <c r="Z770" s="43">
        <v>21038.86</v>
      </c>
      <c r="AA770" s="8">
        <f t="shared" ref="AA770:AA833" si="264">IFERROR(K770/J770,0)</f>
        <v>0.85094549499443828</v>
      </c>
      <c r="AB770" s="8">
        <f t="shared" ref="AB770:AB833" si="265">IFERROR(M770/K770,0)</f>
        <v>0.12810457516339868</v>
      </c>
      <c r="AC770" s="8">
        <f t="shared" ref="AC770:AC833" si="266">IFERROR(N770/K770,0)</f>
        <v>3.5294117647058823E-2</v>
      </c>
      <c r="AD770" s="8">
        <f t="shared" ref="AD770:AD833" si="267">IFERROR(L770/K770,0)</f>
        <v>0.87189542483660132</v>
      </c>
      <c r="AE770" s="11">
        <f t="shared" ref="AE770:AE833" si="268">IFERROR(O770/60,0)</f>
        <v>0.46666666666666667</v>
      </c>
      <c r="AF770" s="11">
        <f t="shared" ref="AF770:AF833" si="269">IFERROR(3600/R770,0)</f>
        <v>75</v>
      </c>
      <c r="AG770" s="11">
        <f t="shared" ref="AG770:AG833" si="270">(K770*R770)/3600</f>
        <v>10.199999999999999</v>
      </c>
      <c r="AH770" s="13">
        <f t="shared" ref="AH770:AH833" si="271">MAX(0,AI770-AE770)</f>
        <v>10.021666666666667</v>
      </c>
      <c r="AI770">
        <f t="shared" ref="AI770:AI833" si="272">(J770*Q770)/3600</f>
        <v>10.488333333333333</v>
      </c>
      <c r="AJ770" s="14">
        <f t="shared" ref="AJ770:AJ833" si="273">IFERROR(AH770/AI770,0)</f>
        <v>0.95550611790878748</v>
      </c>
      <c r="AK770">
        <f t="shared" ref="AK770:AK833" si="274">IFERROR(3600/Q770,0)</f>
        <v>85.714285714285708</v>
      </c>
      <c r="AL770" s="8">
        <f t="shared" ref="AL770:AL833" si="275">IFERROR(AF770/AK770,0)</f>
        <v>0.87500000000000011</v>
      </c>
      <c r="AM770" s="8">
        <f t="shared" ref="AM770:AM833" si="276">IFERROR(L770/K770,0)</f>
        <v>0.87189542483660132</v>
      </c>
      <c r="AN770" s="16">
        <f t="shared" ref="AN770:AN833" si="277">AJ770*AL770*AM770</f>
        <v>0.72896373603204734</v>
      </c>
      <c r="AO770" s="16">
        <f t="shared" ref="AO770:AO833" si="278">AVERAGE(AN770:AN1769)</f>
        <v>0.85800959900300844</v>
      </c>
      <c r="AP770" s="17">
        <f t="shared" ref="AP770:AP833" si="279">V770</f>
        <v>14041.47</v>
      </c>
      <c r="AQ770" s="17">
        <f t="shared" ref="AQ770:AQ833" si="280">IFERROR(AP770/K770,0)</f>
        <v>18.354862745098039</v>
      </c>
      <c r="AR770" s="17">
        <f t="shared" ref="AR770:AR833" si="281">Z770-AP770</f>
        <v>6997.3900000000012</v>
      </c>
      <c r="AS770" s="17">
        <f t="shared" ref="AS770:AS833" si="282">IFERROR(AR770/K770,0)</f>
        <v>9.1469150326797397</v>
      </c>
      <c r="AT770" s="18" t="str">
        <f t="shared" ref="AT770:AT833" si="283">IF((Y770&gt;25)+(O770&gt;25)+(S770&gt;73)+(T770&gt;2)&gt;=3,"High",IF((Y770&gt;25)+(O770&gt;25)+(S770&gt;73)+(T770&gt;2)=2,"Medium","Low"))</f>
        <v>High</v>
      </c>
      <c r="AU770" s="16" t="str">
        <f t="shared" ref="AU770:AU833" si="284">IF(AN770&lt;70%,"Critical",IF(AN770&lt;85%,"Warning","Normal"))</f>
        <v>Warning</v>
      </c>
      <c r="AV770" s="17">
        <f t="shared" ref="AV770:AV833" si="285">IFERROR(N770*AQ770,0)</f>
        <v>495.58129411764708</v>
      </c>
    </row>
    <row r="771" spans="1:48">
      <c r="A771">
        <v>770</v>
      </c>
      <c r="B771" s="2">
        <v>46097</v>
      </c>
      <c r="C771" t="s">
        <v>26</v>
      </c>
      <c r="D771" t="s">
        <v>108</v>
      </c>
      <c r="E771" t="s">
        <v>109</v>
      </c>
      <c r="F771" t="s">
        <v>29</v>
      </c>
      <c r="G771" t="s">
        <v>30</v>
      </c>
      <c r="H771" t="s">
        <v>873</v>
      </c>
      <c r="I771" t="s">
        <v>100</v>
      </c>
      <c r="J771" s="4">
        <v>782</v>
      </c>
      <c r="K771" s="4">
        <v>705</v>
      </c>
      <c r="L771" s="4">
        <v>605</v>
      </c>
      <c r="M771" s="4">
        <v>100</v>
      </c>
      <c r="N771" s="4">
        <v>24</v>
      </c>
      <c r="O771" s="4">
        <v>11</v>
      </c>
      <c r="P771" t="s">
        <v>70</v>
      </c>
      <c r="Q771" s="4">
        <v>42</v>
      </c>
      <c r="R771" s="4">
        <v>47</v>
      </c>
      <c r="S771" s="4">
        <v>75.2</v>
      </c>
      <c r="T771" s="5">
        <v>3.96</v>
      </c>
      <c r="U771" s="5">
        <v>25.24</v>
      </c>
      <c r="V771" s="43">
        <v>13288.82</v>
      </c>
      <c r="W771" s="5">
        <v>8.16</v>
      </c>
      <c r="X771" s="6" t="s">
        <v>34</v>
      </c>
      <c r="Y771" s="4">
        <v>39</v>
      </c>
      <c r="Z771" s="43">
        <v>18834.66</v>
      </c>
      <c r="AA771" s="8">
        <f t="shared" si="264"/>
        <v>0.90153452685421998</v>
      </c>
      <c r="AB771" s="8">
        <f t="shared" si="265"/>
        <v>0.14184397163120568</v>
      </c>
      <c r="AC771" s="8">
        <f t="shared" si="266"/>
        <v>3.4042553191489362E-2</v>
      </c>
      <c r="AD771" s="8">
        <f t="shared" si="267"/>
        <v>0.85815602836879434</v>
      </c>
      <c r="AE771" s="11">
        <f t="shared" si="268"/>
        <v>0.18333333333333332</v>
      </c>
      <c r="AF771" s="11">
        <f t="shared" si="269"/>
        <v>76.59574468085107</v>
      </c>
      <c r="AG771" s="11">
        <f t="shared" si="270"/>
        <v>9.2041666666666675</v>
      </c>
      <c r="AH771" s="13">
        <f t="shared" si="271"/>
        <v>8.94</v>
      </c>
      <c r="AI771">
        <f t="shared" si="272"/>
        <v>9.1233333333333331</v>
      </c>
      <c r="AJ771" s="14">
        <f t="shared" si="273"/>
        <v>0.97990500548045301</v>
      </c>
      <c r="AK771">
        <f t="shared" si="274"/>
        <v>85.714285714285708</v>
      </c>
      <c r="AL771" s="8">
        <f t="shared" si="275"/>
        <v>0.89361702127659592</v>
      </c>
      <c r="AM771" s="8">
        <f t="shared" si="276"/>
        <v>0.85815602836879434</v>
      </c>
      <c r="AN771" s="16">
        <f t="shared" si="277"/>
        <v>0.75145272941778529</v>
      </c>
      <c r="AO771" s="16">
        <f t="shared" si="278"/>
        <v>0.85856823910244984</v>
      </c>
      <c r="AP771" s="17">
        <f t="shared" si="279"/>
        <v>13288.82</v>
      </c>
      <c r="AQ771" s="17">
        <f t="shared" si="280"/>
        <v>18.849390070921984</v>
      </c>
      <c r="AR771" s="17">
        <f t="shared" si="281"/>
        <v>5545.84</v>
      </c>
      <c r="AS771" s="17">
        <f t="shared" si="282"/>
        <v>7.8664397163120565</v>
      </c>
      <c r="AT771" s="18" t="str">
        <f t="shared" si="283"/>
        <v>High</v>
      </c>
      <c r="AU771" s="16" t="str">
        <f t="shared" si="284"/>
        <v>Warning</v>
      </c>
      <c r="AV771" s="17">
        <f t="shared" si="285"/>
        <v>452.38536170212762</v>
      </c>
    </row>
    <row r="772" spans="1:48">
      <c r="A772">
        <v>771</v>
      </c>
      <c r="B772" s="2">
        <v>46107</v>
      </c>
      <c r="C772" t="s">
        <v>46</v>
      </c>
      <c r="D772" t="s">
        <v>77</v>
      </c>
      <c r="E772" t="s">
        <v>105</v>
      </c>
      <c r="F772" t="s">
        <v>42</v>
      </c>
      <c r="G772" t="s">
        <v>36</v>
      </c>
      <c r="H772" t="s">
        <v>874</v>
      </c>
      <c r="I772" t="s">
        <v>140</v>
      </c>
      <c r="J772" s="4">
        <v>947</v>
      </c>
      <c r="K772" s="4">
        <v>892</v>
      </c>
      <c r="L772" s="4">
        <v>819</v>
      </c>
      <c r="M772" s="4">
        <v>73</v>
      </c>
      <c r="N772" s="4">
        <v>26</v>
      </c>
      <c r="O772" s="4">
        <v>20</v>
      </c>
      <c r="P772" t="s">
        <v>76</v>
      </c>
      <c r="Q772" s="4">
        <v>45</v>
      </c>
      <c r="R772" s="4">
        <v>49</v>
      </c>
      <c r="S772" s="4">
        <v>66.599999999999994</v>
      </c>
      <c r="T772" s="5">
        <v>2.37</v>
      </c>
      <c r="U772" s="5">
        <v>31.47</v>
      </c>
      <c r="V772" s="43">
        <v>19057.580000000002</v>
      </c>
      <c r="W772" s="5">
        <v>7.86</v>
      </c>
      <c r="X772" s="6" t="s">
        <v>34</v>
      </c>
      <c r="Y772" s="4">
        <v>29</v>
      </c>
      <c r="Z772" s="43">
        <v>29025.759999999998</v>
      </c>
      <c r="AA772" s="8">
        <f t="shared" si="264"/>
        <v>0.94192185850052801</v>
      </c>
      <c r="AB772" s="8">
        <f t="shared" si="265"/>
        <v>8.1838565022421525E-2</v>
      </c>
      <c r="AC772" s="8">
        <f t="shared" si="266"/>
        <v>2.914798206278027E-2</v>
      </c>
      <c r="AD772" s="8">
        <f t="shared" si="267"/>
        <v>0.91816143497757852</v>
      </c>
      <c r="AE772" s="11">
        <f t="shared" si="268"/>
        <v>0.33333333333333331</v>
      </c>
      <c r="AF772" s="11">
        <f t="shared" si="269"/>
        <v>73.469387755102048</v>
      </c>
      <c r="AG772" s="11">
        <f t="shared" si="270"/>
        <v>12.141111111111112</v>
      </c>
      <c r="AH772" s="13">
        <f t="shared" si="271"/>
        <v>11.504166666666666</v>
      </c>
      <c r="AI772">
        <f t="shared" si="272"/>
        <v>11.8375</v>
      </c>
      <c r="AJ772" s="14">
        <f t="shared" si="273"/>
        <v>0.97184090109116505</v>
      </c>
      <c r="AK772">
        <f t="shared" si="274"/>
        <v>80</v>
      </c>
      <c r="AL772" s="8">
        <f t="shared" si="275"/>
        <v>0.91836734693877564</v>
      </c>
      <c r="AM772" s="8">
        <f t="shared" si="276"/>
        <v>0.91816143497757852</v>
      </c>
      <c r="AN772" s="16">
        <f t="shared" si="277"/>
        <v>0.81946546192264336</v>
      </c>
      <c r="AO772" s="16">
        <f t="shared" si="278"/>
        <v>0.85903395870977439</v>
      </c>
      <c r="AP772" s="17">
        <f t="shared" si="279"/>
        <v>19057.580000000002</v>
      </c>
      <c r="AQ772" s="17">
        <f t="shared" si="280"/>
        <v>21.365000000000002</v>
      </c>
      <c r="AR772" s="17">
        <f t="shared" si="281"/>
        <v>9968.1799999999967</v>
      </c>
      <c r="AS772" s="17">
        <f t="shared" si="282"/>
        <v>11.175089686098651</v>
      </c>
      <c r="AT772" s="18" t="str">
        <f t="shared" si="283"/>
        <v>Medium</v>
      </c>
      <c r="AU772" s="16" t="str">
        <f t="shared" si="284"/>
        <v>Warning</v>
      </c>
      <c r="AV772" s="17">
        <f t="shared" si="285"/>
        <v>555.49</v>
      </c>
    </row>
    <row r="773" spans="1:48">
      <c r="A773">
        <v>772</v>
      </c>
      <c r="B773" s="2">
        <v>46128</v>
      </c>
      <c r="C773" t="s">
        <v>46</v>
      </c>
      <c r="D773" t="s">
        <v>108</v>
      </c>
      <c r="E773" t="s">
        <v>130</v>
      </c>
      <c r="F773" t="s">
        <v>57</v>
      </c>
      <c r="G773" t="s">
        <v>30</v>
      </c>
      <c r="H773" t="s">
        <v>875</v>
      </c>
      <c r="I773" t="s">
        <v>132</v>
      </c>
      <c r="J773" s="4">
        <v>739</v>
      </c>
      <c r="K773" s="4">
        <v>571</v>
      </c>
      <c r="L773" s="4">
        <v>534</v>
      </c>
      <c r="M773" s="4">
        <v>37</v>
      </c>
      <c r="N773" s="4">
        <v>12</v>
      </c>
      <c r="O773" s="4">
        <v>34</v>
      </c>
      <c r="P773" t="s">
        <v>83</v>
      </c>
      <c r="Q773" s="4">
        <v>42</v>
      </c>
      <c r="R773" s="4">
        <v>43</v>
      </c>
      <c r="S773" s="4">
        <v>74.599999999999994</v>
      </c>
      <c r="T773" s="5">
        <v>1.96</v>
      </c>
      <c r="U773" s="5">
        <v>23.48</v>
      </c>
      <c r="V773" s="43">
        <v>10864.3</v>
      </c>
      <c r="W773" s="5">
        <v>6.47</v>
      </c>
      <c r="X773" s="6" t="s">
        <v>34</v>
      </c>
      <c r="Y773" s="4">
        <v>26</v>
      </c>
      <c r="Z773" s="43">
        <v>16693.060000000001</v>
      </c>
      <c r="AA773" s="8">
        <f t="shared" si="264"/>
        <v>0.77266576454668467</v>
      </c>
      <c r="AB773" s="8">
        <f t="shared" si="265"/>
        <v>6.4798598949211902E-2</v>
      </c>
      <c r="AC773" s="8">
        <f t="shared" si="266"/>
        <v>2.1015761821366025E-2</v>
      </c>
      <c r="AD773" s="8">
        <f t="shared" si="267"/>
        <v>0.93520140105078808</v>
      </c>
      <c r="AE773" s="11">
        <f t="shared" si="268"/>
        <v>0.56666666666666665</v>
      </c>
      <c r="AF773" s="11">
        <f t="shared" si="269"/>
        <v>83.720930232558146</v>
      </c>
      <c r="AG773" s="11">
        <f t="shared" si="270"/>
        <v>6.8202777777777781</v>
      </c>
      <c r="AH773" s="13">
        <f t="shared" si="271"/>
        <v>8.0549999999999997</v>
      </c>
      <c r="AI773">
        <f t="shared" si="272"/>
        <v>8.6216666666666661</v>
      </c>
      <c r="AJ773" s="14">
        <f t="shared" si="273"/>
        <v>0.93427411560023199</v>
      </c>
      <c r="AK773">
        <f t="shared" si="274"/>
        <v>85.714285714285708</v>
      </c>
      <c r="AL773" s="8">
        <f t="shared" si="275"/>
        <v>0.97674418604651181</v>
      </c>
      <c r="AM773" s="8">
        <f t="shared" si="276"/>
        <v>0.93520140105078808</v>
      </c>
      <c r="AN773" s="16">
        <f t="shared" si="277"/>
        <v>0.85341505578471089</v>
      </c>
      <c r="AO773" s="16">
        <f t="shared" si="278"/>
        <v>0.85920674690535137</v>
      </c>
      <c r="AP773" s="17">
        <f t="shared" si="279"/>
        <v>10864.3</v>
      </c>
      <c r="AQ773" s="17">
        <f t="shared" si="280"/>
        <v>19.026795096322239</v>
      </c>
      <c r="AR773" s="17">
        <f t="shared" si="281"/>
        <v>5828.760000000002</v>
      </c>
      <c r="AS773" s="17">
        <f t="shared" si="282"/>
        <v>10.207985989492123</v>
      </c>
      <c r="AT773" s="18" t="str">
        <f t="shared" si="283"/>
        <v>High</v>
      </c>
      <c r="AU773" s="16" t="str">
        <f t="shared" si="284"/>
        <v>Normal</v>
      </c>
      <c r="AV773" s="17">
        <f t="shared" si="285"/>
        <v>228.32154115586687</v>
      </c>
    </row>
    <row r="774" spans="1:48">
      <c r="A774">
        <v>773</v>
      </c>
      <c r="B774" s="2">
        <v>46141</v>
      </c>
      <c r="C774" t="s">
        <v>46</v>
      </c>
      <c r="D774" t="s">
        <v>40</v>
      </c>
      <c r="E774" t="s">
        <v>41</v>
      </c>
      <c r="F774" t="s">
        <v>42</v>
      </c>
      <c r="G774" t="s">
        <v>103</v>
      </c>
      <c r="H774" t="s">
        <v>876</v>
      </c>
      <c r="I774" t="s">
        <v>117</v>
      </c>
      <c r="J774" s="4">
        <v>604</v>
      </c>
      <c r="K774" s="4">
        <v>602</v>
      </c>
      <c r="L774" s="4">
        <v>574</v>
      </c>
      <c r="M774" s="4">
        <v>28</v>
      </c>
      <c r="N774" s="4">
        <v>11</v>
      </c>
      <c r="O774" s="4">
        <v>0</v>
      </c>
      <c r="P774" t="s">
        <v>39</v>
      </c>
      <c r="Q774" s="4">
        <v>57</v>
      </c>
      <c r="R774" s="4">
        <v>62</v>
      </c>
      <c r="S774" s="4">
        <v>70.2</v>
      </c>
      <c r="T774" s="5">
        <v>2.41</v>
      </c>
      <c r="U774" s="5">
        <v>18.899999999999999</v>
      </c>
      <c r="V774" s="43">
        <v>16154.39</v>
      </c>
      <c r="W774" s="5">
        <v>8.0299999999999994</v>
      </c>
      <c r="X774" s="6" t="s">
        <v>34</v>
      </c>
      <c r="Y774" s="4">
        <v>8</v>
      </c>
      <c r="Z774" s="43">
        <v>26226.38</v>
      </c>
      <c r="AA774" s="8">
        <f t="shared" si="264"/>
        <v>0.99668874172185429</v>
      </c>
      <c r="AB774" s="8">
        <f t="shared" si="265"/>
        <v>4.6511627906976744E-2</v>
      </c>
      <c r="AC774" s="8">
        <f t="shared" si="266"/>
        <v>1.8272425249169437E-2</v>
      </c>
      <c r="AD774" s="8">
        <f t="shared" si="267"/>
        <v>0.95348837209302328</v>
      </c>
      <c r="AE774" s="11">
        <f t="shared" si="268"/>
        <v>0</v>
      </c>
      <c r="AF774" s="11">
        <f t="shared" si="269"/>
        <v>58.064516129032256</v>
      </c>
      <c r="AG774" s="11">
        <f t="shared" si="270"/>
        <v>10.367777777777778</v>
      </c>
      <c r="AH774" s="13">
        <f t="shared" si="271"/>
        <v>9.5633333333333326</v>
      </c>
      <c r="AI774">
        <f t="shared" si="272"/>
        <v>9.5633333333333326</v>
      </c>
      <c r="AJ774" s="14">
        <f t="shared" si="273"/>
        <v>1</v>
      </c>
      <c r="AK774">
        <f t="shared" si="274"/>
        <v>63.157894736842103</v>
      </c>
      <c r="AL774" s="8">
        <f t="shared" si="275"/>
        <v>0.91935483870967738</v>
      </c>
      <c r="AM774" s="8">
        <f t="shared" si="276"/>
        <v>0.95348837209302328</v>
      </c>
      <c r="AN774" s="16">
        <f t="shared" si="277"/>
        <v>0.87659414853713424</v>
      </c>
      <c r="AO774" s="16">
        <f t="shared" si="278"/>
        <v>0.85923214905938927</v>
      </c>
      <c r="AP774" s="17">
        <f t="shared" si="279"/>
        <v>16154.39</v>
      </c>
      <c r="AQ774" s="17">
        <f t="shared" si="280"/>
        <v>26.834534883720931</v>
      </c>
      <c r="AR774" s="17">
        <f t="shared" si="281"/>
        <v>10071.990000000002</v>
      </c>
      <c r="AS774" s="17">
        <f t="shared" si="282"/>
        <v>16.730880398671101</v>
      </c>
      <c r="AT774" s="18" t="str">
        <f t="shared" si="283"/>
        <v>Low</v>
      </c>
      <c r="AU774" s="16" t="str">
        <f t="shared" si="284"/>
        <v>Normal</v>
      </c>
      <c r="AV774" s="17">
        <f t="shared" si="285"/>
        <v>295.17988372093026</v>
      </c>
    </row>
    <row r="775" spans="1:48">
      <c r="A775">
        <v>774</v>
      </c>
      <c r="B775" s="2">
        <v>46044</v>
      </c>
      <c r="C775" t="s">
        <v>26</v>
      </c>
      <c r="D775" t="s">
        <v>77</v>
      </c>
      <c r="E775" t="s">
        <v>105</v>
      </c>
      <c r="F775" t="s">
        <v>42</v>
      </c>
      <c r="G775" t="s">
        <v>30</v>
      </c>
      <c r="H775" t="s">
        <v>877</v>
      </c>
      <c r="I775" t="s">
        <v>140</v>
      </c>
      <c r="J775" s="4">
        <v>871</v>
      </c>
      <c r="K775" s="4">
        <v>873</v>
      </c>
      <c r="L775" s="4">
        <v>811</v>
      </c>
      <c r="M775" s="4">
        <v>62</v>
      </c>
      <c r="N775" s="4">
        <v>15</v>
      </c>
      <c r="O775" s="4">
        <v>29</v>
      </c>
      <c r="P775" t="s">
        <v>70</v>
      </c>
      <c r="Q775" s="4">
        <v>42</v>
      </c>
      <c r="R775" s="4">
        <v>41</v>
      </c>
      <c r="S775" s="4">
        <v>72</v>
      </c>
      <c r="T775" s="5">
        <v>2.5</v>
      </c>
      <c r="U775" s="5">
        <v>27.94</v>
      </c>
      <c r="V775" s="43">
        <v>15765.33</v>
      </c>
      <c r="W775" s="5">
        <v>9.41</v>
      </c>
      <c r="X775" s="6" t="s">
        <v>45</v>
      </c>
      <c r="Y775" s="4">
        <v>1</v>
      </c>
      <c r="Z775" s="43">
        <v>25820.71</v>
      </c>
      <c r="AA775" s="8">
        <f t="shared" si="264"/>
        <v>1.0022962112514351</v>
      </c>
      <c r="AB775" s="8">
        <f t="shared" si="265"/>
        <v>7.1019473081328749E-2</v>
      </c>
      <c r="AC775" s="8">
        <f t="shared" si="266"/>
        <v>1.7182130584192441E-2</v>
      </c>
      <c r="AD775" s="8">
        <f t="shared" si="267"/>
        <v>0.92898052691867128</v>
      </c>
      <c r="AE775" s="11">
        <f t="shared" si="268"/>
        <v>0.48333333333333334</v>
      </c>
      <c r="AF775" s="11">
        <f t="shared" si="269"/>
        <v>87.804878048780495</v>
      </c>
      <c r="AG775" s="11">
        <f t="shared" si="270"/>
        <v>9.9425000000000008</v>
      </c>
      <c r="AH775" s="13">
        <f t="shared" si="271"/>
        <v>9.6783333333333346</v>
      </c>
      <c r="AI775">
        <f t="shared" si="272"/>
        <v>10.161666666666667</v>
      </c>
      <c r="AJ775" s="14">
        <f t="shared" si="273"/>
        <v>0.95243562407741522</v>
      </c>
      <c r="AK775">
        <f t="shared" si="274"/>
        <v>85.714285714285708</v>
      </c>
      <c r="AL775" s="8">
        <f t="shared" si="275"/>
        <v>1.0243902439024393</v>
      </c>
      <c r="AM775" s="8">
        <f t="shared" si="276"/>
        <v>0.92898052691867128</v>
      </c>
      <c r="AN775" s="16">
        <f t="shared" si="277"/>
        <v>0.90637449298256434</v>
      </c>
      <c r="AO775" s="16">
        <f t="shared" si="278"/>
        <v>0.8591556644801922</v>
      </c>
      <c r="AP775" s="17">
        <f t="shared" si="279"/>
        <v>15765.33</v>
      </c>
      <c r="AQ775" s="17">
        <f t="shared" si="280"/>
        <v>18.058797250859108</v>
      </c>
      <c r="AR775" s="17">
        <f t="shared" si="281"/>
        <v>10055.379999999999</v>
      </c>
      <c r="AS775" s="17">
        <f t="shared" si="282"/>
        <v>11.518190148911797</v>
      </c>
      <c r="AT775" s="18" t="str">
        <f t="shared" si="283"/>
        <v>Medium</v>
      </c>
      <c r="AU775" s="16" t="str">
        <f t="shared" si="284"/>
        <v>Normal</v>
      </c>
      <c r="AV775" s="17">
        <f t="shared" si="285"/>
        <v>270.8819587628866</v>
      </c>
    </row>
    <row r="776" spans="1:48">
      <c r="A776">
        <v>775</v>
      </c>
      <c r="B776" s="2">
        <v>46200</v>
      </c>
      <c r="C776" t="s">
        <v>46</v>
      </c>
      <c r="D776" t="s">
        <v>55</v>
      </c>
      <c r="E776" t="s">
        <v>56</v>
      </c>
      <c r="F776" t="s">
        <v>29</v>
      </c>
      <c r="G776" t="s">
        <v>36</v>
      </c>
      <c r="H776" t="s">
        <v>878</v>
      </c>
      <c r="I776" t="s">
        <v>49</v>
      </c>
      <c r="J776" s="4">
        <v>752</v>
      </c>
      <c r="K776" s="4">
        <v>718</v>
      </c>
      <c r="L776" s="4">
        <v>666</v>
      </c>
      <c r="M776" s="4">
        <v>52</v>
      </c>
      <c r="N776" s="4">
        <v>10</v>
      </c>
      <c r="O776" s="4">
        <v>49</v>
      </c>
      <c r="P776" t="s">
        <v>76</v>
      </c>
      <c r="Q776" s="4">
        <v>45</v>
      </c>
      <c r="R776" s="4">
        <v>44</v>
      </c>
      <c r="S776" s="4">
        <v>70</v>
      </c>
      <c r="T776" s="5">
        <v>1.82</v>
      </c>
      <c r="U776" s="5">
        <v>26.23</v>
      </c>
      <c r="V776" s="43">
        <v>14369.45</v>
      </c>
      <c r="W776" s="5">
        <v>9.5299999999999994</v>
      </c>
      <c r="X776" s="6" t="s">
        <v>34</v>
      </c>
      <c r="Y776" s="4">
        <v>20</v>
      </c>
      <c r="Z776" s="43">
        <v>22930.11</v>
      </c>
      <c r="AA776" s="8">
        <f t="shared" si="264"/>
        <v>0.95478723404255317</v>
      </c>
      <c r="AB776" s="8">
        <f t="shared" si="265"/>
        <v>7.2423398328690811E-2</v>
      </c>
      <c r="AC776" s="8">
        <f t="shared" si="266"/>
        <v>1.3927576601671309E-2</v>
      </c>
      <c r="AD776" s="8">
        <f t="shared" si="267"/>
        <v>0.92757660167130918</v>
      </c>
      <c r="AE776" s="11">
        <f t="shared" si="268"/>
        <v>0.81666666666666665</v>
      </c>
      <c r="AF776" s="11">
        <f t="shared" si="269"/>
        <v>81.818181818181813</v>
      </c>
      <c r="AG776" s="11">
        <f t="shared" si="270"/>
        <v>8.775555555555556</v>
      </c>
      <c r="AH776" s="13">
        <f t="shared" si="271"/>
        <v>8.5833333333333339</v>
      </c>
      <c r="AI776">
        <f t="shared" si="272"/>
        <v>9.4</v>
      </c>
      <c r="AJ776" s="14">
        <f t="shared" si="273"/>
        <v>0.91312056737588654</v>
      </c>
      <c r="AK776">
        <f t="shared" si="274"/>
        <v>80</v>
      </c>
      <c r="AL776" s="8">
        <f t="shared" si="275"/>
        <v>1.0227272727272727</v>
      </c>
      <c r="AM776" s="8">
        <f t="shared" si="276"/>
        <v>0.92757660167130918</v>
      </c>
      <c r="AN776" s="16">
        <f t="shared" si="277"/>
        <v>0.86623902900276395</v>
      </c>
      <c r="AO776" s="16">
        <f t="shared" si="278"/>
        <v>0.85894673161071255</v>
      </c>
      <c r="AP776" s="17">
        <f t="shared" si="279"/>
        <v>14369.45</v>
      </c>
      <c r="AQ776" s="17">
        <f t="shared" si="280"/>
        <v>20.01316155988858</v>
      </c>
      <c r="AR776" s="17">
        <f t="shared" si="281"/>
        <v>8560.66</v>
      </c>
      <c r="AS776" s="17">
        <f t="shared" si="282"/>
        <v>11.92292479108635</v>
      </c>
      <c r="AT776" s="18" t="str">
        <f t="shared" si="283"/>
        <v>Low</v>
      </c>
      <c r="AU776" s="16" t="str">
        <f t="shared" si="284"/>
        <v>Normal</v>
      </c>
      <c r="AV776" s="17">
        <f t="shared" si="285"/>
        <v>200.13161559888579</v>
      </c>
    </row>
    <row r="777" spans="1:48">
      <c r="A777">
        <v>776</v>
      </c>
      <c r="B777" s="2">
        <v>46116</v>
      </c>
      <c r="C777" t="s">
        <v>26</v>
      </c>
      <c r="D777" t="s">
        <v>77</v>
      </c>
      <c r="E777" t="s">
        <v>84</v>
      </c>
      <c r="F777" t="s">
        <v>57</v>
      </c>
      <c r="G777" t="s">
        <v>103</v>
      </c>
      <c r="H777" t="s">
        <v>879</v>
      </c>
      <c r="I777" t="s">
        <v>88</v>
      </c>
      <c r="J777" s="4">
        <v>628</v>
      </c>
      <c r="K777" s="4">
        <v>553</v>
      </c>
      <c r="L777" s="4">
        <v>517</v>
      </c>
      <c r="M777" s="4">
        <v>36</v>
      </c>
      <c r="N777" s="4">
        <v>15</v>
      </c>
      <c r="O777" s="4">
        <v>33</v>
      </c>
      <c r="P777" t="s">
        <v>70</v>
      </c>
      <c r="Q777" s="4">
        <v>57</v>
      </c>
      <c r="R777" s="4">
        <v>62</v>
      </c>
      <c r="S777" s="4">
        <v>72.2</v>
      </c>
      <c r="T777" s="5">
        <v>1.79</v>
      </c>
      <c r="U777" s="5">
        <v>21.43</v>
      </c>
      <c r="V777" s="43">
        <v>14543.77</v>
      </c>
      <c r="W777" s="5">
        <v>6.73</v>
      </c>
      <c r="X777" s="6" t="s">
        <v>34</v>
      </c>
      <c r="Y777" s="4">
        <v>12</v>
      </c>
      <c r="Z777" s="43">
        <v>24483.34</v>
      </c>
      <c r="AA777" s="8">
        <f t="shared" si="264"/>
        <v>0.88057324840764328</v>
      </c>
      <c r="AB777" s="8">
        <f t="shared" si="265"/>
        <v>6.50994575045208E-2</v>
      </c>
      <c r="AC777" s="8">
        <f t="shared" si="266"/>
        <v>2.7124773960216998E-2</v>
      </c>
      <c r="AD777" s="8">
        <f t="shared" si="267"/>
        <v>0.93490054249547916</v>
      </c>
      <c r="AE777" s="11">
        <f t="shared" si="268"/>
        <v>0.55000000000000004</v>
      </c>
      <c r="AF777" s="11">
        <f t="shared" si="269"/>
        <v>58.064516129032256</v>
      </c>
      <c r="AG777" s="11">
        <f t="shared" si="270"/>
        <v>9.5238888888888891</v>
      </c>
      <c r="AH777" s="13">
        <f t="shared" si="271"/>
        <v>9.3933333333333326</v>
      </c>
      <c r="AI777">
        <f t="shared" si="272"/>
        <v>9.9433333333333334</v>
      </c>
      <c r="AJ777" s="14">
        <f t="shared" si="273"/>
        <v>0.94468655715722416</v>
      </c>
      <c r="AK777">
        <f t="shared" si="274"/>
        <v>63.157894736842103</v>
      </c>
      <c r="AL777" s="8">
        <f t="shared" si="275"/>
        <v>0.91935483870967738</v>
      </c>
      <c r="AM777" s="8">
        <f t="shared" si="276"/>
        <v>0.93490054249547916</v>
      </c>
      <c r="AN777" s="16">
        <f t="shared" si="277"/>
        <v>0.81196313809911447</v>
      </c>
      <c r="AO777" s="16">
        <f t="shared" si="278"/>
        <v>0.85891432140008128</v>
      </c>
      <c r="AP777" s="17">
        <f t="shared" si="279"/>
        <v>14543.77</v>
      </c>
      <c r="AQ777" s="17">
        <f t="shared" si="280"/>
        <v>26.29976491862568</v>
      </c>
      <c r="AR777" s="17">
        <f t="shared" si="281"/>
        <v>9939.57</v>
      </c>
      <c r="AS777" s="17">
        <f t="shared" si="282"/>
        <v>17.973905967450271</v>
      </c>
      <c r="AT777" s="18" t="str">
        <f t="shared" si="283"/>
        <v>Low</v>
      </c>
      <c r="AU777" s="16" t="str">
        <f t="shared" si="284"/>
        <v>Warning</v>
      </c>
      <c r="AV777" s="17">
        <f t="shared" si="285"/>
        <v>394.49647377938521</v>
      </c>
    </row>
    <row r="778" spans="1:48">
      <c r="A778">
        <v>777</v>
      </c>
      <c r="B778" s="2">
        <v>46078</v>
      </c>
      <c r="C778" t="s">
        <v>26</v>
      </c>
      <c r="D778" t="s">
        <v>27</v>
      </c>
      <c r="E778" t="s">
        <v>51</v>
      </c>
      <c r="F778" t="s">
        <v>29</v>
      </c>
      <c r="G778" t="s">
        <v>30</v>
      </c>
      <c r="H778" t="s">
        <v>880</v>
      </c>
      <c r="I778" t="s">
        <v>86</v>
      </c>
      <c r="J778" s="4">
        <v>959</v>
      </c>
      <c r="K778" s="4">
        <v>936</v>
      </c>
      <c r="L778" s="4">
        <v>899</v>
      </c>
      <c r="M778" s="4">
        <v>37</v>
      </c>
      <c r="N778" s="4">
        <v>12</v>
      </c>
      <c r="O778" s="4">
        <v>11</v>
      </c>
      <c r="P778" t="s">
        <v>76</v>
      </c>
      <c r="Q778" s="4">
        <v>42</v>
      </c>
      <c r="R778" s="4">
        <v>45</v>
      </c>
      <c r="S778" s="4">
        <v>78.900000000000006</v>
      </c>
      <c r="T778" s="5">
        <v>1.6</v>
      </c>
      <c r="U778" s="5">
        <v>31.18</v>
      </c>
      <c r="V778" s="43">
        <v>16794.7</v>
      </c>
      <c r="W778" s="5">
        <v>9.44</v>
      </c>
      <c r="X778" s="6" t="s">
        <v>34</v>
      </c>
      <c r="Y778" s="4">
        <v>23</v>
      </c>
      <c r="Z778" s="43">
        <v>29012.68</v>
      </c>
      <c r="AA778" s="8">
        <f t="shared" si="264"/>
        <v>0.97601668404588116</v>
      </c>
      <c r="AB778" s="8">
        <f t="shared" si="265"/>
        <v>3.9529914529914528E-2</v>
      </c>
      <c r="AC778" s="8">
        <f t="shared" si="266"/>
        <v>1.282051282051282E-2</v>
      </c>
      <c r="AD778" s="8">
        <f t="shared" si="267"/>
        <v>0.9604700854700855</v>
      </c>
      <c r="AE778" s="11">
        <f t="shared" si="268"/>
        <v>0.18333333333333332</v>
      </c>
      <c r="AF778" s="11">
        <f t="shared" si="269"/>
        <v>80</v>
      </c>
      <c r="AG778" s="11">
        <f t="shared" si="270"/>
        <v>11.7</v>
      </c>
      <c r="AH778" s="13">
        <f t="shared" si="271"/>
        <v>11.004999999999999</v>
      </c>
      <c r="AI778">
        <f t="shared" si="272"/>
        <v>11.188333333333333</v>
      </c>
      <c r="AJ778" s="14">
        <f t="shared" si="273"/>
        <v>0.98361388350960821</v>
      </c>
      <c r="AK778">
        <f t="shared" si="274"/>
        <v>85.714285714285708</v>
      </c>
      <c r="AL778" s="8">
        <f t="shared" si="275"/>
        <v>0.93333333333333335</v>
      </c>
      <c r="AM778" s="8">
        <f t="shared" si="276"/>
        <v>0.9604700854700855</v>
      </c>
      <c r="AN778" s="16">
        <f t="shared" si="277"/>
        <v>0.88174959671310038</v>
      </c>
      <c r="AO778" s="16">
        <f t="shared" si="278"/>
        <v>0.85912392489696054</v>
      </c>
      <c r="AP778" s="17">
        <f t="shared" si="279"/>
        <v>16794.7</v>
      </c>
      <c r="AQ778" s="17">
        <f t="shared" si="280"/>
        <v>17.943055555555556</v>
      </c>
      <c r="AR778" s="17">
        <f t="shared" si="281"/>
        <v>12217.98</v>
      </c>
      <c r="AS778" s="17">
        <f t="shared" si="282"/>
        <v>13.053397435897436</v>
      </c>
      <c r="AT778" s="18" t="str">
        <f t="shared" si="283"/>
        <v>Low</v>
      </c>
      <c r="AU778" s="16" t="str">
        <f t="shared" si="284"/>
        <v>Normal</v>
      </c>
      <c r="AV778" s="17">
        <f t="shared" si="285"/>
        <v>215.31666666666666</v>
      </c>
    </row>
    <row r="779" spans="1:48">
      <c r="A779">
        <v>778</v>
      </c>
      <c r="B779" s="2">
        <v>46076</v>
      </c>
      <c r="C779" t="s">
        <v>26</v>
      </c>
      <c r="D779" t="s">
        <v>27</v>
      </c>
      <c r="E779" t="s">
        <v>51</v>
      </c>
      <c r="F779" t="s">
        <v>57</v>
      </c>
      <c r="G779" t="s">
        <v>36</v>
      </c>
      <c r="H779" t="s">
        <v>881</v>
      </c>
      <c r="I779" t="s">
        <v>38</v>
      </c>
      <c r="J779" s="4">
        <v>929</v>
      </c>
      <c r="K779" s="4">
        <v>764</v>
      </c>
      <c r="L779" s="4">
        <v>732</v>
      </c>
      <c r="M779" s="4">
        <v>32</v>
      </c>
      <c r="N779" s="4">
        <v>13</v>
      </c>
      <c r="O779" s="4">
        <v>32</v>
      </c>
      <c r="P779" t="s">
        <v>76</v>
      </c>
      <c r="Q779" s="4">
        <v>45</v>
      </c>
      <c r="R779" s="4">
        <v>50</v>
      </c>
      <c r="S779" s="4">
        <v>78</v>
      </c>
      <c r="T779" s="5">
        <v>2.2000000000000002</v>
      </c>
      <c r="U779" s="5">
        <v>31.49</v>
      </c>
      <c r="V779" s="43">
        <v>16220.5</v>
      </c>
      <c r="W779" s="5">
        <v>8.41</v>
      </c>
      <c r="X779" s="6" t="s">
        <v>34</v>
      </c>
      <c r="Y779" s="4">
        <v>28</v>
      </c>
      <c r="Z779" s="43">
        <v>25549.63</v>
      </c>
      <c r="AA779" s="8">
        <f t="shared" si="264"/>
        <v>0.82238966630785792</v>
      </c>
      <c r="AB779" s="8">
        <f t="shared" si="265"/>
        <v>4.1884816753926704E-2</v>
      </c>
      <c r="AC779" s="8">
        <f t="shared" si="266"/>
        <v>1.7015706806282723E-2</v>
      </c>
      <c r="AD779" s="8">
        <f t="shared" si="267"/>
        <v>0.95811518324607325</v>
      </c>
      <c r="AE779" s="11">
        <f t="shared" si="268"/>
        <v>0.53333333333333333</v>
      </c>
      <c r="AF779" s="11">
        <f t="shared" si="269"/>
        <v>72</v>
      </c>
      <c r="AG779" s="11">
        <f t="shared" si="270"/>
        <v>10.611111111111111</v>
      </c>
      <c r="AH779" s="13">
        <f t="shared" si="271"/>
        <v>11.079166666666667</v>
      </c>
      <c r="AI779">
        <f t="shared" si="272"/>
        <v>11.612500000000001</v>
      </c>
      <c r="AJ779" s="14">
        <f t="shared" si="273"/>
        <v>0.9540724793684966</v>
      </c>
      <c r="AK779">
        <f t="shared" si="274"/>
        <v>80</v>
      </c>
      <c r="AL779" s="8">
        <f t="shared" si="275"/>
        <v>0.9</v>
      </c>
      <c r="AM779" s="8">
        <f t="shared" si="276"/>
        <v>0.95811518324607325</v>
      </c>
      <c r="AN779" s="16">
        <f t="shared" si="277"/>
        <v>0.82270019556016438</v>
      </c>
      <c r="AO779" s="16">
        <f t="shared" si="278"/>
        <v>0.85902246448522901</v>
      </c>
      <c r="AP779" s="17">
        <f t="shared" si="279"/>
        <v>16220.5</v>
      </c>
      <c r="AQ779" s="17">
        <f t="shared" si="280"/>
        <v>21.231020942408378</v>
      </c>
      <c r="AR779" s="17">
        <f t="shared" si="281"/>
        <v>9329.130000000001</v>
      </c>
      <c r="AS779" s="17">
        <f t="shared" si="282"/>
        <v>12.210903141361259</v>
      </c>
      <c r="AT779" s="18" t="str">
        <f t="shared" si="283"/>
        <v>High</v>
      </c>
      <c r="AU779" s="16" t="str">
        <f t="shared" si="284"/>
        <v>Warning</v>
      </c>
      <c r="AV779" s="17">
        <f t="shared" si="285"/>
        <v>276.00327225130889</v>
      </c>
    </row>
    <row r="780" spans="1:48">
      <c r="A780">
        <v>779</v>
      </c>
      <c r="B780" s="2">
        <v>46064</v>
      </c>
      <c r="C780" t="s">
        <v>26</v>
      </c>
      <c r="D780" t="s">
        <v>77</v>
      </c>
      <c r="E780" t="s">
        <v>78</v>
      </c>
      <c r="F780" t="s">
        <v>29</v>
      </c>
      <c r="G780" t="s">
        <v>58</v>
      </c>
      <c r="H780" t="s">
        <v>882</v>
      </c>
      <c r="I780" t="s">
        <v>197</v>
      </c>
      <c r="J780" s="4">
        <v>831</v>
      </c>
      <c r="K780" s="4">
        <v>862</v>
      </c>
      <c r="L780" s="4">
        <v>827</v>
      </c>
      <c r="M780" s="4">
        <v>35</v>
      </c>
      <c r="N780" s="4">
        <v>8</v>
      </c>
      <c r="O780" s="4">
        <v>53</v>
      </c>
      <c r="P780" t="s">
        <v>83</v>
      </c>
      <c r="Q780" s="4">
        <v>49</v>
      </c>
      <c r="R780" s="4">
        <v>52</v>
      </c>
      <c r="S780" s="4">
        <v>78.7</v>
      </c>
      <c r="T780" s="5">
        <v>1.62</v>
      </c>
      <c r="U780" s="5">
        <v>28.85</v>
      </c>
      <c r="V780" s="43">
        <v>19193.21</v>
      </c>
      <c r="W780" s="5">
        <v>10.42</v>
      </c>
      <c r="X780" s="6" t="s">
        <v>50</v>
      </c>
      <c r="Y780" s="4">
        <v>22</v>
      </c>
      <c r="Z780" s="43">
        <v>30577.59</v>
      </c>
      <c r="AA780" s="8">
        <f t="shared" si="264"/>
        <v>1.0373044524669073</v>
      </c>
      <c r="AB780" s="8">
        <f t="shared" si="265"/>
        <v>4.0603248259860787E-2</v>
      </c>
      <c r="AC780" s="8">
        <f t="shared" si="266"/>
        <v>9.2807424593967514E-3</v>
      </c>
      <c r="AD780" s="8">
        <f t="shared" si="267"/>
        <v>0.95939675174013916</v>
      </c>
      <c r="AE780" s="11">
        <f t="shared" si="268"/>
        <v>0.8833333333333333</v>
      </c>
      <c r="AF780" s="11">
        <f t="shared" si="269"/>
        <v>69.230769230769226</v>
      </c>
      <c r="AG780" s="11">
        <f t="shared" si="270"/>
        <v>12.451111111111111</v>
      </c>
      <c r="AH780" s="13">
        <f t="shared" si="271"/>
        <v>10.4275</v>
      </c>
      <c r="AI780">
        <f t="shared" si="272"/>
        <v>11.310833333333333</v>
      </c>
      <c r="AJ780" s="14">
        <f t="shared" si="273"/>
        <v>0.92190377956236647</v>
      </c>
      <c r="AK780">
        <f t="shared" si="274"/>
        <v>73.469387755102048</v>
      </c>
      <c r="AL780" s="8">
        <f t="shared" si="275"/>
        <v>0.94230769230769218</v>
      </c>
      <c r="AM780" s="8">
        <f t="shared" si="276"/>
        <v>0.95939675174013916</v>
      </c>
      <c r="AN780" s="16">
        <f t="shared" si="277"/>
        <v>0.83344429009472087</v>
      </c>
      <c r="AO780" s="16">
        <f t="shared" si="278"/>
        <v>0.85918607830921589</v>
      </c>
      <c r="AP780" s="17">
        <f t="shared" si="279"/>
        <v>19193.21</v>
      </c>
      <c r="AQ780" s="17">
        <f t="shared" si="280"/>
        <v>22.26590487238979</v>
      </c>
      <c r="AR780" s="17">
        <f t="shared" si="281"/>
        <v>11384.380000000001</v>
      </c>
      <c r="AS780" s="17">
        <f t="shared" si="282"/>
        <v>13.206937354988399</v>
      </c>
      <c r="AT780" s="18" t="str">
        <f t="shared" si="283"/>
        <v>Medium</v>
      </c>
      <c r="AU780" s="16" t="str">
        <f t="shared" si="284"/>
        <v>Warning</v>
      </c>
      <c r="AV780" s="17">
        <f t="shared" si="285"/>
        <v>178.12723897911832</v>
      </c>
    </row>
    <row r="781" spans="1:48">
      <c r="A781">
        <v>780</v>
      </c>
      <c r="B781" s="2">
        <v>46115</v>
      </c>
      <c r="C781" t="s">
        <v>26</v>
      </c>
      <c r="D781" t="s">
        <v>55</v>
      </c>
      <c r="E781" t="s">
        <v>98</v>
      </c>
      <c r="F781" t="s">
        <v>29</v>
      </c>
      <c r="G781" t="s">
        <v>36</v>
      </c>
      <c r="H781" t="s">
        <v>883</v>
      </c>
      <c r="I781" t="s">
        <v>80</v>
      </c>
      <c r="J781" s="4">
        <v>853</v>
      </c>
      <c r="K781" s="4">
        <v>814</v>
      </c>
      <c r="L781" s="4">
        <v>739</v>
      </c>
      <c r="M781" s="4">
        <v>75</v>
      </c>
      <c r="N781" s="4">
        <v>23</v>
      </c>
      <c r="O781" s="4">
        <v>34</v>
      </c>
      <c r="P781" t="s">
        <v>33</v>
      </c>
      <c r="Q781" s="4">
        <v>45</v>
      </c>
      <c r="R781" s="4">
        <v>51</v>
      </c>
      <c r="S781" s="4">
        <v>72.900000000000006</v>
      </c>
      <c r="T781" s="5">
        <v>1.74</v>
      </c>
      <c r="U781" s="5">
        <v>32.770000000000003</v>
      </c>
      <c r="V781" s="43">
        <v>17136.96</v>
      </c>
      <c r="W781" s="5">
        <v>7.34</v>
      </c>
      <c r="X781" s="6" t="s">
        <v>34</v>
      </c>
      <c r="Y781" s="4">
        <v>9</v>
      </c>
      <c r="Z781" s="43">
        <v>25475.63</v>
      </c>
      <c r="AA781" s="8">
        <f t="shared" si="264"/>
        <v>0.95427901524032821</v>
      </c>
      <c r="AB781" s="8">
        <f t="shared" si="265"/>
        <v>9.2137592137592136E-2</v>
      </c>
      <c r="AC781" s="8">
        <f t="shared" si="266"/>
        <v>2.8255528255528257E-2</v>
      </c>
      <c r="AD781" s="8">
        <f t="shared" si="267"/>
        <v>0.90786240786240791</v>
      </c>
      <c r="AE781" s="11">
        <f t="shared" si="268"/>
        <v>0.56666666666666665</v>
      </c>
      <c r="AF781" s="11">
        <f t="shared" si="269"/>
        <v>70.588235294117652</v>
      </c>
      <c r="AG781" s="11">
        <f t="shared" si="270"/>
        <v>11.531666666666666</v>
      </c>
      <c r="AH781" s="13">
        <f t="shared" si="271"/>
        <v>10.095833333333333</v>
      </c>
      <c r="AI781">
        <f t="shared" si="272"/>
        <v>10.6625</v>
      </c>
      <c r="AJ781" s="14">
        <f t="shared" si="273"/>
        <v>0.94685423993747564</v>
      </c>
      <c r="AK781">
        <f t="shared" si="274"/>
        <v>80</v>
      </c>
      <c r="AL781" s="8">
        <f t="shared" si="275"/>
        <v>0.88235294117647067</v>
      </c>
      <c r="AM781" s="8">
        <f t="shared" si="276"/>
        <v>0.90786240786240791</v>
      </c>
      <c r="AN781" s="16">
        <f t="shared" si="277"/>
        <v>0.75848238543914726</v>
      </c>
      <c r="AO781" s="16">
        <f t="shared" si="278"/>
        <v>0.85930255698891955</v>
      </c>
      <c r="AP781" s="17">
        <f t="shared" si="279"/>
        <v>17136.96</v>
      </c>
      <c r="AQ781" s="17">
        <f t="shared" si="280"/>
        <v>21.05277641277641</v>
      </c>
      <c r="AR781" s="17">
        <f t="shared" si="281"/>
        <v>8338.6700000000019</v>
      </c>
      <c r="AS781" s="17">
        <f t="shared" si="282"/>
        <v>10.244066339066341</v>
      </c>
      <c r="AT781" s="18" t="str">
        <f t="shared" si="283"/>
        <v>Low</v>
      </c>
      <c r="AU781" s="16" t="str">
        <f t="shared" si="284"/>
        <v>Warning</v>
      </c>
      <c r="AV781" s="17">
        <f t="shared" si="285"/>
        <v>484.2138574938574</v>
      </c>
    </row>
    <row r="782" spans="1:48">
      <c r="A782">
        <v>781</v>
      </c>
      <c r="B782" s="2">
        <v>46071</v>
      </c>
      <c r="C782" t="s">
        <v>46</v>
      </c>
      <c r="D782" t="s">
        <v>55</v>
      </c>
      <c r="E782" t="s">
        <v>56</v>
      </c>
      <c r="F782" t="s">
        <v>57</v>
      </c>
      <c r="G782" t="s">
        <v>30</v>
      </c>
      <c r="H782" t="s">
        <v>884</v>
      </c>
      <c r="I782" t="s">
        <v>119</v>
      </c>
      <c r="J782" s="4">
        <v>764</v>
      </c>
      <c r="K782" s="4">
        <v>671</v>
      </c>
      <c r="L782" s="4">
        <v>621</v>
      </c>
      <c r="M782" s="4">
        <v>50</v>
      </c>
      <c r="N782" s="4">
        <v>17</v>
      </c>
      <c r="O782" s="4">
        <v>36</v>
      </c>
      <c r="P782" t="s">
        <v>73</v>
      </c>
      <c r="Q782" s="4">
        <v>42</v>
      </c>
      <c r="R782" s="4">
        <v>43</v>
      </c>
      <c r="S782" s="4">
        <v>78.3</v>
      </c>
      <c r="T782" s="5">
        <v>1.22</v>
      </c>
      <c r="U782" s="5">
        <v>29.11</v>
      </c>
      <c r="V782" s="43">
        <v>12345.6</v>
      </c>
      <c r="W782" s="5">
        <v>6.47</v>
      </c>
      <c r="X782" s="6" t="s">
        <v>89</v>
      </c>
      <c r="Y782" s="4">
        <v>33</v>
      </c>
      <c r="Z782" s="43">
        <v>19623.22</v>
      </c>
      <c r="AA782" s="8">
        <f t="shared" si="264"/>
        <v>0.87827225130890052</v>
      </c>
      <c r="AB782" s="8">
        <f t="shared" si="265"/>
        <v>7.4515648286140088E-2</v>
      </c>
      <c r="AC782" s="8">
        <f t="shared" si="266"/>
        <v>2.533532041728763E-2</v>
      </c>
      <c r="AD782" s="8">
        <f t="shared" si="267"/>
        <v>0.9254843517138599</v>
      </c>
      <c r="AE782" s="11">
        <f t="shared" si="268"/>
        <v>0.6</v>
      </c>
      <c r="AF782" s="11">
        <f t="shared" si="269"/>
        <v>83.720930232558146</v>
      </c>
      <c r="AG782" s="11">
        <f t="shared" si="270"/>
        <v>8.0147222222222219</v>
      </c>
      <c r="AH782" s="13">
        <f t="shared" si="271"/>
        <v>8.3133333333333344</v>
      </c>
      <c r="AI782">
        <f t="shared" si="272"/>
        <v>8.913333333333334</v>
      </c>
      <c r="AJ782" s="14">
        <f t="shared" si="273"/>
        <v>0.9326851159311893</v>
      </c>
      <c r="AK782">
        <f t="shared" si="274"/>
        <v>85.714285714285708</v>
      </c>
      <c r="AL782" s="8">
        <f t="shared" si="275"/>
        <v>0.97674418604651181</v>
      </c>
      <c r="AM782" s="8">
        <f t="shared" si="276"/>
        <v>0.9254843517138599</v>
      </c>
      <c r="AN782" s="16">
        <f t="shared" si="277"/>
        <v>0.8431113989435165</v>
      </c>
      <c r="AO782" s="16">
        <f t="shared" si="278"/>
        <v>0.85976083049596397</v>
      </c>
      <c r="AP782" s="17">
        <f t="shared" si="279"/>
        <v>12345.6</v>
      </c>
      <c r="AQ782" s="17">
        <f t="shared" si="280"/>
        <v>18.398807749627423</v>
      </c>
      <c r="AR782" s="17">
        <f t="shared" si="281"/>
        <v>7277.6200000000008</v>
      </c>
      <c r="AS782" s="17">
        <f t="shared" si="282"/>
        <v>10.845931445603577</v>
      </c>
      <c r="AT782" s="18" t="str">
        <f t="shared" si="283"/>
        <v>High</v>
      </c>
      <c r="AU782" s="16" t="str">
        <f t="shared" si="284"/>
        <v>Warning</v>
      </c>
      <c r="AV782" s="17">
        <f t="shared" si="285"/>
        <v>312.77973174366616</v>
      </c>
    </row>
    <row r="783" spans="1:48">
      <c r="A783">
        <v>782</v>
      </c>
      <c r="B783" s="2">
        <v>46032</v>
      </c>
      <c r="C783" t="s">
        <v>26</v>
      </c>
      <c r="D783" t="s">
        <v>55</v>
      </c>
      <c r="E783" t="s">
        <v>56</v>
      </c>
      <c r="F783" t="s">
        <v>29</v>
      </c>
      <c r="G783" t="s">
        <v>103</v>
      </c>
      <c r="H783" t="s">
        <v>885</v>
      </c>
      <c r="I783" t="s">
        <v>38</v>
      </c>
      <c r="J783" s="4">
        <v>697</v>
      </c>
      <c r="K783" s="4">
        <v>661</v>
      </c>
      <c r="L783" s="4">
        <v>613</v>
      </c>
      <c r="M783" s="4">
        <v>48</v>
      </c>
      <c r="N783" s="4">
        <v>20</v>
      </c>
      <c r="O783" s="4">
        <v>6</v>
      </c>
      <c r="P783" t="s">
        <v>76</v>
      </c>
      <c r="Q783" s="4">
        <v>57</v>
      </c>
      <c r="R783" s="4">
        <v>56</v>
      </c>
      <c r="S783" s="4">
        <v>74.5</v>
      </c>
      <c r="T783" s="5">
        <v>2.2599999999999998</v>
      </c>
      <c r="U783" s="5">
        <v>25.21</v>
      </c>
      <c r="V783" s="43">
        <v>18303.05</v>
      </c>
      <c r="W783" s="5">
        <v>7.4</v>
      </c>
      <c r="X783" s="6" t="s">
        <v>34</v>
      </c>
      <c r="Y783" s="4">
        <v>37</v>
      </c>
      <c r="Z783" s="43">
        <v>28802.26</v>
      </c>
      <c r="AA783" s="8">
        <f t="shared" si="264"/>
        <v>0.94835007173601149</v>
      </c>
      <c r="AB783" s="8">
        <f t="shared" si="265"/>
        <v>7.2617246596066568E-2</v>
      </c>
      <c r="AC783" s="8">
        <f t="shared" si="266"/>
        <v>3.0257186081694403E-2</v>
      </c>
      <c r="AD783" s="8">
        <f t="shared" si="267"/>
        <v>0.92738275340393339</v>
      </c>
      <c r="AE783" s="11">
        <f t="shared" si="268"/>
        <v>0.1</v>
      </c>
      <c r="AF783" s="11">
        <f t="shared" si="269"/>
        <v>64.285714285714292</v>
      </c>
      <c r="AG783" s="11">
        <f t="shared" si="270"/>
        <v>10.282222222222222</v>
      </c>
      <c r="AH783" s="13">
        <f t="shared" si="271"/>
        <v>10.935833333333333</v>
      </c>
      <c r="AI783">
        <f t="shared" si="272"/>
        <v>11.035833333333333</v>
      </c>
      <c r="AJ783" s="14">
        <f t="shared" si="273"/>
        <v>0.99093860907649323</v>
      </c>
      <c r="AK783">
        <f t="shared" si="274"/>
        <v>63.157894736842103</v>
      </c>
      <c r="AL783" s="8">
        <f t="shared" si="275"/>
        <v>1.017857142857143</v>
      </c>
      <c r="AM783" s="8">
        <f t="shared" si="276"/>
        <v>0.92738275340393339</v>
      </c>
      <c r="AN783" s="16">
        <f t="shared" si="277"/>
        <v>0.9353897217349727</v>
      </c>
      <c r="AO783" s="16">
        <f t="shared" si="278"/>
        <v>0.85983685529757337</v>
      </c>
      <c r="AP783" s="17">
        <f t="shared" si="279"/>
        <v>18303.05</v>
      </c>
      <c r="AQ783" s="17">
        <f t="shared" si="280"/>
        <v>27.689939485627836</v>
      </c>
      <c r="AR783" s="17">
        <f t="shared" si="281"/>
        <v>10499.21</v>
      </c>
      <c r="AS783" s="17">
        <f t="shared" si="282"/>
        <v>15.883827534039334</v>
      </c>
      <c r="AT783" s="18" t="str">
        <f t="shared" si="283"/>
        <v>High</v>
      </c>
      <c r="AU783" s="16" t="str">
        <f t="shared" si="284"/>
        <v>Normal</v>
      </c>
      <c r="AV783" s="17">
        <f t="shared" si="285"/>
        <v>553.79878971255675</v>
      </c>
    </row>
    <row r="784" spans="1:48">
      <c r="A784">
        <v>783</v>
      </c>
      <c r="B784" s="2">
        <v>46061</v>
      </c>
      <c r="C784" t="s">
        <v>26</v>
      </c>
      <c r="D784" t="s">
        <v>27</v>
      </c>
      <c r="E784" t="s">
        <v>35</v>
      </c>
      <c r="F784" t="s">
        <v>29</v>
      </c>
      <c r="G784" t="s">
        <v>36</v>
      </c>
      <c r="H784" t="s">
        <v>886</v>
      </c>
      <c r="I784" t="s">
        <v>38</v>
      </c>
      <c r="J784" s="4">
        <v>875</v>
      </c>
      <c r="K784" s="4">
        <v>923</v>
      </c>
      <c r="L784" s="4">
        <v>866</v>
      </c>
      <c r="M784" s="4">
        <v>57</v>
      </c>
      <c r="N784" s="4">
        <v>22</v>
      </c>
      <c r="O784" s="4">
        <v>31</v>
      </c>
      <c r="P784" t="s">
        <v>70</v>
      </c>
      <c r="Q784" s="4">
        <v>45</v>
      </c>
      <c r="R784" s="4">
        <v>48</v>
      </c>
      <c r="S784" s="4">
        <v>68.900000000000006</v>
      </c>
      <c r="T784" s="5">
        <v>1.98</v>
      </c>
      <c r="U784" s="5">
        <v>31.63</v>
      </c>
      <c r="V784" s="43">
        <v>18919.45</v>
      </c>
      <c r="W784" s="5">
        <v>9.68</v>
      </c>
      <c r="X784" s="6" t="s">
        <v>50</v>
      </c>
      <c r="Y784" s="4">
        <v>26</v>
      </c>
      <c r="Z784" s="43">
        <v>29422.06</v>
      </c>
      <c r="AA784" s="8">
        <f t="shared" si="264"/>
        <v>1.0548571428571429</v>
      </c>
      <c r="AB784" s="8">
        <f t="shared" si="265"/>
        <v>6.1755146262188518E-2</v>
      </c>
      <c r="AC784" s="8">
        <f t="shared" si="266"/>
        <v>2.3835319609967497E-2</v>
      </c>
      <c r="AD784" s="8">
        <f t="shared" si="267"/>
        <v>0.93824485373781152</v>
      </c>
      <c r="AE784" s="11">
        <f t="shared" si="268"/>
        <v>0.51666666666666672</v>
      </c>
      <c r="AF784" s="11">
        <f t="shared" si="269"/>
        <v>75</v>
      </c>
      <c r="AG784" s="11">
        <f t="shared" si="270"/>
        <v>12.306666666666667</v>
      </c>
      <c r="AH784" s="13">
        <f t="shared" si="271"/>
        <v>10.420833333333333</v>
      </c>
      <c r="AI784">
        <f t="shared" si="272"/>
        <v>10.9375</v>
      </c>
      <c r="AJ784" s="14">
        <f t="shared" si="273"/>
        <v>0.9527619047619047</v>
      </c>
      <c r="AK784">
        <f t="shared" si="274"/>
        <v>80</v>
      </c>
      <c r="AL784" s="8">
        <f t="shared" si="275"/>
        <v>0.9375</v>
      </c>
      <c r="AM784" s="8">
        <f t="shared" si="276"/>
        <v>0.93824485373781152</v>
      </c>
      <c r="AN784" s="16">
        <f t="shared" si="277"/>
        <v>0.83805370685652369</v>
      </c>
      <c r="AO784" s="16">
        <f t="shared" si="278"/>
        <v>0.85949028251575033</v>
      </c>
      <c r="AP784" s="17">
        <f t="shared" si="279"/>
        <v>18919.45</v>
      </c>
      <c r="AQ784" s="17">
        <f t="shared" si="280"/>
        <v>20.497778981581799</v>
      </c>
      <c r="AR784" s="17">
        <f t="shared" si="281"/>
        <v>10502.61</v>
      </c>
      <c r="AS784" s="17">
        <f t="shared" si="282"/>
        <v>11.378775731310943</v>
      </c>
      <c r="AT784" s="18" t="str">
        <f t="shared" si="283"/>
        <v>Medium</v>
      </c>
      <c r="AU784" s="16" t="str">
        <f t="shared" si="284"/>
        <v>Warning</v>
      </c>
      <c r="AV784" s="17">
        <f t="shared" si="285"/>
        <v>450.9511375947996</v>
      </c>
    </row>
    <row r="785" spans="1:48">
      <c r="A785">
        <v>784</v>
      </c>
      <c r="B785" s="2">
        <v>46141</v>
      </c>
      <c r="C785" t="s">
        <v>26</v>
      </c>
      <c r="D785" t="s">
        <v>77</v>
      </c>
      <c r="E785" t="s">
        <v>84</v>
      </c>
      <c r="F785" t="s">
        <v>57</v>
      </c>
      <c r="G785" t="s">
        <v>103</v>
      </c>
      <c r="H785" t="s">
        <v>887</v>
      </c>
      <c r="I785" t="s">
        <v>69</v>
      </c>
      <c r="J785" s="4">
        <v>716</v>
      </c>
      <c r="K785" s="4">
        <v>651</v>
      </c>
      <c r="L785" s="4">
        <v>602</v>
      </c>
      <c r="M785" s="4">
        <v>49</v>
      </c>
      <c r="N785" s="4">
        <v>19</v>
      </c>
      <c r="O785" s="4">
        <v>11</v>
      </c>
      <c r="P785" t="s">
        <v>76</v>
      </c>
      <c r="Q785" s="4">
        <v>57</v>
      </c>
      <c r="R785" s="4">
        <v>58</v>
      </c>
      <c r="S785" s="4">
        <v>69.599999999999994</v>
      </c>
      <c r="T785" s="5">
        <v>1.61</v>
      </c>
      <c r="U785" s="5">
        <v>22.25</v>
      </c>
      <c r="V785" s="43">
        <v>17277.78</v>
      </c>
      <c r="W785" s="5">
        <v>9.39</v>
      </c>
      <c r="X785" s="6" t="s">
        <v>45</v>
      </c>
      <c r="Y785" s="4">
        <v>33</v>
      </c>
      <c r="Z785" s="43">
        <v>27387.16</v>
      </c>
      <c r="AA785" s="8">
        <f t="shared" si="264"/>
        <v>0.90921787709497204</v>
      </c>
      <c r="AB785" s="8">
        <f t="shared" si="265"/>
        <v>7.5268817204301078E-2</v>
      </c>
      <c r="AC785" s="8">
        <f t="shared" si="266"/>
        <v>2.9185867895545316E-2</v>
      </c>
      <c r="AD785" s="8">
        <f t="shared" si="267"/>
        <v>0.92473118279569888</v>
      </c>
      <c r="AE785" s="11">
        <f t="shared" si="268"/>
        <v>0.18333333333333332</v>
      </c>
      <c r="AF785" s="11">
        <f t="shared" si="269"/>
        <v>62.068965517241381</v>
      </c>
      <c r="AG785" s="11">
        <f t="shared" si="270"/>
        <v>10.488333333333333</v>
      </c>
      <c r="AH785" s="13">
        <f t="shared" si="271"/>
        <v>11.153333333333332</v>
      </c>
      <c r="AI785">
        <f t="shared" si="272"/>
        <v>11.336666666666666</v>
      </c>
      <c r="AJ785" s="14">
        <f t="shared" si="273"/>
        <v>0.98382828579829462</v>
      </c>
      <c r="AK785">
        <f t="shared" si="274"/>
        <v>63.157894736842103</v>
      </c>
      <c r="AL785" s="8">
        <f t="shared" si="275"/>
        <v>0.98275862068965525</v>
      </c>
      <c r="AM785" s="8">
        <f t="shared" si="276"/>
        <v>0.92473118279569888</v>
      </c>
      <c r="AN785" s="16">
        <f t="shared" si="277"/>
        <v>0.89409088931836123</v>
      </c>
      <c r="AO785" s="16">
        <f t="shared" si="278"/>
        <v>0.85958906857869588</v>
      </c>
      <c r="AP785" s="17">
        <f t="shared" si="279"/>
        <v>17277.78</v>
      </c>
      <c r="AQ785" s="17">
        <f t="shared" si="280"/>
        <v>26.540368663594467</v>
      </c>
      <c r="AR785" s="17">
        <f t="shared" si="281"/>
        <v>10109.380000000001</v>
      </c>
      <c r="AS785" s="17">
        <f t="shared" si="282"/>
        <v>15.529001536098312</v>
      </c>
      <c r="AT785" s="18" t="str">
        <f t="shared" si="283"/>
        <v>Low</v>
      </c>
      <c r="AU785" s="16" t="str">
        <f t="shared" si="284"/>
        <v>Normal</v>
      </c>
      <c r="AV785" s="17">
        <f t="shared" si="285"/>
        <v>504.26700460829488</v>
      </c>
    </row>
    <row r="786" spans="1:48">
      <c r="A786">
        <v>785</v>
      </c>
      <c r="B786" s="2">
        <v>46082</v>
      </c>
      <c r="C786" t="s">
        <v>46</v>
      </c>
      <c r="D786" t="s">
        <v>77</v>
      </c>
      <c r="E786" t="s">
        <v>78</v>
      </c>
      <c r="F786" t="s">
        <v>57</v>
      </c>
      <c r="G786" t="s">
        <v>103</v>
      </c>
      <c r="H786" t="s">
        <v>888</v>
      </c>
      <c r="I786" t="s">
        <v>44</v>
      </c>
      <c r="J786" s="4">
        <v>560</v>
      </c>
      <c r="K786" s="4">
        <v>495</v>
      </c>
      <c r="L786" s="4">
        <v>470</v>
      </c>
      <c r="M786" s="4">
        <v>25</v>
      </c>
      <c r="N786" s="4">
        <v>9</v>
      </c>
      <c r="O786" s="4">
        <v>19</v>
      </c>
      <c r="P786" t="s">
        <v>33</v>
      </c>
      <c r="Q786" s="4">
        <v>57</v>
      </c>
      <c r="R786" s="4">
        <v>60</v>
      </c>
      <c r="S786" s="4">
        <v>71.3</v>
      </c>
      <c r="T786" s="5">
        <v>1.97</v>
      </c>
      <c r="U786" s="5">
        <v>15.99</v>
      </c>
      <c r="V786" s="43">
        <v>12986.91</v>
      </c>
      <c r="W786" s="5">
        <v>7.31</v>
      </c>
      <c r="X786" s="6" t="s">
        <v>50</v>
      </c>
      <c r="Y786" s="4">
        <v>21</v>
      </c>
      <c r="Z786" s="43">
        <v>22176.42</v>
      </c>
      <c r="AA786" s="8">
        <f t="shared" si="264"/>
        <v>0.8839285714285714</v>
      </c>
      <c r="AB786" s="8">
        <f t="shared" si="265"/>
        <v>5.0505050505050504E-2</v>
      </c>
      <c r="AC786" s="8">
        <f t="shared" si="266"/>
        <v>1.8181818181818181E-2</v>
      </c>
      <c r="AD786" s="8">
        <f t="shared" si="267"/>
        <v>0.9494949494949495</v>
      </c>
      <c r="AE786" s="11">
        <f t="shared" si="268"/>
        <v>0.31666666666666665</v>
      </c>
      <c r="AF786" s="11">
        <f t="shared" si="269"/>
        <v>60</v>
      </c>
      <c r="AG786" s="11">
        <f t="shared" si="270"/>
        <v>8.25</v>
      </c>
      <c r="AH786" s="13">
        <f t="shared" si="271"/>
        <v>8.5500000000000007</v>
      </c>
      <c r="AI786">
        <f t="shared" si="272"/>
        <v>8.8666666666666671</v>
      </c>
      <c r="AJ786" s="14">
        <f t="shared" si="273"/>
        <v>0.9642857142857143</v>
      </c>
      <c r="AK786">
        <f t="shared" si="274"/>
        <v>63.157894736842103</v>
      </c>
      <c r="AL786" s="8">
        <f t="shared" si="275"/>
        <v>0.95000000000000007</v>
      </c>
      <c r="AM786" s="8">
        <f t="shared" si="276"/>
        <v>0.9494949494949495</v>
      </c>
      <c r="AN786" s="16">
        <f t="shared" si="277"/>
        <v>0.86980519480519491</v>
      </c>
      <c r="AO786" s="16">
        <f t="shared" si="278"/>
        <v>0.8594293379271235</v>
      </c>
      <c r="AP786" s="17">
        <f t="shared" si="279"/>
        <v>12986.91</v>
      </c>
      <c r="AQ786" s="17">
        <f t="shared" si="280"/>
        <v>26.236181818181819</v>
      </c>
      <c r="AR786" s="17">
        <f t="shared" si="281"/>
        <v>9189.5099999999984</v>
      </c>
      <c r="AS786" s="17">
        <f t="shared" si="282"/>
        <v>18.564666666666664</v>
      </c>
      <c r="AT786" s="18" t="str">
        <f t="shared" si="283"/>
        <v>Low</v>
      </c>
      <c r="AU786" s="16" t="str">
        <f t="shared" si="284"/>
        <v>Normal</v>
      </c>
      <c r="AV786" s="17">
        <f t="shared" si="285"/>
        <v>236.12563636363637</v>
      </c>
    </row>
    <row r="787" spans="1:48">
      <c r="A787">
        <v>786</v>
      </c>
      <c r="B787" s="2">
        <v>46128</v>
      </c>
      <c r="C787" t="s">
        <v>26</v>
      </c>
      <c r="D787" t="s">
        <v>27</v>
      </c>
      <c r="E787" t="s">
        <v>51</v>
      </c>
      <c r="F787" t="s">
        <v>42</v>
      </c>
      <c r="G787" t="s">
        <v>58</v>
      </c>
      <c r="H787" t="s">
        <v>889</v>
      </c>
      <c r="I787" t="s">
        <v>170</v>
      </c>
      <c r="J787" s="4">
        <v>739</v>
      </c>
      <c r="K787" s="4">
        <v>742</v>
      </c>
      <c r="L787" s="4">
        <v>713</v>
      </c>
      <c r="M787" s="4">
        <v>29</v>
      </c>
      <c r="N787" s="4">
        <v>10</v>
      </c>
      <c r="O787" s="4">
        <v>0</v>
      </c>
      <c r="P787" t="s">
        <v>39</v>
      </c>
      <c r="Q787" s="4">
        <v>49</v>
      </c>
      <c r="R787" s="4">
        <v>48</v>
      </c>
      <c r="S787" s="4">
        <v>64.099999999999994</v>
      </c>
      <c r="T787" s="5">
        <v>2.4900000000000002</v>
      </c>
      <c r="U787" s="5">
        <v>29.98</v>
      </c>
      <c r="V787" s="43">
        <v>16083.02</v>
      </c>
      <c r="W787" s="5">
        <v>8.34</v>
      </c>
      <c r="X787" s="6" t="s">
        <v>34</v>
      </c>
      <c r="Y787" s="4">
        <v>22</v>
      </c>
      <c r="Z787" s="43">
        <v>27117.360000000001</v>
      </c>
      <c r="AA787" s="8">
        <f t="shared" si="264"/>
        <v>1.0040595399188093</v>
      </c>
      <c r="AB787" s="8">
        <f t="shared" si="265"/>
        <v>3.9083557951482481E-2</v>
      </c>
      <c r="AC787" s="8">
        <f t="shared" si="266"/>
        <v>1.3477088948787063E-2</v>
      </c>
      <c r="AD787" s="8">
        <f t="shared" si="267"/>
        <v>0.96091644204851756</v>
      </c>
      <c r="AE787" s="11">
        <f t="shared" si="268"/>
        <v>0</v>
      </c>
      <c r="AF787" s="11">
        <f t="shared" si="269"/>
        <v>75</v>
      </c>
      <c r="AG787" s="11">
        <f t="shared" si="270"/>
        <v>9.8933333333333326</v>
      </c>
      <c r="AH787" s="13">
        <f t="shared" si="271"/>
        <v>10.058611111111111</v>
      </c>
      <c r="AI787">
        <f t="shared" si="272"/>
        <v>10.058611111111111</v>
      </c>
      <c r="AJ787" s="14">
        <f t="shared" si="273"/>
        <v>1</v>
      </c>
      <c r="AK787">
        <f t="shared" si="274"/>
        <v>73.469387755102048</v>
      </c>
      <c r="AL787" s="8">
        <f t="shared" si="275"/>
        <v>1.0208333333333333</v>
      </c>
      <c r="AM787" s="8">
        <f t="shared" si="276"/>
        <v>0.96091644204851756</v>
      </c>
      <c r="AN787" s="16">
        <f t="shared" si="277"/>
        <v>0.98093553459119498</v>
      </c>
      <c r="AO787" s="16">
        <f t="shared" si="278"/>
        <v>0.8593810781276906</v>
      </c>
      <c r="AP787" s="17">
        <f t="shared" si="279"/>
        <v>16083.02</v>
      </c>
      <c r="AQ787" s="17">
        <f t="shared" si="280"/>
        <v>21.675229110512131</v>
      </c>
      <c r="AR787" s="17">
        <f t="shared" si="281"/>
        <v>11034.34</v>
      </c>
      <c r="AS787" s="17">
        <f t="shared" si="282"/>
        <v>14.871078167115904</v>
      </c>
      <c r="AT787" s="18" t="str">
        <f t="shared" si="283"/>
        <v>Low</v>
      </c>
      <c r="AU787" s="16" t="str">
        <f t="shared" si="284"/>
        <v>Normal</v>
      </c>
      <c r="AV787" s="17">
        <f t="shared" si="285"/>
        <v>216.75229110512132</v>
      </c>
    </row>
    <row r="788" spans="1:48">
      <c r="A788">
        <v>787</v>
      </c>
      <c r="B788" s="2">
        <v>46188</v>
      </c>
      <c r="C788" t="s">
        <v>46</v>
      </c>
      <c r="D788" t="s">
        <v>27</v>
      </c>
      <c r="E788" t="s">
        <v>51</v>
      </c>
      <c r="F788" t="s">
        <v>29</v>
      </c>
      <c r="G788" t="s">
        <v>30</v>
      </c>
      <c r="H788" t="s">
        <v>890</v>
      </c>
      <c r="I788" t="s">
        <v>107</v>
      </c>
      <c r="J788" s="4">
        <v>740</v>
      </c>
      <c r="K788" s="4">
        <v>744</v>
      </c>
      <c r="L788" s="4">
        <v>712</v>
      </c>
      <c r="M788" s="4">
        <v>32</v>
      </c>
      <c r="N788" s="4">
        <v>7</v>
      </c>
      <c r="O788" s="4">
        <v>5</v>
      </c>
      <c r="P788" t="s">
        <v>33</v>
      </c>
      <c r="Q788" s="4">
        <v>42</v>
      </c>
      <c r="R788" s="4">
        <v>45</v>
      </c>
      <c r="S788" s="4">
        <v>74.8</v>
      </c>
      <c r="T788" s="5">
        <v>2.15</v>
      </c>
      <c r="U788" s="5">
        <v>21.89</v>
      </c>
      <c r="V788" s="43">
        <v>13782.77</v>
      </c>
      <c r="W788" s="5">
        <v>10.26</v>
      </c>
      <c r="X788" s="6" t="s">
        <v>34</v>
      </c>
      <c r="Y788" s="4">
        <v>3</v>
      </c>
      <c r="Z788" s="43">
        <v>22609.69</v>
      </c>
      <c r="AA788" s="8">
        <f t="shared" si="264"/>
        <v>1.0054054054054054</v>
      </c>
      <c r="AB788" s="8">
        <f t="shared" si="265"/>
        <v>4.3010752688172046E-2</v>
      </c>
      <c r="AC788" s="8">
        <f t="shared" si="266"/>
        <v>9.4086021505376347E-3</v>
      </c>
      <c r="AD788" s="8">
        <f t="shared" si="267"/>
        <v>0.956989247311828</v>
      </c>
      <c r="AE788" s="11">
        <f t="shared" si="268"/>
        <v>8.3333333333333329E-2</v>
      </c>
      <c r="AF788" s="11">
        <f t="shared" si="269"/>
        <v>80</v>
      </c>
      <c r="AG788" s="11">
        <f t="shared" si="270"/>
        <v>9.3000000000000007</v>
      </c>
      <c r="AH788" s="13">
        <f t="shared" si="271"/>
        <v>8.5499999999999989</v>
      </c>
      <c r="AI788">
        <f t="shared" si="272"/>
        <v>8.6333333333333329</v>
      </c>
      <c r="AJ788" s="14">
        <f t="shared" si="273"/>
        <v>0.99034749034749026</v>
      </c>
      <c r="AK788">
        <f t="shared" si="274"/>
        <v>85.714285714285708</v>
      </c>
      <c r="AL788" s="8">
        <f t="shared" si="275"/>
        <v>0.93333333333333335</v>
      </c>
      <c r="AM788" s="8">
        <f t="shared" si="276"/>
        <v>0.956989247311828</v>
      </c>
      <c r="AN788" s="16">
        <f t="shared" si="277"/>
        <v>0.88456843940714902</v>
      </c>
      <c r="AO788" s="16">
        <f t="shared" si="278"/>
        <v>0.85881306664888912</v>
      </c>
      <c r="AP788" s="17">
        <f t="shared" si="279"/>
        <v>13782.77</v>
      </c>
      <c r="AQ788" s="17">
        <f t="shared" si="280"/>
        <v>18.525228494623658</v>
      </c>
      <c r="AR788" s="17">
        <f t="shared" si="281"/>
        <v>8826.9199999999983</v>
      </c>
      <c r="AS788" s="17">
        <f t="shared" si="282"/>
        <v>11.864139784946234</v>
      </c>
      <c r="AT788" s="18" t="str">
        <f t="shared" si="283"/>
        <v>Medium</v>
      </c>
      <c r="AU788" s="16" t="str">
        <f t="shared" si="284"/>
        <v>Normal</v>
      </c>
      <c r="AV788" s="17">
        <f t="shared" si="285"/>
        <v>129.6765994623656</v>
      </c>
    </row>
    <row r="789" spans="1:48">
      <c r="A789">
        <v>788</v>
      </c>
      <c r="B789" s="2">
        <v>46062</v>
      </c>
      <c r="C789" t="s">
        <v>46</v>
      </c>
      <c r="D789" t="s">
        <v>55</v>
      </c>
      <c r="E789" t="s">
        <v>98</v>
      </c>
      <c r="F789" t="s">
        <v>42</v>
      </c>
      <c r="G789" t="s">
        <v>47</v>
      </c>
      <c r="H789" t="s">
        <v>891</v>
      </c>
      <c r="I789" t="s">
        <v>100</v>
      </c>
      <c r="J789" s="4">
        <v>678</v>
      </c>
      <c r="K789" s="4">
        <v>569</v>
      </c>
      <c r="L789" s="4">
        <v>515</v>
      </c>
      <c r="M789" s="4">
        <v>54</v>
      </c>
      <c r="N789" s="4">
        <v>21</v>
      </c>
      <c r="O789" s="4">
        <v>26</v>
      </c>
      <c r="P789" t="s">
        <v>73</v>
      </c>
      <c r="Q789" s="4">
        <v>64</v>
      </c>
      <c r="R789" s="4">
        <v>65</v>
      </c>
      <c r="S789" s="4">
        <v>70.400000000000006</v>
      </c>
      <c r="T789" s="5">
        <v>2.5</v>
      </c>
      <c r="U789" s="5">
        <v>17.68</v>
      </c>
      <c r="V789" s="43">
        <v>16956.71</v>
      </c>
      <c r="W789" s="5">
        <v>8.61</v>
      </c>
      <c r="X789" s="6" t="s">
        <v>50</v>
      </c>
      <c r="Y789" s="4">
        <v>30</v>
      </c>
      <c r="Z789" s="43">
        <v>26776.51</v>
      </c>
      <c r="AA789" s="8">
        <f t="shared" si="264"/>
        <v>0.83923303834808261</v>
      </c>
      <c r="AB789" s="8">
        <f t="shared" si="265"/>
        <v>9.4903339191564143E-2</v>
      </c>
      <c r="AC789" s="8">
        <f t="shared" si="266"/>
        <v>3.6906854130052721E-2</v>
      </c>
      <c r="AD789" s="8">
        <f t="shared" si="267"/>
        <v>0.90509666080843587</v>
      </c>
      <c r="AE789" s="11">
        <f t="shared" si="268"/>
        <v>0.43333333333333335</v>
      </c>
      <c r="AF789" s="11">
        <f t="shared" si="269"/>
        <v>55.384615384615387</v>
      </c>
      <c r="AG789" s="11">
        <f t="shared" si="270"/>
        <v>10.27361111111111</v>
      </c>
      <c r="AH789" s="13">
        <f t="shared" si="271"/>
        <v>11.62</v>
      </c>
      <c r="AI789">
        <f t="shared" si="272"/>
        <v>12.053333333333333</v>
      </c>
      <c r="AJ789" s="14">
        <f t="shared" si="273"/>
        <v>0.96404867256637161</v>
      </c>
      <c r="AK789">
        <f t="shared" si="274"/>
        <v>56.25</v>
      </c>
      <c r="AL789" s="8">
        <f t="shared" si="275"/>
        <v>0.98461538461538467</v>
      </c>
      <c r="AM789" s="8">
        <f t="shared" si="276"/>
        <v>0.90509666080843587</v>
      </c>
      <c r="AN789" s="16">
        <f t="shared" si="277"/>
        <v>0.85913327694437236</v>
      </c>
      <c r="AO789" s="16">
        <f t="shared" si="278"/>
        <v>0.85869214940589278</v>
      </c>
      <c r="AP789" s="17">
        <f t="shared" si="279"/>
        <v>16956.71</v>
      </c>
      <c r="AQ789" s="17">
        <f t="shared" si="280"/>
        <v>29.800896309314584</v>
      </c>
      <c r="AR789" s="17">
        <f t="shared" si="281"/>
        <v>9819.7999999999993</v>
      </c>
      <c r="AS789" s="17">
        <f t="shared" si="282"/>
        <v>17.257996485061511</v>
      </c>
      <c r="AT789" s="18" t="str">
        <f t="shared" si="283"/>
        <v>High</v>
      </c>
      <c r="AU789" s="16" t="str">
        <f t="shared" si="284"/>
        <v>Normal</v>
      </c>
      <c r="AV789" s="17">
        <f t="shared" si="285"/>
        <v>625.81882249560624</v>
      </c>
    </row>
    <row r="790" spans="1:48">
      <c r="A790">
        <v>789</v>
      </c>
      <c r="B790" s="2">
        <v>46186</v>
      </c>
      <c r="C790" t="s">
        <v>46</v>
      </c>
      <c r="D790" t="s">
        <v>77</v>
      </c>
      <c r="E790" t="s">
        <v>78</v>
      </c>
      <c r="F790" t="s">
        <v>42</v>
      </c>
      <c r="G790" t="s">
        <v>36</v>
      </c>
      <c r="H790" t="s">
        <v>892</v>
      </c>
      <c r="I790" t="s">
        <v>69</v>
      </c>
      <c r="J790" s="4">
        <v>885</v>
      </c>
      <c r="K790" s="4">
        <v>798</v>
      </c>
      <c r="L790" s="4">
        <v>761</v>
      </c>
      <c r="M790" s="4">
        <v>37</v>
      </c>
      <c r="N790" s="4">
        <v>13</v>
      </c>
      <c r="O790" s="4">
        <v>6</v>
      </c>
      <c r="P790" t="s">
        <v>61</v>
      </c>
      <c r="Q790" s="4">
        <v>45</v>
      </c>
      <c r="R790" s="4">
        <v>44</v>
      </c>
      <c r="S790" s="4">
        <v>73</v>
      </c>
      <c r="T790" s="5">
        <v>1.97</v>
      </c>
      <c r="U790" s="5">
        <v>27.11</v>
      </c>
      <c r="V790" s="43">
        <v>15524.89</v>
      </c>
      <c r="W790" s="5">
        <v>7.04</v>
      </c>
      <c r="X790" s="6" t="s">
        <v>34</v>
      </c>
      <c r="Y790" s="4">
        <v>37</v>
      </c>
      <c r="Z790" s="43">
        <v>25938.17</v>
      </c>
      <c r="AA790" s="8">
        <f t="shared" si="264"/>
        <v>0.90169491525423728</v>
      </c>
      <c r="AB790" s="8">
        <f t="shared" si="265"/>
        <v>4.6365914786967416E-2</v>
      </c>
      <c r="AC790" s="8">
        <f t="shared" si="266"/>
        <v>1.6290726817042606E-2</v>
      </c>
      <c r="AD790" s="8">
        <f t="shared" si="267"/>
        <v>0.95363408521303261</v>
      </c>
      <c r="AE790" s="11">
        <f t="shared" si="268"/>
        <v>0.1</v>
      </c>
      <c r="AF790" s="11">
        <f t="shared" si="269"/>
        <v>81.818181818181813</v>
      </c>
      <c r="AG790" s="11">
        <f t="shared" si="270"/>
        <v>9.7533333333333339</v>
      </c>
      <c r="AH790" s="13">
        <f t="shared" si="271"/>
        <v>10.9625</v>
      </c>
      <c r="AI790">
        <f t="shared" si="272"/>
        <v>11.0625</v>
      </c>
      <c r="AJ790" s="14">
        <f t="shared" si="273"/>
        <v>0.99096045197740112</v>
      </c>
      <c r="AK790">
        <f t="shared" si="274"/>
        <v>80</v>
      </c>
      <c r="AL790" s="8">
        <f t="shared" si="275"/>
        <v>1.0227272727272727</v>
      </c>
      <c r="AM790" s="8">
        <f t="shared" si="276"/>
        <v>0.95363408521303261</v>
      </c>
      <c r="AN790" s="16">
        <f t="shared" si="277"/>
        <v>0.96649124737884773</v>
      </c>
      <c r="AO790" s="16">
        <f t="shared" si="278"/>
        <v>0.85869006861561692</v>
      </c>
      <c r="AP790" s="17">
        <f t="shared" si="279"/>
        <v>15524.89</v>
      </c>
      <c r="AQ790" s="17">
        <f t="shared" si="280"/>
        <v>19.454749373433582</v>
      </c>
      <c r="AR790" s="17">
        <f t="shared" si="281"/>
        <v>10413.279999999999</v>
      </c>
      <c r="AS790" s="17">
        <f t="shared" si="282"/>
        <v>13.04922305764411</v>
      </c>
      <c r="AT790" s="18" t="str">
        <f t="shared" si="283"/>
        <v>Low</v>
      </c>
      <c r="AU790" s="16" t="str">
        <f t="shared" si="284"/>
        <v>Normal</v>
      </c>
      <c r="AV790" s="17">
        <f t="shared" si="285"/>
        <v>252.91174185463657</v>
      </c>
    </row>
    <row r="791" spans="1:48">
      <c r="A791">
        <v>790</v>
      </c>
      <c r="B791" s="2">
        <v>46095</v>
      </c>
      <c r="C791" t="s">
        <v>26</v>
      </c>
      <c r="D791" t="s">
        <v>55</v>
      </c>
      <c r="E791" t="s">
        <v>98</v>
      </c>
      <c r="F791" t="s">
        <v>42</v>
      </c>
      <c r="G791" t="s">
        <v>36</v>
      </c>
      <c r="H791" t="s">
        <v>893</v>
      </c>
      <c r="I791" t="s">
        <v>176</v>
      </c>
      <c r="J791" s="4">
        <v>824</v>
      </c>
      <c r="K791" s="4">
        <v>733</v>
      </c>
      <c r="L791" s="4">
        <v>664</v>
      </c>
      <c r="M791" s="4">
        <v>69</v>
      </c>
      <c r="N791" s="4">
        <v>26</v>
      </c>
      <c r="O791" s="4">
        <v>59</v>
      </c>
      <c r="P791" t="s">
        <v>76</v>
      </c>
      <c r="Q791" s="4">
        <v>45</v>
      </c>
      <c r="R791" s="4">
        <v>50</v>
      </c>
      <c r="S791" s="4">
        <v>80.400000000000006</v>
      </c>
      <c r="T791" s="5">
        <v>2.62</v>
      </c>
      <c r="U791" s="5">
        <v>27.9</v>
      </c>
      <c r="V791" s="43">
        <v>15886.19</v>
      </c>
      <c r="W791" s="5">
        <v>7.22</v>
      </c>
      <c r="X791" s="6" t="s">
        <v>89</v>
      </c>
      <c r="Y791" s="4">
        <v>31</v>
      </c>
      <c r="Z791" s="43">
        <v>22677.41</v>
      </c>
      <c r="AA791" s="8">
        <f t="shared" si="264"/>
        <v>0.8895631067961165</v>
      </c>
      <c r="AB791" s="8">
        <f t="shared" si="265"/>
        <v>9.4133697135061395E-2</v>
      </c>
      <c r="AC791" s="8">
        <f t="shared" si="266"/>
        <v>3.5470668485675309E-2</v>
      </c>
      <c r="AD791" s="8">
        <f t="shared" si="267"/>
        <v>0.90586630286493863</v>
      </c>
      <c r="AE791" s="11">
        <f t="shared" si="268"/>
        <v>0.98333333333333328</v>
      </c>
      <c r="AF791" s="11">
        <f t="shared" si="269"/>
        <v>72</v>
      </c>
      <c r="AG791" s="11">
        <f t="shared" si="270"/>
        <v>10.180555555555555</v>
      </c>
      <c r="AH791" s="13">
        <f t="shared" si="271"/>
        <v>9.3166666666666682</v>
      </c>
      <c r="AI791">
        <f t="shared" si="272"/>
        <v>10.3</v>
      </c>
      <c r="AJ791" s="14">
        <f t="shared" si="273"/>
        <v>0.90453074433656966</v>
      </c>
      <c r="AK791">
        <f t="shared" si="274"/>
        <v>80</v>
      </c>
      <c r="AL791" s="8">
        <f t="shared" si="275"/>
        <v>0.9</v>
      </c>
      <c r="AM791" s="8">
        <f t="shared" si="276"/>
        <v>0.90586630286493863</v>
      </c>
      <c r="AN791" s="16">
        <f t="shared" si="277"/>
        <v>0.7374455290798555</v>
      </c>
      <c r="AO791" s="16">
        <f t="shared" si="278"/>
        <v>0.85817916255512749</v>
      </c>
      <c r="AP791" s="17">
        <f t="shared" si="279"/>
        <v>15886.19</v>
      </c>
      <c r="AQ791" s="17">
        <f t="shared" si="280"/>
        <v>21.672837653478854</v>
      </c>
      <c r="AR791" s="17">
        <f t="shared" si="281"/>
        <v>6791.2199999999993</v>
      </c>
      <c r="AS791" s="17">
        <f t="shared" si="282"/>
        <v>9.2649658935879931</v>
      </c>
      <c r="AT791" s="18" t="str">
        <f t="shared" si="283"/>
        <v>High</v>
      </c>
      <c r="AU791" s="16" t="str">
        <f t="shared" si="284"/>
        <v>Warning</v>
      </c>
      <c r="AV791" s="17">
        <f t="shared" si="285"/>
        <v>563.49377899045021</v>
      </c>
    </row>
    <row r="792" spans="1:48">
      <c r="A792">
        <v>791</v>
      </c>
      <c r="B792" s="2">
        <v>46064</v>
      </c>
      <c r="C792" t="s">
        <v>26</v>
      </c>
      <c r="D792" t="s">
        <v>27</v>
      </c>
      <c r="E792" t="s">
        <v>28</v>
      </c>
      <c r="F792" t="s">
        <v>42</v>
      </c>
      <c r="G792" t="s">
        <v>30</v>
      </c>
      <c r="H792" t="s">
        <v>894</v>
      </c>
      <c r="I792" t="s">
        <v>53</v>
      </c>
      <c r="J792" s="4">
        <v>936</v>
      </c>
      <c r="K792" s="4">
        <v>946</v>
      </c>
      <c r="L792" s="4">
        <v>907</v>
      </c>
      <c r="M792" s="4">
        <v>39</v>
      </c>
      <c r="N792" s="4">
        <v>12</v>
      </c>
      <c r="O792" s="4">
        <v>0</v>
      </c>
      <c r="P792" t="s">
        <v>39</v>
      </c>
      <c r="Q792" s="4">
        <v>42</v>
      </c>
      <c r="R792" s="4">
        <v>44</v>
      </c>
      <c r="S792" s="4">
        <v>73.8</v>
      </c>
      <c r="T792" s="5">
        <v>2.14</v>
      </c>
      <c r="U792" s="5">
        <v>28.81</v>
      </c>
      <c r="V792" s="43">
        <v>17126.689999999999</v>
      </c>
      <c r="W792" s="5">
        <v>7.43</v>
      </c>
      <c r="X792" s="6" t="s">
        <v>89</v>
      </c>
      <c r="Y792" s="4">
        <v>22</v>
      </c>
      <c r="Z792" s="43">
        <v>28623.73</v>
      </c>
      <c r="AA792" s="8">
        <f t="shared" si="264"/>
        <v>1.0106837606837606</v>
      </c>
      <c r="AB792" s="8">
        <f t="shared" si="265"/>
        <v>4.1226215644820298E-2</v>
      </c>
      <c r="AC792" s="8">
        <f t="shared" si="266"/>
        <v>1.2684989429175475E-2</v>
      </c>
      <c r="AD792" s="8">
        <f t="shared" si="267"/>
        <v>0.95877378435517968</v>
      </c>
      <c r="AE792" s="11">
        <f t="shared" si="268"/>
        <v>0</v>
      </c>
      <c r="AF792" s="11">
        <f t="shared" si="269"/>
        <v>81.818181818181813</v>
      </c>
      <c r="AG792" s="11">
        <f t="shared" si="270"/>
        <v>11.562222222222223</v>
      </c>
      <c r="AH792" s="13">
        <f t="shared" si="271"/>
        <v>10.92</v>
      </c>
      <c r="AI792">
        <f t="shared" si="272"/>
        <v>10.92</v>
      </c>
      <c r="AJ792" s="14">
        <f t="shared" si="273"/>
        <v>1</v>
      </c>
      <c r="AK792">
        <f t="shared" si="274"/>
        <v>85.714285714285708</v>
      </c>
      <c r="AL792" s="8">
        <f t="shared" si="275"/>
        <v>0.95454545454545459</v>
      </c>
      <c r="AM792" s="8">
        <f t="shared" si="276"/>
        <v>0.95877378435517968</v>
      </c>
      <c r="AN792" s="16">
        <f t="shared" si="277"/>
        <v>0.91519315779358068</v>
      </c>
      <c r="AO792" s="16">
        <f t="shared" si="278"/>
        <v>0.85875408461929548</v>
      </c>
      <c r="AP792" s="17">
        <f t="shared" si="279"/>
        <v>17126.689999999999</v>
      </c>
      <c r="AQ792" s="17">
        <f t="shared" si="280"/>
        <v>18.104323467230444</v>
      </c>
      <c r="AR792" s="17">
        <f t="shared" si="281"/>
        <v>11497.04</v>
      </c>
      <c r="AS792" s="17">
        <f t="shared" si="282"/>
        <v>12.153319238900636</v>
      </c>
      <c r="AT792" s="18" t="str">
        <f t="shared" si="283"/>
        <v>Medium</v>
      </c>
      <c r="AU792" s="16" t="str">
        <f t="shared" si="284"/>
        <v>Normal</v>
      </c>
      <c r="AV792" s="17">
        <f t="shared" si="285"/>
        <v>217.25188160676532</v>
      </c>
    </row>
    <row r="793" spans="1:48">
      <c r="A793">
        <v>792</v>
      </c>
      <c r="B793" s="2">
        <v>46158</v>
      </c>
      <c r="C793" t="s">
        <v>26</v>
      </c>
      <c r="D793" t="s">
        <v>55</v>
      </c>
      <c r="E793" t="s">
        <v>92</v>
      </c>
      <c r="F793" t="s">
        <v>29</v>
      </c>
      <c r="G793" t="s">
        <v>58</v>
      </c>
      <c r="H793" t="s">
        <v>895</v>
      </c>
      <c r="I793" t="s">
        <v>44</v>
      </c>
      <c r="J793" s="4">
        <v>833</v>
      </c>
      <c r="K793" s="4">
        <v>868</v>
      </c>
      <c r="L793" s="4">
        <v>831</v>
      </c>
      <c r="M793" s="4">
        <v>37</v>
      </c>
      <c r="N793" s="4">
        <v>13</v>
      </c>
      <c r="O793" s="4">
        <v>0</v>
      </c>
      <c r="P793" t="s">
        <v>39</v>
      </c>
      <c r="Q793" s="4">
        <v>49</v>
      </c>
      <c r="R793" s="4">
        <v>51</v>
      </c>
      <c r="S793" s="4">
        <v>70.7</v>
      </c>
      <c r="T793" s="5">
        <v>1.95</v>
      </c>
      <c r="U793" s="5">
        <v>26.15</v>
      </c>
      <c r="V793" s="43">
        <v>18949.68</v>
      </c>
      <c r="W793" s="5">
        <v>8.34</v>
      </c>
      <c r="X793" s="6" t="s">
        <v>34</v>
      </c>
      <c r="Y793" s="4">
        <v>30</v>
      </c>
      <c r="Z793" s="43">
        <v>32229.46</v>
      </c>
      <c r="AA793" s="8">
        <f t="shared" si="264"/>
        <v>1.0420168067226891</v>
      </c>
      <c r="AB793" s="8">
        <f t="shared" si="265"/>
        <v>4.2626728110599081E-2</v>
      </c>
      <c r="AC793" s="8">
        <f t="shared" si="266"/>
        <v>1.4976958525345621E-2</v>
      </c>
      <c r="AD793" s="8">
        <f t="shared" si="267"/>
        <v>0.95737327188940091</v>
      </c>
      <c r="AE793" s="11">
        <f t="shared" si="268"/>
        <v>0</v>
      </c>
      <c r="AF793" s="11">
        <f t="shared" si="269"/>
        <v>70.588235294117652</v>
      </c>
      <c r="AG793" s="11">
        <f t="shared" si="270"/>
        <v>12.296666666666667</v>
      </c>
      <c r="AH793" s="13">
        <f t="shared" si="271"/>
        <v>11.338055555555556</v>
      </c>
      <c r="AI793">
        <f t="shared" si="272"/>
        <v>11.338055555555556</v>
      </c>
      <c r="AJ793" s="14">
        <f t="shared" si="273"/>
        <v>1</v>
      </c>
      <c r="AK793">
        <f t="shared" si="274"/>
        <v>73.469387755102048</v>
      </c>
      <c r="AL793" s="8">
        <f t="shared" si="275"/>
        <v>0.96078431372549022</v>
      </c>
      <c r="AM793" s="8">
        <f t="shared" si="276"/>
        <v>0.95737327188940091</v>
      </c>
      <c r="AN793" s="16">
        <f t="shared" si="277"/>
        <v>0.91982922201138517</v>
      </c>
      <c r="AO793" s="16">
        <f t="shared" si="278"/>
        <v>0.8584840412069783</v>
      </c>
      <c r="AP793" s="17">
        <f t="shared" si="279"/>
        <v>18949.68</v>
      </c>
      <c r="AQ793" s="17">
        <f t="shared" si="280"/>
        <v>21.831428571428571</v>
      </c>
      <c r="AR793" s="17">
        <f t="shared" si="281"/>
        <v>13279.779999999999</v>
      </c>
      <c r="AS793" s="17">
        <f t="shared" si="282"/>
        <v>15.299285714285713</v>
      </c>
      <c r="AT793" s="18" t="str">
        <f t="shared" si="283"/>
        <v>Low</v>
      </c>
      <c r="AU793" s="16" t="str">
        <f t="shared" si="284"/>
        <v>Normal</v>
      </c>
      <c r="AV793" s="17">
        <f t="shared" si="285"/>
        <v>283.80857142857144</v>
      </c>
    </row>
    <row r="794" spans="1:48">
      <c r="A794">
        <v>793</v>
      </c>
      <c r="B794" s="2">
        <v>46075</v>
      </c>
      <c r="C794" t="s">
        <v>46</v>
      </c>
      <c r="D794" t="s">
        <v>77</v>
      </c>
      <c r="E794" t="s">
        <v>84</v>
      </c>
      <c r="F794" t="s">
        <v>57</v>
      </c>
      <c r="G794" t="s">
        <v>58</v>
      </c>
      <c r="H794" t="s">
        <v>896</v>
      </c>
      <c r="I794" t="s">
        <v>119</v>
      </c>
      <c r="J794" s="4">
        <v>878</v>
      </c>
      <c r="K794" s="4">
        <v>708</v>
      </c>
      <c r="L794" s="4">
        <v>658</v>
      </c>
      <c r="M794" s="4">
        <v>50</v>
      </c>
      <c r="N794" s="4">
        <v>13</v>
      </c>
      <c r="O794" s="4">
        <v>41</v>
      </c>
      <c r="P794" t="s">
        <v>73</v>
      </c>
      <c r="Q794" s="4">
        <v>49</v>
      </c>
      <c r="R794" s="4">
        <v>54</v>
      </c>
      <c r="S794" s="4">
        <v>67.5</v>
      </c>
      <c r="T794" s="5">
        <v>1.92</v>
      </c>
      <c r="U794" s="5">
        <v>28.41</v>
      </c>
      <c r="V794" s="43">
        <v>14780.48</v>
      </c>
      <c r="W794" s="5">
        <v>6.22</v>
      </c>
      <c r="X794" s="6" t="s">
        <v>45</v>
      </c>
      <c r="Y794" s="4">
        <v>36</v>
      </c>
      <c r="Z794" s="43">
        <v>24489.19</v>
      </c>
      <c r="AA794" s="8">
        <f t="shared" si="264"/>
        <v>0.806378132118451</v>
      </c>
      <c r="AB794" s="8">
        <f t="shared" si="265"/>
        <v>7.0621468926553674E-2</v>
      </c>
      <c r="AC794" s="8">
        <f t="shared" si="266"/>
        <v>1.8361581920903956E-2</v>
      </c>
      <c r="AD794" s="8">
        <f t="shared" si="267"/>
        <v>0.92937853107344637</v>
      </c>
      <c r="AE794" s="11">
        <f t="shared" si="268"/>
        <v>0.68333333333333335</v>
      </c>
      <c r="AF794" s="11">
        <f t="shared" si="269"/>
        <v>66.666666666666671</v>
      </c>
      <c r="AG794" s="11">
        <f t="shared" si="270"/>
        <v>10.62</v>
      </c>
      <c r="AH794" s="13">
        <f t="shared" si="271"/>
        <v>11.267222222222221</v>
      </c>
      <c r="AI794">
        <f t="shared" si="272"/>
        <v>11.950555555555555</v>
      </c>
      <c r="AJ794" s="14">
        <f t="shared" si="273"/>
        <v>0.9428199525823997</v>
      </c>
      <c r="AK794">
        <f t="shared" si="274"/>
        <v>73.469387755102048</v>
      </c>
      <c r="AL794" s="8">
        <f t="shared" si="275"/>
        <v>0.90740740740740744</v>
      </c>
      <c r="AM794" s="8">
        <f t="shared" si="276"/>
        <v>0.92937853107344637</v>
      </c>
      <c r="AN794" s="16">
        <f t="shared" si="277"/>
        <v>0.7951036019868627</v>
      </c>
      <c r="AO794" s="16">
        <f t="shared" si="278"/>
        <v>0.85818911245311102</v>
      </c>
      <c r="AP794" s="17">
        <f t="shared" si="279"/>
        <v>14780.48</v>
      </c>
      <c r="AQ794" s="17">
        <f t="shared" si="280"/>
        <v>20.876384180790961</v>
      </c>
      <c r="AR794" s="17">
        <f t="shared" si="281"/>
        <v>9708.7099999999991</v>
      </c>
      <c r="AS794" s="17">
        <f t="shared" si="282"/>
        <v>13.712867231638416</v>
      </c>
      <c r="AT794" s="18" t="str">
        <f t="shared" si="283"/>
        <v>Medium</v>
      </c>
      <c r="AU794" s="16" t="str">
        <f t="shared" si="284"/>
        <v>Warning</v>
      </c>
      <c r="AV794" s="17">
        <f t="shared" si="285"/>
        <v>271.39299435028249</v>
      </c>
    </row>
    <row r="795" spans="1:48">
      <c r="A795">
        <v>794</v>
      </c>
      <c r="B795" s="2">
        <v>46080</v>
      </c>
      <c r="C795" t="s">
        <v>26</v>
      </c>
      <c r="D795" t="s">
        <v>27</v>
      </c>
      <c r="E795" t="s">
        <v>28</v>
      </c>
      <c r="F795" t="s">
        <v>42</v>
      </c>
      <c r="G795" t="s">
        <v>103</v>
      </c>
      <c r="H795" t="s">
        <v>897</v>
      </c>
      <c r="I795" t="s">
        <v>265</v>
      </c>
      <c r="J795" s="4">
        <v>609</v>
      </c>
      <c r="K795" s="4">
        <v>657</v>
      </c>
      <c r="L795" s="4">
        <v>622</v>
      </c>
      <c r="M795" s="4">
        <v>35</v>
      </c>
      <c r="N795" s="4">
        <v>12</v>
      </c>
      <c r="O795" s="4">
        <v>0</v>
      </c>
      <c r="P795" t="s">
        <v>39</v>
      </c>
      <c r="Q795" s="4">
        <v>57</v>
      </c>
      <c r="R795" s="4">
        <v>62</v>
      </c>
      <c r="S795" s="4">
        <v>67.599999999999994</v>
      </c>
      <c r="T795" s="5">
        <v>1.98</v>
      </c>
      <c r="U795" s="5">
        <v>24.38</v>
      </c>
      <c r="V795" s="43">
        <v>18925.32</v>
      </c>
      <c r="W795" s="5">
        <v>9.52</v>
      </c>
      <c r="X795" s="6" t="s">
        <v>34</v>
      </c>
      <c r="Y795" s="4">
        <v>27</v>
      </c>
      <c r="Z795" s="43">
        <v>27828.23</v>
      </c>
      <c r="AA795" s="8">
        <f t="shared" si="264"/>
        <v>1.0788177339901477</v>
      </c>
      <c r="AB795" s="8">
        <f t="shared" si="265"/>
        <v>5.3272450532724502E-2</v>
      </c>
      <c r="AC795" s="8">
        <f t="shared" si="266"/>
        <v>1.8264840182648401E-2</v>
      </c>
      <c r="AD795" s="8">
        <f t="shared" si="267"/>
        <v>0.94672754946727544</v>
      </c>
      <c r="AE795" s="11">
        <f t="shared" si="268"/>
        <v>0</v>
      </c>
      <c r="AF795" s="11">
        <f t="shared" si="269"/>
        <v>58.064516129032256</v>
      </c>
      <c r="AG795" s="11">
        <f t="shared" si="270"/>
        <v>11.315</v>
      </c>
      <c r="AH795" s="13">
        <f t="shared" si="271"/>
        <v>9.6425000000000001</v>
      </c>
      <c r="AI795">
        <f t="shared" si="272"/>
        <v>9.6425000000000001</v>
      </c>
      <c r="AJ795" s="14">
        <f t="shared" si="273"/>
        <v>1</v>
      </c>
      <c r="AK795">
        <f t="shared" si="274"/>
        <v>63.157894736842103</v>
      </c>
      <c r="AL795" s="8">
        <f t="shared" si="275"/>
        <v>0.91935483870967738</v>
      </c>
      <c r="AM795" s="8">
        <f t="shared" si="276"/>
        <v>0.94672754946727544</v>
      </c>
      <c r="AN795" s="16">
        <f t="shared" si="277"/>
        <v>0.87037855354249516</v>
      </c>
      <c r="AO795" s="16">
        <f t="shared" si="278"/>
        <v>0.85849387337323768</v>
      </c>
      <c r="AP795" s="17">
        <f t="shared" si="279"/>
        <v>18925.32</v>
      </c>
      <c r="AQ795" s="17">
        <f t="shared" si="280"/>
        <v>28.805662100456619</v>
      </c>
      <c r="AR795" s="17">
        <f t="shared" si="281"/>
        <v>8902.91</v>
      </c>
      <c r="AS795" s="17">
        <f t="shared" si="282"/>
        <v>13.550852359208523</v>
      </c>
      <c r="AT795" s="18" t="str">
        <f t="shared" si="283"/>
        <v>Low</v>
      </c>
      <c r="AU795" s="16" t="str">
        <f t="shared" si="284"/>
        <v>Normal</v>
      </c>
      <c r="AV795" s="17">
        <f t="shared" si="285"/>
        <v>345.66794520547944</v>
      </c>
    </row>
    <row r="796" spans="1:48">
      <c r="A796">
        <v>795</v>
      </c>
      <c r="B796" s="2">
        <v>46184</v>
      </c>
      <c r="C796" t="s">
        <v>46</v>
      </c>
      <c r="D796" t="s">
        <v>55</v>
      </c>
      <c r="E796" t="s">
        <v>56</v>
      </c>
      <c r="F796" t="s">
        <v>29</v>
      </c>
      <c r="G796" t="s">
        <v>47</v>
      </c>
      <c r="H796" t="s">
        <v>898</v>
      </c>
      <c r="I796" t="s">
        <v>107</v>
      </c>
      <c r="J796" s="4">
        <v>583</v>
      </c>
      <c r="K796" s="4">
        <v>515</v>
      </c>
      <c r="L796" s="4">
        <v>478</v>
      </c>
      <c r="M796" s="4">
        <v>37</v>
      </c>
      <c r="N796" s="4">
        <v>8</v>
      </c>
      <c r="O796" s="4">
        <v>12</v>
      </c>
      <c r="P796" t="s">
        <v>61</v>
      </c>
      <c r="Q796" s="4">
        <v>64</v>
      </c>
      <c r="R796" s="4">
        <v>67</v>
      </c>
      <c r="S796" s="4">
        <v>73.099999999999994</v>
      </c>
      <c r="T796" s="5">
        <v>1.67</v>
      </c>
      <c r="U796" s="5">
        <v>21.53</v>
      </c>
      <c r="V796" s="43">
        <v>16641.72</v>
      </c>
      <c r="W796" s="5">
        <v>8.24</v>
      </c>
      <c r="X796" s="6" t="s">
        <v>34</v>
      </c>
      <c r="Y796" s="4">
        <v>18</v>
      </c>
      <c r="Z796" s="43">
        <v>24556.1</v>
      </c>
      <c r="AA796" s="8">
        <f t="shared" si="264"/>
        <v>0.88336192109777012</v>
      </c>
      <c r="AB796" s="8">
        <f t="shared" si="265"/>
        <v>7.184466019417475E-2</v>
      </c>
      <c r="AC796" s="8">
        <f t="shared" si="266"/>
        <v>1.5533980582524271E-2</v>
      </c>
      <c r="AD796" s="8">
        <f t="shared" si="267"/>
        <v>0.92815533980582521</v>
      </c>
      <c r="AE796" s="11">
        <f t="shared" si="268"/>
        <v>0.2</v>
      </c>
      <c r="AF796" s="11">
        <f t="shared" si="269"/>
        <v>53.731343283582092</v>
      </c>
      <c r="AG796" s="11">
        <f t="shared" si="270"/>
        <v>9.5847222222222221</v>
      </c>
      <c r="AH796" s="13">
        <f t="shared" si="271"/>
        <v>10.164444444444445</v>
      </c>
      <c r="AI796">
        <f t="shared" si="272"/>
        <v>10.364444444444445</v>
      </c>
      <c r="AJ796" s="14">
        <f t="shared" si="273"/>
        <v>0.98070325900514588</v>
      </c>
      <c r="AK796">
        <f t="shared" si="274"/>
        <v>56.25</v>
      </c>
      <c r="AL796" s="8">
        <f t="shared" si="275"/>
        <v>0.95522388059701502</v>
      </c>
      <c r="AM796" s="8">
        <f t="shared" si="276"/>
        <v>0.92815533980582521</v>
      </c>
      <c r="AN796" s="16">
        <f t="shared" si="277"/>
        <v>0.86948772929967899</v>
      </c>
      <c r="AO796" s="16">
        <f t="shared" si="278"/>
        <v>0.8584361807510571</v>
      </c>
      <c r="AP796" s="17">
        <f t="shared" si="279"/>
        <v>16641.72</v>
      </c>
      <c r="AQ796" s="17">
        <f t="shared" si="280"/>
        <v>32.314019417475727</v>
      </c>
      <c r="AR796" s="17">
        <f t="shared" si="281"/>
        <v>7914.3799999999974</v>
      </c>
      <c r="AS796" s="17">
        <f t="shared" si="282"/>
        <v>15.367728155339801</v>
      </c>
      <c r="AT796" s="18" t="str">
        <f t="shared" si="283"/>
        <v>Low</v>
      </c>
      <c r="AU796" s="16" t="str">
        <f t="shared" si="284"/>
        <v>Normal</v>
      </c>
      <c r="AV796" s="17">
        <f t="shared" si="285"/>
        <v>258.51215533980582</v>
      </c>
    </row>
    <row r="797" spans="1:48">
      <c r="A797">
        <v>796</v>
      </c>
      <c r="B797" s="2">
        <v>46192</v>
      </c>
      <c r="C797" t="s">
        <v>46</v>
      </c>
      <c r="D797" t="s">
        <v>77</v>
      </c>
      <c r="E797" t="s">
        <v>105</v>
      </c>
      <c r="F797" t="s">
        <v>42</v>
      </c>
      <c r="G797" t="s">
        <v>47</v>
      </c>
      <c r="H797" t="s">
        <v>899</v>
      </c>
      <c r="I797" t="s">
        <v>80</v>
      </c>
      <c r="J797" s="4">
        <v>629</v>
      </c>
      <c r="K797" s="4">
        <v>644</v>
      </c>
      <c r="L797" s="4">
        <v>589</v>
      </c>
      <c r="M797" s="4">
        <v>55</v>
      </c>
      <c r="N797" s="4">
        <v>11</v>
      </c>
      <c r="O797" s="4">
        <v>0</v>
      </c>
      <c r="P797" t="s">
        <v>39</v>
      </c>
      <c r="Q797" s="4">
        <v>64</v>
      </c>
      <c r="R797" s="4">
        <v>65</v>
      </c>
      <c r="S797" s="4">
        <v>76.8</v>
      </c>
      <c r="T797" s="5">
        <v>2.91</v>
      </c>
      <c r="U797" s="5">
        <v>20.74</v>
      </c>
      <c r="V797" s="43">
        <v>20243.68</v>
      </c>
      <c r="W797" s="5">
        <v>9.3800000000000008</v>
      </c>
      <c r="X797" s="6" t="s">
        <v>50</v>
      </c>
      <c r="Y797" s="4">
        <v>31</v>
      </c>
      <c r="Z797" s="43">
        <v>30007.8</v>
      </c>
      <c r="AA797" s="8">
        <f t="shared" si="264"/>
        <v>1.0238473767885532</v>
      </c>
      <c r="AB797" s="8">
        <f t="shared" si="265"/>
        <v>8.5403726708074529E-2</v>
      </c>
      <c r="AC797" s="8">
        <f t="shared" si="266"/>
        <v>1.7080745341614908E-2</v>
      </c>
      <c r="AD797" s="8">
        <f t="shared" si="267"/>
        <v>0.9145962732919255</v>
      </c>
      <c r="AE797" s="11">
        <f t="shared" si="268"/>
        <v>0</v>
      </c>
      <c r="AF797" s="11">
        <f t="shared" si="269"/>
        <v>55.384615384615387</v>
      </c>
      <c r="AG797" s="11">
        <f t="shared" si="270"/>
        <v>11.627777777777778</v>
      </c>
      <c r="AH797" s="13">
        <f t="shared" si="271"/>
        <v>11.182222222222222</v>
      </c>
      <c r="AI797">
        <f t="shared" si="272"/>
        <v>11.182222222222222</v>
      </c>
      <c r="AJ797" s="14">
        <f t="shared" si="273"/>
        <v>1</v>
      </c>
      <c r="AK797">
        <f t="shared" si="274"/>
        <v>56.25</v>
      </c>
      <c r="AL797" s="8">
        <f t="shared" si="275"/>
        <v>0.98461538461538467</v>
      </c>
      <c r="AM797" s="8">
        <f t="shared" si="276"/>
        <v>0.9145962732919255</v>
      </c>
      <c r="AN797" s="16">
        <f t="shared" si="277"/>
        <v>0.90052556139512674</v>
      </c>
      <c r="AO797" s="16">
        <f t="shared" si="278"/>
        <v>0.85838227075813678</v>
      </c>
      <c r="AP797" s="17">
        <f t="shared" si="279"/>
        <v>20243.68</v>
      </c>
      <c r="AQ797" s="17">
        <f t="shared" si="280"/>
        <v>31.434285714285714</v>
      </c>
      <c r="AR797" s="17">
        <f t="shared" si="281"/>
        <v>9764.119999999999</v>
      </c>
      <c r="AS797" s="17">
        <f t="shared" si="282"/>
        <v>15.161677018633538</v>
      </c>
      <c r="AT797" s="18" t="str">
        <f t="shared" si="283"/>
        <v>High</v>
      </c>
      <c r="AU797" s="16" t="str">
        <f t="shared" si="284"/>
        <v>Normal</v>
      </c>
      <c r="AV797" s="17">
        <f t="shared" si="285"/>
        <v>345.77714285714285</v>
      </c>
    </row>
    <row r="798" spans="1:48">
      <c r="A798">
        <v>797</v>
      </c>
      <c r="B798" s="2">
        <v>46106</v>
      </c>
      <c r="C798" t="s">
        <v>26</v>
      </c>
      <c r="D798" t="s">
        <v>55</v>
      </c>
      <c r="E798" t="s">
        <v>98</v>
      </c>
      <c r="F798" t="s">
        <v>42</v>
      </c>
      <c r="G798" t="s">
        <v>103</v>
      </c>
      <c r="H798" t="s">
        <v>900</v>
      </c>
      <c r="I798" t="s">
        <v>111</v>
      </c>
      <c r="J798" s="4">
        <v>715</v>
      </c>
      <c r="K798" s="4">
        <v>608</v>
      </c>
      <c r="L798" s="4">
        <v>545</v>
      </c>
      <c r="M798" s="4">
        <v>63</v>
      </c>
      <c r="N798" s="4">
        <v>12</v>
      </c>
      <c r="O798" s="4">
        <v>33</v>
      </c>
      <c r="P798" t="s">
        <v>33</v>
      </c>
      <c r="Q798" s="4">
        <v>57</v>
      </c>
      <c r="R798" s="4">
        <v>59</v>
      </c>
      <c r="S798" s="4">
        <v>73.3</v>
      </c>
      <c r="T798" s="5">
        <v>1.63</v>
      </c>
      <c r="U798" s="5">
        <v>22.46</v>
      </c>
      <c r="V798" s="43">
        <v>16688.759999999998</v>
      </c>
      <c r="W798" s="5">
        <v>7.7</v>
      </c>
      <c r="X798" s="6" t="s">
        <v>45</v>
      </c>
      <c r="Y798" s="4">
        <v>22</v>
      </c>
      <c r="Z798" s="43">
        <v>25213.33</v>
      </c>
      <c r="AA798" s="8">
        <f t="shared" si="264"/>
        <v>0.85034965034965038</v>
      </c>
      <c r="AB798" s="8">
        <f t="shared" si="265"/>
        <v>0.10361842105263158</v>
      </c>
      <c r="AC798" s="8">
        <f t="shared" si="266"/>
        <v>1.9736842105263157E-2</v>
      </c>
      <c r="AD798" s="8">
        <f t="shared" si="267"/>
        <v>0.89638157894736847</v>
      </c>
      <c r="AE798" s="11">
        <f t="shared" si="268"/>
        <v>0.55000000000000004</v>
      </c>
      <c r="AF798" s="11">
        <f t="shared" si="269"/>
        <v>61.016949152542374</v>
      </c>
      <c r="AG798" s="11">
        <f t="shared" si="270"/>
        <v>9.9644444444444442</v>
      </c>
      <c r="AH798" s="13">
        <f t="shared" si="271"/>
        <v>10.770833333333332</v>
      </c>
      <c r="AI798">
        <f t="shared" si="272"/>
        <v>11.320833333333333</v>
      </c>
      <c r="AJ798" s="14">
        <f t="shared" si="273"/>
        <v>0.95141700404858298</v>
      </c>
      <c r="AK798">
        <f t="shared" si="274"/>
        <v>63.157894736842103</v>
      </c>
      <c r="AL798" s="8">
        <f t="shared" si="275"/>
        <v>0.96610169491525433</v>
      </c>
      <c r="AM798" s="8">
        <f t="shared" si="276"/>
        <v>0.89638157894736847</v>
      </c>
      <c r="AN798" s="16">
        <f t="shared" si="277"/>
        <v>0.82392309407808972</v>
      </c>
      <c r="AO798" s="16">
        <f t="shared" si="278"/>
        <v>0.85817568600011218</v>
      </c>
      <c r="AP798" s="17">
        <f t="shared" si="279"/>
        <v>16688.759999999998</v>
      </c>
      <c r="AQ798" s="17">
        <f t="shared" si="280"/>
        <v>27.448618421052629</v>
      </c>
      <c r="AR798" s="17">
        <f t="shared" si="281"/>
        <v>8524.5700000000033</v>
      </c>
      <c r="AS798" s="17">
        <f t="shared" si="282"/>
        <v>14.020674342105268</v>
      </c>
      <c r="AT798" s="18" t="str">
        <f t="shared" si="283"/>
        <v>Medium</v>
      </c>
      <c r="AU798" s="16" t="str">
        <f t="shared" si="284"/>
        <v>Warning</v>
      </c>
      <c r="AV798" s="17">
        <f t="shared" si="285"/>
        <v>329.38342105263155</v>
      </c>
    </row>
    <row r="799" spans="1:48">
      <c r="A799">
        <v>798</v>
      </c>
      <c r="B799" s="2">
        <v>46101</v>
      </c>
      <c r="C799" t="s">
        <v>46</v>
      </c>
      <c r="D799" t="s">
        <v>108</v>
      </c>
      <c r="E799" t="s">
        <v>109</v>
      </c>
      <c r="F799" t="s">
        <v>29</v>
      </c>
      <c r="G799" t="s">
        <v>103</v>
      </c>
      <c r="H799" t="s">
        <v>901</v>
      </c>
      <c r="I799" t="s">
        <v>122</v>
      </c>
      <c r="J799" s="4">
        <v>623</v>
      </c>
      <c r="K799" s="4">
        <v>564</v>
      </c>
      <c r="L799" s="4">
        <v>467</v>
      </c>
      <c r="M799" s="4">
        <v>97</v>
      </c>
      <c r="N799" s="4">
        <v>30</v>
      </c>
      <c r="O799" s="4">
        <v>51</v>
      </c>
      <c r="P799" t="s">
        <v>54</v>
      </c>
      <c r="Q799" s="4">
        <v>57</v>
      </c>
      <c r="R799" s="4">
        <v>60</v>
      </c>
      <c r="S799" s="4">
        <v>81.099999999999994</v>
      </c>
      <c r="T799" s="5">
        <v>5</v>
      </c>
      <c r="U799" s="5">
        <v>25.49</v>
      </c>
      <c r="V799" s="43">
        <v>15666.86</v>
      </c>
      <c r="W799" s="5">
        <v>6.6</v>
      </c>
      <c r="X799" s="6" t="s">
        <v>45</v>
      </c>
      <c r="Y799" s="4">
        <v>53</v>
      </c>
      <c r="Z799" s="43">
        <v>20850.27</v>
      </c>
      <c r="AA799" s="8">
        <f t="shared" si="264"/>
        <v>0.9052969502407705</v>
      </c>
      <c r="AB799" s="8">
        <f t="shared" si="265"/>
        <v>0.17198581560283688</v>
      </c>
      <c r="AC799" s="8">
        <f t="shared" si="266"/>
        <v>5.3191489361702128E-2</v>
      </c>
      <c r="AD799" s="8">
        <f t="shared" si="267"/>
        <v>0.82801418439716312</v>
      </c>
      <c r="AE799" s="11">
        <f t="shared" si="268"/>
        <v>0.85</v>
      </c>
      <c r="AF799" s="11">
        <f t="shared" si="269"/>
        <v>60</v>
      </c>
      <c r="AG799" s="11">
        <f t="shared" si="270"/>
        <v>9.4</v>
      </c>
      <c r="AH799" s="13">
        <f t="shared" si="271"/>
        <v>9.0141666666666662</v>
      </c>
      <c r="AI799">
        <f t="shared" si="272"/>
        <v>9.8641666666666659</v>
      </c>
      <c r="AJ799" s="14">
        <f t="shared" si="273"/>
        <v>0.91382951761426034</v>
      </c>
      <c r="AK799">
        <f t="shared" si="274"/>
        <v>63.157894736842103</v>
      </c>
      <c r="AL799" s="8">
        <f t="shared" si="275"/>
        <v>0.95000000000000007</v>
      </c>
      <c r="AM799" s="8">
        <f t="shared" si="276"/>
        <v>0.82801418439716312</v>
      </c>
      <c r="AN799" s="16">
        <f t="shared" si="277"/>
        <v>0.71883061257015357</v>
      </c>
      <c r="AO799" s="16">
        <f t="shared" si="278"/>
        <v>0.8583444179800237</v>
      </c>
      <c r="AP799" s="17">
        <f t="shared" si="279"/>
        <v>15666.86</v>
      </c>
      <c r="AQ799" s="17">
        <f t="shared" si="280"/>
        <v>27.778120567375886</v>
      </c>
      <c r="AR799" s="17">
        <f t="shared" si="281"/>
        <v>5183.41</v>
      </c>
      <c r="AS799" s="17">
        <f t="shared" si="282"/>
        <v>9.1904432624113479</v>
      </c>
      <c r="AT799" s="18" t="str">
        <f t="shared" si="283"/>
        <v>High</v>
      </c>
      <c r="AU799" s="16" t="str">
        <f t="shared" si="284"/>
        <v>Warning</v>
      </c>
      <c r="AV799" s="17">
        <f t="shared" si="285"/>
        <v>833.3436170212766</v>
      </c>
    </row>
    <row r="800" spans="1:48">
      <c r="A800">
        <v>799</v>
      </c>
      <c r="B800" s="2">
        <v>46177</v>
      </c>
      <c r="C800" t="s">
        <v>26</v>
      </c>
      <c r="D800" t="s">
        <v>55</v>
      </c>
      <c r="E800" t="s">
        <v>98</v>
      </c>
      <c r="F800" t="s">
        <v>57</v>
      </c>
      <c r="G800" t="s">
        <v>58</v>
      </c>
      <c r="H800" t="s">
        <v>902</v>
      </c>
      <c r="I800" t="s">
        <v>44</v>
      </c>
      <c r="J800" s="4">
        <v>680</v>
      </c>
      <c r="K800" s="4">
        <v>608</v>
      </c>
      <c r="L800" s="4">
        <v>548</v>
      </c>
      <c r="M800" s="4">
        <v>60</v>
      </c>
      <c r="N800" s="4">
        <v>18</v>
      </c>
      <c r="O800" s="4">
        <v>25</v>
      </c>
      <c r="P800" t="s">
        <v>83</v>
      </c>
      <c r="Q800" s="4">
        <v>49</v>
      </c>
      <c r="R800" s="4">
        <v>53</v>
      </c>
      <c r="S800" s="4">
        <v>78.599999999999994</v>
      </c>
      <c r="T800" s="5">
        <v>2.94</v>
      </c>
      <c r="U800" s="5">
        <v>20.420000000000002</v>
      </c>
      <c r="V800" s="43">
        <v>13809.66</v>
      </c>
      <c r="W800" s="5">
        <v>6.44</v>
      </c>
      <c r="X800" s="6" t="s">
        <v>50</v>
      </c>
      <c r="Y800" s="4">
        <v>31</v>
      </c>
      <c r="Z800" s="43">
        <v>20915.38</v>
      </c>
      <c r="AA800" s="8">
        <f t="shared" si="264"/>
        <v>0.89411764705882357</v>
      </c>
      <c r="AB800" s="8">
        <f t="shared" si="265"/>
        <v>9.8684210526315791E-2</v>
      </c>
      <c r="AC800" s="8">
        <f t="shared" si="266"/>
        <v>2.9605263157894735E-2</v>
      </c>
      <c r="AD800" s="8">
        <f t="shared" si="267"/>
        <v>0.90131578947368418</v>
      </c>
      <c r="AE800" s="11">
        <f t="shared" si="268"/>
        <v>0.41666666666666669</v>
      </c>
      <c r="AF800" s="11">
        <f t="shared" si="269"/>
        <v>67.924528301886795</v>
      </c>
      <c r="AG800" s="11">
        <f t="shared" si="270"/>
        <v>8.9511111111111106</v>
      </c>
      <c r="AH800" s="13">
        <f t="shared" si="271"/>
        <v>8.8388888888888903</v>
      </c>
      <c r="AI800">
        <f t="shared" si="272"/>
        <v>9.2555555555555564</v>
      </c>
      <c r="AJ800" s="14">
        <f t="shared" si="273"/>
        <v>0.95498199279711893</v>
      </c>
      <c r="AK800">
        <f t="shared" si="274"/>
        <v>73.469387755102048</v>
      </c>
      <c r="AL800" s="8">
        <f t="shared" si="275"/>
        <v>0.92452830188679236</v>
      </c>
      <c r="AM800" s="8">
        <f t="shared" si="276"/>
        <v>0.90131578947368418</v>
      </c>
      <c r="AN800" s="16">
        <f t="shared" si="277"/>
        <v>0.79577881301477882</v>
      </c>
      <c r="AO800" s="16">
        <f t="shared" si="278"/>
        <v>0.85903508038304277</v>
      </c>
      <c r="AP800" s="17">
        <f t="shared" si="279"/>
        <v>13809.66</v>
      </c>
      <c r="AQ800" s="17">
        <f t="shared" si="280"/>
        <v>22.713256578947369</v>
      </c>
      <c r="AR800" s="17">
        <f t="shared" si="281"/>
        <v>7105.7200000000012</v>
      </c>
      <c r="AS800" s="17">
        <f t="shared" si="282"/>
        <v>11.687039473684212</v>
      </c>
      <c r="AT800" s="18" t="str">
        <f t="shared" si="283"/>
        <v>High</v>
      </c>
      <c r="AU800" s="16" t="str">
        <f t="shared" si="284"/>
        <v>Warning</v>
      </c>
      <c r="AV800" s="17">
        <f t="shared" si="285"/>
        <v>408.83861842105267</v>
      </c>
    </row>
    <row r="801" spans="1:48">
      <c r="A801">
        <v>800</v>
      </c>
      <c r="B801" s="2">
        <v>46071</v>
      </c>
      <c r="C801" t="s">
        <v>26</v>
      </c>
      <c r="D801" t="s">
        <v>108</v>
      </c>
      <c r="E801" t="s">
        <v>130</v>
      </c>
      <c r="F801" t="s">
        <v>29</v>
      </c>
      <c r="G801" t="s">
        <v>36</v>
      </c>
      <c r="H801" t="s">
        <v>903</v>
      </c>
      <c r="I801" t="s">
        <v>94</v>
      </c>
      <c r="J801" s="4">
        <v>922</v>
      </c>
      <c r="K801" s="4">
        <v>703</v>
      </c>
      <c r="L801" s="4">
        <v>659</v>
      </c>
      <c r="M801" s="4">
        <v>44</v>
      </c>
      <c r="N801" s="4">
        <v>13</v>
      </c>
      <c r="O801" s="4">
        <v>54</v>
      </c>
      <c r="P801" t="s">
        <v>73</v>
      </c>
      <c r="Q801" s="4">
        <v>45</v>
      </c>
      <c r="R801" s="4">
        <v>46</v>
      </c>
      <c r="S801" s="4">
        <v>72.599999999999994</v>
      </c>
      <c r="T801" s="5">
        <v>2.0099999999999998</v>
      </c>
      <c r="U801" s="5">
        <v>24.99</v>
      </c>
      <c r="V801" s="43">
        <v>13547.9</v>
      </c>
      <c r="W801" s="5">
        <v>5.61</v>
      </c>
      <c r="X801" s="6" t="s">
        <v>34</v>
      </c>
      <c r="Y801" s="4">
        <v>32</v>
      </c>
      <c r="Z801" s="43">
        <v>22913.29</v>
      </c>
      <c r="AA801" s="8">
        <f t="shared" si="264"/>
        <v>0.76247288503253796</v>
      </c>
      <c r="AB801" s="8">
        <f t="shared" si="265"/>
        <v>6.2588904694167849E-2</v>
      </c>
      <c r="AC801" s="8">
        <f t="shared" si="266"/>
        <v>1.849217638691323E-2</v>
      </c>
      <c r="AD801" s="8">
        <f t="shared" si="267"/>
        <v>0.93741109530583211</v>
      </c>
      <c r="AE801" s="11">
        <f t="shared" si="268"/>
        <v>0.9</v>
      </c>
      <c r="AF801" s="11">
        <f t="shared" si="269"/>
        <v>78.260869565217391</v>
      </c>
      <c r="AG801" s="11">
        <f t="shared" si="270"/>
        <v>8.9827777777777786</v>
      </c>
      <c r="AH801" s="13">
        <f t="shared" si="271"/>
        <v>10.625</v>
      </c>
      <c r="AI801">
        <f t="shared" si="272"/>
        <v>11.525</v>
      </c>
      <c r="AJ801" s="14">
        <f t="shared" si="273"/>
        <v>0.92190889370932749</v>
      </c>
      <c r="AK801">
        <f t="shared" si="274"/>
        <v>80</v>
      </c>
      <c r="AL801" s="8">
        <f t="shared" si="275"/>
        <v>0.97826086956521741</v>
      </c>
      <c r="AM801" s="8">
        <f t="shared" si="276"/>
        <v>0.93741109530583211</v>
      </c>
      <c r="AN801" s="16">
        <f t="shared" si="277"/>
        <v>0.84542050352372156</v>
      </c>
      <c r="AO801" s="16">
        <f t="shared" si="278"/>
        <v>0.8593497881808948</v>
      </c>
      <c r="AP801" s="17">
        <f t="shared" si="279"/>
        <v>13547.9</v>
      </c>
      <c r="AQ801" s="17">
        <f t="shared" si="280"/>
        <v>19.271550497866286</v>
      </c>
      <c r="AR801" s="17">
        <f t="shared" si="281"/>
        <v>9365.3900000000012</v>
      </c>
      <c r="AS801" s="17">
        <f t="shared" si="282"/>
        <v>13.322034139402563</v>
      </c>
      <c r="AT801" s="18" t="str">
        <f t="shared" si="283"/>
        <v>High</v>
      </c>
      <c r="AU801" s="16" t="str">
        <f t="shared" si="284"/>
        <v>Warning</v>
      </c>
      <c r="AV801" s="17">
        <f t="shared" si="285"/>
        <v>250.53015647226172</v>
      </c>
    </row>
    <row r="802" spans="1:48">
      <c r="A802">
        <v>801</v>
      </c>
      <c r="B802" s="2">
        <v>46196</v>
      </c>
      <c r="C802" t="s">
        <v>46</v>
      </c>
      <c r="D802" t="s">
        <v>27</v>
      </c>
      <c r="E802" t="s">
        <v>28</v>
      </c>
      <c r="F802" t="s">
        <v>57</v>
      </c>
      <c r="G802" t="s">
        <v>36</v>
      </c>
      <c r="H802" t="s">
        <v>904</v>
      </c>
      <c r="I802" t="s">
        <v>149</v>
      </c>
      <c r="J802" s="4">
        <v>784</v>
      </c>
      <c r="K802" s="4">
        <v>640</v>
      </c>
      <c r="L802" s="4">
        <v>602</v>
      </c>
      <c r="M802" s="4">
        <v>38</v>
      </c>
      <c r="N802" s="4">
        <v>16</v>
      </c>
      <c r="O802" s="4">
        <v>21</v>
      </c>
      <c r="P802" t="s">
        <v>54</v>
      </c>
      <c r="Q802" s="4">
        <v>45</v>
      </c>
      <c r="R802" s="4">
        <v>48</v>
      </c>
      <c r="S802" s="4">
        <v>68.8</v>
      </c>
      <c r="T802" s="5">
        <v>1.53</v>
      </c>
      <c r="U802" s="5">
        <v>22.73</v>
      </c>
      <c r="V802" s="43">
        <v>13124.18</v>
      </c>
      <c r="W802" s="5">
        <v>7.17</v>
      </c>
      <c r="X802" s="6" t="s">
        <v>89</v>
      </c>
      <c r="Y802" s="4">
        <v>35</v>
      </c>
      <c r="Z802" s="43">
        <v>20462.560000000001</v>
      </c>
      <c r="AA802" s="8">
        <f t="shared" si="264"/>
        <v>0.81632653061224492</v>
      </c>
      <c r="AB802" s="8">
        <f t="shared" si="265"/>
        <v>5.9374999999999997E-2</v>
      </c>
      <c r="AC802" s="8">
        <f t="shared" si="266"/>
        <v>2.5000000000000001E-2</v>
      </c>
      <c r="AD802" s="8">
        <f t="shared" si="267"/>
        <v>0.94062500000000004</v>
      </c>
      <c r="AE802" s="11">
        <f t="shared" si="268"/>
        <v>0.35</v>
      </c>
      <c r="AF802" s="11">
        <f t="shared" si="269"/>
        <v>75</v>
      </c>
      <c r="AG802" s="11">
        <f t="shared" si="270"/>
        <v>8.5333333333333332</v>
      </c>
      <c r="AH802" s="13">
        <f t="shared" si="271"/>
        <v>9.4500000000000011</v>
      </c>
      <c r="AI802">
        <f t="shared" si="272"/>
        <v>9.8000000000000007</v>
      </c>
      <c r="AJ802" s="14">
        <f t="shared" si="273"/>
        <v>0.9642857142857143</v>
      </c>
      <c r="AK802">
        <f t="shared" si="274"/>
        <v>80</v>
      </c>
      <c r="AL802" s="8">
        <f t="shared" si="275"/>
        <v>0.9375</v>
      </c>
      <c r="AM802" s="8">
        <f t="shared" si="276"/>
        <v>0.94062500000000004</v>
      </c>
      <c r="AN802" s="16">
        <f t="shared" si="277"/>
        <v>0.85034179687500011</v>
      </c>
      <c r="AO802" s="16">
        <f t="shared" si="278"/>
        <v>0.85941943460418058</v>
      </c>
      <c r="AP802" s="17">
        <f t="shared" si="279"/>
        <v>13124.18</v>
      </c>
      <c r="AQ802" s="17">
        <f t="shared" si="280"/>
        <v>20.506531250000002</v>
      </c>
      <c r="AR802" s="17">
        <f t="shared" si="281"/>
        <v>7338.380000000001</v>
      </c>
      <c r="AS802" s="17">
        <f t="shared" si="282"/>
        <v>11.466218750000001</v>
      </c>
      <c r="AT802" s="18" t="str">
        <f t="shared" si="283"/>
        <v>Low</v>
      </c>
      <c r="AU802" s="16" t="str">
        <f t="shared" si="284"/>
        <v>Normal</v>
      </c>
      <c r="AV802" s="17">
        <f t="shared" si="285"/>
        <v>328.10450000000003</v>
      </c>
    </row>
    <row r="803" spans="1:48">
      <c r="A803">
        <v>802</v>
      </c>
      <c r="B803" s="2">
        <v>46053</v>
      </c>
      <c r="C803" t="s">
        <v>46</v>
      </c>
      <c r="D803" t="s">
        <v>77</v>
      </c>
      <c r="E803" t="s">
        <v>78</v>
      </c>
      <c r="F803" t="s">
        <v>57</v>
      </c>
      <c r="G803" t="s">
        <v>36</v>
      </c>
      <c r="H803" t="s">
        <v>905</v>
      </c>
      <c r="I803" t="s">
        <v>143</v>
      </c>
      <c r="J803" s="4">
        <v>737</v>
      </c>
      <c r="K803" s="4">
        <v>660</v>
      </c>
      <c r="L803" s="4">
        <v>620</v>
      </c>
      <c r="M803" s="4">
        <v>40</v>
      </c>
      <c r="N803" s="4">
        <v>10</v>
      </c>
      <c r="O803" s="4">
        <v>25</v>
      </c>
      <c r="P803" t="s">
        <v>81</v>
      </c>
      <c r="Q803" s="4">
        <v>45</v>
      </c>
      <c r="R803" s="4">
        <v>45</v>
      </c>
      <c r="S803" s="4">
        <v>71.400000000000006</v>
      </c>
      <c r="T803" s="5">
        <v>2.4300000000000002</v>
      </c>
      <c r="U803" s="5">
        <v>25.45</v>
      </c>
      <c r="V803" s="43">
        <v>13356.92</v>
      </c>
      <c r="W803" s="5">
        <v>7.26</v>
      </c>
      <c r="X803" s="6" t="s">
        <v>34</v>
      </c>
      <c r="Y803" s="4">
        <v>29</v>
      </c>
      <c r="Z803" s="43">
        <v>21598.37</v>
      </c>
      <c r="AA803" s="8">
        <f t="shared" si="264"/>
        <v>0.89552238805970152</v>
      </c>
      <c r="AB803" s="8">
        <f t="shared" si="265"/>
        <v>6.0606060606060608E-2</v>
      </c>
      <c r="AC803" s="8">
        <f t="shared" si="266"/>
        <v>1.5151515151515152E-2</v>
      </c>
      <c r="AD803" s="8">
        <f t="shared" si="267"/>
        <v>0.93939393939393945</v>
      </c>
      <c r="AE803" s="11">
        <f t="shared" si="268"/>
        <v>0.41666666666666669</v>
      </c>
      <c r="AF803" s="11">
        <f t="shared" si="269"/>
        <v>80</v>
      </c>
      <c r="AG803" s="11">
        <f t="shared" si="270"/>
        <v>8.25</v>
      </c>
      <c r="AH803" s="13">
        <f t="shared" si="271"/>
        <v>8.7958333333333343</v>
      </c>
      <c r="AI803">
        <f t="shared" si="272"/>
        <v>9.2125000000000004</v>
      </c>
      <c r="AJ803" s="14">
        <f t="shared" si="273"/>
        <v>0.95477159656264143</v>
      </c>
      <c r="AK803">
        <f t="shared" si="274"/>
        <v>80</v>
      </c>
      <c r="AL803" s="8">
        <f t="shared" si="275"/>
        <v>1</v>
      </c>
      <c r="AM803" s="8">
        <f t="shared" si="276"/>
        <v>0.93939393939393945</v>
      </c>
      <c r="AN803" s="16">
        <f t="shared" si="277"/>
        <v>0.89690665131642078</v>
      </c>
      <c r="AO803" s="16">
        <f t="shared" si="278"/>
        <v>0.85946505087417657</v>
      </c>
      <c r="AP803" s="17">
        <f t="shared" si="279"/>
        <v>13356.92</v>
      </c>
      <c r="AQ803" s="17">
        <f t="shared" si="280"/>
        <v>20.237757575757577</v>
      </c>
      <c r="AR803" s="17">
        <f t="shared" si="281"/>
        <v>8241.4499999999989</v>
      </c>
      <c r="AS803" s="17">
        <f t="shared" si="282"/>
        <v>12.487045454545452</v>
      </c>
      <c r="AT803" s="18" t="str">
        <f t="shared" si="283"/>
        <v>Medium</v>
      </c>
      <c r="AU803" s="16" t="str">
        <f t="shared" si="284"/>
        <v>Normal</v>
      </c>
      <c r="AV803" s="17">
        <f t="shared" si="285"/>
        <v>202.37757575757576</v>
      </c>
    </row>
    <row r="804" spans="1:48">
      <c r="A804">
        <v>803</v>
      </c>
      <c r="B804" s="2">
        <v>46125</v>
      </c>
      <c r="C804" t="s">
        <v>46</v>
      </c>
      <c r="D804" t="s">
        <v>77</v>
      </c>
      <c r="E804" t="s">
        <v>78</v>
      </c>
      <c r="F804" t="s">
        <v>57</v>
      </c>
      <c r="G804" t="s">
        <v>58</v>
      </c>
      <c r="H804" t="s">
        <v>906</v>
      </c>
      <c r="I804" t="s">
        <v>132</v>
      </c>
      <c r="J804" s="4">
        <v>679</v>
      </c>
      <c r="K804" s="4">
        <v>583</v>
      </c>
      <c r="L804" s="4">
        <v>557</v>
      </c>
      <c r="M804" s="4">
        <v>26</v>
      </c>
      <c r="N804" s="4">
        <v>5</v>
      </c>
      <c r="O804" s="4">
        <v>38</v>
      </c>
      <c r="P804" t="s">
        <v>76</v>
      </c>
      <c r="Q804" s="4">
        <v>49</v>
      </c>
      <c r="R804" s="4">
        <v>49</v>
      </c>
      <c r="S804" s="4">
        <v>68.5</v>
      </c>
      <c r="T804" s="5">
        <v>2.41</v>
      </c>
      <c r="U804" s="5">
        <v>20.86</v>
      </c>
      <c r="V804" s="43">
        <v>13053.05</v>
      </c>
      <c r="W804" s="5">
        <v>7.02</v>
      </c>
      <c r="X804" s="6" t="s">
        <v>45</v>
      </c>
      <c r="Y804" s="4">
        <v>14</v>
      </c>
      <c r="Z804" s="43">
        <v>20859.46</v>
      </c>
      <c r="AA804" s="8">
        <f t="shared" si="264"/>
        <v>0.85861561119293073</v>
      </c>
      <c r="AB804" s="8">
        <f t="shared" si="265"/>
        <v>4.4596912521440824E-2</v>
      </c>
      <c r="AC804" s="8">
        <f t="shared" si="266"/>
        <v>8.5763293310463125E-3</v>
      </c>
      <c r="AD804" s="8">
        <f t="shared" si="267"/>
        <v>0.95540308747855918</v>
      </c>
      <c r="AE804" s="11">
        <f t="shared" si="268"/>
        <v>0.6333333333333333</v>
      </c>
      <c r="AF804" s="11">
        <f t="shared" si="269"/>
        <v>73.469387755102048</v>
      </c>
      <c r="AG804" s="11">
        <f t="shared" si="270"/>
        <v>7.9352777777777774</v>
      </c>
      <c r="AH804" s="13">
        <f t="shared" si="271"/>
        <v>8.6086111111111112</v>
      </c>
      <c r="AI804">
        <f t="shared" si="272"/>
        <v>9.2419444444444441</v>
      </c>
      <c r="AJ804" s="14">
        <f t="shared" si="273"/>
        <v>0.9314718523639206</v>
      </c>
      <c r="AK804">
        <f t="shared" si="274"/>
        <v>73.469387755102048</v>
      </c>
      <c r="AL804" s="8">
        <f t="shared" si="275"/>
        <v>1</v>
      </c>
      <c r="AM804" s="8">
        <f t="shared" si="276"/>
        <v>0.95540308747855918</v>
      </c>
      <c r="AN804" s="16">
        <f t="shared" si="277"/>
        <v>0.88993108364786244</v>
      </c>
      <c r="AO804" s="16">
        <f t="shared" si="278"/>
        <v>0.85927595188204409</v>
      </c>
      <c r="AP804" s="17">
        <f t="shared" si="279"/>
        <v>13053.05</v>
      </c>
      <c r="AQ804" s="17">
        <f t="shared" si="280"/>
        <v>22.38945111492281</v>
      </c>
      <c r="AR804" s="17">
        <f t="shared" si="281"/>
        <v>7806.41</v>
      </c>
      <c r="AS804" s="17">
        <f t="shared" si="282"/>
        <v>13.390068610634648</v>
      </c>
      <c r="AT804" s="18" t="str">
        <f t="shared" si="283"/>
        <v>Medium</v>
      </c>
      <c r="AU804" s="16" t="str">
        <f t="shared" si="284"/>
        <v>Normal</v>
      </c>
      <c r="AV804" s="17">
        <f t="shared" si="285"/>
        <v>111.94725557461405</v>
      </c>
    </row>
    <row r="805" spans="1:48">
      <c r="A805">
        <v>804</v>
      </c>
      <c r="B805" s="2">
        <v>46101</v>
      </c>
      <c r="C805" t="s">
        <v>46</v>
      </c>
      <c r="D805" t="s">
        <v>40</v>
      </c>
      <c r="E805" t="s">
        <v>41</v>
      </c>
      <c r="F805" t="s">
        <v>42</v>
      </c>
      <c r="G805" t="s">
        <v>36</v>
      </c>
      <c r="H805" t="s">
        <v>907</v>
      </c>
      <c r="I805" t="s">
        <v>49</v>
      </c>
      <c r="J805" s="4">
        <v>870</v>
      </c>
      <c r="K805" s="4">
        <v>868</v>
      </c>
      <c r="L805" s="4">
        <v>838</v>
      </c>
      <c r="M805" s="4">
        <v>30</v>
      </c>
      <c r="N805" s="4">
        <v>11</v>
      </c>
      <c r="O805" s="4">
        <v>19</v>
      </c>
      <c r="P805" t="s">
        <v>33</v>
      </c>
      <c r="Q805" s="4">
        <v>45</v>
      </c>
      <c r="R805" s="4">
        <v>48</v>
      </c>
      <c r="S805" s="4">
        <v>72.400000000000006</v>
      </c>
      <c r="T805" s="5">
        <v>2.37</v>
      </c>
      <c r="U805" s="5">
        <v>36.130000000000003</v>
      </c>
      <c r="V805" s="43">
        <v>18282.240000000002</v>
      </c>
      <c r="W805" s="5">
        <v>7.9</v>
      </c>
      <c r="X805" s="6" t="s">
        <v>45</v>
      </c>
      <c r="Y805" s="4">
        <v>45</v>
      </c>
      <c r="Z805" s="43">
        <v>29908.799999999999</v>
      </c>
      <c r="AA805" s="8">
        <f t="shared" si="264"/>
        <v>0.99770114942528731</v>
      </c>
      <c r="AB805" s="8">
        <f t="shared" si="265"/>
        <v>3.4562211981566823E-2</v>
      </c>
      <c r="AC805" s="8">
        <f t="shared" si="266"/>
        <v>1.2672811059907835E-2</v>
      </c>
      <c r="AD805" s="8">
        <f t="shared" si="267"/>
        <v>0.96543778801843316</v>
      </c>
      <c r="AE805" s="11">
        <f t="shared" si="268"/>
        <v>0.31666666666666665</v>
      </c>
      <c r="AF805" s="11">
        <f t="shared" si="269"/>
        <v>75</v>
      </c>
      <c r="AG805" s="11">
        <f t="shared" si="270"/>
        <v>11.573333333333334</v>
      </c>
      <c r="AH805" s="13">
        <f t="shared" si="271"/>
        <v>10.558333333333334</v>
      </c>
      <c r="AI805">
        <f t="shared" si="272"/>
        <v>10.875</v>
      </c>
      <c r="AJ805" s="14">
        <f t="shared" si="273"/>
        <v>0.97088122605363991</v>
      </c>
      <c r="AK805">
        <f t="shared" si="274"/>
        <v>80</v>
      </c>
      <c r="AL805" s="8">
        <f t="shared" si="275"/>
        <v>0.9375</v>
      </c>
      <c r="AM805" s="8">
        <f t="shared" si="276"/>
        <v>0.96543778801843316</v>
      </c>
      <c r="AN805" s="16">
        <f t="shared" si="277"/>
        <v>0.8787425843529848</v>
      </c>
      <c r="AO805" s="16">
        <f t="shared" si="278"/>
        <v>0.8591203420761262</v>
      </c>
      <c r="AP805" s="17">
        <f t="shared" si="279"/>
        <v>18282.240000000002</v>
      </c>
      <c r="AQ805" s="17">
        <f t="shared" si="280"/>
        <v>21.062488479262676</v>
      </c>
      <c r="AR805" s="17">
        <f t="shared" si="281"/>
        <v>11626.559999999998</v>
      </c>
      <c r="AS805" s="17">
        <f t="shared" si="282"/>
        <v>13.394654377880181</v>
      </c>
      <c r="AT805" s="18" t="str">
        <f t="shared" si="283"/>
        <v>Medium</v>
      </c>
      <c r="AU805" s="16" t="str">
        <f t="shared" si="284"/>
        <v>Normal</v>
      </c>
      <c r="AV805" s="17">
        <f t="shared" si="285"/>
        <v>231.68737327188944</v>
      </c>
    </row>
    <row r="806" spans="1:48">
      <c r="A806">
        <v>805</v>
      </c>
      <c r="B806" s="2">
        <v>46175</v>
      </c>
      <c r="C806" t="s">
        <v>26</v>
      </c>
      <c r="D806" t="s">
        <v>27</v>
      </c>
      <c r="E806" t="s">
        <v>28</v>
      </c>
      <c r="F806" t="s">
        <v>29</v>
      </c>
      <c r="G806" t="s">
        <v>30</v>
      </c>
      <c r="H806" t="s">
        <v>908</v>
      </c>
      <c r="I806" t="s">
        <v>113</v>
      </c>
      <c r="J806" s="4">
        <v>766</v>
      </c>
      <c r="K806" s="4">
        <v>776</v>
      </c>
      <c r="L806" s="4">
        <v>737</v>
      </c>
      <c r="M806" s="4">
        <v>39</v>
      </c>
      <c r="N806" s="4">
        <v>12</v>
      </c>
      <c r="O806" s="4">
        <v>39</v>
      </c>
      <c r="P806" t="s">
        <v>73</v>
      </c>
      <c r="Q806" s="4">
        <v>42</v>
      </c>
      <c r="R806" s="4">
        <v>46</v>
      </c>
      <c r="S806" s="4">
        <v>66.5</v>
      </c>
      <c r="T806" s="5">
        <v>1.8</v>
      </c>
      <c r="U806" s="5">
        <v>28.98</v>
      </c>
      <c r="V806" s="43">
        <v>14091.57</v>
      </c>
      <c r="W806" s="5">
        <v>8.3699999999999992</v>
      </c>
      <c r="X806" s="6" t="s">
        <v>50</v>
      </c>
      <c r="Y806" s="4">
        <v>41</v>
      </c>
      <c r="Z806" s="43">
        <v>23660.62</v>
      </c>
      <c r="AA806" s="8">
        <f t="shared" si="264"/>
        <v>1.0130548302872062</v>
      </c>
      <c r="AB806" s="8">
        <f t="shared" si="265"/>
        <v>5.0257731958762888E-2</v>
      </c>
      <c r="AC806" s="8">
        <f t="shared" si="266"/>
        <v>1.5463917525773196E-2</v>
      </c>
      <c r="AD806" s="8">
        <f t="shared" si="267"/>
        <v>0.94974226804123707</v>
      </c>
      <c r="AE806" s="11">
        <f t="shared" si="268"/>
        <v>0.65</v>
      </c>
      <c r="AF806" s="11">
        <f t="shared" si="269"/>
        <v>78.260869565217391</v>
      </c>
      <c r="AG806" s="11">
        <f t="shared" si="270"/>
        <v>9.9155555555555548</v>
      </c>
      <c r="AH806" s="13">
        <f t="shared" si="271"/>
        <v>8.2866666666666671</v>
      </c>
      <c r="AI806">
        <f t="shared" si="272"/>
        <v>8.9366666666666674</v>
      </c>
      <c r="AJ806" s="14">
        <f t="shared" si="273"/>
        <v>0.92726594554270791</v>
      </c>
      <c r="AK806">
        <f t="shared" si="274"/>
        <v>85.714285714285708</v>
      </c>
      <c r="AL806" s="8">
        <f t="shared" si="275"/>
        <v>0.91304347826086962</v>
      </c>
      <c r="AM806" s="8">
        <f t="shared" si="276"/>
        <v>0.94974226804123707</v>
      </c>
      <c r="AN806" s="16">
        <f t="shared" si="277"/>
        <v>0.80408421331042634</v>
      </c>
      <c r="AO806" s="16">
        <f t="shared" si="278"/>
        <v>0.85902022859512173</v>
      </c>
      <c r="AP806" s="17">
        <f t="shared" si="279"/>
        <v>14091.57</v>
      </c>
      <c r="AQ806" s="17">
        <f t="shared" si="280"/>
        <v>18.159239690721648</v>
      </c>
      <c r="AR806" s="17">
        <f t="shared" si="281"/>
        <v>9569.0499999999993</v>
      </c>
      <c r="AS806" s="17">
        <f t="shared" si="282"/>
        <v>12.331249999999999</v>
      </c>
      <c r="AT806" s="18" t="str">
        <f t="shared" si="283"/>
        <v>Medium</v>
      </c>
      <c r="AU806" s="16" t="str">
        <f t="shared" si="284"/>
        <v>Warning</v>
      </c>
      <c r="AV806" s="17">
        <f t="shared" si="285"/>
        <v>217.91087628865978</v>
      </c>
    </row>
    <row r="807" spans="1:48">
      <c r="A807">
        <v>806</v>
      </c>
      <c r="B807" s="2">
        <v>46066</v>
      </c>
      <c r="C807" t="s">
        <v>26</v>
      </c>
      <c r="D807" t="s">
        <v>55</v>
      </c>
      <c r="E807" t="s">
        <v>92</v>
      </c>
      <c r="F807" t="s">
        <v>29</v>
      </c>
      <c r="G807" t="s">
        <v>36</v>
      </c>
      <c r="H807" t="s">
        <v>909</v>
      </c>
      <c r="I807" t="s">
        <v>149</v>
      </c>
      <c r="J807" s="4">
        <v>751</v>
      </c>
      <c r="K807" s="4">
        <v>800</v>
      </c>
      <c r="L807" s="4">
        <v>771</v>
      </c>
      <c r="M807" s="4">
        <v>29</v>
      </c>
      <c r="N807" s="4">
        <v>8</v>
      </c>
      <c r="O807" s="4">
        <v>14</v>
      </c>
      <c r="P807" t="s">
        <v>76</v>
      </c>
      <c r="Q807" s="4">
        <v>45</v>
      </c>
      <c r="R807" s="4">
        <v>45</v>
      </c>
      <c r="S807" s="4">
        <v>70.599999999999994</v>
      </c>
      <c r="T807" s="5">
        <v>2.19</v>
      </c>
      <c r="U807" s="5">
        <v>23.91</v>
      </c>
      <c r="V807" s="43">
        <v>15508.82</v>
      </c>
      <c r="W807" s="5">
        <v>8.75</v>
      </c>
      <c r="X807" s="6" t="s">
        <v>34</v>
      </c>
      <c r="Y807" s="4">
        <v>25</v>
      </c>
      <c r="Z807" s="43">
        <v>26901.19</v>
      </c>
      <c r="AA807" s="8">
        <f t="shared" si="264"/>
        <v>1.0652463382157125</v>
      </c>
      <c r="AB807" s="8">
        <f t="shared" si="265"/>
        <v>3.6249999999999998E-2</v>
      </c>
      <c r="AC807" s="8">
        <f t="shared" si="266"/>
        <v>0.01</v>
      </c>
      <c r="AD807" s="8">
        <f t="shared" si="267"/>
        <v>0.96375</v>
      </c>
      <c r="AE807" s="11">
        <f t="shared" si="268"/>
        <v>0.23333333333333334</v>
      </c>
      <c r="AF807" s="11">
        <f t="shared" si="269"/>
        <v>80</v>
      </c>
      <c r="AG807" s="11">
        <f t="shared" si="270"/>
        <v>10</v>
      </c>
      <c r="AH807" s="13">
        <f t="shared" si="271"/>
        <v>9.1541666666666668</v>
      </c>
      <c r="AI807">
        <f t="shared" si="272"/>
        <v>9.3874999999999993</v>
      </c>
      <c r="AJ807" s="14">
        <f t="shared" si="273"/>
        <v>0.97514425210830014</v>
      </c>
      <c r="AK807">
        <f t="shared" si="274"/>
        <v>80</v>
      </c>
      <c r="AL807" s="8">
        <f t="shared" si="275"/>
        <v>1</v>
      </c>
      <c r="AM807" s="8">
        <f t="shared" si="276"/>
        <v>0.96375</v>
      </c>
      <c r="AN807" s="16">
        <f t="shared" si="277"/>
        <v>0.93979527296937426</v>
      </c>
      <c r="AO807" s="16">
        <f t="shared" si="278"/>
        <v>0.85930195175042801</v>
      </c>
      <c r="AP807" s="17">
        <f t="shared" si="279"/>
        <v>15508.82</v>
      </c>
      <c r="AQ807" s="17">
        <f t="shared" si="280"/>
        <v>19.386025</v>
      </c>
      <c r="AR807" s="17">
        <f t="shared" si="281"/>
        <v>11392.369999999999</v>
      </c>
      <c r="AS807" s="17">
        <f t="shared" si="282"/>
        <v>14.2404625</v>
      </c>
      <c r="AT807" s="18" t="str">
        <f t="shared" si="283"/>
        <v>Low</v>
      </c>
      <c r="AU807" s="16" t="str">
        <f t="shared" si="284"/>
        <v>Normal</v>
      </c>
      <c r="AV807" s="17">
        <f t="shared" si="285"/>
        <v>155.0882</v>
      </c>
    </row>
    <row r="808" spans="1:48">
      <c r="A808">
        <v>807</v>
      </c>
      <c r="B808" s="2">
        <v>46101</v>
      </c>
      <c r="C808" t="s">
        <v>46</v>
      </c>
      <c r="D808" t="s">
        <v>40</v>
      </c>
      <c r="E808" t="s">
        <v>67</v>
      </c>
      <c r="F808" t="s">
        <v>42</v>
      </c>
      <c r="G808" t="s">
        <v>103</v>
      </c>
      <c r="H808" t="s">
        <v>910</v>
      </c>
      <c r="I808" t="s">
        <v>149</v>
      </c>
      <c r="J808" s="4">
        <v>717</v>
      </c>
      <c r="K808" s="4">
        <v>702</v>
      </c>
      <c r="L808" s="4">
        <v>680</v>
      </c>
      <c r="M808" s="4">
        <v>22</v>
      </c>
      <c r="N808" s="4">
        <v>8</v>
      </c>
      <c r="O808" s="4">
        <v>27</v>
      </c>
      <c r="P808" t="s">
        <v>70</v>
      </c>
      <c r="Q808" s="4">
        <v>57</v>
      </c>
      <c r="R808" s="4">
        <v>61</v>
      </c>
      <c r="S808" s="4">
        <v>77.7</v>
      </c>
      <c r="T808" s="5">
        <v>1.63</v>
      </c>
      <c r="U808" s="5">
        <v>26.03</v>
      </c>
      <c r="V808" s="43">
        <v>18817.09</v>
      </c>
      <c r="W808" s="5">
        <v>9.9600000000000009</v>
      </c>
      <c r="X808" s="6" t="s">
        <v>34</v>
      </c>
      <c r="Y808" s="4">
        <v>10</v>
      </c>
      <c r="Z808" s="43">
        <v>30967.27</v>
      </c>
      <c r="AA808" s="8">
        <f t="shared" si="264"/>
        <v>0.97907949790794979</v>
      </c>
      <c r="AB808" s="8">
        <f t="shared" si="265"/>
        <v>3.1339031339031341E-2</v>
      </c>
      <c r="AC808" s="8">
        <f t="shared" si="266"/>
        <v>1.1396011396011397E-2</v>
      </c>
      <c r="AD808" s="8">
        <f t="shared" si="267"/>
        <v>0.96866096866096862</v>
      </c>
      <c r="AE808" s="11">
        <f t="shared" si="268"/>
        <v>0.45</v>
      </c>
      <c r="AF808" s="11">
        <f t="shared" si="269"/>
        <v>59.016393442622949</v>
      </c>
      <c r="AG808" s="11">
        <f t="shared" si="270"/>
        <v>11.895</v>
      </c>
      <c r="AH808" s="13">
        <f t="shared" si="271"/>
        <v>10.9025</v>
      </c>
      <c r="AI808">
        <f t="shared" si="272"/>
        <v>11.352499999999999</v>
      </c>
      <c r="AJ808" s="14">
        <f t="shared" si="273"/>
        <v>0.96036115393085231</v>
      </c>
      <c r="AK808">
        <f t="shared" si="274"/>
        <v>63.157894736842103</v>
      </c>
      <c r="AL808" s="8">
        <f t="shared" si="275"/>
        <v>0.93442622950819676</v>
      </c>
      <c r="AM808" s="8">
        <f t="shared" si="276"/>
        <v>0.96866096866096862</v>
      </c>
      <c r="AN808" s="16">
        <f t="shared" si="277"/>
        <v>0.86926342362243314</v>
      </c>
      <c r="AO808" s="16">
        <f t="shared" si="278"/>
        <v>0.85888703772352615</v>
      </c>
      <c r="AP808" s="17">
        <f t="shared" si="279"/>
        <v>18817.09</v>
      </c>
      <c r="AQ808" s="17">
        <f t="shared" si="280"/>
        <v>26.804971509971509</v>
      </c>
      <c r="AR808" s="17">
        <f t="shared" si="281"/>
        <v>12150.18</v>
      </c>
      <c r="AS808" s="17">
        <f t="shared" si="282"/>
        <v>17.307948717948719</v>
      </c>
      <c r="AT808" s="18" t="str">
        <f t="shared" si="283"/>
        <v>Medium</v>
      </c>
      <c r="AU808" s="16" t="str">
        <f t="shared" si="284"/>
        <v>Normal</v>
      </c>
      <c r="AV808" s="17">
        <f t="shared" si="285"/>
        <v>214.43977207977207</v>
      </c>
    </row>
    <row r="809" spans="1:48">
      <c r="A809">
        <v>808</v>
      </c>
      <c r="B809" s="2">
        <v>46148</v>
      </c>
      <c r="C809" t="s">
        <v>26</v>
      </c>
      <c r="D809" t="s">
        <v>77</v>
      </c>
      <c r="E809" t="s">
        <v>84</v>
      </c>
      <c r="F809" t="s">
        <v>29</v>
      </c>
      <c r="G809" t="s">
        <v>30</v>
      </c>
      <c r="H809" t="s">
        <v>911</v>
      </c>
      <c r="I809" t="s">
        <v>119</v>
      </c>
      <c r="J809" s="4">
        <v>755</v>
      </c>
      <c r="K809" s="4">
        <v>786</v>
      </c>
      <c r="L809" s="4">
        <v>736</v>
      </c>
      <c r="M809" s="4">
        <v>50</v>
      </c>
      <c r="N809" s="4">
        <v>15</v>
      </c>
      <c r="O809" s="4">
        <v>24</v>
      </c>
      <c r="P809" t="s">
        <v>76</v>
      </c>
      <c r="Q809" s="4">
        <v>42</v>
      </c>
      <c r="R809" s="4">
        <v>46</v>
      </c>
      <c r="S809" s="4">
        <v>70.8</v>
      </c>
      <c r="T809" s="5">
        <v>2.14</v>
      </c>
      <c r="U809" s="5">
        <v>25.51</v>
      </c>
      <c r="V809" s="43">
        <v>13787.75</v>
      </c>
      <c r="W809" s="5">
        <v>10.220000000000001</v>
      </c>
      <c r="X809" s="6" t="s">
        <v>45</v>
      </c>
      <c r="Y809" s="4">
        <v>26</v>
      </c>
      <c r="Z809" s="43">
        <v>23516.98</v>
      </c>
      <c r="AA809" s="8">
        <f t="shared" si="264"/>
        <v>1.0410596026490067</v>
      </c>
      <c r="AB809" s="8">
        <f t="shared" si="265"/>
        <v>6.3613231552162849E-2</v>
      </c>
      <c r="AC809" s="8">
        <f t="shared" si="266"/>
        <v>1.9083969465648856E-2</v>
      </c>
      <c r="AD809" s="8">
        <f t="shared" si="267"/>
        <v>0.93638676844783719</v>
      </c>
      <c r="AE809" s="11">
        <f t="shared" si="268"/>
        <v>0.4</v>
      </c>
      <c r="AF809" s="11">
        <f t="shared" si="269"/>
        <v>78.260869565217391</v>
      </c>
      <c r="AG809" s="11">
        <f t="shared" si="270"/>
        <v>10.043333333333333</v>
      </c>
      <c r="AH809" s="13">
        <f t="shared" si="271"/>
        <v>8.4083333333333332</v>
      </c>
      <c r="AI809">
        <f t="shared" si="272"/>
        <v>8.8083333333333336</v>
      </c>
      <c r="AJ809" s="14">
        <f t="shared" si="273"/>
        <v>0.95458845789971614</v>
      </c>
      <c r="AK809">
        <f t="shared" si="274"/>
        <v>85.714285714285708</v>
      </c>
      <c r="AL809" s="8">
        <f t="shared" si="275"/>
        <v>0.91304347826086962</v>
      </c>
      <c r="AM809" s="8">
        <f t="shared" si="276"/>
        <v>0.93638676844783719</v>
      </c>
      <c r="AN809" s="16">
        <f t="shared" si="277"/>
        <v>0.81613669683029166</v>
      </c>
      <c r="AO809" s="16">
        <f t="shared" si="278"/>
        <v>0.85883327406601884</v>
      </c>
      <c r="AP809" s="17">
        <f t="shared" si="279"/>
        <v>13787.75</v>
      </c>
      <c r="AQ809" s="17">
        <f t="shared" si="280"/>
        <v>17.541666666666668</v>
      </c>
      <c r="AR809" s="17">
        <f t="shared" si="281"/>
        <v>9729.23</v>
      </c>
      <c r="AS809" s="17">
        <f t="shared" si="282"/>
        <v>12.378155216284986</v>
      </c>
      <c r="AT809" s="18" t="str">
        <f t="shared" si="283"/>
        <v>Medium</v>
      </c>
      <c r="AU809" s="16" t="str">
        <f t="shared" si="284"/>
        <v>Warning</v>
      </c>
      <c r="AV809" s="17">
        <f t="shared" si="285"/>
        <v>263.125</v>
      </c>
    </row>
    <row r="810" spans="1:48">
      <c r="A810">
        <v>809</v>
      </c>
      <c r="B810" s="2">
        <v>46025</v>
      </c>
      <c r="C810" t="s">
        <v>46</v>
      </c>
      <c r="D810" t="s">
        <v>55</v>
      </c>
      <c r="E810" t="s">
        <v>98</v>
      </c>
      <c r="F810" t="s">
        <v>29</v>
      </c>
      <c r="G810" t="s">
        <v>36</v>
      </c>
      <c r="H810" t="s">
        <v>912</v>
      </c>
      <c r="I810" t="s">
        <v>49</v>
      </c>
      <c r="J810" s="4">
        <v>772</v>
      </c>
      <c r="K810" s="4">
        <v>734</v>
      </c>
      <c r="L810" s="4">
        <v>664</v>
      </c>
      <c r="M810" s="4">
        <v>70</v>
      </c>
      <c r="N810" s="4">
        <v>27</v>
      </c>
      <c r="O810" s="4">
        <v>10</v>
      </c>
      <c r="P810" t="s">
        <v>33</v>
      </c>
      <c r="Q810" s="4">
        <v>45</v>
      </c>
      <c r="R810" s="4">
        <v>47</v>
      </c>
      <c r="S810" s="4">
        <v>81</v>
      </c>
      <c r="T810" s="5">
        <v>2.17</v>
      </c>
      <c r="U810" s="5">
        <v>24.58</v>
      </c>
      <c r="V810" s="43">
        <v>14483.63</v>
      </c>
      <c r="W810" s="5">
        <v>7.72</v>
      </c>
      <c r="X810" s="6" t="s">
        <v>34</v>
      </c>
      <c r="Y810" s="4">
        <v>19</v>
      </c>
      <c r="Z810" s="43">
        <v>22664.98</v>
      </c>
      <c r="AA810" s="8">
        <f t="shared" si="264"/>
        <v>0.95077720207253891</v>
      </c>
      <c r="AB810" s="8">
        <f t="shared" si="265"/>
        <v>9.5367847411444148E-2</v>
      </c>
      <c r="AC810" s="8">
        <f t="shared" si="266"/>
        <v>3.6784741144414171E-2</v>
      </c>
      <c r="AD810" s="8">
        <f t="shared" si="267"/>
        <v>0.90463215258855589</v>
      </c>
      <c r="AE810" s="11">
        <f t="shared" si="268"/>
        <v>0.16666666666666666</v>
      </c>
      <c r="AF810" s="11">
        <f t="shared" si="269"/>
        <v>76.59574468085107</v>
      </c>
      <c r="AG810" s="11">
        <f t="shared" si="270"/>
        <v>9.5827777777777783</v>
      </c>
      <c r="AH810" s="13">
        <f t="shared" si="271"/>
        <v>9.4833333333333343</v>
      </c>
      <c r="AI810">
        <f t="shared" si="272"/>
        <v>9.65</v>
      </c>
      <c r="AJ810" s="14">
        <f t="shared" si="273"/>
        <v>0.98272884283246986</v>
      </c>
      <c r="AK810">
        <f t="shared" si="274"/>
        <v>80</v>
      </c>
      <c r="AL810" s="8">
        <f t="shared" si="275"/>
        <v>0.95744680851063835</v>
      </c>
      <c r="AM810" s="8">
        <f t="shared" si="276"/>
        <v>0.90463215258855589</v>
      </c>
      <c r="AN810" s="16">
        <f t="shared" si="277"/>
        <v>0.85117797622570013</v>
      </c>
      <c r="AO810" s="16">
        <f t="shared" si="278"/>
        <v>0.85905565207245482</v>
      </c>
      <c r="AP810" s="17">
        <f t="shared" si="279"/>
        <v>14483.63</v>
      </c>
      <c r="AQ810" s="17">
        <f t="shared" si="280"/>
        <v>19.732465940054496</v>
      </c>
      <c r="AR810" s="17">
        <f t="shared" si="281"/>
        <v>8181.35</v>
      </c>
      <c r="AS810" s="17">
        <f t="shared" si="282"/>
        <v>11.146253405994551</v>
      </c>
      <c r="AT810" s="18" t="str">
        <f t="shared" si="283"/>
        <v>Medium</v>
      </c>
      <c r="AU810" s="16" t="str">
        <f t="shared" si="284"/>
        <v>Normal</v>
      </c>
      <c r="AV810" s="17">
        <f t="shared" si="285"/>
        <v>532.77658038147138</v>
      </c>
    </row>
    <row r="811" spans="1:48">
      <c r="A811">
        <v>810</v>
      </c>
      <c r="B811" s="2">
        <v>46145</v>
      </c>
      <c r="C811" t="s">
        <v>46</v>
      </c>
      <c r="D811" t="s">
        <v>40</v>
      </c>
      <c r="E811" t="s">
        <v>67</v>
      </c>
      <c r="F811" t="s">
        <v>42</v>
      </c>
      <c r="G811" t="s">
        <v>58</v>
      </c>
      <c r="H811" t="s">
        <v>913</v>
      </c>
      <c r="I811" t="s">
        <v>72</v>
      </c>
      <c r="J811" s="4">
        <v>778</v>
      </c>
      <c r="K811" s="4">
        <v>722</v>
      </c>
      <c r="L811" s="4">
        <v>700</v>
      </c>
      <c r="M811" s="4">
        <v>22</v>
      </c>
      <c r="N811" s="4">
        <v>9</v>
      </c>
      <c r="O811" s="4">
        <v>23</v>
      </c>
      <c r="P811" t="s">
        <v>81</v>
      </c>
      <c r="Q811" s="4">
        <v>49</v>
      </c>
      <c r="R811" s="4">
        <v>49</v>
      </c>
      <c r="S811" s="4">
        <v>65.7</v>
      </c>
      <c r="T811" s="5">
        <v>2.6</v>
      </c>
      <c r="U811" s="5">
        <v>22.06</v>
      </c>
      <c r="V811" s="43">
        <v>16047.61</v>
      </c>
      <c r="W811" s="5">
        <v>6.77</v>
      </c>
      <c r="X811" s="6" t="s">
        <v>34</v>
      </c>
      <c r="Y811" s="4">
        <v>20</v>
      </c>
      <c r="Z811" s="43">
        <v>25878.97</v>
      </c>
      <c r="AA811" s="8">
        <f t="shared" si="264"/>
        <v>0.92802056555269918</v>
      </c>
      <c r="AB811" s="8">
        <f t="shared" si="265"/>
        <v>3.0470914127423823E-2</v>
      </c>
      <c r="AC811" s="8">
        <f t="shared" si="266"/>
        <v>1.2465373961218837E-2</v>
      </c>
      <c r="AD811" s="8">
        <f t="shared" si="267"/>
        <v>0.96952908587257614</v>
      </c>
      <c r="AE811" s="11">
        <f t="shared" si="268"/>
        <v>0.38333333333333336</v>
      </c>
      <c r="AF811" s="11">
        <f t="shared" si="269"/>
        <v>73.469387755102048</v>
      </c>
      <c r="AG811" s="11">
        <f t="shared" si="270"/>
        <v>9.8272222222222219</v>
      </c>
      <c r="AH811" s="13">
        <f t="shared" si="271"/>
        <v>10.206111111111111</v>
      </c>
      <c r="AI811">
        <f t="shared" si="272"/>
        <v>10.589444444444444</v>
      </c>
      <c r="AJ811" s="14">
        <f t="shared" si="273"/>
        <v>0.96380043019778605</v>
      </c>
      <c r="AK811">
        <f t="shared" si="274"/>
        <v>73.469387755102048</v>
      </c>
      <c r="AL811" s="8">
        <f t="shared" si="275"/>
        <v>1</v>
      </c>
      <c r="AM811" s="8">
        <f t="shared" si="276"/>
        <v>0.96952908587257614</v>
      </c>
      <c r="AN811" s="16">
        <f t="shared" si="277"/>
        <v>0.9344325500532551</v>
      </c>
      <c r="AO811" s="16">
        <f t="shared" si="278"/>
        <v>0.85909689644861587</v>
      </c>
      <c r="AP811" s="17">
        <f t="shared" si="279"/>
        <v>16047.61</v>
      </c>
      <c r="AQ811" s="17">
        <f t="shared" si="280"/>
        <v>22.226606648199446</v>
      </c>
      <c r="AR811" s="17">
        <f t="shared" si="281"/>
        <v>9831.36</v>
      </c>
      <c r="AS811" s="17">
        <f t="shared" si="282"/>
        <v>13.616842105263158</v>
      </c>
      <c r="AT811" s="18" t="str">
        <f t="shared" si="283"/>
        <v>Low</v>
      </c>
      <c r="AU811" s="16" t="str">
        <f t="shared" si="284"/>
        <v>Normal</v>
      </c>
      <c r="AV811" s="17">
        <f t="shared" si="285"/>
        <v>200.03945983379501</v>
      </c>
    </row>
    <row r="812" spans="1:48">
      <c r="A812">
        <v>811</v>
      </c>
      <c r="B812" s="2">
        <v>46175</v>
      </c>
      <c r="C812" t="s">
        <v>46</v>
      </c>
      <c r="D812" t="s">
        <v>40</v>
      </c>
      <c r="E812" t="s">
        <v>67</v>
      </c>
      <c r="F812" t="s">
        <v>42</v>
      </c>
      <c r="G812" t="s">
        <v>103</v>
      </c>
      <c r="H812" t="s">
        <v>914</v>
      </c>
      <c r="I812" t="s">
        <v>265</v>
      </c>
      <c r="J812" s="4">
        <v>733</v>
      </c>
      <c r="K812" s="4">
        <v>766</v>
      </c>
      <c r="L812" s="4">
        <v>743</v>
      </c>
      <c r="M812" s="4">
        <v>23</v>
      </c>
      <c r="N812" s="4">
        <v>6</v>
      </c>
      <c r="O812" s="4">
        <v>10</v>
      </c>
      <c r="P812" t="s">
        <v>70</v>
      </c>
      <c r="Q812" s="4">
        <v>57</v>
      </c>
      <c r="R812" s="4">
        <v>59</v>
      </c>
      <c r="S812" s="4">
        <v>75.3</v>
      </c>
      <c r="T812" s="5">
        <v>2.2599999999999998</v>
      </c>
      <c r="U812" s="5">
        <v>31.45</v>
      </c>
      <c r="V812" s="43">
        <v>20553.22</v>
      </c>
      <c r="W812" s="5">
        <v>10.11</v>
      </c>
      <c r="X812" s="6" t="s">
        <v>50</v>
      </c>
      <c r="Y812" s="4">
        <v>22</v>
      </c>
      <c r="Z812" s="43">
        <v>34526.6</v>
      </c>
      <c r="AA812" s="8">
        <f t="shared" si="264"/>
        <v>1.0450204638472034</v>
      </c>
      <c r="AB812" s="8">
        <f t="shared" si="265"/>
        <v>3.0026109660574413E-2</v>
      </c>
      <c r="AC812" s="8">
        <f t="shared" si="266"/>
        <v>7.832898172323759E-3</v>
      </c>
      <c r="AD812" s="8">
        <f t="shared" si="267"/>
        <v>0.9699738903394256</v>
      </c>
      <c r="AE812" s="11">
        <f t="shared" si="268"/>
        <v>0.16666666666666666</v>
      </c>
      <c r="AF812" s="11">
        <f t="shared" si="269"/>
        <v>61.016949152542374</v>
      </c>
      <c r="AG812" s="11">
        <f t="shared" si="270"/>
        <v>12.553888888888888</v>
      </c>
      <c r="AH812" s="13">
        <f t="shared" si="271"/>
        <v>11.439166666666667</v>
      </c>
      <c r="AI812">
        <f t="shared" si="272"/>
        <v>11.605833333333333</v>
      </c>
      <c r="AJ812" s="14">
        <f t="shared" si="273"/>
        <v>0.98563940547138662</v>
      </c>
      <c r="AK812">
        <f t="shared" si="274"/>
        <v>63.157894736842103</v>
      </c>
      <c r="AL812" s="8">
        <f t="shared" si="275"/>
        <v>0.96610169491525433</v>
      </c>
      <c r="AM812" s="8">
        <f t="shared" si="276"/>
        <v>0.9699738903394256</v>
      </c>
      <c r="AN812" s="16">
        <f t="shared" si="277"/>
        <v>0.92363620084787135</v>
      </c>
      <c r="AO812" s="16">
        <f t="shared" si="278"/>
        <v>0.85870039300859158</v>
      </c>
      <c r="AP812" s="17">
        <f t="shared" si="279"/>
        <v>20553.22</v>
      </c>
      <c r="AQ812" s="17">
        <f t="shared" si="280"/>
        <v>26.831879895561361</v>
      </c>
      <c r="AR812" s="17">
        <f t="shared" si="281"/>
        <v>13973.379999999997</v>
      </c>
      <c r="AS812" s="17">
        <f t="shared" si="282"/>
        <v>18.242010443864228</v>
      </c>
      <c r="AT812" s="18" t="str">
        <f t="shared" si="283"/>
        <v>Medium</v>
      </c>
      <c r="AU812" s="16" t="str">
        <f t="shared" si="284"/>
        <v>Normal</v>
      </c>
      <c r="AV812" s="17">
        <f t="shared" si="285"/>
        <v>160.99127937336817</v>
      </c>
    </row>
    <row r="813" spans="1:48">
      <c r="A813">
        <v>812</v>
      </c>
      <c r="B813" s="2">
        <v>46140</v>
      </c>
      <c r="C813" t="s">
        <v>46</v>
      </c>
      <c r="D813" t="s">
        <v>40</v>
      </c>
      <c r="E813" t="s">
        <v>67</v>
      </c>
      <c r="F813" t="s">
        <v>42</v>
      </c>
      <c r="G813" t="s">
        <v>47</v>
      </c>
      <c r="H813" t="s">
        <v>915</v>
      </c>
      <c r="I813" t="s">
        <v>165</v>
      </c>
      <c r="J813" s="4">
        <v>534</v>
      </c>
      <c r="K813" s="4">
        <v>542</v>
      </c>
      <c r="L813" s="4">
        <v>518</v>
      </c>
      <c r="M813" s="4">
        <v>24</v>
      </c>
      <c r="N813" s="4">
        <v>5</v>
      </c>
      <c r="O813" s="4">
        <v>0</v>
      </c>
      <c r="P813" t="s">
        <v>39</v>
      </c>
      <c r="Q813" s="4">
        <v>64</v>
      </c>
      <c r="R813" s="4">
        <v>63</v>
      </c>
      <c r="S813" s="4">
        <v>69.599999999999994</v>
      </c>
      <c r="T813" s="5">
        <v>2.0099999999999998</v>
      </c>
      <c r="U813" s="5">
        <v>15.68</v>
      </c>
      <c r="V813" s="43">
        <v>16726.919999999998</v>
      </c>
      <c r="W813" s="5">
        <v>9.11</v>
      </c>
      <c r="X813" s="6" t="s">
        <v>45</v>
      </c>
      <c r="Y813" s="4">
        <v>19</v>
      </c>
      <c r="Z813" s="43">
        <v>27198.75</v>
      </c>
      <c r="AA813" s="8">
        <f t="shared" si="264"/>
        <v>1.0149812734082397</v>
      </c>
      <c r="AB813" s="8">
        <f t="shared" si="265"/>
        <v>4.4280442804428041E-2</v>
      </c>
      <c r="AC813" s="8">
        <f t="shared" si="266"/>
        <v>9.2250922509225092E-3</v>
      </c>
      <c r="AD813" s="8">
        <f t="shared" si="267"/>
        <v>0.955719557195572</v>
      </c>
      <c r="AE813" s="11">
        <f t="shared" si="268"/>
        <v>0</v>
      </c>
      <c r="AF813" s="11">
        <f t="shared" si="269"/>
        <v>57.142857142857146</v>
      </c>
      <c r="AG813" s="11">
        <f t="shared" si="270"/>
        <v>9.4849999999999994</v>
      </c>
      <c r="AH813" s="13">
        <f t="shared" si="271"/>
        <v>9.4933333333333341</v>
      </c>
      <c r="AI813">
        <f t="shared" si="272"/>
        <v>9.4933333333333341</v>
      </c>
      <c r="AJ813" s="14">
        <f t="shared" si="273"/>
        <v>1</v>
      </c>
      <c r="AK813">
        <f t="shared" si="274"/>
        <v>56.25</v>
      </c>
      <c r="AL813" s="8">
        <f t="shared" si="275"/>
        <v>1.0158730158730158</v>
      </c>
      <c r="AM813" s="8">
        <f t="shared" si="276"/>
        <v>0.955719557195572</v>
      </c>
      <c r="AN813" s="16">
        <f t="shared" si="277"/>
        <v>0.97088970889708892</v>
      </c>
      <c r="AO813" s="16">
        <f t="shared" si="278"/>
        <v>0.85835681730573821</v>
      </c>
      <c r="AP813" s="17">
        <f t="shared" si="279"/>
        <v>16726.919999999998</v>
      </c>
      <c r="AQ813" s="17">
        <f t="shared" si="280"/>
        <v>30.861476014760143</v>
      </c>
      <c r="AR813" s="17">
        <f t="shared" si="281"/>
        <v>10471.830000000002</v>
      </c>
      <c r="AS813" s="17">
        <f t="shared" si="282"/>
        <v>19.320719557195574</v>
      </c>
      <c r="AT813" s="18" t="str">
        <f t="shared" si="283"/>
        <v>Low</v>
      </c>
      <c r="AU813" s="16" t="str">
        <f t="shared" si="284"/>
        <v>Normal</v>
      </c>
      <c r="AV813" s="17">
        <f t="shared" si="285"/>
        <v>154.30738007380072</v>
      </c>
    </row>
    <row r="814" spans="1:48">
      <c r="A814">
        <v>813</v>
      </c>
      <c r="B814" s="2">
        <v>46184</v>
      </c>
      <c r="C814" t="s">
        <v>26</v>
      </c>
      <c r="D814" t="s">
        <v>77</v>
      </c>
      <c r="E814" t="s">
        <v>78</v>
      </c>
      <c r="F814" t="s">
        <v>42</v>
      </c>
      <c r="G814" t="s">
        <v>30</v>
      </c>
      <c r="H814" t="s">
        <v>916</v>
      </c>
      <c r="I814" t="s">
        <v>197</v>
      </c>
      <c r="J814" s="4">
        <v>761</v>
      </c>
      <c r="K814" s="4">
        <v>704</v>
      </c>
      <c r="L814" s="4">
        <v>667</v>
      </c>
      <c r="M814" s="4">
        <v>37</v>
      </c>
      <c r="N814" s="4">
        <v>10</v>
      </c>
      <c r="O814" s="4">
        <v>16</v>
      </c>
      <c r="P814" t="s">
        <v>73</v>
      </c>
      <c r="Q814" s="4">
        <v>42</v>
      </c>
      <c r="R814" s="4">
        <v>46</v>
      </c>
      <c r="S814" s="4">
        <v>76.5</v>
      </c>
      <c r="T814" s="5">
        <v>2.34</v>
      </c>
      <c r="U814" s="5">
        <v>27.33</v>
      </c>
      <c r="V814" s="43">
        <v>13797.49</v>
      </c>
      <c r="W814" s="5">
        <v>9.66</v>
      </c>
      <c r="X814" s="6" t="s">
        <v>34</v>
      </c>
      <c r="Y814" s="4">
        <v>41</v>
      </c>
      <c r="Z814" s="43">
        <v>20937.04</v>
      </c>
      <c r="AA814" s="8">
        <f t="shared" si="264"/>
        <v>0.92509855453350853</v>
      </c>
      <c r="AB814" s="8">
        <f t="shared" si="265"/>
        <v>5.2556818181818184E-2</v>
      </c>
      <c r="AC814" s="8">
        <f t="shared" si="266"/>
        <v>1.4204545454545454E-2</v>
      </c>
      <c r="AD814" s="8">
        <f t="shared" si="267"/>
        <v>0.94744318181818177</v>
      </c>
      <c r="AE814" s="11">
        <f t="shared" si="268"/>
        <v>0.26666666666666666</v>
      </c>
      <c r="AF814" s="11">
        <f t="shared" si="269"/>
        <v>78.260869565217391</v>
      </c>
      <c r="AG814" s="11">
        <f t="shared" si="270"/>
        <v>8.9955555555555549</v>
      </c>
      <c r="AH814" s="13">
        <f t="shared" si="271"/>
        <v>8.6116666666666664</v>
      </c>
      <c r="AI814">
        <f t="shared" si="272"/>
        <v>8.8783333333333339</v>
      </c>
      <c r="AJ814" s="14">
        <f t="shared" si="273"/>
        <v>0.96996433264501591</v>
      </c>
      <c r="AK814">
        <f t="shared" si="274"/>
        <v>85.714285714285708</v>
      </c>
      <c r="AL814" s="8">
        <f t="shared" si="275"/>
        <v>0.91304347826086962</v>
      </c>
      <c r="AM814" s="8">
        <f t="shared" si="276"/>
        <v>0.94744318181818177</v>
      </c>
      <c r="AN814" s="16">
        <f t="shared" si="277"/>
        <v>0.83907425934774815</v>
      </c>
      <c r="AO814" s="16">
        <f t="shared" si="278"/>
        <v>0.85775823809514606</v>
      </c>
      <c r="AP814" s="17">
        <f t="shared" si="279"/>
        <v>13797.49</v>
      </c>
      <c r="AQ814" s="17">
        <f t="shared" si="280"/>
        <v>19.598707386363635</v>
      </c>
      <c r="AR814" s="17">
        <f t="shared" si="281"/>
        <v>7139.5500000000011</v>
      </c>
      <c r="AS814" s="17">
        <f t="shared" si="282"/>
        <v>10.141406250000001</v>
      </c>
      <c r="AT814" s="18" t="str">
        <f t="shared" si="283"/>
        <v>High</v>
      </c>
      <c r="AU814" s="16" t="str">
        <f t="shared" si="284"/>
        <v>Warning</v>
      </c>
      <c r="AV814" s="17">
        <f t="shared" si="285"/>
        <v>195.98707386363634</v>
      </c>
    </row>
    <row r="815" spans="1:48">
      <c r="A815">
        <v>814</v>
      </c>
      <c r="B815" s="2">
        <v>46078</v>
      </c>
      <c r="C815" t="s">
        <v>26</v>
      </c>
      <c r="D815" t="s">
        <v>77</v>
      </c>
      <c r="E815" t="s">
        <v>105</v>
      </c>
      <c r="F815" t="s">
        <v>42</v>
      </c>
      <c r="G815" t="s">
        <v>36</v>
      </c>
      <c r="H815" t="s">
        <v>917</v>
      </c>
      <c r="I815" t="s">
        <v>107</v>
      </c>
      <c r="J815" s="4">
        <v>738</v>
      </c>
      <c r="K815" s="4">
        <v>722</v>
      </c>
      <c r="L815" s="4">
        <v>669</v>
      </c>
      <c r="M815" s="4">
        <v>53</v>
      </c>
      <c r="N815" s="4">
        <v>10</v>
      </c>
      <c r="O815" s="4">
        <v>0</v>
      </c>
      <c r="P815" t="s">
        <v>39</v>
      </c>
      <c r="Q815" s="4">
        <v>45</v>
      </c>
      <c r="R815" s="4">
        <v>48</v>
      </c>
      <c r="S815" s="4">
        <v>82.6</v>
      </c>
      <c r="T815" s="5">
        <v>2.63</v>
      </c>
      <c r="U815" s="5">
        <v>27.92</v>
      </c>
      <c r="V815" s="43">
        <v>15009.15</v>
      </c>
      <c r="W815" s="5">
        <v>10</v>
      </c>
      <c r="X815" s="6" t="s">
        <v>50</v>
      </c>
      <c r="Y815" s="4">
        <v>29</v>
      </c>
      <c r="Z815" s="43">
        <v>23724.27</v>
      </c>
      <c r="AA815" s="8">
        <f t="shared" si="264"/>
        <v>0.97831978319783197</v>
      </c>
      <c r="AB815" s="8">
        <f t="shared" si="265"/>
        <v>7.3407202216066489E-2</v>
      </c>
      <c r="AC815" s="8">
        <f t="shared" si="266"/>
        <v>1.3850415512465374E-2</v>
      </c>
      <c r="AD815" s="8">
        <f t="shared" si="267"/>
        <v>0.92659279778393355</v>
      </c>
      <c r="AE815" s="11">
        <f t="shared" si="268"/>
        <v>0</v>
      </c>
      <c r="AF815" s="11">
        <f t="shared" si="269"/>
        <v>75</v>
      </c>
      <c r="AG815" s="11">
        <f t="shared" si="270"/>
        <v>9.6266666666666669</v>
      </c>
      <c r="AH815" s="13">
        <f t="shared" si="271"/>
        <v>9.2249999999999996</v>
      </c>
      <c r="AI815">
        <f t="shared" si="272"/>
        <v>9.2249999999999996</v>
      </c>
      <c r="AJ815" s="14">
        <f t="shared" si="273"/>
        <v>1</v>
      </c>
      <c r="AK815">
        <f t="shared" si="274"/>
        <v>80</v>
      </c>
      <c r="AL815" s="8">
        <f t="shared" si="275"/>
        <v>0.9375</v>
      </c>
      <c r="AM815" s="8">
        <f t="shared" si="276"/>
        <v>0.92659279778393355</v>
      </c>
      <c r="AN815" s="16">
        <f t="shared" si="277"/>
        <v>0.86868074792243766</v>
      </c>
      <c r="AO815" s="16">
        <f t="shared" si="278"/>
        <v>0.85785815241999852</v>
      </c>
      <c r="AP815" s="17">
        <f t="shared" si="279"/>
        <v>15009.15</v>
      </c>
      <c r="AQ815" s="17">
        <f t="shared" si="280"/>
        <v>20.788296398891966</v>
      </c>
      <c r="AR815" s="17">
        <f t="shared" si="281"/>
        <v>8715.1200000000008</v>
      </c>
      <c r="AS815" s="17">
        <f t="shared" si="282"/>
        <v>12.070803324099725</v>
      </c>
      <c r="AT815" s="18" t="str">
        <f t="shared" si="283"/>
        <v>High</v>
      </c>
      <c r="AU815" s="16" t="str">
        <f t="shared" si="284"/>
        <v>Normal</v>
      </c>
      <c r="AV815" s="17">
        <f t="shared" si="285"/>
        <v>207.88296398891964</v>
      </c>
    </row>
    <row r="816" spans="1:48">
      <c r="A816">
        <v>815</v>
      </c>
      <c r="B816" s="2">
        <v>46184</v>
      </c>
      <c r="C816" t="s">
        <v>26</v>
      </c>
      <c r="D816" t="s">
        <v>27</v>
      </c>
      <c r="E816" t="s">
        <v>35</v>
      </c>
      <c r="F816" t="s">
        <v>42</v>
      </c>
      <c r="G816" t="s">
        <v>30</v>
      </c>
      <c r="H816" t="s">
        <v>918</v>
      </c>
      <c r="I816" t="s">
        <v>49</v>
      </c>
      <c r="J816" s="4">
        <v>795</v>
      </c>
      <c r="K816" s="4">
        <v>737</v>
      </c>
      <c r="L816" s="4">
        <v>696</v>
      </c>
      <c r="M816" s="4">
        <v>41</v>
      </c>
      <c r="N816" s="4">
        <v>8</v>
      </c>
      <c r="O816" s="4">
        <v>29</v>
      </c>
      <c r="P816" t="s">
        <v>33</v>
      </c>
      <c r="Q816" s="4">
        <v>42</v>
      </c>
      <c r="R816" s="4">
        <v>45</v>
      </c>
      <c r="S816" s="4">
        <v>77</v>
      </c>
      <c r="T816" s="5">
        <v>1.66</v>
      </c>
      <c r="U816" s="5">
        <v>29.68</v>
      </c>
      <c r="V816" s="43">
        <v>12835.88</v>
      </c>
      <c r="W816" s="5">
        <v>9.23</v>
      </c>
      <c r="X816" s="6" t="s">
        <v>34</v>
      </c>
      <c r="Y816" s="4">
        <v>12</v>
      </c>
      <c r="Z816" s="43">
        <v>21772.93</v>
      </c>
      <c r="AA816" s="8">
        <f t="shared" si="264"/>
        <v>0.92704402515723272</v>
      </c>
      <c r="AB816" s="8">
        <f t="shared" si="265"/>
        <v>5.563093622795115E-2</v>
      </c>
      <c r="AC816" s="8">
        <f t="shared" si="266"/>
        <v>1.0854816824966078E-2</v>
      </c>
      <c r="AD816" s="8">
        <f t="shared" si="267"/>
        <v>0.94436906377204888</v>
      </c>
      <c r="AE816" s="11">
        <f t="shared" si="268"/>
        <v>0.48333333333333334</v>
      </c>
      <c r="AF816" s="11">
        <f t="shared" si="269"/>
        <v>80</v>
      </c>
      <c r="AG816" s="11">
        <f t="shared" si="270"/>
        <v>9.2125000000000004</v>
      </c>
      <c r="AH816" s="13">
        <f t="shared" si="271"/>
        <v>8.7916666666666679</v>
      </c>
      <c r="AI816">
        <f t="shared" si="272"/>
        <v>9.2750000000000004</v>
      </c>
      <c r="AJ816" s="14">
        <f t="shared" si="273"/>
        <v>0.94788858939802345</v>
      </c>
      <c r="AK816">
        <f t="shared" si="274"/>
        <v>85.714285714285708</v>
      </c>
      <c r="AL816" s="8">
        <f t="shared" si="275"/>
        <v>0.93333333333333335</v>
      </c>
      <c r="AM816" s="8">
        <f t="shared" si="276"/>
        <v>0.94436906377204888</v>
      </c>
      <c r="AN816" s="16">
        <f t="shared" si="277"/>
        <v>0.83547954908135147</v>
      </c>
      <c r="AO816" s="16">
        <f t="shared" si="278"/>
        <v>0.85779996642267353</v>
      </c>
      <c r="AP816" s="17">
        <f t="shared" si="279"/>
        <v>12835.88</v>
      </c>
      <c r="AQ816" s="17">
        <f t="shared" si="280"/>
        <v>17.416390773405698</v>
      </c>
      <c r="AR816" s="17">
        <f t="shared" si="281"/>
        <v>8937.0500000000011</v>
      </c>
      <c r="AS816" s="17">
        <f t="shared" si="282"/>
        <v>12.126255088195387</v>
      </c>
      <c r="AT816" s="18" t="str">
        <f t="shared" si="283"/>
        <v>Medium</v>
      </c>
      <c r="AU816" s="16" t="str">
        <f t="shared" si="284"/>
        <v>Warning</v>
      </c>
      <c r="AV816" s="17">
        <f t="shared" si="285"/>
        <v>139.33112618724559</v>
      </c>
    </row>
    <row r="817" spans="1:48">
      <c r="A817">
        <v>816</v>
      </c>
      <c r="B817" s="2">
        <v>46124</v>
      </c>
      <c r="C817" t="s">
        <v>26</v>
      </c>
      <c r="D817" t="s">
        <v>27</v>
      </c>
      <c r="E817" t="s">
        <v>51</v>
      </c>
      <c r="F817" t="s">
        <v>42</v>
      </c>
      <c r="G817" t="s">
        <v>36</v>
      </c>
      <c r="H817" t="s">
        <v>919</v>
      </c>
      <c r="I817" t="s">
        <v>119</v>
      </c>
      <c r="J817" s="4">
        <v>685</v>
      </c>
      <c r="K817" s="4">
        <v>618</v>
      </c>
      <c r="L817" s="4">
        <v>598</v>
      </c>
      <c r="M817" s="4">
        <v>20</v>
      </c>
      <c r="N817" s="4">
        <v>5</v>
      </c>
      <c r="O817" s="4">
        <v>25</v>
      </c>
      <c r="P817" t="s">
        <v>73</v>
      </c>
      <c r="Q817" s="4">
        <v>45</v>
      </c>
      <c r="R817" s="4">
        <v>46</v>
      </c>
      <c r="S817" s="4">
        <v>78.7</v>
      </c>
      <c r="T817" s="5">
        <v>2.71</v>
      </c>
      <c r="U817" s="5">
        <v>22.18</v>
      </c>
      <c r="V817" s="43">
        <v>12957.98</v>
      </c>
      <c r="W817" s="5">
        <v>7.47</v>
      </c>
      <c r="X817" s="6" t="s">
        <v>34</v>
      </c>
      <c r="Y817" s="4">
        <v>7</v>
      </c>
      <c r="Z817" s="43">
        <v>20429.02</v>
      </c>
      <c r="AA817" s="8">
        <f t="shared" si="264"/>
        <v>0.90218978102189784</v>
      </c>
      <c r="AB817" s="8">
        <f t="shared" si="265"/>
        <v>3.2362459546925564E-2</v>
      </c>
      <c r="AC817" s="8">
        <f t="shared" si="266"/>
        <v>8.0906148867313909E-3</v>
      </c>
      <c r="AD817" s="8">
        <f t="shared" si="267"/>
        <v>0.96763754045307449</v>
      </c>
      <c r="AE817" s="11">
        <f t="shared" si="268"/>
        <v>0.41666666666666669</v>
      </c>
      <c r="AF817" s="11">
        <f t="shared" si="269"/>
        <v>78.260869565217391</v>
      </c>
      <c r="AG817" s="11">
        <f t="shared" si="270"/>
        <v>7.8966666666666665</v>
      </c>
      <c r="AH817" s="13">
        <f t="shared" si="271"/>
        <v>8.1458333333333339</v>
      </c>
      <c r="AI817">
        <f t="shared" si="272"/>
        <v>8.5625</v>
      </c>
      <c r="AJ817" s="14">
        <f t="shared" si="273"/>
        <v>0.95133819951338205</v>
      </c>
      <c r="AK817">
        <f t="shared" si="274"/>
        <v>80</v>
      </c>
      <c r="AL817" s="8">
        <f t="shared" si="275"/>
        <v>0.97826086956521741</v>
      </c>
      <c r="AM817" s="8">
        <f t="shared" si="276"/>
        <v>0.96763754045307449</v>
      </c>
      <c r="AN817" s="16">
        <f t="shared" si="277"/>
        <v>0.90053858691800726</v>
      </c>
      <c r="AO817" s="16">
        <f t="shared" si="278"/>
        <v>0.85792061732722114</v>
      </c>
      <c r="AP817" s="17">
        <f t="shared" si="279"/>
        <v>12957.98</v>
      </c>
      <c r="AQ817" s="17">
        <f t="shared" si="280"/>
        <v>20.967605177993526</v>
      </c>
      <c r="AR817" s="17">
        <f t="shared" si="281"/>
        <v>7471.0400000000009</v>
      </c>
      <c r="AS817" s="17">
        <f t="shared" si="282"/>
        <v>12.08906148867314</v>
      </c>
      <c r="AT817" s="18" t="str">
        <f t="shared" si="283"/>
        <v>Medium</v>
      </c>
      <c r="AU817" s="16" t="str">
        <f t="shared" si="284"/>
        <v>Normal</v>
      </c>
      <c r="AV817" s="17">
        <f t="shared" si="285"/>
        <v>104.83802588996764</v>
      </c>
    </row>
    <row r="818" spans="1:48">
      <c r="A818">
        <v>817</v>
      </c>
      <c r="B818" s="2">
        <v>46151</v>
      </c>
      <c r="C818" t="s">
        <v>26</v>
      </c>
      <c r="D818" t="s">
        <v>27</v>
      </c>
      <c r="E818" t="s">
        <v>35</v>
      </c>
      <c r="F818" t="s">
        <v>29</v>
      </c>
      <c r="G818" t="s">
        <v>47</v>
      </c>
      <c r="H818" t="s">
        <v>920</v>
      </c>
      <c r="I818" t="s">
        <v>100</v>
      </c>
      <c r="J818" s="4">
        <v>504</v>
      </c>
      <c r="K818" s="4">
        <v>527</v>
      </c>
      <c r="L818" s="4">
        <v>490</v>
      </c>
      <c r="M818" s="4">
        <v>37</v>
      </c>
      <c r="N818" s="4">
        <v>7</v>
      </c>
      <c r="O818" s="4">
        <v>27</v>
      </c>
      <c r="P818" t="s">
        <v>54</v>
      </c>
      <c r="Q818" s="4">
        <v>64</v>
      </c>
      <c r="R818" s="4">
        <v>68</v>
      </c>
      <c r="S818" s="4">
        <v>66.3</v>
      </c>
      <c r="T818" s="5">
        <v>1.74</v>
      </c>
      <c r="U818" s="5">
        <v>20.98</v>
      </c>
      <c r="V818" s="43">
        <v>16532.23</v>
      </c>
      <c r="W818" s="5">
        <v>9.49</v>
      </c>
      <c r="X818" s="6" t="s">
        <v>34</v>
      </c>
      <c r="Y818" s="4">
        <v>25</v>
      </c>
      <c r="Z818" s="43">
        <v>25085.56</v>
      </c>
      <c r="AA818" s="8">
        <f t="shared" si="264"/>
        <v>1.0456349206349207</v>
      </c>
      <c r="AB818" s="8">
        <f t="shared" si="265"/>
        <v>7.020872865275142E-2</v>
      </c>
      <c r="AC818" s="8">
        <f t="shared" si="266"/>
        <v>1.3282732447817837E-2</v>
      </c>
      <c r="AD818" s="8">
        <f t="shared" si="267"/>
        <v>0.92979127134724859</v>
      </c>
      <c r="AE818" s="11">
        <f t="shared" si="268"/>
        <v>0.45</v>
      </c>
      <c r="AF818" s="11">
        <f t="shared" si="269"/>
        <v>52.941176470588232</v>
      </c>
      <c r="AG818" s="11">
        <f t="shared" si="270"/>
        <v>9.9544444444444444</v>
      </c>
      <c r="AH818" s="13">
        <f t="shared" si="271"/>
        <v>8.5100000000000016</v>
      </c>
      <c r="AI818">
        <f t="shared" si="272"/>
        <v>8.9600000000000009</v>
      </c>
      <c r="AJ818" s="14">
        <f t="shared" si="273"/>
        <v>0.94977678571428581</v>
      </c>
      <c r="AK818">
        <f t="shared" si="274"/>
        <v>56.25</v>
      </c>
      <c r="AL818" s="8">
        <f t="shared" si="275"/>
        <v>0.94117647058823528</v>
      </c>
      <c r="AM818" s="8">
        <f t="shared" si="276"/>
        <v>0.92979127134724859</v>
      </c>
      <c r="AN818" s="16">
        <f t="shared" si="277"/>
        <v>0.83114744949213082</v>
      </c>
      <c r="AO818" s="16">
        <f t="shared" si="278"/>
        <v>0.85768899792727127</v>
      </c>
      <c r="AP818" s="17">
        <f t="shared" si="279"/>
        <v>16532.23</v>
      </c>
      <c r="AQ818" s="17">
        <f t="shared" si="280"/>
        <v>31.37045540796964</v>
      </c>
      <c r="AR818" s="17">
        <f t="shared" si="281"/>
        <v>8553.3300000000017</v>
      </c>
      <c r="AS818" s="17">
        <f t="shared" si="282"/>
        <v>16.230227703984824</v>
      </c>
      <c r="AT818" s="18" t="str">
        <f t="shared" si="283"/>
        <v>Low</v>
      </c>
      <c r="AU818" s="16" t="str">
        <f t="shared" si="284"/>
        <v>Warning</v>
      </c>
      <c r="AV818" s="17">
        <f t="shared" si="285"/>
        <v>219.59318785578748</v>
      </c>
    </row>
    <row r="819" spans="1:48">
      <c r="A819">
        <v>818</v>
      </c>
      <c r="B819" s="2">
        <v>46181</v>
      </c>
      <c r="C819" t="s">
        <v>26</v>
      </c>
      <c r="D819" t="s">
        <v>27</v>
      </c>
      <c r="E819" t="s">
        <v>28</v>
      </c>
      <c r="F819" t="s">
        <v>29</v>
      </c>
      <c r="G819" t="s">
        <v>58</v>
      </c>
      <c r="H819" t="s">
        <v>921</v>
      </c>
      <c r="I819" t="s">
        <v>53</v>
      </c>
      <c r="J819" s="4">
        <v>666</v>
      </c>
      <c r="K819" s="4">
        <v>626</v>
      </c>
      <c r="L819" s="4">
        <v>601</v>
      </c>
      <c r="M819" s="4">
        <v>25</v>
      </c>
      <c r="N819" s="4">
        <v>7</v>
      </c>
      <c r="O819" s="4">
        <v>39</v>
      </c>
      <c r="P819" t="s">
        <v>54</v>
      </c>
      <c r="Q819" s="4">
        <v>49</v>
      </c>
      <c r="R819" s="4">
        <v>52</v>
      </c>
      <c r="S819" s="4">
        <v>77.900000000000006</v>
      </c>
      <c r="T819" s="5">
        <v>1.41</v>
      </c>
      <c r="U819" s="5">
        <v>20.95</v>
      </c>
      <c r="V819" s="43">
        <v>14395.41</v>
      </c>
      <c r="W819" s="5">
        <v>7.08</v>
      </c>
      <c r="X819" s="6" t="s">
        <v>34</v>
      </c>
      <c r="Y819" s="4">
        <v>32</v>
      </c>
      <c r="Z819" s="43">
        <v>22691.23</v>
      </c>
      <c r="AA819" s="8">
        <f t="shared" si="264"/>
        <v>0.93993993993993996</v>
      </c>
      <c r="AB819" s="8">
        <f t="shared" si="265"/>
        <v>3.9936102236421724E-2</v>
      </c>
      <c r="AC819" s="8">
        <f t="shared" si="266"/>
        <v>1.1182108626198083E-2</v>
      </c>
      <c r="AD819" s="8">
        <f t="shared" si="267"/>
        <v>0.96006389776357826</v>
      </c>
      <c r="AE819" s="11">
        <f t="shared" si="268"/>
        <v>0.65</v>
      </c>
      <c r="AF819" s="11">
        <f t="shared" si="269"/>
        <v>69.230769230769226</v>
      </c>
      <c r="AG819" s="11">
        <f t="shared" si="270"/>
        <v>9.0422222222222217</v>
      </c>
      <c r="AH819" s="13">
        <f t="shared" si="271"/>
        <v>8.4149999999999991</v>
      </c>
      <c r="AI819">
        <f t="shared" si="272"/>
        <v>9.0649999999999995</v>
      </c>
      <c r="AJ819" s="14">
        <f t="shared" si="273"/>
        <v>0.92829564258135677</v>
      </c>
      <c r="AK819">
        <f t="shared" si="274"/>
        <v>73.469387755102048</v>
      </c>
      <c r="AL819" s="8">
        <f t="shared" si="275"/>
        <v>0.94230769230769218</v>
      </c>
      <c r="AM819" s="8">
        <f t="shared" si="276"/>
        <v>0.96006389776357826</v>
      </c>
      <c r="AN819" s="16">
        <f t="shared" si="277"/>
        <v>0.83980641368820264</v>
      </c>
      <c r="AO819" s="16">
        <f t="shared" si="278"/>
        <v>0.85783403371106981</v>
      </c>
      <c r="AP819" s="17">
        <f t="shared" si="279"/>
        <v>14395.41</v>
      </c>
      <c r="AQ819" s="17">
        <f t="shared" si="280"/>
        <v>22.995862619808307</v>
      </c>
      <c r="AR819" s="17">
        <f t="shared" si="281"/>
        <v>8295.82</v>
      </c>
      <c r="AS819" s="17">
        <f t="shared" si="282"/>
        <v>13.252108626198083</v>
      </c>
      <c r="AT819" s="18" t="str">
        <f t="shared" si="283"/>
        <v>High</v>
      </c>
      <c r="AU819" s="16" t="str">
        <f t="shared" si="284"/>
        <v>Warning</v>
      </c>
      <c r="AV819" s="17">
        <f t="shared" si="285"/>
        <v>160.97103833865816</v>
      </c>
    </row>
    <row r="820" spans="1:48">
      <c r="A820">
        <v>819</v>
      </c>
      <c r="B820" s="2">
        <v>46196</v>
      </c>
      <c r="C820" t="s">
        <v>26</v>
      </c>
      <c r="D820" t="s">
        <v>77</v>
      </c>
      <c r="E820" t="s">
        <v>105</v>
      </c>
      <c r="F820" t="s">
        <v>57</v>
      </c>
      <c r="G820" t="s">
        <v>103</v>
      </c>
      <c r="H820" t="s">
        <v>922</v>
      </c>
      <c r="I820" t="s">
        <v>113</v>
      </c>
      <c r="J820" s="4">
        <v>636</v>
      </c>
      <c r="K820" s="4">
        <v>462</v>
      </c>
      <c r="L820" s="4">
        <v>421</v>
      </c>
      <c r="M820" s="4">
        <v>41</v>
      </c>
      <c r="N820" s="4">
        <v>10</v>
      </c>
      <c r="O820" s="4">
        <v>43</v>
      </c>
      <c r="P820" t="s">
        <v>81</v>
      </c>
      <c r="Q820" s="4">
        <v>57</v>
      </c>
      <c r="R820" s="4">
        <v>60</v>
      </c>
      <c r="S820" s="4">
        <v>75.2</v>
      </c>
      <c r="T820" s="5">
        <v>2.19</v>
      </c>
      <c r="U820" s="5">
        <v>20.52</v>
      </c>
      <c r="V820" s="43">
        <v>12059.4</v>
      </c>
      <c r="W820" s="5">
        <v>7.37</v>
      </c>
      <c r="X820" s="6" t="s">
        <v>89</v>
      </c>
      <c r="Y820" s="4">
        <v>32</v>
      </c>
      <c r="Z820" s="43">
        <v>19594.400000000001</v>
      </c>
      <c r="AA820" s="8">
        <f t="shared" si="264"/>
        <v>0.72641509433962259</v>
      </c>
      <c r="AB820" s="8">
        <f t="shared" si="265"/>
        <v>8.8744588744588751E-2</v>
      </c>
      <c r="AC820" s="8">
        <f t="shared" si="266"/>
        <v>2.1645021645021644E-2</v>
      </c>
      <c r="AD820" s="8">
        <f t="shared" si="267"/>
        <v>0.91125541125541121</v>
      </c>
      <c r="AE820" s="11">
        <f t="shared" si="268"/>
        <v>0.71666666666666667</v>
      </c>
      <c r="AF820" s="11">
        <f t="shared" si="269"/>
        <v>60</v>
      </c>
      <c r="AG820" s="11">
        <f t="shared" si="270"/>
        <v>7.7</v>
      </c>
      <c r="AH820" s="13">
        <f t="shared" si="271"/>
        <v>9.3533333333333335</v>
      </c>
      <c r="AI820">
        <f t="shared" si="272"/>
        <v>10.07</v>
      </c>
      <c r="AJ820" s="14">
        <f t="shared" si="273"/>
        <v>0.92883151274412445</v>
      </c>
      <c r="AK820">
        <f t="shared" si="274"/>
        <v>63.157894736842103</v>
      </c>
      <c r="AL820" s="8">
        <f t="shared" si="275"/>
        <v>0.95000000000000007</v>
      </c>
      <c r="AM820" s="8">
        <f t="shared" si="276"/>
        <v>0.91125541125541121</v>
      </c>
      <c r="AN820" s="16">
        <f t="shared" si="277"/>
        <v>0.80408260502600126</v>
      </c>
      <c r="AO820" s="16">
        <f t="shared" si="278"/>
        <v>0.85793308656833833</v>
      </c>
      <c r="AP820" s="17">
        <f t="shared" si="279"/>
        <v>12059.4</v>
      </c>
      <c r="AQ820" s="17">
        <f t="shared" si="280"/>
        <v>26.1025974025974</v>
      </c>
      <c r="AR820" s="17">
        <f t="shared" si="281"/>
        <v>7535.0000000000018</v>
      </c>
      <c r="AS820" s="17">
        <f t="shared" si="282"/>
        <v>16.309523809523814</v>
      </c>
      <c r="AT820" s="18" t="str">
        <f t="shared" si="283"/>
        <v>High</v>
      </c>
      <c r="AU820" s="16" t="str">
        <f t="shared" si="284"/>
        <v>Warning</v>
      </c>
      <c r="AV820" s="17">
        <f t="shared" si="285"/>
        <v>261.02597402597399</v>
      </c>
    </row>
    <row r="821" spans="1:48">
      <c r="A821">
        <v>820</v>
      </c>
      <c r="B821" s="2">
        <v>46105</v>
      </c>
      <c r="C821" t="s">
        <v>26</v>
      </c>
      <c r="D821" t="s">
        <v>108</v>
      </c>
      <c r="E821" t="s">
        <v>109</v>
      </c>
      <c r="F821" t="s">
        <v>57</v>
      </c>
      <c r="G821" t="s">
        <v>103</v>
      </c>
      <c r="H821" t="s">
        <v>923</v>
      </c>
      <c r="I821" t="s">
        <v>100</v>
      </c>
      <c r="J821" s="4">
        <v>624</v>
      </c>
      <c r="K821" s="4">
        <v>369</v>
      </c>
      <c r="L821" s="4">
        <v>324</v>
      </c>
      <c r="M821" s="4">
        <v>45</v>
      </c>
      <c r="N821" s="4">
        <v>10</v>
      </c>
      <c r="O821" s="4">
        <v>175</v>
      </c>
      <c r="P821" t="s">
        <v>73</v>
      </c>
      <c r="Q821" s="4">
        <v>57</v>
      </c>
      <c r="R821" s="4">
        <v>59</v>
      </c>
      <c r="S821" s="4">
        <v>72.900000000000006</v>
      </c>
      <c r="T821" s="5">
        <v>3.14</v>
      </c>
      <c r="U821" s="5">
        <v>26.68</v>
      </c>
      <c r="V821" s="43">
        <v>9859.27</v>
      </c>
      <c r="W821" s="5">
        <v>4.76</v>
      </c>
      <c r="X821" s="6" t="s">
        <v>34</v>
      </c>
      <c r="Y821" s="4">
        <v>34</v>
      </c>
      <c r="Z821" s="43">
        <v>14560.66</v>
      </c>
      <c r="AA821" s="8">
        <f t="shared" si="264"/>
        <v>0.59134615384615385</v>
      </c>
      <c r="AB821" s="8">
        <f t="shared" si="265"/>
        <v>0.12195121951219512</v>
      </c>
      <c r="AC821" s="8">
        <f t="shared" si="266"/>
        <v>2.7100271002710029E-2</v>
      </c>
      <c r="AD821" s="8">
        <f t="shared" si="267"/>
        <v>0.87804878048780488</v>
      </c>
      <c r="AE821" s="11">
        <f t="shared" si="268"/>
        <v>2.9166666666666665</v>
      </c>
      <c r="AF821" s="11">
        <f t="shared" si="269"/>
        <v>61.016949152542374</v>
      </c>
      <c r="AG821" s="11">
        <f t="shared" si="270"/>
        <v>6.0475000000000003</v>
      </c>
      <c r="AH821" s="13">
        <f t="shared" si="271"/>
        <v>6.9633333333333347</v>
      </c>
      <c r="AI821">
        <f t="shared" si="272"/>
        <v>9.8800000000000008</v>
      </c>
      <c r="AJ821" s="14">
        <f t="shared" si="273"/>
        <v>0.70479082321187592</v>
      </c>
      <c r="AK821">
        <f t="shared" si="274"/>
        <v>63.157894736842103</v>
      </c>
      <c r="AL821" s="8">
        <f t="shared" si="275"/>
        <v>0.96610169491525433</v>
      </c>
      <c r="AM821" s="8">
        <f t="shared" si="276"/>
        <v>0.87804878048780488</v>
      </c>
      <c r="AN821" s="16">
        <f t="shared" si="277"/>
        <v>0.5978630711991606</v>
      </c>
      <c r="AO821" s="16">
        <f t="shared" si="278"/>
        <v>0.85823060304094789</v>
      </c>
      <c r="AP821" s="17">
        <f t="shared" si="279"/>
        <v>9859.27</v>
      </c>
      <c r="AQ821" s="17">
        <f t="shared" si="280"/>
        <v>26.718888888888891</v>
      </c>
      <c r="AR821" s="17">
        <f t="shared" si="281"/>
        <v>4701.3899999999994</v>
      </c>
      <c r="AS821" s="17">
        <f t="shared" si="282"/>
        <v>12.740894308943087</v>
      </c>
      <c r="AT821" s="18" t="str">
        <f t="shared" si="283"/>
        <v>High</v>
      </c>
      <c r="AU821" s="16" t="str">
        <f t="shared" si="284"/>
        <v>Critical</v>
      </c>
      <c r="AV821" s="17">
        <f t="shared" si="285"/>
        <v>267.18888888888893</v>
      </c>
    </row>
    <row r="822" spans="1:48">
      <c r="A822">
        <v>821</v>
      </c>
      <c r="B822" s="2">
        <v>46171</v>
      </c>
      <c r="C822" t="s">
        <v>26</v>
      </c>
      <c r="D822" t="s">
        <v>55</v>
      </c>
      <c r="E822" t="s">
        <v>98</v>
      </c>
      <c r="F822" t="s">
        <v>57</v>
      </c>
      <c r="G822" t="s">
        <v>47</v>
      </c>
      <c r="H822" t="s">
        <v>924</v>
      </c>
      <c r="I822" t="s">
        <v>86</v>
      </c>
      <c r="J822" s="4">
        <v>597</v>
      </c>
      <c r="K822" s="4">
        <v>474</v>
      </c>
      <c r="L822" s="4">
        <v>425</v>
      </c>
      <c r="M822" s="4">
        <v>49</v>
      </c>
      <c r="N822" s="4">
        <v>15</v>
      </c>
      <c r="O822" s="4">
        <v>33</v>
      </c>
      <c r="P822" t="s">
        <v>76</v>
      </c>
      <c r="Q822" s="4">
        <v>64</v>
      </c>
      <c r="R822" s="4">
        <v>72</v>
      </c>
      <c r="S822" s="4">
        <v>63.9</v>
      </c>
      <c r="T822" s="5">
        <v>2.66</v>
      </c>
      <c r="U822" s="5">
        <v>20.95</v>
      </c>
      <c r="V822" s="43">
        <v>14710.13</v>
      </c>
      <c r="W822" s="5">
        <v>7.72</v>
      </c>
      <c r="X822" s="6" t="s">
        <v>89</v>
      </c>
      <c r="Y822" s="4">
        <v>13</v>
      </c>
      <c r="Z822" s="43">
        <v>22437.33</v>
      </c>
      <c r="AA822" s="8">
        <f t="shared" si="264"/>
        <v>0.79396984924623115</v>
      </c>
      <c r="AB822" s="8">
        <f t="shared" si="265"/>
        <v>0.10337552742616034</v>
      </c>
      <c r="AC822" s="8">
        <f t="shared" si="266"/>
        <v>3.1645569620253167E-2</v>
      </c>
      <c r="AD822" s="8">
        <f t="shared" si="267"/>
        <v>0.8966244725738397</v>
      </c>
      <c r="AE822" s="11">
        <f t="shared" si="268"/>
        <v>0.55000000000000004</v>
      </c>
      <c r="AF822" s="11">
        <f t="shared" si="269"/>
        <v>50</v>
      </c>
      <c r="AG822" s="11">
        <f t="shared" si="270"/>
        <v>9.48</v>
      </c>
      <c r="AH822" s="13">
        <f t="shared" si="271"/>
        <v>10.063333333333333</v>
      </c>
      <c r="AI822">
        <f t="shared" si="272"/>
        <v>10.613333333333333</v>
      </c>
      <c r="AJ822" s="14">
        <f t="shared" si="273"/>
        <v>0.94817839195979892</v>
      </c>
      <c r="AK822">
        <f t="shared" si="274"/>
        <v>56.25</v>
      </c>
      <c r="AL822" s="8">
        <f t="shared" si="275"/>
        <v>0.88888888888888884</v>
      </c>
      <c r="AM822" s="8">
        <f t="shared" si="276"/>
        <v>0.8966244725738397</v>
      </c>
      <c r="AN822" s="16">
        <f t="shared" si="277"/>
        <v>0.75569773386388095</v>
      </c>
      <c r="AO822" s="16">
        <f t="shared" si="278"/>
        <v>0.85967708932895781</v>
      </c>
      <c r="AP822" s="17">
        <f t="shared" si="279"/>
        <v>14710.13</v>
      </c>
      <c r="AQ822" s="17">
        <f t="shared" si="280"/>
        <v>31.034029535864978</v>
      </c>
      <c r="AR822" s="17">
        <f t="shared" si="281"/>
        <v>7727.2000000000025</v>
      </c>
      <c r="AS822" s="17">
        <f t="shared" si="282"/>
        <v>16.302109704641357</v>
      </c>
      <c r="AT822" s="18" t="str">
        <f t="shared" si="283"/>
        <v>Medium</v>
      </c>
      <c r="AU822" s="16" t="str">
        <f t="shared" si="284"/>
        <v>Warning</v>
      </c>
      <c r="AV822" s="17">
        <f t="shared" si="285"/>
        <v>465.51044303797465</v>
      </c>
    </row>
    <row r="823" spans="1:48">
      <c r="A823">
        <v>822</v>
      </c>
      <c r="B823" s="2">
        <v>46112</v>
      </c>
      <c r="C823" t="s">
        <v>26</v>
      </c>
      <c r="D823" t="s">
        <v>77</v>
      </c>
      <c r="E823" t="s">
        <v>78</v>
      </c>
      <c r="F823" t="s">
        <v>42</v>
      </c>
      <c r="G823" t="s">
        <v>47</v>
      </c>
      <c r="H823" t="s">
        <v>925</v>
      </c>
      <c r="I823" t="s">
        <v>132</v>
      </c>
      <c r="J823" s="4">
        <v>666</v>
      </c>
      <c r="K823" s="4">
        <v>655</v>
      </c>
      <c r="L823" s="4">
        <v>615</v>
      </c>
      <c r="M823" s="4">
        <v>40</v>
      </c>
      <c r="N823" s="4">
        <v>17</v>
      </c>
      <c r="O823" s="4">
        <v>0</v>
      </c>
      <c r="P823" t="s">
        <v>39</v>
      </c>
      <c r="Q823" s="4">
        <v>64</v>
      </c>
      <c r="R823" s="4">
        <v>62</v>
      </c>
      <c r="S823" s="4">
        <v>80.900000000000006</v>
      </c>
      <c r="T823" s="5">
        <v>1.89</v>
      </c>
      <c r="U823" s="5">
        <v>25.06</v>
      </c>
      <c r="V823" s="43">
        <v>21131.360000000001</v>
      </c>
      <c r="W823" s="5">
        <v>9.74</v>
      </c>
      <c r="X823" s="6" t="s">
        <v>45</v>
      </c>
      <c r="Y823" s="4">
        <v>16</v>
      </c>
      <c r="Z823" s="43">
        <v>32489.759999999998</v>
      </c>
      <c r="AA823" s="8">
        <f t="shared" si="264"/>
        <v>0.98348348348348347</v>
      </c>
      <c r="AB823" s="8">
        <f t="shared" si="265"/>
        <v>6.1068702290076333E-2</v>
      </c>
      <c r="AC823" s="8">
        <f t="shared" si="266"/>
        <v>2.5954198473282442E-2</v>
      </c>
      <c r="AD823" s="8">
        <f t="shared" si="267"/>
        <v>0.93893129770992367</v>
      </c>
      <c r="AE823" s="11">
        <f t="shared" si="268"/>
        <v>0</v>
      </c>
      <c r="AF823" s="11">
        <f t="shared" si="269"/>
        <v>58.064516129032256</v>
      </c>
      <c r="AG823" s="11">
        <f t="shared" si="270"/>
        <v>11.280555555555555</v>
      </c>
      <c r="AH823" s="13">
        <f t="shared" si="271"/>
        <v>11.84</v>
      </c>
      <c r="AI823">
        <f t="shared" si="272"/>
        <v>11.84</v>
      </c>
      <c r="AJ823" s="14">
        <f t="shared" si="273"/>
        <v>1</v>
      </c>
      <c r="AK823">
        <f t="shared" si="274"/>
        <v>56.25</v>
      </c>
      <c r="AL823" s="8">
        <f t="shared" si="275"/>
        <v>1.032258064516129</v>
      </c>
      <c r="AM823" s="8">
        <f t="shared" si="276"/>
        <v>0.93893129770992367</v>
      </c>
      <c r="AN823" s="16">
        <f t="shared" si="277"/>
        <v>0.96921940408766316</v>
      </c>
      <c r="AO823" s="16">
        <f t="shared" si="278"/>
        <v>0.86025797958295258</v>
      </c>
      <c r="AP823" s="17">
        <f t="shared" si="279"/>
        <v>21131.360000000001</v>
      </c>
      <c r="AQ823" s="17">
        <f t="shared" si="280"/>
        <v>32.261618320610687</v>
      </c>
      <c r="AR823" s="17">
        <f t="shared" si="281"/>
        <v>11358.399999999998</v>
      </c>
      <c r="AS823" s="17">
        <f t="shared" si="282"/>
        <v>17.341068702290073</v>
      </c>
      <c r="AT823" s="18" t="str">
        <f t="shared" si="283"/>
        <v>Low</v>
      </c>
      <c r="AU823" s="16" t="str">
        <f t="shared" si="284"/>
        <v>Normal</v>
      </c>
      <c r="AV823" s="17">
        <f t="shared" si="285"/>
        <v>548.44751145038163</v>
      </c>
    </row>
    <row r="824" spans="1:48">
      <c r="A824">
        <v>823</v>
      </c>
      <c r="B824" s="2">
        <v>46031</v>
      </c>
      <c r="C824" t="s">
        <v>26</v>
      </c>
      <c r="D824" t="s">
        <v>108</v>
      </c>
      <c r="E824" t="s">
        <v>146</v>
      </c>
      <c r="F824" t="s">
        <v>42</v>
      </c>
      <c r="G824" t="s">
        <v>36</v>
      </c>
      <c r="H824" t="s">
        <v>926</v>
      </c>
      <c r="I824" t="s">
        <v>72</v>
      </c>
      <c r="J824" s="4">
        <v>939</v>
      </c>
      <c r="K824" s="4">
        <v>846</v>
      </c>
      <c r="L824" s="4">
        <v>775</v>
      </c>
      <c r="M824" s="4">
        <v>71</v>
      </c>
      <c r="N824" s="4">
        <v>27</v>
      </c>
      <c r="O824" s="4">
        <v>19</v>
      </c>
      <c r="P824" t="s">
        <v>70</v>
      </c>
      <c r="Q824" s="4">
        <v>45</v>
      </c>
      <c r="R824" s="4">
        <v>49</v>
      </c>
      <c r="S824" s="4">
        <v>75.599999999999994</v>
      </c>
      <c r="T824" s="5">
        <v>1.5</v>
      </c>
      <c r="U824" s="5">
        <v>25.94</v>
      </c>
      <c r="V824" s="43">
        <v>17561.61</v>
      </c>
      <c r="W824" s="5">
        <v>8.34</v>
      </c>
      <c r="X824" s="6" t="s">
        <v>34</v>
      </c>
      <c r="Y824" s="4">
        <v>11</v>
      </c>
      <c r="Z824" s="43">
        <v>27859.84</v>
      </c>
      <c r="AA824" s="8">
        <f t="shared" si="264"/>
        <v>0.90095846645367417</v>
      </c>
      <c r="AB824" s="8">
        <f t="shared" si="265"/>
        <v>8.3924349881796687E-2</v>
      </c>
      <c r="AC824" s="8">
        <f t="shared" si="266"/>
        <v>3.1914893617021274E-2</v>
      </c>
      <c r="AD824" s="8">
        <f t="shared" si="267"/>
        <v>0.91607565011820336</v>
      </c>
      <c r="AE824" s="11">
        <f t="shared" si="268"/>
        <v>0.31666666666666665</v>
      </c>
      <c r="AF824" s="11">
        <f t="shared" si="269"/>
        <v>73.469387755102048</v>
      </c>
      <c r="AG824" s="11">
        <f t="shared" si="270"/>
        <v>11.515000000000001</v>
      </c>
      <c r="AH824" s="13">
        <f t="shared" si="271"/>
        <v>11.420833333333334</v>
      </c>
      <c r="AI824">
        <f t="shared" si="272"/>
        <v>11.737500000000001</v>
      </c>
      <c r="AJ824" s="14">
        <f t="shared" si="273"/>
        <v>0.97302094426695063</v>
      </c>
      <c r="AK824">
        <f t="shared" si="274"/>
        <v>80</v>
      </c>
      <c r="AL824" s="8">
        <f t="shared" si="275"/>
        <v>0.91836734693877564</v>
      </c>
      <c r="AM824" s="8">
        <f t="shared" si="276"/>
        <v>0.91607565011820336</v>
      </c>
      <c r="AN824" s="16">
        <f t="shared" si="277"/>
        <v>0.81859664764099749</v>
      </c>
      <c r="AO824" s="16">
        <f t="shared" si="278"/>
        <v>0.85964583674865658</v>
      </c>
      <c r="AP824" s="17">
        <f t="shared" si="279"/>
        <v>17561.61</v>
      </c>
      <c r="AQ824" s="17">
        <f t="shared" si="280"/>
        <v>20.758404255319149</v>
      </c>
      <c r="AR824" s="17">
        <f t="shared" si="281"/>
        <v>10298.23</v>
      </c>
      <c r="AS824" s="17">
        <f t="shared" si="282"/>
        <v>12.172848699763593</v>
      </c>
      <c r="AT824" s="18" t="str">
        <f t="shared" si="283"/>
        <v>Low</v>
      </c>
      <c r="AU824" s="16" t="str">
        <f t="shared" si="284"/>
        <v>Warning</v>
      </c>
      <c r="AV824" s="17">
        <f t="shared" si="285"/>
        <v>560.47691489361705</v>
      </c>
    </row>
    <row r="825" spans="1:48">
      <c r="A825">
        <v>824</v>
      </c>
      <c r="B825" s="2">
        <v>46072</v>
      </c>
      <c r="C825" t="s">
        <v>46</v>
      </c>
      <c r="D825" t="s">
        <v>27</v>
      </c>
      <c r="E825" t="s">
        <v>51</v>
      </c>
      <c r="F825" t="s">
        <v>42</v>
      </c>
      <c r="G825" t="s">
        <v>58</v>
      </c>
      <c r="H825" t="s">
        <v>927</v>
      </c>
      <c r="I825" t="s">
        <v>149</v>
      </c>
      <c r="J825" s="4">
        <v>755</v>
      </c>
      <c r="K825" s="4">
        <v>704</v>
      </c>
      <c r="L825" s="4">
        <v>685</v>
      </c>
      <c r="M825" s="4">
        <v>19</v>
      </c>
      <c r="N825" s="4">
        <v>4</v>
      </c>
      <c r="O825" s="4">
        <v>59</v>
      </c>
      <c r="P825" t="s">
        <v>33</v>
      </c>
      <c r="Q825" s="4">
        <v>49</v>
      </c>
      <c r="R825" s="4">
        <v>53</v>
      </c>
      <c r="S825" s="4">
        <v>74.400000000000006</v>
      </c>
      <c r="T825" s="5">
        <v>1.79</v>
      </c>
      <c r="U825" s="5">
        <v>28.81</v>
      </c>
      <c r="V825" s="43">
        <v>14807.68</v>
      </c>
      <c r="W825" s="5">
        <v>7.54</v>
      </c>
      <c r="X825" s="6" t="s">
        <v>34</v>
      </c>
      <c r="Y825" s="4">
        <v>35</v>
      </c>
      <c r="Z825" s="43">
        <v>25279.84</v>
      </c>
      <c r="AA825" s="8">
        <f t="shared" si="264"/>
        <v>0.93245033112582787</v>
      </c>
      <c r="AB825" s="8">
        <f t="shared" si="265"/>
        <v>2.6988636363636364E-2</v>
      </c>
      <c r="AC825" s="8">
        <f t="shared" si="266"/>
        <v>5.681818181818182E-3</v>
      </c>
      <c r="AD825" s="8">
        <f t="shared" si="267"/>
        <v>0.97301136363636365</v>
      </c>
      <c r="AE825" s="11">
        <f t="shared" si="268"/>
        <v>0.98333333333333328</v>
      </c>
      <c r="AF825" s="11">
        <f t="shared" si="269"/>
        <v>67.924528301886795</v>
      </c>
      <c r="AG825" s="11">
        <f t="shared" si="270"/>
        <v>10.364444444444445</v>
      </c>
      <c r="AH825" s="13">
        <f t="shared" si="271"/>
        <v>9.2930555555555561</v>
      </c>
      <c r="AI825">
        <f t="shared" si="272"/>
        <v>10.276388888888889</v>
      </c>
      <c r="AJ825" s="14">
        <f t="shared" si="273"/>
        <v>0.90431139343154487</v>
      </c>
      <c r="AK825">
        <f t="shared" si="274"/>
        <v>73.469387755102048</v>
      </c>
      <c r="AL825" s="8">
        <f t="shared" si="275"/>
        <v>0.92452830188679236</v>
      </c>
      <c r="AM825" s="8">
        <f t="shared" si="276"/>
        <v>0.97301136363636365</v>
      </c>
      <c r="AN825" s="16">
        <f t="shared" si="277"/>
        <v>0.81349731776720091</v>
      </c>
      <c r="AO825" s="16">
        <f t="shared" si="278"/>
        <v>0.85987775307129877</v>
      </c>
      <c r="AP825" s="17">
        <f t="shared" si="279"/>
        <v>14807.68</v>
      </c>
      <c r="AQ825" s="17">
        <f t="shared" si="280"/>
        <v>21.033636363636365</v>
      </c>
      <c r="AR825" s="17">
        <f t="shared" si="281"/>
        <v>10472.16</v>
      </c>
      <c r="AS825" s="17">
        <f t="shared" si="282"/>
        <v>14.875227272727273</v>
      </c>
      <c r="AT825" s="18" t="str">
        <f t="shared" si="283"/>
        <v>High</v>
      </c>
      <c r="AU825" s="16" t="str">
        <f t="shared" si="284"/>
        <v>Warning</v>
      </c>
      <c r="AV825" s="17">
        <f t="shared" si="285"/>
        <v>84.13454545454546</v>
      </c>
    </row>
    <row r="826" spans="1:48">
      <c r="A826">
        <v>825</v>
      </c>
      <c r="B826" s="2">
        <v>46199</v>
      </c>
      <c r="C826" t="s">
        <v>46</v>
      </c>
      <c r="D826" t="s">
        <v>55</v>
      </c>
      <c r="E826" t="s">
        <v>92</v>
      </c>
      <c r="F826" t="s">
        <v>29</v>
      </c>
      <c r="G826" t="s">
        <v>103</v>
      </c>
      <c r="H826" t="s">
        <v>928</v>
      </c>
      <c r="I826" t="s">
        <v>44</v>
      </c>
      <c r="J826" s="4">
        <v>589</v>
      </c>
      <c r="K826" s="4">
        <v>618</v>
      </c>
      <c r="L826" s="4">
        <v>589</v>
      </c>
      <c r="M826" s="4">
        <v>29</v>
      </c>
      <c r="N826" s="4">
        <v>6</v>
      </c>
      <c r="O826" s="4">
        <v>0</v>
      </c>
      <c r="P826" t="s">
        <v>39</v>
      </c>
      <c r="Q826" s="4">
        <v>57</v>
      </c>
      <c r="R826" s="4">
        <v>60</v>
      </c>
      <c r="S826" s="4">
        <v>74.099999999999994</v>
      </c>
      <c r="T826" s="5">
        <v>1.9</v>
      </c>
      <c r="U826" s="5">
        <v>23.33</v>
      </c>
      <c r="V826" s="43">
        <v>16924.88</v>
      </c>
      <c r="W826" s="5">
        <v>9.59</v>
      </c>
      <c r="X826" s="6" t="s">
        <v>89</v>
      </c>
      <c r="Y826" s="4">
        <v>28</v>
      </c>
      <c r="Z826" s="43">
        <v>27052.82</v>
      </c>
      <c r="AA826" s="8">
        <f t="shared" si="264"/>
        <v>1.0492359932088284</v>
      </c>
      <c r="AB826" s="8">
        <f t="shared" si="265"/>
        <v>4.6925566343042069E-2</v>
      </c>
      <c r="AC826" s="8">
        <f t="shared" si="266"/>
        <v>9.7087378640776691E-3</v>
      </c>
      <c r="AD826" s="8">
        <f t="shared" si="267"/>
        <v>0.95307443365695788</v>
      </c>
      <c r="AE826" s="11">
        <f t="shared" si="268"/>
        <v>0</v>
      </c>
      <c r="AF826" s="11">
        <f t="shared" si="269"/>
        <v>60</v>
      </c>
      <c r="AG826" s="11">
        <f t="shared" si="270"/>
        <v>10.3</v>
      </c>
      <c r="AH826" s="13">
        <f t="shared" si="271"/>
        <v>9.3258333333333336</v>
      </c>
      <c r="AI826">
        <f t="shared" si="272"/>
        <v>9.3258333333333336</v>
      </c>
      <c r="AJ826" s="14">
        <f t="shared" si="273"/>
        <v>1</v>
      </c>
      <c r="AK826">
        <f t="shared" si="274"/>
        <v>63.157894736842103</v>
      </c>
      <c r="AL826" s="8">
        <f t="shared" si="275"/>
        <v>0.95000000000000007</v>
      </c>
      <c r="AM826" s="8">
        <f t="shared" si="276"/>
        <v>0.95307443365695788</v>
      </c>
      <c r="AN826" s="16">
        <f t="shared" si="277"/>
        <v>0.90542071197411</v>
      </c>
      <c r="AO826" s="16">
        <f t="shared" si="278"/>
        <v>0.86014127827189024</v>
      </c>
      <c r="AP826" s="17">
        <f t="shared" si="279"/>
        <v>16924.88</v>
      </c>
      <c r="AQ826" s="17">
        <f t="shared" si="280"/>
        <v>27.386537216828479</v>
      </c>
      <c r="AR826" s="17">
        <f t="shared" si="281"/>
        <v>10127.939999999999</v>
      </c>
      <c r="AS826" s="17">
        <f t="shared" si="282"/>
        <v>16.388252427184465</v>
      </c>
      <c r="AT826" s="18" t="str">
        <f t="shared" si="283"/>
        <v>Medium</v>
      </c>
      <c r="AU826" s="16" t="str">
        <f t="shared" si="284"/>
        <v>Normal</v>
      </c>
      <c r="AV826" s="17">
        <f t="shared" si="285"/>
        <v>164.31922330097086</v>
      </c>
    </row>
    <row r="827" spans="1:48">
      <c r="A827">
        <v>826</v>
      </c>
      <c r="B827" s="2">
        <v>46122</v>
      </c>
      <c r="C827" t="s">
        <v>46</v>
      </c>
      <c r="D827" t="s">
        <v>55</v>
      </c>
      <c r="E827" t="s">
        <v>98</v>
      </c>
      <c r="F827" t="s">
        <v>29</v>
      </c>
      <c r="G827" t="s">
        <v>30</v>
      </c>
      <c r="H827" t="s">
        <v>929</v>
      </c>
      <c r="I827" t="s">
        <v>119</v>
      </c>
      <c r="J827" s="4">
        <v>973</v>
      </c>
      <c r="K827" s="4">
        <v>750</v>
      </c>
      <c r="L827" s="4">
        <v>677</v>
      </c>
      <c r="M827" s="4">
        <v>73</v>
      </c>
      <c r="N827" s="4">
        <v>14</v>
      </c>
      <c r="O827" s="4">
        <v>172</v>
      </c>
      <c r="P827" t="s">
        <v>81</v>
      </c>
      <c r="Q827" s="4">
        <v>42</v>
      </c>
      <c r="R827" s="4">
        <v>43</v>
      </c>
      <c r="S827" s="4">
        <v>77</v>
      </c>
      <c r="T827" s="5">
        <v>2.4700000000000002</v>
      </c>
      <c r="U827" s="5">
        <v>33.619999999999997</v>
      </c>
      <c r="V827" s="43">
        <v>13207.7</v>
      </c>
      <c r="W827" s="5">
        <v>6.52</v>
      </c>
      <c r="X827" s="6" t="s">
        <v>34</v>
      </c>
      <c r="Y827" s="4">
        <v>20</v>
      </c>
      <c r="Z827" s="43">
        <v>21029.68</v>
      </c>
      <c r="AA827" s="8">
        <f t="shared" si="264"/>
        <v>0.77081192189105863</v>
      </c>
      <c r="AB827" s="8">
        <f t="shared" si="265"/>
        <v>9.7333333333333327E-2</v>
      </c>
      <c r="AC827" s="8">
        <f t="shared" si="266"/>
        <v>1.8666666666666668E-2</v>
      </c>
      <c r="AD827" s="8">
        <f t="shared" si="267"/>
        <v>0.90266666666666662</v>
      </c>
      <c r="AE827" s="11">
        <f t="shared" si="268"/>
        <v>2.8666666666666667</v>
      </c>
      <c r="AF827" s="11">
        <f t="shared" si="269"/>
        <v>83.720930232558146</v>
      </c>
      <c r="AG827" s="11">
        <f t="shared" si="270"/>
        <v>8.9583333333333339</v>
      </c>
      <c r="AH827" s="13">
        <f t="shared" si="271"/>
        <v>8.4849999999999994</v>
      </c>
      <c r="AI827">
        <f t="shared" si="272"/>
        <v>11.351666666666667</v>
      </c>
      <c r="AJ827" s="14">
        <f t="shared" si="273"/>
        <v>0.74746733225664364</v>
      </c>
      <c r="AK827">
        <f t="shared" si="274"/>
        <v>85.714285714285708</v>
      </c>
      <c r="AL827" s="8">
        <f t="shared" si="275"/>
        <v>0.97674418604651181</v>
      </c>
      <c r="AM827" s="8">
        <f t="shared" si="276"/>
        <v>0.90266666666666662</v>
      </c>
      <c r="AN827" s="16">
        <f t="shared" si="277"/>
        <v>0.65902282559334602</v>
      </c>
      <c r="AO827" s="16">
        <f t="shared" si="278"/>
        <v>0.85988253865073472</v>
      </c>
      <c r="AP827" s="17">
        <f t="shared" si="279"/>
        <v>13207.7</v>
      </c>
      <c r="AQ827" s="17">
        <f t="shared" si="280"/>
        <v>17.610266666666668</v>
      </c>
      <c r="AR827" s="17">
        <f t="shared" si="281"/>
        <v>7821.98</v>
      </c>
      <c r="AS827" s="17">
        <f t="shared" si="282"/>
        <v>10.429306666666665</v>
      </c>
      <c r="AT827" s="18" t="str">
        <f t="shared" si="283"/>
        <v>High</v>
      </c>
      <c r="AU827" s="16" t="str">
        <f t="shared" si="284"/>
        <v>Critical</v>
      </c>
      <c r="AV827" s="17">
        <f t="shared" si="285"/>
        <v>246.54373333333336</v>
      </c>
    </row>
    <row r="828" spans="1:48">
      <c r="A828">
        <v>827</v>
      </c>
      <c r="B828" s="2">
        <v>46162</v>
      </c>
      <c r="C828" t="s">
        <v>46</v>
      </c>
      <c r="D828" t="s">
        <v>40</v>
      </c>
      <c r="E828" t="s">
        <v>74</v>
      </c>
      <c r="F828" t="s">
        <v>42</v>
      </c>
      <c r="G828" t="s">
        <v>30</v>
      </c>
      <c r="H828" t="s">
        <v>930</v>
      </c>
      <c r="I828" t="s">
        <v>80</v>
      </c>
      <c r="J828" s="4">
        <v>737</v>
      </c>
      <c r="K828" s="4">
        <v>644</v>
      </c>
      <c r="L828" s="4">
        <v>608</v>
      </c>
      <c r="M828" s="4">
        <v>36</v>
      </c>
      <c r="N828" s="4">
        <v>7</v>
      </c>
      <c r="O828" s="4">
        <v>46</v>
      </c>
      <c r="P828" t="s">
        <v>54</v>
      </c>
      <c r="Q828" s="4">
        <v>42</v>
      </c>
      <c r="R828" s="4">
        <v>45</v>
      </c>
      <c r="S828" s="4">
        <v>70.099999999999994</v>
      </c>
      <c r="T828" s="5">
        <v>1.78</v>
      </c>
      <c r="U828" s="5">
        <v>23.36</v>
      </c>
      <c r="V828" s="43">
        <v>11646.63</v>
      </c>
      <c r="W828" s="5">
        <v>6.46</v>
      </c>
      <c r="X828" s="6" t="s">
        <v>34</v>
      </c>
      <c r="Y828" s="4">
        <v>13</v>
      </c>
      <c r="Z828" s="43">
        <v>19031.740000000002</v>
      </c>
      <c r="AA828" s="8">
        <f t="shared" si="264"/>
        <v>0.87381275440976935</v>
      </c>
      <c r="AB828" s="8">
        <f t="shared" si="265"/>
        <v>5.5900621118012424E-2</v>
      </c>
      <c r="AC828" s="8">
        <f t="shared" si="266"/>
        <v>1.0869565217391304E-2</v>
      </c>
      <c r="AD828" s="8">
        <f t="shared" si="267"/>
        <v>0.94409937888198758</v>
      </c>
      <c r="AE828" s="11">
        <f t="shared" si="268"/>
        <v>0.76666666666666672</v>
      </c>
      <c r="AF828" s="11">
        <f t="shared" si="269"/>
        <v>80</v>
      </c>
      <c r="AG828" s="11">
        <f t="shared" si="270"/>
        <v>8.0500000000000007</v>
      </c>
      <c r="AH828" s="13">
        <f t="shared" si="271"/>
        <v>7.8316666666666661</v>
      </c>
      <c r="AI828">
        <f t="shared" si="272"/>
        <v>8.5983333333333327</v>
      </c>
      <c r="AJ828" s="14">
        <f t="shared" si="273"/>
        <v>0.91083543322349292</v>
      </c>
      <c r="AK828">
        <f t="shared" si="274"/>
        <v>85.714285714285708</v>
      </c>
      <c r="AL828" s="8">
        <f t="shared" si="275"/>
        <v>0.93333333333333335</v>
      </c>
      <c r="AM828" s="8">
        <f t="shared" si="276"/>
        <v>0.94409937888198758</v>
      </c>
      <c r="AN828" s="16">
        <f t="shared" si="277"/>
        <v>0.80259122231867208</v>
      </c>
      <c r="AO828" s="16">
        <f t="shared" si="278"/>
        <v>0.86103690481773132</v>
      </c>
      <c r="AP828" s="17">
        <f t="shared" si="279"/>
        <v>11646.63</v>
      </c>
      <c r="AQ828" s="17">
        <f t="shared" si="280"/>
        <v>18.084829192546582</v>
      </c>
      <c r="AR828" s="17">
        <f t="shared" si="281"/>
        <v>7385.1100000000024</v>
      </c>
      <c r="AS828" s="17">
        <f t="shared" si="282"/>
        <v>11.467562111801247</v>
      </c>
      <c r="AT828" s="18" t="str">
        <f t="shared" si="283"/>
        <v>Low</v>
      </c>
      <c r="AU828" s="16" t="str">
        <f t="shared" si="284"/>
        <v>Warning</v>
      </c>
      <c r="AV828" s="17">
        <f t="shared" si="285"/>
        <v>126.59380434782608</v>
      </c>
    </row>
    <row r="829" spans="1:48">
      <c r="A829">
        <v>828</v>
      </c>
      <c r="B829" s="2">
        <v>46167</v>
      </c>
      <c r="C829" t="s">
        <v>26</v>
      </c>
      <c r="D829" t="s">
        <v>27</v>
      </c>
      <c r="E829" t="s">
        <v>35</v>
      </c>
      <c r="F829" t="s">
        <v>29</v>
      </c>
      <c r="G829" t="s">
        <v>58</v>
      </c>
      <c r="H829" t="s">
        <v>931</v>
      </c>
      <c r="I829" t="s">
        <v>117</v>
      </c>
      <c r="J829" s="4">
        <v>637</v>
      </c>
      <c r="K829" s="4">
        <v>661</v>
      </c>
      <c r="L829" s="4">
        <v>625</v>
      </c>
      <c r="M829" s="4">
        <v>36</v>
      </c>
      <c r="N829" s="4">
        <v>7</v>
      </c>
      <c r="O829" s="4">
        <v>27</v>
      </c>
      <c r="P829" t="s">
        <v>33</v>
      </c>
      <c r="Q829" s="4">
        <v>49</v>
      </c>
      <c r="R829" s="4">
        <v>53</v>
      </c>
      <c r="S829" s="4">
        <v>64.5</v>
      </c>
      <c r="T829" s="5">
        <v>1.77</v>
      </c>
      <c r="U829" s="5">
        <v>22.96</v>
      </c>
      <c r="V829" s="43">
        <v>13878.8</v>
      </c>
      <c r="W829" s="5">
        <v>10.23</v>
      </c>
      <c r="X829" s="6" t="s">
        <v>34</v>
      </c>
      <c r="Y829" s="4">
        <v>33</v>
      </c>
      <c r="Z829" s="43">
        <v>24277.45</v>
      </c>
      <c r="AA829" s="8">
        <f t="shared" si="264"/>
        <v>1.0376766091051806</v>
      </c>
      <c r="AB829" s="8">
        <f t="shared" si="265"/>
        <v>5.4462934947049922E-2</v>
      </c>
      <c r="AC829" s="8">
        <f t="shared" si="266"/>
        <v>1.059001512859304E-2</v>
      </c>
      <c r="AD829" s="8">
        <f t="shared" si="267"/>
        <v>0.9455370650529501</v>
      </c>
      <c r="AE829" s="11">
        <f t="shared" si="268"/>
        <v>0.45</v>
      </c>
      <c r="AF829" s="11">
        <f t="shared" si="269"/>
        <v>67.924528301886795</v>
      </c>
      <c r="AG829" s="11">
        <f t="shared" si="270"/>
        <v>9.7313888888888886</v>
      </c>
      <c r="AH829" s="13">
        <f t="shared" si="271"/>
        <v>8.2202777777777793</v>
      </c>
      <c r="AI829">
        <f t="shared" si="272"/>
        <v>8.6702777777777786</v>
      </c>
      <c r="AJ829" s="14">
        <f t="shared" si="273"/>
        <v>0.94809854868163912</v>
      </c>
      <c r="AK829">
        <f t="shared" si="274"/>
        <v>73.469387755102048</v>
      </c>
      <c r="AL829" s="8">
        <f t="shared" si="275"/>
        <v>0.92452830188679236</v>
      </c>
      <c r="AM829" s="8">
        <f t="shared" si="276"/>
        <v>0.9455370650529501</v>
      </c>
      <c r="AN829" s="16">
        <f t="shared" si="277"/>
        <v>0.82880478558431181</v>
      </c>
      <c r="AO829" s="16">
        <f t="shared" si="278"/>
        <v>0.8613747411327547</v>
      </c>
      <c r="AP829" s="17">
        <f t="shared" si="279"/>
        <v>13878.8</v>
      </c>
      <c r="AQ829" s="17">
        <f t="shared" si="280"/>
        <v>20.996671709531011</v>
      </c>
      <c r="AR829" s="17">
        <f t="shared" si="281"/>
        <v>10398.650000000001</v>
      </c>
      <c r="AS829" s="17">
        <f t="shared" si="282"/>
        <v>15.731694402420578</v>
      </c>
      <c r="AT829" s="18" t="str">
        <f t="shared" si="283"/>
        <v>Medium</v>
      </c>
      <c r="AU829" s="16" t="str">
        <f t="shared" si="284"/>
        <v>Warning</v>
      </c>
      <c r="AV829" s="17">
        <f t="shared" si="285"/>
        <v>146.97670196671709</v>
      </c>
    </row>
    <row r="830" spans="1:48">
      <c r="A830">
        <v>829</v>
      </c>
      <c r="B830" s="2">
        <v>46094</v>
      </c>
      <c r="C830" t="s">
        <v>46</v>
      </c>
      <c r="D830" t="s">
        <v>27</v>
      </c>
      <c r="E830" t="s">
        <v>35</v>
      </c>
      <c r="F830" t="s">
        <v>29</v>
      </c>
      <c r="G830" t="s">
        <v>30</v>
      </c>
      <c r="H830" t="s">
        <v>932</v>
      </c>
      <c r="I830" t="s">
        <v>72</v>
      </c>
      <c r="J830" s="4">
        <v>962</v>
      </c>
      <c r="K830" s="4">
        <v>1026</v>
      </c>
      <c r="L830" s="4">
        <v>962</v>
      </c>
      <c r="M830" s="4">
        <v>64</v>
      </c>
      <c r="N830" s="4">
        <v>14</v>
      </c>
      <c r="O830" s="4">
        <v>25</v>
      </c>
      <c r="P830" t="s">
        <v>83</v>
      </c>
      <c r="Q830" s="4">
        <v>42</v>
      </c>
      <c r="R830" s="4">
        <v>46</v>
      </c>
      <c r="S830" s="4">
        <v>74.8</v>
      </c>
      <c r="T830" s="5">
        <v>1.79</v>
      </c>
      <c r="U830" s="5">
        <v>34.5</v>
      </c>
      <c r="V830" s="43">
        <v>18747.099999999999</v>
      </c>
      <c r="W830" s="5">
        <v>8.19</v>
      </c>
      <c r="X830" s="6" t="s">
        <v>34</v>
      </c>
      <c r="Y830" s="4">
        <v>14</v>
      </c>
      <c r="Z830" s="43">
        <v>31543.82</v>
      </c>
      <c r="AA830" s="8">
        <f t="shared" si="264"/>
        <v>1.0665280665280665</v>
      </c>
      <c r="AB830" s="8">
        <f t="shared" si="265"/>
        <v>6.2378167641325533E-2</v>
      </c>
      <c r="AC830" s="8">
        <f t="shared" si="266"/>
        <v>1.364522417153996E-2</v>
      </c>
      <c r="AD830" s="8">
        <f t="shared" si="267"/>
        <v>0.93762183235867447</v>
      </c>
      <c r="AE830" s="11">
        <f t="shared" si="268"/>
        <v>0.41666666666666669</v>
      </c>
      <c r="AF830" s="11">
        <f t="shared" si="269"/>
        <v>78.260869565217391</v>
      </c>
      <c r="AG830" s="11">
        <f t="shared" si="270"/>
        <v>13.11</v>
      </c>
      <c r="AH830" s="13">
        <f t="shared" si="271"/>
        <v>10.806666666666667</v>
      </c>
      <c r="AI830">
        <f t="shared" si="272"/>
        <v>11.223333333333333</v>
      </c>
      <c r="AJ830" s="14">
        <f t="shared" si="273"/>
        <v>0.96287496287496288</v>
      </c>
      <c r="AK830">
        <f t="shared" si="274"/>
        <v>85.714285714285708</v>
      </c>
      <c r="AL830" s="8">
        <f t="shared" si="275"/>
        <v>0.91304347826086962</v>
      </c>
      <c r="AM830" s="8">
        <f t="shared" si="276"/>
        <v>0.93762183235867447</v>
      </c>
      <c r="AN830" s="16">
        <f t="shared" si="277"/>
        <v>0.82430714467327748</v>
      </c>
      <c r="AO830" s="16">
        <f t="shared" si="278"/>
        <v>0.86156410133943173</v>
      </c>
      <c r="AP830" s="17">
        <f t="shared" si="279"/>
        <v>18747.099999999999</v>
      </c>
      <c r="AQ830" s="17">
        <f t="shared" si="280"/>
        <v>18.272027290448342</v>
      </c>
      <c r="AR830" s="17">
        <f t="shared" si="281"/>
        <v>12796.720000000001</v>
      </c>
      <c r="AS830" s="17">
        <f t="shared" si="282"/>
        <v>12.47243664717349</v>
      </c>
      <c r="AT830" s="18" t="str">
        <f t="shared" si="283"/>
        <v>Low</v>
      </c>
      <c r="AU830" s="16" t="str">
        <f t="shared" si="284"/>
        <v>Warning</v>
      </c>
      <c r="AV830" s="17">
        <f t="shared" si="285"/>
        <v>255.80838206627681</v>
      </c>
    </row>
    <row r="831" spans="1:48">
      <c r="A831">
        <v>830</v>
      </c>
      <c r="B831" s="2">
        <v>46092</v>
      </c>
      <c r="C831" t="s">
        <v>26</v>
      </c>
      <c r="D831" t="s">
        <v>77</v>
      </c>
      <c r="E831" t="s">
        <v>105</v>
      </c>
      <c r="F831" t="s">
        <v>57</v>
      </c>
      <c r="G831" t="s">
        <v>36</v>
      </c>
      <c r="H831" t="s">
        <v>933</v>
      </c>
      <c r="I831" t="s">
        <v>143</v>
      </c>
      <c r="J831" s="4">
        <v>819</v>
      </c>
      <c r="K831" s="4">
        <v>592</v>
      </c>
      <c r="L831" s="4">
        <v>535</v>
      </c>
      <c r="M831" s="4">
        <v>57</v>
      </c>
      <c r="N831" s="4">
        <v>23</v>
      </c>
      <c r="O831" s="4">
        <v>47</v>
      </c>
      <c r="P831" t="s">
        <v>33</v>
      </c>
      <c r="Q831" s="4">
        <v>45</v>
      </c>
      <c r="R831" s="4">
        <v>48</v>
      </c>
      <c r="S831" s="4">
        <v>78</v>
      </c>
      <c r="T831" s="5">
        <v>2.97</v>
      </c>
      <c r="U831" s="5">
        <v>21.99</v>
      </c>
      <c r="V831" s="43">
        <v>12085.93</v>
      </c>
      <c r="W831" s="5">
        <v>7.16</v>
      </c>
      <c r="X831" s="6" t="s">
        <v>50</v>
      </c>
      <c r="Y831" s="4">
        <v>46</v>
      </c>
      <c r="Z831" s="43">
        <v>18190.330000000002</v>
      </c>
      <c r="AA831" s="8">
        <f t="shared" si="264"/>
        <v>0.72283272283272282</v>
      </c>
      <c r="AB831" s="8">
        <f t="shared" si="265"/>
        <v>9.6283783783783786E-2</v>
      </c>
      <c r="AC831" s="8">
        <f t="shared" si="266"/>
        <v>3.885135135135135E-2</v>
      </c>
      <c r="AD831" s="8">
        <f t="shared" si="267"/>
        <v>0.90371621621621623</v>
      </c>
      <c r="AE831" s="11">
        <f t="shared" si="268"/>
        <v>0.78333333333333333</v>
      </c>
      <c r="AF831" s="11">
        <f t="shared" si="269"/>
        <v>75</v>
      </c>
      <c r="AG831" s="11">
        <f t="shared" si="270"/>
        <v>7.8933333333333335</v>
      </c>
      <c r="AH831" s="13">
        <f t="shared" si="271"/>
        <v>9.4541666666666675</v>
      </c>
      <c r="AI831">
        <f t="shared" si="272"/>
        <v>10.237500000000001</v>
      </c>
      <c r="AJ831" s="14">
        <f t="shared" si="273"/>
        <v>0.9234839234839235</v>
      </c>
      <c r="AK831">
        <f t="shared" si="274"/>
        <v>80</v>
      </c>
      <c r="AL831" s="8">
        <f t="shared" si="275"/>
        <v>0.9375</v>
      </c>
      <c r="AM831" s="8">
        <f t="shared" si="276"/>
        <v>0.90371621621621623</v>
      </c>
      <c r="AN831" s="16">
        <f t="shared" si="277"/>
        <v>0.78240693475068479</v>
      </c>
      <c r="AO831" s="16">
        <f t="shared" si="278"/>
        <v>0.86178197827899994</v>
      </c>
      <c r="AP831" s="17">
        <f t="shared" si="279"/>
        <v>12085.93</v>
      </c>
      <c r="AQ831" s="17">
        <f t="shared" si="280"/>
        <v>20.415422297297297</v>
      </c>
      <c r="AR831" s="17">
        <f t="shared" si="281"/>
        <v>6104.4000000000015</v>
      </c>
      <c r="AS831" s="17">
        <f t="shared" si="282"/>
        <v>10.311486486486489</v>
      </c>
      <c r="AT831" s="18" t="str">
        <f t="shared" si="283"/>
        <v>High</v>
      </c>
      <c r="AU831" s="16" t="str">
        <f t="shared" si="284"/>
        <v>Warning</v>
      </c>
      <c r="AV831" s="17">
        <f t="shared" si="285"/>
        <v>469.55471283783783</v>
      </c>
    </row>
    <row r="832" spans="1:48">
      <c r="A832">
        <v>831</v>
      </c>
      <c r="B832" s="2">
        <v>46196</v>
      </c>
      <c r="C832" t="s">
        <v>26</v>
      </c>
      <c r="D832" t="s">
        <v>108</v>
      </c>
      <c r="E832" t="s">
        <v>130</v>
      </c>
      <c r="F832" t="s">
        <v>57</v>
      </c>
      <c r="G832" t="s">
        <v>58</v>
      </c>
      <c r="H832" t="s">
        <v>934</v>
      </c>
      <c r="I832" t="s">
        <v>107</v>
      </c>
      <c r="J832" s="4">
        <v>799</v>
      </c>
      <c r="K832" s="4">
        <v>644</v>
      </c>
      <c r="L832" s="4">
        <v>600</v>
      </c>
      <c r="M832" s="4">
        <v>44</v>
      </c>
      <c r="N832" s="4">
        <v>14</v>
      </c>
      <c r="O832" s="4">
        <v>23</v>
      </c>
      <c r="P832" t="s">
        <v>73</v>
      </c>
      <c r="Q832" s="4">
        <v>49</v>
      </c>
      <c r="R832" s="4">
        <v>49</v>
      </c>
      <c r="S832" s="4">
        <v>70.3</v>
      </c>
      <c r="T832" s="5">
        <v>2.25</v>
      </c>
      <c r="U832" s="5">
        <v>22.92</v>
      </c>
      <c r="V832" s="43">
        <v>13803.38</v>
      </c>
      <c r="W832" s="5">
        <v>7.42</v>
      </c>
      <c r="X832" s="6" t="s">
        <v>45</v>
      </c>
      <c r="Y832" s="4">
        <v>29</v>
      </c>
      <c r="Z832" s="43">
        <v>22681.84</v>
      </c>
      <c r="AA832" s="8">
        <f t="shared" si="264"/>
        <v>0.80600750938673338</v>
      </c>
      <c r="AB832" s="8">
        <f t="shared" si="265"/>
        <v>6.8322981366459631E-2</v>
      </c>
      <c r="AC832" s="8">
        <f t="shared" si="266"/>
        <v>2.1739130434782608E-2</v>
      </c>
      <c r="AD832" s="8">
        <f t="shared" si="267"/>
        <v>0.93167701863354035</v>
      </c>
      <c r="AE832" s="11">
        <f t="shared" si="268"/>
        <v>0.38333333333333336</v>
      </c>
      <c r="AF832" s="11">
        <f t="shared" si="269"/>
        <v>73.469387755102048</v>
      </c>
      <c r="AG832" s="11">
        <f t="shared" si="270"/>
        <v>8.7655555555555562</v>
      </c>
      <c r="AH832" s="13">
        <f t="shared" si="271"/>
        <v>10.491944444444444</v>
      </c>
      <c r="AI832">
        <f t="shared" si="272"/>
        <v>10.875277777777777</v>
      </c>
      <c r="AJ832" s="14">
        <f t="shared" si="273"/>
        <v>0.96475185819008458</v>
      </c>
      <c r="AK832">
        <f t="shared" si="274"/>
        <v>73.469387755102048</v>
      </c>
      <c r="AL832" s="8">
        <f t="shared" si="275"/>
        <v>1</v>
      </c>
      <c r="AM832" s="8">
        <f t="shared" si="276"/>
        <v>0.93167701863354035</v>
      </c>
      <c r="AN832" s="16">
        <f t="shared" si="277"/>
        <v>0.89883713495970607</v>
      </c>
      <c r="AO832" s="16">
        <f t="shared" si="278"/>
        <v>0.86224889029975482</v>
      </c>
      <c r="AP832" s="17">
        <f t="shared" si="279"/>
        <v>13803.38</v>
      </c>
      <c r="AQ832" s="17">
        <f t="shared" si="280"/>
        <v>21.433819875776397</v>
      </c>
      <c r="AR832" s="17">
        <f t="shared" si="281"/>
        <v>8878.4600000000009</v>
      </c>
      <c r="AS832" s="17">
        <f t="shared" si="282"/>
        <v>13.786428571428573</v>
      </c>
      <c r="AT832" s="18" t="str">
        <f t="shared" si="283"/>
        <v>Medium</v>
      </c>
      <c r="AU832" s="16" t="str">
        <f t="shared" si="284"/>
        <v>Normal</v>
      </c>
      <c r="AV832" s="17">
        <f t="shared" si="285"/>
        <v>300.07347826086954</v>
      </c>
    </row>
    <row r="833" spans="1:48">
      <c r="A833">
        <v>832</v>
      </c>
      <c r="B833" s="2">
        <v>46145</v>
      </c>
      <c r="C833" t="s">
        <v>46</v>
      </c>
      <c r="D833" t="s">
        <v>55</v>
      </c>
      <c r="E833" t="s">
        <v>92</v>
      </c>
      <c r="F833" t="s">
        <v>42</v>
      </c>
      <c r="G833" t="s">
        <v>30</v>
      </c>
      <c r="H833" t="s">
        <v>935</v>
      </c>
      <c r="I833" t="s">
        <v>69</v>
      </c>
      <c r="J833" s="4">
        <v>750</v>
      </c>
      <c r="K833" s="4">
        <v>773</v>
      </c>
      <c r="L833" s="4">
        <v>736</v>
      </c>
      <c r="M833" s="4">
        <v>37</v>
      </c>
      <c r="N833" s="4">
        <v>15</v>
      </c>
      <c r="O833" s="4">
        <v>8</v>
      </c>
      <c r="P833" t="s">
        <v>83</v>
      </c>
      <c r="Q833" s="4">
        <v>42</v>
      </c>
      <c r="R833" s="4">
        <v>40</v>
      </c>
      <c r="S833" s="4">
        <v>72</v>
      </c>
      <c r="T833" s="5">
        <v>1.57</v>
      </c>
      <c r="U833" s="5">
        <v>31.77</v>
      </c>
      <c r="V833" s="43">
        <v>13498.29</v>
      </c>
      <c r="W833" s="5">
        <v>8.41</v>
      </c>
      <c r="X833" s="6" t="s">
        <v>89</v>
      </c>
      <c r="Y833" s="4">
        <v>21</v>
      </c>
      <c r="Z833" s="43">
        <v>23030.04</v>
      </c>
      <c r="AA833" s="8">
        <f t="shared" si="264"/>
        <v>1.0306666666666666</v>
      </c>
      <c r="AB833" s="8">
        <f t="shared" si="265"/>
        <v>4.7865459249676584E-2</v>
      </c>
      <c r="AC833" s="8">
        <f t="shared" si="266"/>
        <v>1.9404915912031046E-2</v>
      </c>
      <c r="AD833" s="8">
        <f t="shared" si="267"/>
        <v>0.95213454075032344</v>
      </c>
      <c r="AE833" s="11">
        <f t="shared" si="268"/>
        <v>0.13333333333333333</v>
      </c>
      <c r="AF833" s="11">
        <f t="shared" si="269"/>
        <v>90</v>
      </c>
      <c r="AG833" s="11">
        <f t="shared" si="270"/>
        <v>8.5888888888888886</v>
      </c>
      <c r="AH833" s="13">
        <f t="shared" si="271"/>
        <v>8.6166666666666671</v>
      </c>
      <c r="AI833">
        <f t="shared" si="272"/>
        <v>8.75</v>
      </c>
      <c r="AJ833" s="14">
        <f t="shared" si="273"/>
        <v>0.98476190476190484</v>
      </c>
      <c r="AK833">
        <f t="shared" si="274"/>
        <v>85.714285714285708</v>
      </c>
      <c r="AL833" s="8">
        <f t="shared" si="275"/>
        <v>1.05</v>
      </c>
      <c r="AM833" s="8">
        <f t="shared" si="276"/>
        <v>0.95213454075032344</v>
      </c>
      <c r="AN833" s="16">
        <f t="shared" si="277"/>
        <v>0.98450711513583444</v>
      </c>
      <c r="AO833" s="16">
        <f t="shared" si="278"/>
        <v>0.86203239181064273</v>
      </c>
      <c r="AP833" s="17">
        <f t="shared" si="279"/>
        <v>13498.29</v>
      </c>
      <c r="AQ833" s="17">
        <f t="shared" si="280"/>
        <v>17.462212160413973</v>
      </c>
      <c r="AR833" s="17">
        <f t="shared" si="281"/>
        <v>9531.75</v>
      </c>
      <c r="AS833" s="17">
        <f t="shared" si="282"/>
        <v>12.330853816300129</v>
      </c>
      <c r="AT833" s="18" t="str">
        <f t="shared" si="283"/>
        <v>Low</v>
      </c>
      <c r="AU833" s="16" t="str">
        <f t="shared" si="284"/>
        <v>Normal</v>
      </c>
      <c r="AV833" s="17">
        <f t="shared" si="285"/>
        <v>261.9331824062096</v>
      </c>
    </row>
    <row r="834" spans="1:48">
      <c r="A834">
        <v>833</v>
      </c>
      <c r="B834" s="2">
        <v>46134</v>
      </c>
      <c r="C834" t="s">
        <v>46</v>
      </c>
      <c r="D834" t="s">
        <v>27</v>
      </c>
      <c r="E834" t="s">
        <v>51</v>
      </c>
      <c r="F834" t="s">
        <v>29</v>
      </c>
      <c r="G834" t="s">
        <v>36</v>
      </c>
      <c r="H834" t="s">
        <v>936</v>
      </c>
      <c r="I834" t="s">
        <v>154</v>
      </c>
      <c r="J834" s="4">
        <v>783</v>
      </c>
      <c r="K834" s="4">
        <v>795</v>
      </c>
      <c r="L834" s="4">
        <v>768</v>
      </c>
      <c r="M834" s="4">
        <v>27</v>
      </c>
      <c r="N834" s="4">
        <v>11</v>
      </c>
      <c r="O834" s="4">
        <v>21</v>
      </c>
      <c r="P834" t="s">
        <v>61</v>
      </c>
      <c r="Q834" s="4">
        <v>45</v>
      </c>
      <c r="R834" s="4">
        <v>48</v>
      </c>
      <c r="S834" s="4">
        <v>71.5</v>
      </c>
      <c r="T834" s="5">
        <v>1.98</v>
      </c>
      <c r="U834" s="5">
        <v>28.3</v>
      </c>
      <c r="V834" s="43">
        <v>16442.39</v>
      </c>
      <c r="W834" s="5">
        <v>9.08</v>
      </c>
      <c r="X834" s="6" t="s">
        <v>34</v>
      </c>
      <c r="Y834" s="4">
        <v>40</v>
      </c>
      <c r="Z834" s="43">
        <v>26769.84</v>
      </c>
      <c r="AA834" s="8">
        <f t="shared" ref="AA834:AA897" si="286">IFERROR(K834/J834,0)</f>
        <v>1.0153256704980842</v>
      </c>
      <c r="AB834" s="8">
        <f t="shared" ref="AB834:AB897" si="287">IFERROR(M834/K834,0)</f>
        <v>3.3962264150943396E-2</v>
      </c>
      <c r="AC834" s="8">
        <f t="shared" ref="AC834:AC897" si="288">IFERROR(N834/K834,0)</f>
        <v>1.3836477987421384E-2</v>
      </c>
      <c r="AD834" s="8">
        <f t="shared" ref="AD834:AD897" si="289">IFERROR(L834/K834,0)</f>
        <v>0.96603773584905661</v>
      </c>
      <c r="AE834" s="11">
        <f t="shared" ref="AE834:AE897" si="290">IFERROR(O834/60,0)</f>
        <v>0.35</v>
      </c>
      <c r="AF834" s="11">
        <f t="shared" ref="AF834:AF897" si="291">IFERROR(3600/R834,0)</f>
        <v>75</v>
      </c>
      <c r="AG834" s="11">
        <f t="shared" ref="AG834:AG897" si="292">(K834*R834)/3600</f>
        <v>10.6</v>
      </c>
      <c r="AH834" s="13">
        <f t="shared" ref="AH834:AH897" si="293">MAX(0,AI834-AE834)</f>
        <v>9.4375</v>
      </c>
      <c r="AI834">
        <f t="shared" ref="AI834:AI897" si="294">(J834*Q834)/3600</f>
        <v>9.7874999999999996</v>
      </c>
      <c r="AJ834" s="14">
        <f t="shared" ref="AJ834:AJ897" si="295">IFERROR(AH834/AI834,0)</f>
        <v>0.96424010217113665</v>
      </c>
      <c r="AK834">
        <f t="shared" ref="AK834:AK897" si="296">IFERROR(3600/Q834,0)</f>
        <v>80</v>
      </c>
      <c r="AL834" s="8">
        <f t="shared" ref="AL834:AL897" si="297">IFERROR(AF834/AK834,0)</f>
        <v>0.9375</v>
      </c>
      <c r="AM834" s="8">
        <f t="shared" ref="AM834:AM897" si="298">IFERROR(L834/K834,0)</f>
        <v>0.96603773584905661</v>
      </c>
      <c r="AN834" s="16">
        <f t="shared" ref="AN834:AN897" si="299">AJ834*AL834*AM834</f>
        <v>0.87327405479650122</v>
      </c>
      <c r="AO834" s="16">
        <f t="shared" ref="AO834:AO897" si="300">AVERAGE(AN834:AN1833)</f>
        <v>0.86130337560037362</v>
      </c>
      <c r="AP834" s="17">
        <f t="shared" ref="AP834:AP897" si="301">V834</f>
        <v>16442.39</v>
      </c>
      <c r="AQ834" s="17">
        <f t="shared" ref="AQ834:AQ897" si="302">IFERROR(AP834/K834,0)</f>
        <v>20.682251572327043</v>
      </c>
      <c r="AR834" s="17">
        <f t="shared" ref="AR834:AR897" si="303">Z834-AP834</f>
        <v>10327.450000000001</v>
      </c>
      <c r="AS834" s="17">
        <f t="shared" ref="AS834:AS897" si="304">IFERROR(AR834/K834,0)</f>
        <v>12.990503144654088</v>
      </c>
      <c r="AT834" s="18" t="str">
        <f t="shared" ref="AT834:AT897" si="305">IF((Y834&gt;25)+(O834&gt;25)+(S834&gt;73)+(T834&gt;2)&gt;=3,"High",IF((Y834&gt;25)+(O834&gt;25)+(S834&gt;73)+(T834&gt;2)=2,"Medium","Low"))</f>
        <v>Low</v>
      </c>
      <c r="AU834" s="16" t="str">
        <f t="shared" ref="AU834:AU897" si="306">IF(AN834&lt;70%,"Critical",IF(AN834&lt;85%,"Warning","Normal"))</f>
        <v>Normal</v>
      </c>
      <c r="AV834" s="17">
        <f t="shared" ref="AV834:AV897" si="307">IFERROR(N834*AQ834,0)</f>
        <v>227.50476729559747</v>
      </c>
    </row>
    <row r="835" spans="1:48">
      <c r="A835">
        <v>834</v>
      </c>
      <c r="B835" s="2">
        <v>46060</v>
      </c>
      <c r="C835" t="s">
        <v>26</v>
      </c>
      <c r="D835" t="s">
        <v>77</v>
      </c>
      <c r="E835" t="s">
        <v>84</v>
      </c>
      <c r="F835" t="s">
        <v>57</v>
      </c>
      <c r="G835" t="s">
        <v>30</v>
      </c>
      <c r="H835" t="s">
        <v>937</v>
      </c>
      <c r="I835" t="s">
        <v>165</v>
      </c>
      <c r="J835" s="4">
        <v>795</v>
      </c>
      <c r="K835" s="4">
        <v>740</v>
      </c>
      <c r="L835" s="4">
        <v>686</v>
      </c>
      <c r="M835" s="4">
        <v>54</v>
      </c>
      <c r="N835" s="4">
        <v>15</v>
      </c>
      <c r="O835" s="4">
        <v>17</v>
      </c>
      <c r="P835" t="s">
        <v>76</v>
      </c>
      <c r="Q835" s="4">
        <v>42</v>
      </c>
      <c r="R835" s="4">
        <v>46</v>
      </c>
      <c r="S835" s="4">
        <v>73</v>
      </c>
      <c r="T835" s="5">
        <v>2.09</v>
      </c>
      <c r="U835" s="5">
        <v>29.45</v>
      </c>
      <c r="V835" s="43">
        <v>14501.65</v>
      </c>
      <c r="W835" s="5">
        <v>8.09</v>
      </c>
      <c r="X835" s="6" t="s">
        <v>45</v>
      </c>
      <c r="Y835" s="4">
        <v>36</v>
      </c>
      <c r="Z835" s="43">
        <v>22099.759999999998</v>
      </c>
      <c r="AA835" s="8">
        <f t="shared" si="286"/>
        <v>0.9308176100628931</v>
      </c>
      <c r="AB835" s="8">
        <f t="shared" si="287"/>
        <v>7.2972972972972977E-2</v>
      </c>
      <c r="AC835" s="8">
        <f t="shared" si="288"/>
        <v>2.0270270270270271E-2</v>
      </c>
      <c r="AD835" s="8">
        <f t="shared" si="289"/>
        <v>0.927027027027027</v>
      </c>
      <c r="AE835" s="11">
        <f t="shared" si="290"/>
        <v>0.28333333333333333</v>
      </c>
      <c r="AF835" s="11">
        <f t="shared" si="291"/>
        <v>78.260869565217391</v>
      </c>
      <c r="AG835" s="11">
        <f t="shared" si="292"/>
        <v>9.4555555555555557</v>
      </c>
      <c r="AH835" s="13">
        <f t="shared" si="293"/>
        <v>8.9916666666666671</v>
      </c>
      <c r="AI835">
        <f t="shared" si="294"/>
        <v>9.2750000000000004</v>
      </c>
      <c r="AJ835" s="14">
        <f t="shared" si="295"/>
        <v>0.96945193171608268</v>
      </c>
      <c r="AK835">
        <f t="shared" si="296"/>
        <v>85.714285714285708</v>
      </c>
      <c r="AL835" s="8">
        <f t="shared" si="297"/>
        <v>0.91304347826086962</v>
      </c>
      <c r="AM835" s="8">
        <f t="shared" si="298"/>
        <v>0.927027027027027</v>
      </c>
      <c r="AN835" s="16">
        <f t="shared" si="299"/>
        <v>0.82055960800833649</v>
      </c>
      <c r="AO835" s="16">
        <f t="shared" si="300"/>
        <v>0.86123169488662443</v>
      </c>
      <c r="AP835" s="17">
        <f t="shared" si="301"/>
        <v>14501.65</v>
      </c>
      <c r="AQ835" s="17">
        <f t="shared" si="302"/>
        <v>19.596824324324324</v>
      </c>
      <c r="AR835" s="17">
        <f t="shared" si="303"/>
        <v>7598.1099999999988</v>
      </c>
      <c r="AS835" s="17">
        <f t="shared" si="304"/>
        <v>10.267716216216215</v>
      </c>
      <c r="AT835" s="18" t="str">
        <f t="shared" si="305"/>
        <v>Medium</v>
      </c>
      <c r="AU835" s="16" t="str">
        <f t="shared" si="306"/>
        <v>Warning</v>
      </c>
      <c r="AV835" s="17">
        <f t="shared" si="307"/>
        <v>293.95236486486488</v>
      </c>
    </row>
    <row r="836" spans="1:48">
      <c r="A836">
        <v>835</v>
      </c>
      <c r="B836" s="2">
        <v>46023</v>
      </c>
      <c r="C836" t="s">
        <v>26</v>
      </c>
      <c r="D836" t="s">
        <v>27</v>
      </c>
      <c r="E836" t="s">
        <v>35</v>
      </c>
      <c r="F836" t="s">
        <v>29</v>
      </c>
      <c r="G836" t="s">
        <v>36</v>
      </c>
      <c r="H836" t="s">
        <v>938</v>
      </c>
      <c r="I836" t="s">
        <v>143</v>
      </c>
      <c r="J836" s="4">
        <v>727</v>
      </c>
      <c r="K836" s="4">
        <v>763</v>
      </c>
      <c r="L836" s="4">
        <v>720</v>
      </c>
      <c r="M836" s="4">
        <v>43</v>
      </c>
      <c r="N836" s="4">
        <v>13</v>
      </c>
      <c r="O836" s="4">
        <v>0</v>
      </c>
      <c r="P836" t="s">
        <v>39</v>
      </c>
      <c r="Q836" s="4">
        <v>45</v>
      </c>
      <c r="R836" s="4">
        <v>48</v>
      </c>
      <c r="S836" s="4">
        <v>76.5</v>
      </c>
      <c r="T836" s="5">
        <v>2.75</v>
      </c>
      <c r="U836" s="5">
        <v>29.03</v>
      </c>
      <c r="V836" s="43">
        <v>16092</v>
      </c>
      <c r="W836" s="5">
        <v>9.6999999999999993</v>
      </c>
      <c r="X836" s="6" t="s">
        <v>45</v>
      </c>
      <c r="Y836" s="4">
        <v>24</v>
      </c>
      <c r="Z836" s="43">
        <v>25263.17</v>
      </c>
      <c r="AA836" s="8">
        <f t="shared" si="286"/>
        <v>1.0495185694635489</v>
      </c>
      <c r="AB836" s="8">
        <f t="shared" si="287"/>
        <v>5.6356487549148099E-2</v>
      </c>
      <c r="AC836" s="8">
        <f t="shared" si="288"/>
        <v>1.7038007863695939E-2</v>
      </c>
      <c r="AD836" s="8">
        <f t="shared" si="289"/>
        <v>0.94364351245085187</v>
      </c>
      <c r="AE836" s="11">
        <f t="shared" si="290"/>
        <v>0</v>
      </c>
      <c r="AF836" s="11">
        <f t="shared" si="291"/>
        <v>75</v>
      </c>
      <c r="AG836" s="11">
        <f t="shared" si="292"/>
        <v>10.173333333333334</v>
      </c>
      <c r="AH836" s="13">
        <f t="shared" si="293"/>
        <v>9.0875000000000004</v>
      </c>
      <c r="AI836">
        <f t="shared" si="294"/>
        <v>9.0875000000000004</v>
      </c>
      <c r="AJ836" s="14">
        <f t="shared" si="295"/>
        <v>1</v>
      </c>
      <c r="AK836">
        <f t="shared" si="296"/>
        <v>80</v>
      </c>
      <c r="AL836" s="8">
        <f t="shared" si="297"/>
        <v>0.9375</v>
      </c>
      <c r="AM836" s="8">
        <f t="shared" si="298"/>
        <v>0.94364351245085187</v>
      </c>
      <c r="AN836" s="16">
        <f t="shared" si="299"/>
        <v>0.88466579292267367</v>
      </c>
      <c r="AO836" s="16">
        <f t="shared" si="300"/>
        <v>0.86147670745818039</v>
      </c>
      <c r="AP836" s="17">
        <f t="shared" si="301"/>
        <v>16092</v>
      </c>
      <c r="AQ836" s="17">
        <f t="shared" si="302"/>
        <v>21.090432503276539</v>
      </c>
      <c r="AR836" s="17">
        <f t="shared" si="303"/>
        <v>9171.1699999999983</v>
      </c>
      <c r="AS836" s="17">
        <f t="shared" si="304"/>
        <v>12.019882044560941</v>
      </c>
      <c r="AT836" s="18" t="str">
        <f t="shared" si="305"/>
        <v>Medium</v>
      </c>
      <c r="AU836" s="16" t="str">
        <f t="shared" si="306"/>
        <v>Normal</v>
      </c>
      <c r="AV836" s="17">
        <f t="shared" si="307"/>
        <v>274.17562254259502</v>
      </c>
    </row>
    <row r="837" spans="1:48">
      <c r="A837">
        <v>836</v>
      </c>
      <c r="B837" s="2">
        <v>46109</v>
      </c>
      <c r="C837" t="s">
        <v>46</v>
      </c>
      <c r="D837" t="s">
        <v>55</v>
      </c>
      <c r="E837" t="s">
        <v>56</v>
      </c>
      <c r="F837" t="s">
        <v>57</v>
      </c>
      <c r="G837" t="s">
        <v>47</v>
      </c>
      <c r="H837" t="s">
        <v>939</v>
      </c>
      <c r="I837" t="s">
        <v>53</v>
      </c>
      <c r="J837" s="4">
        <v>572</v>
      </c>
      <c r="K837" s="4">
        <v>544</v>
      </c>
      <c r="L837" s="4">
        <v>503</v>
      </c>
      <c r="M837" s="4">
        <v>41</v>
      </c>
      <c r="N837" s="4">
        <v>10</v>
      </c>
      <c r="O837" s="4">
        <v>19</v>
      </c>
      <c r="P837" t="s">
        <v>33</v>
      </c>
      <c r="Q837" s="4">
        <v>64</v>
      </c>
      <c r="R837" s="4">
        <v>69</v>
      </c>
      <c r="S837" s="4">
        <v>75.599999999999994</v>
      </c>
      <c r="T837" s="5">
        <v>1.59</v>
      </c>
      <c r="U837" s="5">
        <v>19.649999999999999</v>
      </c>
      <c r="V837" s="43">
        <v>17315.310000000001</v>
      </c>
      <c r="W837" s="5">
        <v>7.61</v>
      </c>
      <c r="X837" s="6" t="s">
        <v>34</v>
      </c>
      <c r="Y837" s="4">
        <v>16</v>
      </c>
      <c r="Z837" s="43">
        <v>26830.15</v>
      </c>
      <c r="AA837" s="8">
        <f t="shared" si="286"/>
        <v>0.95104895104895104</v>
      </c>
      <c r="AB837" s="8">
        <f t="shared" si="287"/>
        <v>7.5367647058823525E-2</v>
      </c>
      <c r="AC837" s="8">
        <f t="shared" si="288"/>
        <v>1.8382352941176471E-2</v>
      </c>
      <c r="AD837" s="8">
        <f t="shared" si="289"/>
        <v>0.92463235294117652</v>
      </c>
      <c r="AE837" s="11">
        <f t="shared" si="290"/>
        <v>0.31666666666666665</v>
      </c>
      <c r="AF837" s="11">
        <f t="shared" si="291"/>
        <v>52.173913043478258</v>
      </c>
      <c r="AG837" s="11">
        <f t="shared" si="292"/>
        <v>10.426666666666666</v>
      </c>
      <c r="AH837" s="13">
        <f t="shared" si="293"/>
        <v>9.8522222222222222</v>
      </c>
      <c r="AI837">
        <f t="shared" si="294"/>
        <v>10.168888888888889</v>
      </c>
      <c r="AJ837" s="14">
        <f t="shared" si="295"/>
        <v>0.96885926573426573</v>
      </c>
      <c r="AK837">
        <f t="shared" si="296"/>
        <v>56.25</v>
      </c>
      <c r="AL837" s="8">
        <f t="shared" si="297"/>
        <v>0.92753623188405787</v>
      </c>
      <c r="AM837" s="8">
        <f t="shared" si="298"/>
        <v>0.92463235294117652</v>
      </c>
      <c r="AN837" s="16">
        <f t="shared" si="299"/>
        <v>0.83092278033134803</v>
      </c>
      <c r="AO837" s="16">
        <f t="shared" si="300"/>
        <v>0.86133616754627462</v>
      </c>
      <c r="AP837" s="17">
        <f t="shared" si="301"/>
        <v>17315.310000000001</v>
      </c>
      <c r="AQ837" s="17">
        <f t="shared" si="302"/>
        <v>31.829613970588237</v>
      </c>
      <c r="AR837" s="17">
        <f t="shared" si="303"/>
        <v>9514.84</v>
      </c>
      <c r="AS837" s="17">
        <f t="shared" si="304"/>
        <v>17.490514705882354</v>
      </c>
      <c r="AT837" s="18" t="str">
        <f t="shared" si="305"/>
        <v>Low</v>
      </c>
      <c r="AU837" s="16" t="str">
        <f t="shared" si="306"/>
        <v>Warning</v>
      </c>
      <c r="AV837" s="17">
        <f t="shared" si="307"/>
        <v>318.29613970588235</v>
      </c>
    </row>
    <row r="838" spans="1:48">
      <c r="A838">
        <v>837</v>
      </c>
      <c r="B838" s="2">
        <v>46156</v>
      </c>
      <c r="C838" t="s">
        <v>26</v>
      </c>
      <c r="D838" t="s">
        <v>108</v>
      </c>
      <c r="E838" t="s">
        <v>146</v>
      </c>
      <c r="F838" t="s">
        <v>42</v>
      </c>
      <c r="G838" t="s">
        <v>103</v>
      </c>
      <c r="H838" t="s">
        <v>940</v>
      </c>
      <c r="I838" t="s">
        <v>134</v>
      </c>
      <c r="J838" s="4">
        <v>697</v>
      </c>
      <c r="K838" s="4">
        <v>613</v>
      </c>
      <c r="L838" s="4">
        <v>567</v>
      </c>
      <c r="M838" s="4">
        <v>46</v>
      </c>
      <c r="N838" s="4">
        <v>12</v>
      </c>
      <c r="O838" s="4">
        <v>24</v>
      </c>
      <c r="P838" t="s">
        <v>76</v>
      </c>
      <c r="Q838" s="4">
        <v>57</v>
      </c>
      <c r="R838" s="4">
        <v>57</v>
      </c>
      <c r="S838" s="4">
        <v>71.400000000000006</v>
      </c>
      <c r="T838" s="5">
        <v>2.0699999999999998</v>
      </c>
      <c r="U838" s="5">
        <v>20.82</v>
      </c>
      <c r="V838" s="43">
        <v>16681.25</v>
      </c>
      <c r="W838" s="5">
        <v>6.42</v>
      </c>
      <c r="X838" s="6" t="s">
        <v>34</v>
      </c>
      <c r="Y838" s="4">
        <v>3</v>
      </c>
      <c r="Z838" s="43">
        <v>26775.96</v>
      </c>
      <c r="AA838" s="8">
        <f t="shared" si="286"/>
        <v>0.87948350071736014</v>
      </c>
      <c r="AB838" s="8">
        <f t="shared" si="287"/>
        <v>7.5040783034257749E-2</v>
      </c>
      <c r="AC838" s="8">
        <f t="shared" si="288"/>
        <v>1.9575856443719411E-2</v>
      </c>
      <c r="AD838" s="8">
        <f t="shared" si="289"/>
        <v>0.92495921696574224</v>
      </c>
      <c r="AE838" s="11">
        <f t="shared" si="290"/>
        <v>0.4</v>
      </c>
      <c r="AF838" s="11">
        <f t="shared" si="291"/>
        <v>63.157894736842103</v>
      </c>
      <c r="AG838" s="11">
        <f t="shared" si="292"/>
        <v>9.7058333333333326</v>
      </c>
      <c r="AH838" s="13">
        <f t="shared" si="293"/>
        <v>10.635833333333332</v>
      </c>
      <c r="AI838">
        <f t="shared" si="294"/>
        <v>11.035833333333333</v>
      </c>
      <c r="AJ838" s="14">
        <f t="shared" si="295"/>
        <v>0.96375443630597291</v>
      </c>
      <c r="AK838">
        <f t="shared" si="296"/>
        <v>63.157894736842103</v>
      </c>
      <c r="AL838" s="8">
        <f t="shared" si="297"/>
        <v>1</v>
      </c>
      <c r="AM838" s="8">
        <f t="shared" si="298"/>
        <v>0.92495921696574224</v>
      </c>
      <c r="AN838" s="16">
        <f t="shared" si="299"/>
        <v>0.89143354875283298</v>
      </c>
      <c r="AO838" s="16">
        <f t="shared" si="300"/>
        <v>0.86152161502929248</v>
      </c>
      <c r="AP838" s="17">
        <f t="shared" si="301"/>
        <v>16681.25</v>
      </c>
      <c r="AQ838" s="17">
        <f t="shared" si="302"/>
        <v>27.21247960848287</v>
      </c>
      <c r="AR838" s="17">
        <f t="shared" si="303"/>
        <v>10094.709999999999</v>
      </c>
      <c r="AS838" s="17">
        <f t="shared" si="304"/>
        <v>16.467716150081564</v>
      </c>
      <c r="AT838" s="18" t="str">
        <f t="shared" si="305"/>
        <v>Low</v>
      </c>
      <c r="AU838" s="16" t="str">
        <f t="shared" si="306"/>
        <v>Normal</v>
      </c>
      <c r="AV838" s="17">
        <f t="shared" si="307"/>
        <v>326.54975530179445</v>
      </c>
    </row>
    <row r="839" spans="1:48">
      <c r="A839">
        <v>838</v>
      </c>
      <c r="B839" s="2">
        <v>46178</v>
      </c>
      <c r="C839" t="s">
        <v>46</v>
      </c>
      <c r="D839" t="s">
        <v>108</v>
      </c>
      <c r="E839" t="s">
        <v>109</v>
      </c>
      <c r="F839" t="s">
        <v>57</v>
      </c>
      <c r="G839" t="s">
        <v>58</v>
      </c>
      <c r="H839" t="s">
        <v>941</v>
      </c>
      <c r="I839" t="s">
        <v>170</v>
      </c>
      <c r="J839" s="4">
        <v>841</v>
      </c>
      <c r="K839" s="4">
        <v>628</v>
      </c>
      <c r="L839" s="4">
        <v>525</v>
      </c>
      <c r="M839" s="4">
        <v>103</v>
      </c>
      <c r="N839" s="4">
        <v>31</v>
      </c>
      <c r="O839" s="4">
        <v>63</v>
      </c>
      <c r="P839" t="s">
        <v>76</v>
      </c>
      <c r="Q839" s="4">
        <v>49</v>
      </c>
      <c r="R839" s="4">
        <v>55</v>
      </c>
      <c r="S839" s="4">
        <v>85.1</v>
      </c>
      <c r="T839" s="5">
        <v>3.23</v>
      </c>
      <c r="U839" s="5">
        <v>26.59</v>
      </c>
      <c r="V839" s="43">
        <v>14592.15</v>
      </c>
      <c r="W839" s="5">
        <v>5.74</v>
      </c>
      <c r="X839" s="6" t="s">
        <v>50</v>
      </c>
      <c r="Y839" s="4">
        <v>74</v>
      </c>
      <c r="Z839" s="43">
        <v>19519.96</v>
      </c>
      <c r="AA839" s="8">
        <f t="shared" si="286"/>
        <v>0.74673008323424495</v>
      </c>
      <c r="AB839" s="8">
        <f t="shared" si="287"/>
        <v>0.16401273885350318</v>
      </c>
      <c r="AC839" s="8">
        <f t="shared" si="288"/>
        <v>4.9363057324840767E-2</v>
      </c>
      <c r="AD839" s="8">
        <f t="shared" si="289"/>
        <v>0.8359872611464968</v>
      </c>
      <c r="AE839" s="11">
        <f t="shared" si="290"/>
        <v>1.05</v>
      </c>
      <c r="AF839" s="11">
        <f t="shared" si="291"/>
        <v>65.454545454545453</v>
      </c>
      <c r="AG839" s="11">
        <f t="shared" si="292"/>
        <v>9.594444444444445</v>
      </c>
      <c r="AH839" s="13">
        <f t="shared" si="293"/>
        <v>10.396944444444443</v>
      </c>
      <c r="AI839">
        <f t="shared" si="294"/>
        <v>11.446944444444444</v>
      </c>
      <c r="AJ839" s="14">
        <f t="shared" si="295"/>
        <v>0.90827246475284518</v>
      </c>
      <c r="AK839">
        <f t="shared" si="296"/>
        <v>73.469387755102048</v>
      </c>
      <c r="AL839" s="8">
        <f t="shared" si="297"/>
        <v>0.89090909090909076</v>
      </c>
      <c r="AM839" s="8">
        <f t="shared" si="298"/>
        <v>0.8359872611464968</v>
      </c>
      <c r="AN839" s="16">
        <f t="shared" si="299"/>
        <v>0.67647102361803524</v>
      </c>
      <c r="AO839" s="16">
        <f t="shared" si="300"/>
        <v>0.8613381062334422</v>
      </c>
      <c r="AP839" s="17">
        <f t="shared" si="301"/>
        <v>14592.15</v>
      </c>
      <c r="AQ839" s="17">
        <f t="shared" si="302"/>
        <v>23.2359076433121</v>
      </c>
      <c r="AR839" s="17">
        <f t="shared" si="303"/>
        <v>4927.8099999999995</v>
      </c>
      <c r="AS839" s="17">
        <f t="shared" si="304"/>
        <v>7.8468312101910822</v>
      </c>
      <c r="AT839" s="18" t="str">
        <f t="shared" si="305"/>
        <v>High</v>
      </c>
      <c r="AU839" s="16" t="str">
        <f t="shared" si="306"/>
        <v>Critical</v>
      </c>
      <c r="AV839" s="17">
        <f t="shared" si="307"/>
        <v>720.3131369426751</v>
      </c>
    </row>
    <row r="840" spans="1:48">
      <c r="A840">
        <v>839</v>
      </c>
      <c r="B840" s="2">
        <v>46158</v>
      </c>
      <c r="C840" t="s">
        <v>46</v>
      </c>
      <c r="D840" t="s">
        <v>55</v>
      </c>
      <c r="E840" t="s">
        <v>56</v>
      </c>
      <c r="F840" t="s">
        <v>42</v>
      </c>
      <c r="G840" t="s">
        <v>36</v>
      </c>
      <c r="H840" t="s">
        <v>942</v>
      </c>
      <c r="I840" t="s">
        <v>132</v>
      </c>
      <c r="J840" s="4">
        <v>919</v>
      </c>
      <c r="K840" s="4">
        <v>856</v>
      </c>
      <c r="L840" s="4">
        <v>804</v>
      </c>
      <c r="M840" s="4">
        <v>52</v>
      </c>
      <c r="N840" s="4">
        <v>11</v>
      </c>
      <c r="O840" s="4">
        <v>16</v>
      </c>
      <c r="P840" t="s">
        <v>33</v>
      </c>
      <c r="Q840" s="4">
        <v>45</v>
      </c>
      <c r="R840" s="4">
        <v>45</v>
      </c>
      <c r="S840" s="4">
        <v>70.900000000000006</v>
      </c>
      <c r="T840" s="5">
        <v>2.17</v>
      </c>
      <c r="U840" s="5">
        <v>26.08</v>
      </c>
      <c r="V840" s="43">
        <v>18496.47</v>
      </c>
      <c r="W840" s="5">
        <v>8.4</v>
      </c>
      <c r="X840" s="6" t="s">
        <v>34</v>
      </c>
      <c r="Y840" s="4">
        <v>38</v>
      </c>
      <c r="Z840" s="43">
        <v>28222.65</v>
      </c>
      <c r="AA840" s="8">
        <f t="shared" si="286"/>
        <v>0.93144722524483137</v>
      </c>
      <c r="AB840" s="8">
        <f t="shared" si="287"/>
        <v>6.0747663551401869E-2</v>
      </c>
      <c r="AC840" s="8">
        <f t="shared" si="288"/>
        <v>1.2850467289719626E-2</v>
      </c>
      <c r="AD840" s="8">
        <f t="shared" si="289"/>
        <v>0.93925233644859818</v>
      </c>
      <c r="AE840" s="11">
        <f t="shared" si="290"/>
        <v>0.26666666666666666</v>
      </c>
      <c r="AF840" s="11">
        <f t="shared" si="291"/>
        <v>80</v>
      </c>
      <c r="AG840" s="11">
        <f t="shared" si="292"/>
        <v>10.7</v>
      </c>
      <c r="AH840" s="13">
        <f t="shared" si="293"/>
        <v>11.220833333333333</v>
      </c>
      <c r="AI840">
        <f t="shared" si="294"/>
        <v>11.487500000000001</v>
      </c>
      <c r="AJ840" s="14">
        <f t="shared" si="295"/>
        <v>0.97678636198766766</v>
      </c>
      <c r="AK840">
        <f t="shared" si="296"/>
        <v>80</v>
      </c>
      <c r="AL840" s="8">
        <f t="shared" si="297"/>
        <v>1</v>
      </c>
      <c r="AM840" s="8">
        <f t="shared" si="298"/>
        <v>0.93925233644859818</v>
      </c>
      <c r="AN840" s="16">
        <f t="shared" si="299"/>
        <v>0.91744887270804298</v>
      </c>
      <c r="AO840" s="16">
        <f t="shared" si="300"/>
        <v>0.86247926106440176</v>
      </c>
      <c r="AP840" s="17">
        <f t="shared" si="301"/>
        <v>18496.47</v>
      </c>
      <c r="AQ840" s="17">
        <f t="shared" si="302"/>
        <v>21.608025700934579</v>
      </c>
      <c r="AR840" s="17">
        <f t="shared" si="303"/>
        <v>9726.18</v>
      </c>
      <c r="AS840" s="17">
        <f t="shared" si="304"/>
        <v>11.362359813084112</v>
      </c>
      <c r="AT840" s="18" t="str">
        <f t="shared" si="305"/>
        <v>Medium</v>
      </c>
      <c r="AU840" s="16" t="str">
        <f t="shared" si="306"/>
        <v>Normal</v>
      </c>
      <c r="AV840" s="17">
        <f t="shared" si="307"/>
        <v>237.68828271028036</v>
      </c>
    </row>
    <row r="841" spans="1:48">
      <c r="A841">
        <v>840</v>
      </c>
      <c r="B841" s="2">
        <v>46198</v>
      </c>
      <c r="C841" t="s">
        <v>46</v>
      </c>
      <c r="D841" t="s">
        <v>27</v>
      </c>
      <c r="E841" t="s">
        <v>28</v>
      </c>
      <c r="F841" t="s">
        <v>29</v>
      </c>
      <c r="G841" t="s">
        <v>103</v>
      </c>
      <c r="H841" t="s">
        <v>943</v>
      </c>
      <c r="I841" t="s">
        <v>49</v>
      </c>
      <c r="J841" s="4">
        <v>608</v>
      </c>
      <c r="K841" s="4">
        <v>680</v>
      </c>
      <c r="L841" s="4">
        <v>653</v>
      </c>
      <c r="M841" s="4">
        <v>27</v>
      </c>
      <c r="N841" s="4">
        <v>7</v>
      </c>
      <c r="O841" s="4">
        <v>13</v>
      </c>
      <c r="P841" t="s">
        <v>54</v>
      </c>
      <c r="Q841" s="4">
        <v>57</v>
      </c>
      <c r="R841" s="4">
        <v>62</v>
      </c>
      <c r="S841" s="4">
        <v>78.3</v>
      </c>
      <c r="T841" s="5">
        <v>2.2799999999999998</v>
      </c>
      <c r="U841" s="5">
        <v>23.13</v>
      </c>
      <c r="V841" s="43">
        <v>17864.75</v>
      </c>
      <c r="W841" s="5">
        <v>8.9499999999999993</v>
      </c>
      <c r="X841" s="6" t="s">
        <v>34</v>
      </c>
      <c r="Y841" s="4">
        <v>23</v>
      </c>
      <c r="Z841" s="43">
        <v>29293.06</v>
      </c>
      <c r="AA841" s="8">
        <f t="shared" si="286"/>
        <v>1.118421052631579</v>
      </c>
      <c r="AB841" s="8">
        <f t="shared" si="287"/>
        <v>3.9705882352941174E-2</v>
      </c>
      <c r="AC841" s="8">
        <f t="shared" si="288"/>
        <v>1.0294117647058823E-2</v>
      </c>
      <c r="AD841" s="8">
        <f t="shared" si="289"/>
        <v>0.96029411764705885</v>
      </c>
      <c r="AE841" s="11">
        <f t="shared" si="290"/>
        <v>0.21666666666666667</v>
      </c>
      <c r="AF841" s="11">
        <f t="shared" si="291"/>
        <v>58.064516129032256</v>
      </c>
      <c r="AG841" s="11">
        <f t="shared" si="292"/>
        <v>11.71111111111111</v>
      </c>
      <c r="AH841" s="13">
        <f t="shared" si="293"/>
        <v>9.41</v>
      </c>
      <c r="AI841">
        <f t="shared" si="294"/>
        <v>9.6266666666666669</v>
      </c>
      <c r="AJ841" s="14">
        <f t="shared" si="295"/>
        <v>0.97749307479224379</v>
      </c>
      <c r="AK841">
        <f t="shared" si="296"/>
        <v>63.157894736842103</v>
      </c>
      <c r="AL841" s="8">
        <f t="shared" si="297"/>
        <v>0.91935483870967738</v>
      </c>
      <c r="AM841" s="8">
        <f t="shared" si="298"/>
        <v>0.96029411764705885</v>
      </c>
      <c r="AN841" s="16">
        <f t="shared" si="299"/>
        <v>0.86298078123439526</v>
      </c>
      <c r="AO841" s="16">
        <f t="shared" si="300"/>
        <v>0.86213783490512452</v>
      </c>
      <c r="AP841" s="17">
        <f t="shared" si="301"/>
        <v>17864.75</v>
      </c>
      <c r="AQ841" s="17">
        <f t="shared" si="302"/>
        <v>26.27169117647059</v>
      </c>
      <c r="AR841" s="17">
        <f t="shared" si="303"/>
        <v>11428.310000000001</v>
      </c>
      <c r="AS841" s="17">
        <f t="shared" si="304"/>
        <v>16.80633823529412</v>
      </c>
      <c r="AT841" s="18" t="str">
        <f t="shared" si="305"/>
        <v>Medium</v>
      </c>
      <c r="AU841" s="16" t="str">
        <f t="shared" si="306"/>
        <v>Normal</v>
      </c>
      <c r="AV841" s="17">
        <f t="shared" si="307"/>
        <v>183.90183823529412</v>
      </c>
    </row>
    <row r="842" spans="1:48">
      <c r="A842">
        <v>841</v>
      </c>
      <c r="B842" s="2">
        <v>46045</v>
      </c>
      <c r="C842" t="s">
        <v>26</v>
      </c>
      <c r="D842" t="s">
        <v>77</v>
      </c>
      <c r="E842" t="s">
        <v>84</v>
      </c>
      <c r="F842" t="s">
        <v>42</v>
      </c>
      <c r="G842" t="s">
        <v>47</v>
      </c>
      <c r="H842" t="s">
        <v>944</v>
      </c>
      <c r="I842" t="s">
        <v>53</v>
      </c>
      <c r="J842" s="4">
        <v>467</v>
      </c>
      <c r="K842" s="4">
        <v>381</v>
      </c>
      <c r="L842" s="4">
        <v>355</v>
      </c>
      <c r="M842" s="4">
        <v>26</v>
      </c>
      <c r="N842" s="4">
        <v>10</v>
      </c>
      <c r="O842" s="4">
        <v>43</v>
      </c>
      <c r="P842" t="s">
        <v>54</v>
      </c>
      <c r="Q842" s="4">
        <v>64</v>
      </c>
      <c r="R842" s="4">
        <v>66</v>
      </c>
      <c r="S842" s="4">
        <v>76.2</v>
      </c>
      <c r="T842" s="5">
        <v>1.41</v>
      </c>
      <c r="U842" s="5">
        <v>18.16</v>
      </c>
      <c r="V842" s="43">
        <v>12170.89</v>
      </c>
      <c r="W842" s="5">
        <v>6.71</v>
      </c>
      <c r="X842" s="6" t="s">
        <v>89</v>
      </c>
      <c r="Y842" s="4">
        <v>36</v>
      </c>
      <c r="Z842" s="43">
        <v>18981.29</v>
      </c>
      <c r="AA842" s="8">
        <f t="shared" si="286"/>
        <v>0.81584582441113496</v>
      </c>
      <c r="AB842" s="8">
        <f t="shared" si="287"/>
        <v>6.8241469816272965E-2</v>
      </c>
      <c r="AC842" s="8">
        <f t="shared" si="288"/>
        <v>2.6246719160104987E-2</v>
      </c>
      <c r="AD842" s="8">
        <f t="shared" si="289"/>
        <v>0.93175853018372701</v>
      </c>
      <c r="AE842" s="11">
        <f t="shared" si="290"/>
        <v>0.71666666666666667</v>
      </c>
      <c r="AF842" s="11">
        <f t="shared" si="291"/>
        <v>54.545454545454547</v>
      </c>
      <c r="AG842" s="11">
        <f t="shared" si="292"/>
        <v>6.9850000000000003</v>
      </c>
      <c r="AH842" s="13">
        <f t="shared" si="293"/>
        <v>7.5855555555555547</v>
      </c>
      <c r="AI842">
        <f t="shared" si="294"/>
        <v>8.3022222222222215</v>
      </c>
      <c r="AJ842" s="14">
        <f t="shared" si="295"/>
        <v>0.91367773019271947</v>
      </c>
      <c r="AK842">
        <f t="shared" si="296"/>
        <v>56.25</v>
      </c>
      <c r="AL842" s="8">
        <f t="shared" si="297"/>
        <v>0.96969696969696972</v>
      </c>
      <c r="AM842" s="8">
        <f t="shared" si="298"/>
        <v>0.93175853018372701</v>
      </c>
      <c r="AN842" s="16">
        <f t="shared" si="299"/>
        <v>0.82552923049306393</v>
      </c>
      <c r="AO842" s="16">
        <f t="shared" si="300"/>
        <v>0.86213256649056658</v>
      </c>
      <c r="AP842" s="17">
        <f t="shared" si="301"/>
        <v>12170.89</v>
      </c>
      <c r="AQ842" s="17">
        <f t="shared" si="302"/>
        <v>31.944593175853019</v>
      </c>
      <c r="AR842" s="17">
        <f t="shared" si="303"/>
        <v>6810.4000000000015</v>
      </c>
      <c r="AS842" s="17">
        <f t="shared" si="304"/>
        <v>17.875065616797905</v>
      </c>
      <c r="AT842" s="18" t="str">
        <f t="shared" si="305"/>
        <v>High</v>
      </c>
      <c r="AU842" s="16" t="str">
        <f t="shared" si="306"/>
        <v>Warning</v>
      </c>
      <c r="AV842" s="17">
        <f t="shared" si="307"/>
        <v>319.44593175853021</v>
      </c>
    </row>
    <row r="843" spans="1:48">
      <c r="A843">
        <v>842</v>
      </c>
      <c r="B843" s="2">
        <v>46101</v>
      </c>
      <c r="C843" t="s">
        <v>26</v>
      </c>
      <c r="D843" t="s">
        <v>77</v>
      </c>
      <c r="E843" t="s">
        <v>78</v>
      </c>
      <c r="F843" t="s">
        <v>29</v>
      </c>
      <c r="G843" t="s">
        <v>30</v>
      </c>
      <c r="H843" t="s">
        <v>945</v>
      </c>
      <c r="I843" t="s">
        <v>100</v>
      </c>
      <c r="J843" s="4">
        <v>916</v>
      </c>
      <c r="K843" s="4">
        <v>901</v>
      </c>
      <c r="L843" s="4">
        <v>859</v>
      </c>
      <c r="M843" s="4">
        <v>42</v>
      </c>
      <c r="N843" s="4">
        <v>10</v>
      </c>
      <c r="O843" s="4">
        <v>44</v>
      </c>
      <c r="P843" t="s">
        <v>54</v>
      </c>
      <c r="Q843" s="4">
        <v>42</v>
      </c>
      <c r="R843" s="4">
        <v>40</v>
      </c>
      <c r="S843" s="4">
        <v>63.8</v>
      </c>
      <c r="T843" s="5">
        <v>2.06</v>
      </c>
      <c r="U843" s="5">
        <v>36.21</v>
      </c>
      <c r="V843" s="43">
        <v>15966.22</v>
      </c>
      <c r="W843" s="5">
        <v>7.84</v>
      </c>
      <c r="X843" s="6" t="s">
        <v>45</v>
      </c>
      <c r="Y843" s="4">
        <v>32</v>
      </c>
      <c r="Z843" s="43">
        <v>27359.119999999999</v>
      </c>
      <c r="AA843" s="8">
        <f t="shared" si="286"/>
        <v>0.98362445414847166</v>
      </c>
      <c r="AB843" s="8">
        <f t="shared" si="287"/>
        <v>4.6614872364039953E-2</v>
      </c>
      <c r="AC843" s="8">
        <f t="shared" si="288"/>
        <v>1.1098779134295227E-2</v>
      </c>
      <c r="AD843" s="8">
        <f t="shared" si="289"/>
        <v>0.95338512763596006</v>
      </c>
      <c r="AE843" s="11">
        <f t="shared" si="290"/>
        <v>0.73333333333333328</v>
      </c>
      <c r="AF843" s="11">
        <f t="shared" si="291"/>
        <v>90</v>
      </c>
      <c r="AG843" s="11">
        <f t="shared" si="292"/>
        <v>10.011111111111111</v>
      </c>
      <c r="AH843" s="13">
        <f t="shared" si="293"/>
        <v>9.9533333333333349</v>
      </c>
      <c r="AI843">
        <f t="shared" si="294"/>
        <v>10.686666666666667</v>
      </c>
      <c r="AJ843" s="14">
        <f t="shared" si="295"/>
        <v>0.93137866500311928</v>
      </c>
      <c r="AK843">
        <f t="shared" si="296"/>
        <v>85.714285714285708</v>
      </c>
      <c r="AL843" s="8">
        <f t="shared" si="297"/>
        <v>1.05</v>
      </c>
      <c r="AM843" s="8">
        <f t="shared" si="298"/>
        <v>0.95338512763596006</v>
      </c>
      <c r="AN843" s="16">
        <f t="shared" si="299"/>
        <v>0.93236069578197944</v>
      </c>
      <c r="AO843" s="16">
        <f t="shared" si="300"/>
        <v>0.86236277615092816</v>
      </c>
      <c r="AP843" s="17">
        <f t="shared" si="301"/>
        <v>15966.22</v>
      </c>
      <c r="AQ843" s="17">
        <f t="shared" si="302"/>
        <v>17.720554938956713</v>
      </c>
      <c r="AR843" s="17">
        <f t="shared" si="303"/>
        <v>11392.9</v>
      </c>
      <c r="AS843" s="17">
        <f t="shared" si="304"/>
        <v>12.644728079911209</v>
      </c>
      <c r="AT843" s="18" t="str">
        <f t="shared" si="305"/>
        <v>High</v>
      </c>
      <c r="AU843" s="16" t="str">
        <f t="shared" si="306"/>
        <v>Normal</v>
      </c>
      <c r="AV843" s="17">
        <f t="shared" si="307"/>
        <v>177.20554938956712</v>
      </c>
    </row>
    <row r="844" spans="1:48">
      <c r="A844">
        <v>843</v>
      </c>
      <c r="B844" s="2">
        <v>46148</v>
      </c>
      <c r="C844" t="s">
        <v>46</v>
      </c>
      <c r="D844" t="s">
        <v>55</v>
      </c>
      <c r="E844" t="s">
        <v>56</v>
      </c>
      <c r="F844" t="s">
        <v>29</v>
      </c>
      <c r="G844" t="s">
        <v>58</v>
      </c>
      <c r="H844" t="s">
        <v>946</v>
      </c>
      <c r="I844" t="s">
        <v>32</v>
      </c>
      <c r="J844" s="4">
        <v>684</v>
      </c>
      <c r="K844" s="4">
        <v>696</v>
      </c>
      <c r="L844" s="4">
        <v>645</v>
      </c>
      <c r="M844" s="4">
        <v>51</v>
      </c>
      <c r="N844" s="4">
        <v>19</v>
      </c>
      <c r="O844" s="4">
        <v>13</v>
      </c>
      <c r="P844" t="s">
        <v>83</v>
      </c>
      <c r="Q844" s="4">
        <v>49</v>
      </c>
      <c r="R844" s="4">
        <v>47</v>
      </c>
      <c r="S844" s="4">
        <v>75.3</v>
      </c>
      <c r="T844" s="5">
        <v>2.4700000000000002</v>
      </c>
      <c r="U844" s="5">
        <v>29.01</v>
      </c>
      <c r="V844" s="43">
        <v>14900.53</v>
      </c>
      <c r="W844" s="5">
        <v>7.58</v>
      </c>
      <c r="X844" s="6" t="s">
        <v>89</v>
      </c>
      <c r="Y844" s="4">
        <v>20</v>
      </c>
      <c r="Z844" s="43">
        <v>25067.83</v>
      </c>
      <c r="AA844" s="8">
        <f t="shared" si="286"/>
        <v>1.0175438596491229</v>
      </c>
      <c r="AB844" s="8">
        <f t="shared" si="287"/>
        <v>7.3275862068965511E-2</v>
      </c>
      <c r="AC844" s="8">
        <f t="shared" si="288"/>
        <v>2.7298850574712645E-2</v>
      </c>
      <c r="AD844" s="8">
        <f t="shared" si="289"/>
        <v>0.92672413793103448</v>
      </c>
      <c r="AE844" s="11">
        <f t="shared" si="290"/>
        <v>0.21666666666666667</v>
      </c>
      <c r="AF844" s="11">
        <f t="shared" si="291"/>
        <v>76.59574468085107</v>
      </c>
      <c r="AG844" s="11">
        <f t="shared" si="292"/>
        <v>9.086666666666666</v>
      </c>
      <c r="AH844" s="13">
        <f t="shared" si="293"/>
        <v>9.0933333333333337</v>
      </c>
      <c r="AI844">
        <f t="shared" si="294"/>
        <v>9.31</v>
      </c>
      <c r="AJ844" s="14">
        <f t="shared" si="295"/>
        <v>0.97672753311851057</v>
      </c>
      <c r="AK844">
        <f t="shared" si="296"/>
        <v>73.469387755102048</v>
      </c>
      <c r="AL844" s="8">
        <f t="shared" si="297"/>
        <v>1.0425531914893618</v>
      </c>
      <c r="AM844" s="8">
        <f t="shared" si="298"/>
        <v>0.92672413793103448</v>
      </c>
      <c r="AN844" s="16">
        <f t="shared" si="299"/>
        <v>0.94367429946840709</v>
      </c>
      <c r="AO844" s="16">
        <f t="shared" si="300"/>
        <v>0.8619197513431367</v>
      </c>
      <c r="AP844" s="17">
        <f t="shared" si="301"/>
        <v>14900.53</v>
      </c>
      <c r="AQ844" s="17">
        <f t="shared" si="302"/>
        <v>21.408807471264367</v>
      </c>
      <c r="AR844" s="17">
        <f t="shared" si="303"/>
        <v>10167.300000000001</v>
      </c>
      <c r="AS844" s="17">
        <f t="shared" si="304"/>
        <v>14.608189655172415</v>
      </c>
      <c r="AT844" s="18" t="str">
        <f t="shared" si="305"/>
        <v>Medium</v>
      </c>
      <c r="AU844" s="16" t="str">
        <f t="shared" si="306"/>
        <v>Normal</v>
      </c>
      <c r="AV844" s="17">
        <f t="shared" si="307"/>
        <v>406.76734195402298</v>
      </c>
    </row>
    <row r="845" spans="1:48">
      <c r="A845">
        <v>844</v>
      </c>
      <c r="B845" s="2">
        <v>46127</v>
      </c>
      <c r="C845" t="s">
        <v>46</v>
      </c>
      <c r="D845" t="s">
        <v>55</v>
      </c>
      <c r="E845" t="s">
        <v>98</v>
      </c>
      <c r="F845" t="s">
        <v>57</v>
      </c>
      <c r="G845" t="s">
        <v>58</v>
      </c>
      <c r="H845" t="s">
        <v>947</v>
      </c>
      <c r="I845" t="s">
        <v>96</v>
      </c>
      <c r="J845" s="4">
        <v>661</v>
      </c>
      <c r="K845" s="4">
        <v>587</v>
      </c>
      <c r="L845" s="4">
        <v>527</v>
      </c>
      <c r="M845" s="4">
        <v>60</v>
      </c>
      <c r="N845" s="4">
        <v>18</v>
      </c>
      <c r="O845" s="4">
        <v>5</v>
      </c>
      <c r="P845" t="s">
        <v>33</v>
      </c>
      <c r="Q845" s="4">
        <v>49</v>
      </c>
      <c r="R845" s="4">
        <v>57</v>
      </c>
      <c r="S845" s="4">
        <v>76.599999999999994</v>
      </c>
      <c r="T845" s="5">
        <v>2.48</v>
      </c>
      <c r="U845" s="5">
        <v>18.940000000000001</v>
      </c>
      <c r="V845" s="43">
        <v>12503.79</v>
      </c>
      <c r="W845" s="5">
        <v>8.93</v>
      </c>
      <c r="X845" s="6" t="s">
        <v>45</v>
      </c>
      <c r="Y845" s="4">
        <v>1</v>
      </c>
      <c r="Z845" s="43">
        <v>19794.82</v>
      </c>
      <c r="AA845" s="8">
        <f t="shared" si="286"/>
        <v>0.88804841149773073</v>
      </c>
      <c r="AB845" s="8">
        <f t="shared" si="287"/>
        <v>0.10221465076660988</v>
      </c>
      <c r="AC845" s="8">
        <f t="shared" si="288"/>
        <v>3.0664395229982964E-2</v>
      </c>
      <c r="AD845" s="8">
        <f t="shared" si="289"/>
        <v>0.89778534923339015</v>
      </c>
      <c r="AE845" s="11">
        <f t="shared" si="290"/>
        <v>8.3333333333333329E-2</v>
      </c>
      <c r="AF845" s="11">
        <f t="shared" si="291"/>
        <v>63.157894736842103</v>
      </c>
      <c r="AG845" s="11">
        <f t="shared" si="292"/>
        <v>9.2941666666666674</v>
      </c>
      <c r="AH845" s="13">
        <f t="shared" si="293"/>
        <v>8.9136111111111109</v>
      </c>
      <c r="AI845">
        <f t="shared" si="294"/>
        <v>8.9969444444444449</v>
      </c>
      <c r="AJ845" s="14">
        <f t="shared" si="295"/>
        <v>0.99073759609744039</v>
      </c>
      <c r="AK845">
        <f t="shared" si="296"/>
        <v>73.469387755102048</v>
      </c>
      <c r="AL845" s="8">
        <f t="shared" si="297"/>
        <v>0.85964912280701744</v>
      </c>
      <c r="AM845" s="8">
        <f t="shared" si="298"/>
        <v>0.89778534923339015</v>
      </c>
      <c r="AN845" s="16">
        <f t="shared" si="299"/>
        <v>0.76463184626032465</v>
      </c>
      <c r="AO845" s="16">
        <f t="shared" si="300"/>
        <v>0.86139902173724348</v>
      </c>
      <c r="AP845" s="17">
        <f t="shared" si="301"/>
        <v>12503.79</v>
      </c>
      <c r="AQ845" s="17">
        <f t="shared" si="302"/>
        <v>21.301175468483816</v>
      </c>
      <c r="AR845" s="17">
        <f t="shared" si="303"/>
        <v>7291.0299999999988</v>
      </c>
      <c r="AS845" s="17">
        <f t="shared" si="304"/>
        <v>12.420834752981259</v>
      </c>
      <c r="AT845" s="18" t="str">
        <f t="shared" si="305"/>
        <v>Medium</v>
      </c>
      <c r="AU845" s="16" t="str">
        <f t="shared" si="306"/>
        <v>Warning</v>
      </c>
      <c r="AV845" s="17">
        <f t="shared" si="307"/>
        <v>383.42115843270869</v>
      </c>
    </row>
    <row r="846" spans="1:48">
      <c r="A846">
        <v>845</v>
      </c>
      <c r="B846" s="2">
        <v>46101</v>
      </c>
      <c r="C846" t="s">
        <v>46</v>
      </c>
      <c r="D846" t="s">
        <v>40</v>
      </c>
      <c r="E846" t="s">
        <v>74</v>
      </c>
      <c r="F846" t="s">
        <v>29</v>
      </c>
      <c r="G846" t="s">
        <v>30</v>
      </c>
      <c r="H846" t="s">
        <v>948</v>
      </c>
      <c r="I846" t="s">
        <v>119</v>
      </c>
      <c r="J846" s="4">
        <v>892</v>
      </c>
      <c r="K846" s="4">
        <v>938</v>
      </c>
      <c r="L846" s="4">
        <v>884</v>
      </c>
      <c r="M846" s="4">
        <v>54</v>
      </c>
      <c r="N846" s="4">
        <v>13</v>
      </c>
      <c r="O846" s="4">
        <v>26</v>
      </c>
      <c r="P846" t="s">
        <v>70</v>
      </c>
      <c r="Q846" s="4">
        <v>42</v>
      </c>
      <c r="R846" s="4">
        <v>42</v>
      </c>
      <c r="S846" s="4">
        <v>77.099999999999994</v>
      </c>
      <c r="T846" s="5">
        <v>2.63</v>
      </c>
      <c r="U846" s="5">
        <v>31.48</v>
      </c>
      <c r="V846" s="43">
        <v>17907.77</v>
      </c>
      <c r="W846" s="5">
        <v>7.92</v>
      </c>
      <c r="X846" s="6" t="s">
        <v>45</v>
      </c>
      <c r="Y846" s="4">
        <v>15</v>
      </c>
      <c r="Z846" s="43">
        <v>28276.22</v>
      </c>
      <c r="AA846" s="8">
        <f t="shared" si="286"/>
        <v>1.0515695067264574</v>
      </c>
      <c r="AB846" s="8">
        <f t="shared" si="287"/>
        <v>5.7569296375266525E-2</v>
      </c>
      <c r="AC846" s="8">
        <f t="shared" si="288"/>
        <v>1.3859275053304905E-2</v>
      </c>
      <c r="AD846" s="8">
        <f t="shared" si="289"/>
        <v>0.94243070362473347</v>
      </c>
      <c r="AE846" s="11">
        <f t="shared" si="290"/>
        <v>0.43333333333333335</v>
      </c>
      <c r="AF846" s="11">
        <f t="shared" si="291"/>
        <v>85.714285714285708</v>
      </c>
      <c r="AG846" s="11">
        <f t="shared" si="292"/>
        <v>10.943333333333333</v>
      </c>
      <c r="AH846" s="13">
        <f t="shared" si="293"/>
        <v>9.9733333333333327</v>
      </c>
      <c r="AI846">
        <f t="shared" si="294"/>
        <v>10.406666666666666</v>
      </c>
      <c r="AJ846" s="14">
        <f t="shared" si="295"/>
        <v>0.95836002562459954</v>
      </c>
      <c r="AK846">
        <f t="shared" si="296"/>
        <v>85.714285714285708</v>
      </c>
      <c r="AL846" s="8">
        <f t="shared" si="297"/>
        <v>1</v>
      </c>
      <c r="AM846" s="8">
        <f t="shared" si="298"/>
        <v>0.94243070362473347</v>
      </c>
      <c r="AN846" s="16">
        <f t="shared" si="299"/>
        <v>0.90318791327520898</v>
      </c>
      <c r="AO846" s="16">
        <f t="shared" si="300"/>
        <v>0.86201932414414673</v>
      </c>
      <c r="AP846" s="17">
        <f t="shared" si="301"/>
        <v>17907.77</v>
      </c>
      <c r="AQ846" s="17">
        <f t="shared" si="302"/>
        <v>19.091439232409382</v>
      </c>
      <c r="AR846" s="17">
        <f t="shared" si="303"/>
        <v>10368.450000000001</v>
      </c>
      <c r="AS846" s="17">
        <f t="shared" si="304"/>
        <v>11.053784648187634</v>
      </c>
      <c r="AT846" s="18" t="str">
        <f t="shared" si="305"/>
        <v>High</v>
      </c>
      <c r="AU846" s="16" t="str">
        <f t="shared" si="306"/>
        <v>Normal</v>
      </c>
      <c r="AV846" s="17">
        <f t="shared" si="307"/>
        <v>248.18871002132195</v>
      </c>
    </row>
    <row r="847" spans="1:48">
      <c r="A847">
        <v>846</v>
      </c>
      <c r="B847" s="2">
        <v>46073</v>
      </c>
      <c r="C847" t="s">
        <v>26</v>
      </c>
      <c r="D847" t="s">
        <v>55</v>
      </c>
      <c r="E847" t="s">
        <v>56</v>
      </c>
      <c r="F847" t="s">
        <v>42</v>
      </c>
      <c r="G847" t="s">
        <v>30</v>
      </c>
      <c r="H847" t="s">
        <v>949</v>
      </c>
      <c r="I847" t="s">
        <v>53</v>
      </c>
      <c r="J847" s="4">
        <v>839</v>
      </c>
      <c r="K847" s="4">
        <v>791</v>
      </c>
      <c r="L847" s="4">
        <v>724</v>
      </c>
      <c r="M847" s="4">
        <v>67</v>
      </c>
      <c r="N847" s="4">
        <v>19</v>
      </c>
      <c r="O847" s="4">
        <v>27</v>
      </c>
      <c r="P847" t="s">
        <v>54</v>
      </c>
      <c r="Q847" s="4">
        <v>42</v>
      </c>
      <c r="R847" s="4">
        <v>45</v>
      </c>
      <c r="S847" s="4">
        <v>71.2</v>
      </c>
      <c r="T847" s="5">
        <v>2.8</v>
      </c>
      <c r="U847" s="5">
        <v>23.77</v>
      </c>
      <c r="V847" s="43">
        <v>14211.48</v>
      </c>
      <c r="W847" s="5">
        <v>9.1999999999999993</v>
      </c>
      <c r="X847" s="6" t="s">
        <v>89</v>
      </c>
      <c r="Y847" s="4">
        <v>52</v>
      </c>
      <c r="Z847" s="43">
        <v>22609.66</v>
      </c>
      <c r="AA847" s="8">
        <f t="shared" si="286"/>
        <v>0.94278903456495833</v>
      </c>
      <c r="AB847" s="8">
        <f t="shared" si="287"/>
        <v>8.4702907711757272E-2</v>
      </c>
      <c r="AC847" s="8">
        <f t="shared" si="288"/>
        <v>2.402022756005057E-2</v>
      </c>
      <c r="AD847" s="8">
        <f t="shared" si="289"/>
        <v>0.91529709228824274</v>
      </c>
      <c r="AE847" s="11">
        <f t="shared" si="290"/>
        <v>0.45</v>
      </c>
      <c r="AF847" s="11">
        <f t="shared" si="291"/>
        <v>80</v>
      </c>
      <c r="AG847" s="11">
        <f t="shared" si="292"/>
        <v>9.8874999999999993</v>
      </c>
      <c r="AH847" s="13">
        <f t="shared" si="293"/>
        <v>9.3383333333333347</v>
      </c>
      <c r="AI847">
        <f t="shared" si="294"/>
        <v>9.788333333333334</v>
      </c>
      <c r="AJ847" s="14">
        <f t="shared" si="295"/>
        <v>0.95402690277541302</v>
      </c>
      <c r="AK847">
        <f t="shared" si="296"/>
        <v>85.714285714285708</v>
      </c>
      <c r="AL847" s="8">
        <f t="shared" si="297"/>
        <v>0.93333333333333335</v>
      </c>
      <c r="AM847" s="8">
        <f t="shared" si="298"/>
        <v>0.91529709228824274</v>
      </c>
      <c r="AN847" s="16">
        <f t="shared" si="299"/>
        <v>0.8150035134034207</v>
      </c>
      <c r="AO847" s="16">
        <f t="shared" si="300"/>
        <v>0.86175372034330133</v>
      </c>
      <c r="AP847" s="17">
        <f t="shared" si="301"/>
        <v>14211.48</v>
      </c>
      <c r="AQ847" s="17">
        <f t="shared" si="302"/>
        <v>17.966472819216182</v>
      </c>
      <c r="AR847" s="17">
        <f t="shared" si="303"/>
        <v>8398.18</v>
      </c>
      <c r="AS847" s="17">
        <f t="shared" si="304"/>
        <v>10.61716814159292</v>
      </c>
      <c r="AT847" s="18" t="str">
        <f t="shared" si="305"/>
        <v>High</v>
      </c>
      <c r="AU847" s="16" t="str">
        <f t="shared" si="306"/>
        <v>Warning</v>
      </c>
      <c r="AV847" s="17">
        <f t="shared" si="307"/>
        <v>341.36298356510747</v>
      </c>
    </row>
    <row r="848" spans="1:48">
      <c r="A848">
        <v>847</v>
      </c>
      <c r="B848" s="2">
        <v>46048</v>
      </c>
      <c r="C848" t="s">
        <v>26</v>
      </c>
      <c r="D848" t="s">
        <v>77</v>
      </c>
      <c r="E848" t="s">
        <v>84</v>
      </c>
      <c r="F848" t="s">
        <v>29</v>
      </c>
      <c r="G848" t="s">
        <v>47</v>
      </c>
      <c r="H848" t="s">
        <v>950</v>
      </c>
      <c r="I848" t="s">
        <v>100</v>
      </c>
      <c r="J848" s="4">
        <v>500</v>
      </c>
      <c r="K848" s="4">
        <v>490</v>
      </c>
      <c r="L848" s="4">
        <v>454</v>
      </c>
      <c r="M848" s="4">
        <v>36</v>
      </c>
      <c r="N848" s="4">
        <v>7</v>
      </c>
      <c r="O848" s="4">
        <v>51</v>
      </c>
      <c r="P848" t="s">
        <v>33</v>
      </c>
      <c r="Q848" s="4">
        <v>64</v>
      </c>
      <c r="R848" s="4">
        <v>69</v>
      </c>
      <c r="S848" s="4">
        <v>75.400000000000006</v>
      </c>
      <c r="T848" s="5">
        <v>1.81</v>
      </c>
      <c r="U848" s="5">
        <v>22.54</v>
      </c>
      <c r="V848" s="43">
        <v>14461.76</v>
      </c>
      <c r="W848" s="5">
        <v>9.42</v>
      </c>
      <c r="X848" s="6" t="s">
        <v>89</v>
      </c>
      <c r="Y848" s="4">
        <v>20</v>
      </c>
      <c r="Z848" s="43">
        <v>23445.18</v>
      </c>
      <c r="AA848" s="8">
        <f t="shared" si="286"/>
        <v>0.98</v>
      </c>
      <c r="AB848" s="8">
        <f t="shared" si="287"/>
        <v>7.3469387755102047E-2</v>
      </c>
      <c r="AC848" s="8">
        <f t="shared" si="288"/>
        <v>1.4285714285714285E-2</v>
      </c>
      <c r="AD848" s="8">
        <f t="shared" si="289"/>
        <v>0.92653061224489797</v>
      </c>
      <c r="AE848" s="11">
        <f t="shared" si="290"/>
        <v>0.85</v>
      </c>
      <c r="AF848" s="11">
        <f t="shared" si="291"/>
        <v>52.173913043478258</v>
      </c>
      <c r="AG848" s="11">
        <f t="shared" si="292"/>
        <v>9.3916666666666675</v>
      </c>
      <c r="AH848" s="13">
        <f t="shared" si="293"/>
        <v>8.0388888888888896</v>
      </c>
      <c r="AI848">
        <f t="shared" si="294"/>
        <v>8.8888888888888893</v>
      </c>
      <c r="AJ848" s="14">
        <f t="shared" si="295"/>
        <v>0.90437500000000004</v>
      </c>
      <c r="AK848">
        <f t="shared" si="296"/>
        <v>56.25</v>
      </c>
      <c r="AL848" s="8">
        <f t="shared" si="297"/>
        <v>0.92753623188405787</v>
      </c>
      <c r="AM848" s="8">
        <f t="shared" si="298"/>
        <v>0.92653061224489797</v>
      </c>
      <c r="AN848" s="16">
        <f t="shared" si="299"/>
        <v>0.77721147589470574</v>
      </c>
      <c r="AO848" s="16">
        <f t="shared" si="300"/>
        <v>0.86205729311563828</v>
      </c>
      <c r="AP848" s="17">
        <f t="shared" si="301"/>
        <v>14461.76</v>
      </c>
      <c r="AQ848" s="17">
        <f t="shared" si="302"/>
        <v>29.513795918367347</v>
      </c>
      <c r="AR848" s="17">
        <f t="shared" si="303"/>
        <v>8983.42</v>
      </c>
      <c r="AS848" s="17">
        <f t="shared" si="304"/>
        <v>18.333510204081634</v>
      </c>
      <c r="AT848" s="18" t="str">
        <f t="shared" si="305"/>
        <v>Medium</v>
      </c>
      <c r="AU848" s="16" t="str">
        <f t="shared" si="306"/>
        <v>Warning</v>
      </c>
      <c r="AV848" s="17">
        <f t="shared" si="307"/>
        <v>206.59657142857142</v>
      </c>
    </row>
    <row r="849" spans="1:48">
      <c r="A849">
        <v>848</v>
      </c>
      <c r="B849" s="2">
        <v>46037</v>
      </c>
      <c r="C849" t="s">
        <v>26</v>
      </c>
      <c r="D849" t="s">
        <v>77</v>
      </c>
      <c r="E849" t="s">
        <v>84</v>
      </c>
      <c r="F849" t="s">
        <v>57</v>
      </c>
      <c r="G849" t="s">
        <v>30</v>
      </c>
      <c r="H849" t="s">
        <v>951</v>
      </c>
      <c r="I849" t="s">
        <v>197</v>
      </c>
      <c r="J849" s="4">
        <v>745</v>
      </c>
      <c r="K849" s="4">
        <v>567</v>
      </c>
      <c r="L849" s="4">
        <v>529</v>
      </c>
      <c r="M849" s="4">
        <v>38</v>
      </c>
      <c r="N849" s="4">
        <v>14</v>
      </c>
      <c r="O849" s="4">
        <v>32</v>
      </c>
      <c r="P849" t="s">
        <v>33</v>
      </c>
      <c r="Q849" s="4">
        <v>42</v>
      </c>
      <c r="R849" s="4">
        <v>43</v>
      </c>
      <c r="S849" s="4">
        <v>80.400000000000006</v>
      </c>
      <c r="T849" s="5">
        <v>1.77</v>
      </c>
      <c r="U849" s="5">
        <v>20.78</v>
      </c>
      <c r="V849" s="43">
        <v>10895.61</v>
      </c>
      <c r="W849" s="5">
        <v>7.39</v>
      </c>
      <c r="X849" s="6" t="s">
        <v>50</v>
      </c>
      <c r="Y849" s="4">
        <v>42</v>
      </c>
      <c r="Z849" s="43">
        <v>16466.46</v>
      </c>
      <c r="AA849" s="8">
        <f t="shared" si="286"/>
        <v>0.76107382550335567</v>
      </c>
      <c r="AB849" s="8">
        <f t="shared" si="287"/>
        <v>6.7019400352733682E-2</v>
      </c>
      <c r="AC849" s="8">
        <f t="shared" si="288"/>
        <v>2.4691358024691357E-2</v>
      </c>
      <c r="AD849" s="8">
        <f t="shared" si="289"/>
        <v>0.93298059964726632</v>
      </c>
      <c r="AE849" s="11">
        <f t="shared" si="290"/>
        <v>0.53333333333333333</v>
      </c>
      <c r="AF849" s="11">
        <f t="shared" si="291"/>
        <v>83.720930232558146</v>
      </c>
      <c r="AG849" s="11">
        <f t="shared" si="292"/>
        <v>6.7725</v>
      </c>
      <c r="AH849" s="13">
        <f t="shared" si="293"/>
        <v>8.1583333333333332</v>
      </c>
      <c r="AI849">
        <f t="shared" si="294"/>
        <v>8.6916666666666664</v>
      </c>
      <c r="AJ849" s="14">
        <f t="shared" si="295"/>
        <v>0.93863854266538826</v>
      </c>
      <c r="AK849">
        <f t="shared" si="296"/>
        <v>85.714285714285708</v>
      </c>
      <c r="AL849" s="8">
        <f t="shared" si="297"/>
        <v>0.97674418604651181</v>
      </c>
      <c r="AM849" s="8">
        <f t="shared" si="298"/>
        <v>0.93298059964726632</v>
      </c>
      <c r="AN849" s="16">
        <f t="shared" si="299"/>
        <v>0.8553657003789672</v>
      </c>
      <c r="AO849" s="16">
        <f t="shared" si="300"/>
        <v>0.86261184094061161</v>
      </c>
      <c r="AP849" s="17">
        <f t="shared" si="301"/>
        <v>10895.61</v>
      </c>
      <c r="AQ849" s="17">
        <f t="shared" si="302"/>
        <v>19.216243386243388</v>
      </c>
      <c r="AR849" s="17">
        <f t="shared" si="303"/>
        <v>5570.8499999999985</v>
      </c>
      <c r="AS849" s="17">
        <f t="shared" si="304"/>
        <v>9.8251322751322725</v>
      </c>
      <c r="AT849" s="18" t="str">
        <f t="shared" si="305"/>
        <v>High</v>
      </c>
      <c r="AU849" s="16" t="str">
        <f t="shared" si="306"/>
        <v>Normal</v>
      </c>
      <c r="AV849" s="17">
        <f t="shared" si="307"/>
        <v>269.02740740740745</v>
      </c>
    </row>
    <row r="850" spans="1:48">
      <c r="A850">
        <v>849</v>
      </c>
      <c r="B850" s="2">
        <v>46049</v>
      </c>
      <c r="C850" t="s">
        <v>46</v>
      </c>
      <c r="D850" t="s">
        <v>77</v>
      </c>
      <c r="E850" t="s">
        <v>78</v>
      </c>
      <c r="F850" t="s">
        <v>42</v>
      </c>
      <c r="G850" t="s">
        <v>103</v>
      </c>
      <c r="H850" t="s">
        <v>952</v>
      </c>
      <c r="I850" t="s">
        <v>129</v>
      </c>
      <c r="J850" s="4">
        <v>704</v>
      </c>
      <c r="K850" s="4">
        <v>642</v>
      </c>
      <c r="L850" s="4">
        <v>618</v>
      </c>
      <c r="M850" s="4">
        <v>24</v>
      </c>
      <c r="N850" s="4">
        <v>6</v>
      </c>
      <c r="O850" s="4">
        <v>39</v>
      </c>
      <c r="P850" t="s">
        <v>61</v>
      </c>
      <c r="Q850" s="4">
        <v>57</v>
      </c>
      <c r="R850" s="4">
        <v>60</v>
      </c>
      <c r="S850" s="4">
        <v>68</v>
      </c>
      <c r="T850" s="5">
        <v>2.0099999999999998</v>
      </c>
      <c r="U850" s="5">
        <v>23.34</v>
      </c>
      <c r="V850" s="43">
        <v>17718.79</v>
      </c>
      <c r="W850" s="5">
        <v>8.69</v>
      </c>
      <c r="X850" s="6" t="s">
        <v>34</v>
      </c>
      <c r="Y850" s="4">
        <v>38</v>
      </c>
      <c r="Z850" s="43">
        <v>29148.86</v>
      </c>
      <c r="AA850" s="8">
        <f t="shared" si="286"/>
        <v>0.91193181818181823</v>
      </c>
      <c r="AB850" s="8">
        <f t="shared" si="287"/>
        <v>3.7383177570093455E-2</v>
      </c>
      <c r="AC850" s="8">
        <f t="shared" si="288"/>
        <v>9.3457943925233638E-3</v>
      </c>
      <c r="AD850" s="8">
        <f t="shared" si="289"/>
        <v>0.96261682242990654</v>
      </c>
      <c r="AE850" s="11">
        <f t="shared" si="290"/>
        <v>0.65</v>
      </c>
      <c r="AF850" s="11">
        <f t="shared" si="291"/>
        <v>60</v>
      </c>
      <c r="AG850" s="11">
        <f t="shared" si="292"/>
        <v>10.7</v>
      </c>
      <c r="AH850" s="13">
        <f t="shared" si="293"/>
        <v>10.496666666666666</v>
      </c>
      <c r="AI850">
        <f t="shared" si="294"/>
        <v>11.146666666666667</v>
      </c>
      <c r="AJ850" s="14">
        <f t="shared" si="295"/>
        <v>0.94168660287081341</v>
      </c>
      <c r="AK850">
        <f t="shared" si="296"/>
        <v>63.157894736842103</v>
      </c>
      <c r="AL850" s="8">
        <f t="shared" si="297"/>
        <v>0.95000000000000007</v>
      </c>
      <c r="AM850" s="8">
        <f t="shared" si="298"/>
        <v>0.96261682242990654</v>
      </c>
      <c r="AN850" s="16">
        <f t="shared" si="299"/>
        <v>0.86115919711129996</v>
      </c>
      <c r="AO850" s="16">
        <f t="shared" si="300"/>
        <v>0.86265951291799059</v>
      </c>
      <c r="AP850" s="17">
        <f t="shared" si="301"/>
        <v>17718.79</v>
      </c>
      <c r="AQ850" s="17">
        <f t="shared" si="302"/>
        <v>27.599361370716512</v>
      </c>
      <c r="AR850" s="17">
        <f t="shared" si="303"/>
        <v>11430.07</v>
      </c>
      <c r="AS850" s="17">
        <f t="shared" si="304"/>
        <v>17.803847352024921</v>
      </c>
      <c r="AT850" s="18" t="str">
        <f t="shared" si="305"/>
        <v>High</v>
      </c>
      <c r="AU850" s="16" t="str">
        <f t="shared" si="306"/>
        <v>Normal</v>
      </c>
      <c r="AV850" s="17">
        <f t="shared" si="307"/>
        <v>165.59616822429908</v>
      </c>
    </row>
    <row r="851" spans="1:48">
      <c r="A851">
        <v>850</v>
      </c>
      <c r="B851" s="2">
        <v>46165</v>
      </c>
      <c r="C851" t="s">
        <v>46</v>
      </c>
      <c r="D851" t="s">
        <v>55</v>
      </c>
      <c r="E851" t="s">
        <v>92</v>
      </c>
      <c r="F851" t="s">
        <v>29</v>
      </c>
      <c r="G851" t="s">
        <v>30</v>
      </c>
      <c r="H851" t="s">
        <v>953</v>
      </c>
      <c r="I851" t="s">
        <v>96</v>
      </c>
      <c r="J851" s="4">
        <v>748</v>
      </c>
      <c r="K851" s="4">
        <v>802</v>
      </c>
      <c r="L851" s="4">
        <v>772</v>
      </c>
      <c r="M851" s="4">
        <v>30</v>
      </c>
      <c r="N851" s="4">
        <v>10</v>
      </c>
      <c r="O851" s="4">
        <v>0</v>
      </c>
      <c r="P851" t="s">
        <v>39</v>
      </c>
      <c r="Q851" s="4">
        <v>42</v>
      </c>
      <c r="R851" s="4">
        <v>41</v>
      </c>
      <c r="S851" s="4">
        <v>79.5</v>
      </c>
      <c r="T851" s="5">
        <v>2.17</v>
      </c>
      <c r="U851" s="5">
        <v>32.630000000000003</v>
      </c>
      <c r="V851" s="43">
        <v>15538.06</v>
      </c>
      <c r="W851" s="5">
        <v>10.11</v>
      </c>
      <c r="X851" s="6" t="s">
        <v>50</v>
      </c>
      <c r="Y851" s="4">
        <v>25</v>
      </c>
      <c r="Z851" s="43">
        <v>24834.55</v>
      </c>
      <c r="AA851" s="8">
        <f t="shared" si="286"/>
        <v>1.072192513368984</v>
      </c>
      <c r="AB851" s="8">
        <f t="shared" si="287"/>
        <v>3.7406483790523692E-2</v>
      </c>
      <c r="AC851" s="8">
        <f t="shared" si="288"/>
        <v>1.2468827930174564E-2</v>
      </c>
      <c r="AD851" s="8">
        <f t="shared" si="289"/>
        <v>0.96259351620947631</v>
      </c>
      <c r="AE851" s="11">
        <f t="shared" si="290"/>
        <v>0</v>
      </c>
      <c r="AF851" s="11">
        <f t="shared" si="291"/>
        <v>87.804878048780495</v>
      </c>
      <c r="AG851" s="11">
        <f t="shared" si="292"/>
        <v>9.1338888888888885</v>
      </c>
      <c r="AH851" s="13">
        <f t="shared" si="293"/>
        <v>8.7266666666666666</v>
      </c>
      <c r="AI851">
        <f t="shared" si="294"/>
        <v>8.7266666666666666</v>
      </c>
      <c r="AJ851" s="14">
        <f t="shared" si="295"/>
        <v>1</v>
      </c>
      <c r="AK851">
        <f t="shared" si="296"/>
        <v>85.714285714285708</v>
      </c>
      <c r="AL851" s="8">
        <f t="shared" si="297"/>
        <v>1.0243902439024393</v>
      </c>
      <c r="AM851" s="8">
        <f t="shared" si="298"/>
        <v>0.96259351620947631</v>
      </c>
      <c r="AN851" s="16">
        <f t="shared" si="299"/>
        <v>0.98607140684873207</v>
      </c>
      <c r="AO851" s="16">
        <f t="shared" si="300"/>
        <v>0.86266944878426011</v>
      </c>
      <c r="AP851" s="17">
        <f t="shared" si="301"/>
        <v>15538.06</v>
      </c>
      <c r="AQ851" s="17">
        <f t="shared" si="302"/>
        <v>19.374139650872817</v>
      </c>
      <c r="AR851" s="17">
        <f t="shared" si="303"/>
        <v>9296.49</v>
      </c>
      <c r="AS851" s="17">
        <f t="shared" si="304"/>
        <v>11.591633416458853</v>
      </c>
      <c r="AT851" s="18" t="str">
        <f t="shared" si="305"/>
        <v>Medium</v>
      </c>
      <c r="AU851" s="16" t="str">
        <f t="shared" si="306"/>
        <v>Normal</v>
      </c>
      <c r="AV851" s="17">
        <f t="shared" si="307"/>
        <v>193.74139650872817</v>
      </c>
    </row>
    <row r="852" spans="1:48">
      <c r="A852">
        <v>851</v>
      </c>
      <c r="B852" s="2">
        <v>46121</v>
      </c>
      <c r="C852" t="s">
        <v>46</v>
      </c>
      <c r="D852" t="s">
        <v>40</v>
      </c>
      <c r="E852" t="s">
        <v>41</v>
      </c>
      <c r="F852" t="s">
        <v>42</v>
      </c>
      <c r="G852" t="s">
        <v>103</v>
      </c>
      <c r="H852" t="s">
        <v>954</v>
      </c>
      <c r="I852" t="s">
        <v>165</v>
      </c>
      <c r="J852" s="4">
        <v>606</v>
      </c>
      <c r="K852" s="4">
        <v>632</v>
      </c>
      <c r="L852" s="4">
        <v>589</v>
      </c>
      <c r="M852" s="4">
        <v>43</v>
      </c>
      <c r="N852" s="4">
        <v>13</v>
      </c>
      <c r="O852" s="4">
        <v>40</v>
      </c>
      <c r="P852" t="s">
        <v>73</v>
      </c>
      <c r="Q852" s="4">
        <v>57</v>
      </c>
      <c r="R852" s="4">
        <v>56</v>
      </c>
      <c r="S852" s="4">
        <v>75.8</v>
      </c>
      <c r="T852" s="5">
        <v>2.78</v>
      </c>
      <c r="U852" s="5">
        <v>27.12</v>
      </c>
      <c r="V852" s="43">
        <v>16691.16</v>
      </c>
      <c r="W852" s="5">
        <v>8.39</v>
      </c>
      <c r="X852" s="6" t="s">
        <v>50</v>
      </c>
      <c r="Y852" s="4">
        <v>47</v>
      </c>
      <c r="Z852" s="43">
        <v>26596.81</v>
      </c>
      <c r="AA852" s="8">
        <f t="shared" si="286"/>
        <v>1.0429042904290429</v>
      </c>
      <c r="AB852" s="8">
        <f t="shared" si="287"/>
        <v>6.8037974683544306E-2</v>
      </c>
      <c r="AC852" s="8">
        <f t="shared" si="288"/>
        <v>2.0569620253164556E-2</v>
      </c>
      <c r="AD852" s="8">
        <f t="shared" si="289"/>
        <v>0.93196202531645567</v>
      </c>
      <c r="AE852" s="11">
        <f t="shared" si="290"/>
        <v>0.66666666666666663</v>
      </c>
      <c r="AF852" s="11">
        <f t="shared" si="291"/>
        <v>64.285714285714292</v>
      </c>
      <c r="AG852" s="11">
        <f t="shared" si="292"/>
        <v>9.8311111111111114</v>
      </c>
      <c r="AH852" s="13">
        <f t="shared" si="293"/>
        <v>8.9283333333333346</v>
      </c>
      <c r="AI852">
        <f t="shared" si="294"/>
        <v>9.5950000000000006</v>
      </c>
      <c r="AJ852" s="14">
        <f t="shared" si="295"/>
        <v>0.93051936772624633</v>
      </c>
      <c r="AK852">
        <f t="shared" si="296"/>
        <v>63.157894736842103</v>
      </c>
      <c r="AL852" s="8">
        <f t="shared" si="297"/>
        <v>1.017857142857143</v>
      </c>
      <c r="AM852" s="8">
        <f t="shared" si="298"/>
        <v>0.93196202531645567</v>
      </c>
      <c r="AN852" s="16">
        <f t="shared" si="299"/>
        <v>0.88269458444488225</v>
      </c>
      <c r="AO852" s="16">
        <f t="shared" si="300"/>
        <v>0.86184676906383018</v>
      </c>
      <c r="AP852" s="17">
        <f t="shared" si="301"/>
        <v>16691.16</v>
      </c>
      <c r="AQ852" s="17">
        <f t="shared" si="302"/>
        <v>26.410063291139242</v>
      </c>
      <c r="AR852" s="17">
        <f t="shared" si="303"/>
        <v>9905.6500000000015</v>
      </c>
      <c r="AS852" s="17">
        <f t="shared" si="304"/>
        <v>15.673496835443041</v>
      </c>
      <c r="AT852" s="18" t="str">
        <f t="shared" si="305"/>
        <v>High</v>
      </c>
      <c r="AU852" s="16" t="str">
        <f t="shared" si="306"/>
        <v>Normal</v>
      </c>
      <c r="AV852" s="17">
        <f t="shared" si="307"/>
        <v>343.33082278481015</v>
      </c>
    </row>
    <row r="853" spans="1:48">
      <c r="A853">
        <v>852</v>
      </c>
      <c r="B853" s="2">
        <v>46057</v>
      </c>
      <c r="C853" t="s">
        <v>26</v>
      </c>
      <c r="D853" t="s">
        <v>40</v>
      </c>
      <c r="E853" t="s">
        <v>67</v>
      </c>
      <c r="F853" t="s">
        <v>29</v>
      </c>
      <c r="G853" t="s">
        <v>36</v>
      </c>
      <c r="H853" t="s">
        <v>955</v>
      </c>
      <c r="I853" t="s">
        <v>170</v>
      </c>
      <c r="J853" s="4">
        <v>699</v>
      </c>
      <c r="K853" s="4">
        <v>811</v>
      </c>
      <c r="L853" s="4">
        <v>785</v>
      </c>
      <c r="M853" s="4">
        <v>26</v>
      </c>
      <c r="N853" s="4">
        <v>8</v>
      </c>
      <c r="O853" s="4">
        <v>0</v>
      </c>
      <c r="P853" t="s">
        <v>39</v>
      </c>
      <c r="Q853" s="4">
        <v>45</v>
      </c>
      <c r="R853" s="4">
        <v>46</v>
      </c>
      <c r="S853" s="4">
        <v>68.7</v>
      </c>
      <c r="T853" s="5">
        <v>2.4300000000000002</v>
      </c>
      <c r="U853" s="5">
        <v>26.81</v>
      </c>
      <c r="V853" s="43">
        <v>16989.88</v>
      </c>
      <c r="W853" s="5">
        <v>8.61</v>
      </c>
      <c r="X853" s="6" t="s">
        <v>89</v>
      </c>
      <c r="Y853" s="4">
        <v>26</v>
      </c>
      <c r="Z853" s="43">
        <v>26845.919999999998</v>
      </c>
      <c r="AA853" s="8">
        <f t="shared" si="286"/>
        <v>1.1602288984263234</v>
      </c>
      <c r="AB853" s="8">
        <f t="shared" si="287"/>
        <v>3.2059186189889025E-2</v>
      </c>
      <c r="AC853" s="8">
        <f t="shared" si="288"/>
        <v>9.8643649815043158E-3</v>
      </c>
      <c r="AD853" s="8">
        <f t="shared" si="289"/>
        <v>0.96794081381011099</v>
      </c>
      <c r="AE853" s="11">
        <f t="shared" si="290"/>
        <v>0</v>
      </c>
      <c r="AF853" s="11">
        <f t="shared" si="291"/>
        <v>78.260869565217391</v>
      </c>
      <c r="AG853" s="11">
        <f t="shared" si="292"/>
        <v>10.362777777777778</v>
      </c>
      <c r="AH853" s="13">
        <f t="shared" si="293"/>
        <v>8.7375000000000007</v>
      </c>
      <c r="AI853">
        <f t="shared" si="294"/>
        <v>8.7375000000000007</v>
      </c>
      <c r="AJ853" s="14">
        <f t="shared" si="295"/>
        <v>1</v>
      </c>
      <c r="AK853">
        <f t="shared" si="296"/>
        <v>80</v>
      </c>
      <c r="AL853" s="8">
        <f t="shared" si="297"/>
        <v>0.97826086956521741</v>
      </c>
      <c r="AM853" s="8">
        <f t="shared" si="298"/>
        <v>0.96794081381011099</v>
      </c>
      <c r="AN853" s="16">
        <f t="shared" si="299"/>
        <v>0.94689862220554333</v>
      </c>
      <c r="AO853" s="16">
        <f t="shared" si="300"/>
        <v>0.86170685083979648</v>
      </c>
      <c r="AP853" s="17">
        <f t="shared" si="301"/>
        <v>16989.88</v>
      </c>
      <c r="AQ853" s="17">
        <f t="shared" si="302"/>
        <v>20.94929716399507</v>
      </c>
      <c r="AR853" s="17">
        <f t="shared" si="303"/>
        <v>9856.0399999999972</v>
      </c>
      <c r="AS853" s="17">
        <f t="shared" si="304"/>
        <v>12.152946979038221</v>
      </c>
      <c r="AT853" s="18" t="str">
        <f t="shared" si="305"/>
        <v>Medium</v>
      </c>
      <c r="AU853" s="16" t="str">
        <f t="shared" si="306"/>
        <v>Normal</v>
      </c>
      <c r="AV853" s="17">
        <f t="shared" si="307"/>
        <v>167.59437731196056</v>
      </c>
    </row>
    <row r="854" spans="1:48">
      <c r="A854">
        <v>853</v>
      </c>
      <c r="B854" s="2">
        <v>46170</v>
      </c>
      <c r="C854" t="s">
        <v>46</v>
      </c>
      <c r="D854" t="s">
        <v>77</v>
      </c>
      <c r="E854" t="s">
        <v>84</v>
      </c>
      <c r="F854" t="s">
        <v>29</v>
      </c>
      <c r="G854" t="s">
        <v>36</v>
      </c>
      <c r="H854" t="s">
        <v>956</v>
      </c>
      <c r="I854" t="s">
        <v>86</v>
      </c>
      <c r="J854" s="4">
        <v>832</v>
      </c>
      <c r="K854" s="4">
        <v>791</v>
      </c>
      <c r="L854" s="4">
        <v>734</v>
      </c>
      <c r="M854" s="4">
        <v>57</v>
      </c>
      <c r="N854" s="4">
        <v>22</v>
      </c>
      <c r="O854" s="4">
        <v>23</v>
      </c>
      <c r="P854" t="s">
        <v>76</v>
      </c>
      <c r="Q854" s="4">
        <v>45</v>
      </c>
      <c r="R854" s="4">
        <v>45</v>
      </c>
      <c r="S854" s="4">
        <v>82.5</v>
      </c>
      <c r="T854" s="5">
        <v>2.72</v>
      </c>
      <c r="U854" s="5">
        <v>25.34</v>
      </c>
      <c r="V854" s="43">
        <v>16610.150000000001</v>
      </c>
      <c r="W854" s="5">
        <v>9.0299999999999994</v>
      </c>
      <c r="X854" s="6" t="s">
        <v>89</v>
      </c>
      <c r="Y854" s="4">
        <v>23</v>
      </c>
      <c r="Z854" s="43">
        <v>26253.69</v>
      </c>
      <c r="AA854" s="8">
        <f t="shared" si="286"/>
        <v>0.95072115384615385</v>
      </c>
      <c r="AB854" s="8">
        <f t="shared" si="287"/>
        <v>7.2060682680151714E-2</v>
      </c>
      <c r="AC854" s="8">
        <f t="shared" si="288"/>
        <v>2.7812895069532238E-2</v>
      </c>
      <c r="AD854" s="8">
        <f t="shared" si="289"/>
        <v>0.92793931731984824</v>
      </c>
      <c r="AE854" s="11">
        <f t="shared" si="290"/>
        <v>0.38333333333333336</v>
      </c>
      <c r="AF854" s="11">
        <f t="shared" si="291"/>
        <v>80</v>
      </c>
      <c r="AG854" s="11">
        <f t="shared" si="292"/>
        <v>9.8874999999999993</v>
      </c>
      <c r="AH854" s="13">
        <f t="shared" si="293"/>
        <v>10.016666666666667</v>
      </c>
      <c r="AI854">
        <f t="shared" si="294"/>
        <v>10.4</v>
      </c>
      <c r="AJ854" s="14">
        <f t="shared" si="295"/>
        <v>0.96314102564102566</v>
      </c>
      <c r="AK854">
        <f t="shared" si="296"/>
        <v>80</v>
      </c>
      <c r="AL854" s="8">
        <f t="shared" si="297"/>
        <v>1</v>
      </c>
      <c r="AM854" s="8">
        <f t="shared" si="298"/>
        <v>0.92793931731984824</v>
      </c>
      <c r="AN854" s="16">
        <f t="shared" si="299"/>
        <v>0.89373642581607182</v>
      </c>
      <c r="AO854" s="16">
        <f t="shared" si="300"/>
        <v>0.8611312307630008</v>
      </c>
      <c r="AP854" s="17">
        <f t="shared" si="301"/>
        <v>16610.150000000001</v>
      </c>
      <c r="AQ854" s="17">
        <f t="shared" si="302"/>
        <v>20.998925410872314</v>
      </c>
      <c r="AR854" s="17">
        <f t="shared" si="303"/>
        <v>9643.5399999999972</v>
      </c>
      <c r="AS854" s="17">
        <f t="shared" si="304"/>
        <v>12.191580278128948</v>
      </c>
      <c r="AT854" s="18" t="str">
        <f t="shared" si="305"/>
        <v>Medium</v>
      </c>
      <c r="AU854" s="16" t="str">
        <f t="shared" si="306"/>
        <v>Normal</v>
      </c>
      <c r="AV854" s="17">
        <f t="shared" si="307"/>
        <v>461.97635903919092</v>
      </c>
    </row>
    <row r="855" spans="1:48">
      <c r="A855">
        <v>854</v>
      </c>
      <c r="B855" s="2">
        <v>46170</v>
      </c>
      <c r="C855" t="s">
        <v>26</v>
      </c>
      <c r="D855" t="s">
        <v>108</v>
      </c>
      <c r="E855" t="s">
        <v>109</v>
      </c>
      <c r="F855" t="s">
        <v>57</v>
      </c>
      <c r="G855" t="s">
        <v>103</v>
      </c>
      <c r="H855" t="s">
        <v>957</v>
      </c>
      <c r="I855" t="s">
        <v>265</v>
      </c>
      <c r="J855" s="4">
        <v>526</v>
      </c>
      <c r="K855" s="4">
        <v>355</v>
      </c>
      <c r="L855" s="4">
        <v>310</v>
      </c>
      <c r="M855" s="4">
        <v>45</v>
      </c>
      <c r="N855" s="4">
        <v>12</v>
      </c>
      <c r="O855" s="4">
        <v>25</v>
      </c>
      <c r="P855" t="s">
        <v>61</v>
      </c>
      <c r="Q855" s="4">
        <v>57</v>
      </c>
      <c r="R855" s="4">
        <v>61</v>
      </c>
      <c r="S855" s="4">
        <v>77.2</v>
      </c>
      <c r="T855" s="5">
        <v>3</v>
      </c>
      <c r="U855" s="5">
        <v>15.09</v>
      </c>
      <c r="V855" s="43">
        <v>9631.4500000000007</v>
      </c>
      <c r="W855" s="5">
        <v>5.51</v>
      </c>
      <c r="X855" s="6" t="s">
        <v>89</v>
      </c>
      <c r="Y855" s="4">
        <v>27</v>
      </c>
      <c r="Z855" s="43">
        <v>14041.88</v>
      </c>
      <c r="AA855" s="8">
        <f t="shared" si="286"/>
        <v>0.67490494296577952</v>
      </c>
      <c r="AB855" s="8">
        <f t="shared" si="287"/>
        <v>0.12676056338028169</v>
      </c>
      <c r="AC855" s="8">
        <f t="shared" si="288"/>
        <v>3.3802816901408447E-2</v>
      </c>
      <c r="AD855" s="8">
        <f t="shared" si="289"/>
        <v>0.87323943661971826</v>
      </c>
      <c r="AE855" s="11">
        <f t="shared" si="290"/>
        <v>0.41666666666666669</v>
      </c>
      <c r="AF855" s="11">
        <f t="shared" si="291"/>
        <v>59.016393442622949</v>
      </c>
      <c r="AG855" s="11">
        <f t="shared" si="292"/>
        <v>6.0152777777777775</v>
      </c>
      <c r="AH855" s="13">
        <f t="shared" si="293"/>
        <v>7.9116666666666662</v>
      </c>
      <c r="AI855">
        <f t="shared" si="294"/>
        <v>8.3283333333333331</v>
      </c>
      <c r="AJ855" s="14">
        <f t="shared" si="295"/>
        <v>0.94996998198919347</v>
      </c>
      <c r="AK855">
        <f t="shared" si="296"/>
        <v>63.157894736842103</v>
      </c>
      <c r="AL855" s="8">
        <f t="shared" si="297"/>
        <v>0.93442622950819676</v>
      </c>
      <c r="AM855" s="8">
        <f t="shared" si="298"/>
        <v>0.87323943661971826</v>
      </c>
      <c r="AN855" s="16">
        <f t="shared" si="299"/>
        <v>0.77515444847605863</v>
      </c>
      <c r="AO855" s="16">
        <f t="shared" si="300"/>
        <v>0.86090942671502069</v>
      </c>
      <c r="AP855" s="17">
        <f t="shared" si="301"/>
        <v>9631.4500000000007</v>
      </c>
      <c r="AQ855" s="17">
        <f t="shared" si="302"/>
        <v>27.130845070422538</v>
      </c>
      <c r="AR855" s="17">
        <f t="shared" si="303"/>
        <v>4410.4299999999985</v>
      </c>
      <c r="AS855" s="17">
        <f t="shared" si="304"/>
        <v>12.423746478873236</v>
      </c>
      <c r="AT855" s="18" t="str">
        <f t="shared" si="305"/>
        <v>High</v>
      </c>
      <c r="AU855" s="16" t="str">
        <f t="shared" si="306"/>
        <v>Warning</v>
      </c>
      <c r="AV855" s="17">
        <f t="shared" si="307"/>
        <v>325.57014084507045</v>
      </c>
    </row>
    <row r="856" spans="1:48">
      <c r="A856">
        <v>855</v>
      </c>
      <c r="B856" s="2">
        <v>46193</v>
      </c>
      <c r="C856" t="s">
        <v>46</v>
      </c>
      <c r="D856" t="s">
        <v>77</v>
      </c>
      <c r="E856" t="s">
        <v>78</v>
      </c>
      <c r="F856" t="s">
        <v>42</v>
      </c>
      <c r="G856" t="s">
        <v>30</v>
      </c>
      <c r="H856" t="s">
        <v>958</v>
      </c>
      <c r="I856" t="s">
        <v>49</v>
      </c>
      <c r="J856" s="4">
        <v>728</v>
      </c>
      <c r="K856" s="4">
        <v>753</v>
      </c>
      <c r="L856" s="4">
        <v>721</v>
      </c>
      <c r="M856" s="4">
        <v>32</v>
      </c>
      <c r="N856" s="4">
        <v>13</v>
      </c>
      <c r="O856" s="4">
        <v>12</v>
      </c>
      <c r="P856" t="s">
        <v>73</v>
      </c>
      <c r="Q856" s="4">
        <v>42</v>
      </c>
      <c r="R856" s="4">
        <v>42</v>
      </c>
      <c r="S856" s="4">
        <v>71.8</v>
      </c>
      <c r="T856" s="5">
        <v>2.31</v>
      </c>
      <c r="U856" s="5">
        <v>24.76</v>
      </c>
      <c r="V856" s="43">
        <v>13657.95</v>
      </c>
      <c r="W856" s="5">
        <v>9.99</v>
      </c>
      <c r="X856" s="6" t="s">
        <v>50</v>
      </c>
      <c r="Y856" s="4">
        <v>31</v>
      </c>
      <c r="Z856" s="43">
        <v>22533.73</v>
      </c>
      <c r="AA856" s="8">
        <f t="shared" si="286"/>
        <v>1.0343406593406594</v>
      </c>
      <c r="AB856" s="8">
        <f t="shared" si="287"/>
        <v>4.2496679946879147E-2</v>
      </c>
      <c r="AC856" s="8">
        <f t="shared" si="288"/>
        <v>1.7264276228419653E-2</v>
      </c>
      <c r="AD856" s="8">
        <f t="shared" si="289"/>
        <v>0.95750332005312089</v>
      </c>
      <c r="AE856" s="11">
        <f t="shared" si="290"/>
        <v>0.2</v>
      </c>
      <c r="AF856" s="11">
        <f t="shared" si="291"/>
        <v>85.714285714285708</v>
      </c>
      <c r="AG856" s="11">
        <f t="shared" si="292"/>
        <v>8.7850000000000001</v>
      </c>
      <c r="AH856" s="13">
        <f t="shared" si="293"/>
        <v>8.2933333333333348</v>
      </c>
      <c r="AI856">
        <f t="shared" si="294"/>
        <v>8.4933333333333341</v>
      </c>
      <c r="AJ856" s="14">
        <f t="shared" si="295"/>
        <v>0.97645211930926223</v>
      </c>
      <c r="AK856">
        <f t="shared" si="296"/>
        <v>85.714285714285708</v>
      </c>
      <c r="AL856" s="8">
        <f t="shared" si="297"/>
        <v>1</v>
      </c>
      <c r="AM856" s="8">
        <f t="shared" si="298"/>
        <v>0.95750332005312089</v>
      </c>
      <c r="AN856" s="16">
        <f t="shared" si="299"/>
        <v>0.93495614611152467</v>
      </c>
      <c r="AO856" s="16">
        <f t="shared" si="300"/>
        <v>0.86149678957967102</v>
      </c>
      <c r="AP856" s="17">
        <f t="shared" si="301"/>
        <v>13657.95</v>
      </c>
      <c r="AQ856" s="17">
        <f t="shared" si="302"/>
        <v>18.138047808764941</v>
      </c>
      <c r="AR856" s="17">
        <f t="shared" si="303"/>
        <v>8875.7799999999988</v>
      </c>
      <c r="AS856" s="17">
        <f t="shared" si="304"/>
        <v>11.787224435590968</v>
      </c>
      <c r="AT856" s="18" t="str">
        <f t="shared" si="305"/>
        <v>Medium</v>
      </c>
      <c r="AU856" s="16" t="str">
        <f t="shared" si="306"/>
        <v>Normal</v>
      </c>
      <c r="AV856" s="17">
        <f t="shared" si="307"/>
        <v>235.79462151394424</v>
      </c>
    </row>
    <row r="857" spans="1:48">
      <c r="A857">
        <v>856</v>
      </c>
      <c r="B857" s="2">
        <v>46162</v>
      </c>
      <c r="C857" t="s">
        <v>26</v>
      </c>
      <c r="D857" t="s">
        <v>40</v>
      </c>
      <c r="E857" t="s">
        <v>41</v>
      </c>
      <c r="F857" t="s">
        <v>29</v>
      </c>
      <c r="G857" t="s">
        <v>30</v>
      </c>
      <c r="H857" t="s">
        <v>959</v>
      </c>
      <c r="I857" t="s">
        <v>265</v>
      </c>
      <c r="J857" s="4">
        <v>910</v>
      </c>
      <c r="K857" s="4">
        <v>997</v>
      </c>
      <c r="L857" s="4">
        <v>948</v>
      </c>
      <c r="M857" s="4">
        <v>49</v>
      </c>
      <c r="N857" s="4">
        <v>18</v>
      </c>
      <c r="O857" s="4">
        <v>13</v>
      </c>
      <c r="P857" t="s">
        <v>54</v>
      </c>
      <c r="Q857" s="4">
        <v>42</v>
      </c>
      <c r="R857" s="4">
        <v>41</v>
      </c>
      <c r="S857" s="4">
        <v>76.3</v>
      </c>
      <c r="T857" s="5">
        <v>1.54</v>
      </c>
      <c r="U857" s="5">
        <v>34.479999999999997</v>
      </c>
      <c r="V857" s="43">
        <v>18186.32</v>
      </c>
      <c r="W857" s="5">
        <v>8.44</v>
      </c>
      <c r="X857" s="6" t="s">
        <v>45</v>
      </c>
      <c r="Y857" s="4">
        <v>9</v>
      </c>
      <c r="Z857" s="43">
        <v>30217.93</v>
      </c>
      <c r="AA857" s="8">
        <f t="shared" si="286"/>
        <v>1.0956043956043957</v>
      </c>
      <c r="AB857" s="8">
        <f t="shared" si="287"/>
        <v>4.9147442326980942E-2</v>
      </c>
      <c r="AC857" s="8">
        <f t="shared" si="288"/>
        <v>1.8054162487462388E-2</v>
      </c>
      <c r="AD857" s="8">
        <f t="shared" si="289"/>
        <v>0.95085255767301902</v>
      </c>
      <c r="AE857" s="11">
        <f t="shared" si="290"/>
        <v>0.21666666666666667</v>
      </c>
      <c r="AF857" s="11">
        <f t="shared" si="291"/>
        <v>87.804878048780495</v>
      </c>
      <c r="AG857" s="11">
        <f t="shared" si="292"/>
        <v>11.354722222222222</v>
      </c>
      <c r="AH857" s="13">
        <f t="shared" si="293"/>
        <v>10.4</v>
      </c>
      <c r="AI857">
        <f t="shared" si="294"/>
        <v>10.616666666666667</v>
      </c>
      <c r="AJ857" s="14">
        <f t="shared" si="295"/>
        <v>0.97959183673469385</v>
      </c>
      <c r="AK857">
        <f t="shared" si="296"/>
        <v>85.714285714285708</v>
      </c>
      <c r="AL857" s="8">
        <f t="shared" si="297"/>
        <v>1.0243902439024393</v>
      </c>
      <c r="AM857" s="8">
        <f t="shared" si="298"/>
        <v>0.95085255767301902</v>
      </c>
      <c r="AN857" s="16">
        <f t="shared" si="299"/>
        <v>0.95416563278686251</v>
      </c>
      <c r="AO857" s="16">
        <f t="shared" si="300"/>
        <v>0.86099017332772732</v>
      </c>
      <c r="AP857" s="17">
        <f t="shared" si="301"/>
        <v>18186.32</v>
      </c>
      <c r="AQ857" s="17">
        <f t="shared" si="302"/>
        <v>18.241043129388164</v>
      </c>
      <c r="AR857" s="17">
        <f t="shared" si="303"/>
        <v>12031.61</v>
      </c>
      <c r="AS857" s="17">
        <f t="shared" si="304"/>
        <v>12.067813440320963</v>
      </c>
      <c r="AT857" s="18" t="str">
        <f t="shared" si="305"/>
        <v>Low</v>
      </c>
      <c r="AU857" s="16" t="str">
        <f t="shared" si="306"/>
        <v>Normal</v>
      </c>
      <c r="AV857" s="17">
        <f t="shared" si="307"/>
        <v>328.33877632898697</v>
      </c>
    </row>
    <row r="858" spans="1:48">
      <c r="A858">
        <v>857</v>
      </c>
      <c r="B858" s="2">
        <v>46117</v>
      </c>
      <c r="C858" t="s">
        <v>46</v>
      </c>
      <c r="D858" t="s">
        <v>40</v>
      </c>
      <c r="E858" t="s">
        <v>41</v>
      </c>
      <c r="F858" t="s">
        <v>42</v>
      </c>
      <c r="G858" t="s">
        <v>30</v>
      </c>
      <c r="H858" t="s">
        <v>960</v>
      </c>
      <c r="I858" t="s">
        <v>72</v>
      </c>
      <c r="J858" s="4">
        <v>946</v>
      </c>
      <c r="K858" s="4">
        <v>861</v>
      </c>
      <c r="L858" s="4">
        <v>820</v>
      </c>
      <c r="M858" s="4">
        <v>41</v>
      </c>
      <c r="N858" s="4">
        <v>10</v>
      </c>
      <c r="O858" s="4">
        <v>22</v>
      </c>
      <c r="P858" t="s">
        <v>73</v>
      </c>
      <c r="Q858" s="4">
        <v>42</v>
      </c>
      <c r="R858" s="4">
        <v>41</v>
      </c>
      <c r="S858" s="4">
        <v>74.599999999999994</v>
      </c>
      <c r="T858" s="5">
        <v>1.73</v>
      </c>
      <c r="U858" s="5">
        <v>32.369999999999997</v>
      </c>
      <c r="V858" s="43">
        <v>15159.54</v>
      </c>
      <c r="W858" s="5">
        <v>7.51</v>
      </c>
      <c r="X858" s="6" t="s">
        <v>50</v>
      </c>
      <c r="Y858" s="4">
        <v>19</v>
      </c>
      <c r="Z858" s="43">
        <v>26287.35</v>
      </c>
      <c r="AA858" s="8">
        <f t="shared" si="286"/>
        <v>0.91014799154334036</v>
      </c>
      <c r="AB858" s="8">
        <f t="shared" si="287"/>
        <v>4.7619047619047616E-2</v>
      </c>
      <c r="AC858" s="8">
        <f t="shared" si="288"/>
        <v>1.1614401858304297E-2</v>
      </c>
      <c r="AD858" s="8">
        <f t="shared" si="289"/>
        <v>0.95238095238095233</v>
      </c>
      <c r="AE858" s="11">
        <f t="shared" si="290"/>
        <v>0.36666666666666664</v>
      </c>
      <c r="AF858" s="11">
        <f t="shared" si="291"/>
        <v>87.804878048780495</v>
      </c>
      <c r="AG858" s="11">
        <f t="shared" si="292"/>
        <v>9.8058333333333341</v>
      </c>
      <c r="AH858" s="13">
        <f t="shared" si="293"/>
        <v>10.67</v>
      </c>
      <c r="AI858">
        <f t="shared" si="294"/>
        <v>11.036666666666667</v>
      </c>
      <c r="AJ858" s="14">
        <f t="shared" si="295"/>
        <v>0.96677740863787376</v>
      </c>
      <c r="AK858">
        <f t="shared" si="296"/>
        <v>85.714285714285708</v>
      </c>
      <c r="AL858" s="8">
        <f t="shared" si="297"/>
        <v>1.0243902439024393</v>
      </c>
      <c r="AM858" s="8">
        <f t="shared" si="298"/>
        <v>0.95238095238095233</v>
      </c>
      <c r="AN858" s="16">
        <f t="shared" si="299"/>
        <v>0.94319747184182823</v>
      </c>
      <c r="AO858" s="16">
        <f t="shared" si="300"/>
        <v>0.86034312152592773</v>
      </c>
      <c r="AP858" s="17">
        <f t="shared" si="301"/>
        <v>15159.54</v>
      </c>
      <c r="AQ858" s="17">
        <f t="shared" si="302"/>
        <v>17.606898954703833</v>
      </c>
      <c r="AR858" s="17">
        <f t="shared" si="303"/>
        <v>11127.809999999998</v>
      </c>
      <c r="AS858" s="17">
        <f t="shared" si="304"/>
        <v>12.924285714285711</v>
      </c>
      <c r="AT858" s="18" t="str">
        <f t="shared" si="305"/>
        <v>Low</v>
      </c>
      <c r="AU858" s="16" t="str">
        <f t="shared" si="306"/>
        <v>Normal</v>
      </c>
      <c r="AV858" s="17">
        <f t="shared" si="307"/>
        <v>176.06898954703834</v>
      </c>
    </row>
    <row r="859" spans="1:48">
      <c r="A859">
        <v>858</v>
      </c>
      <c r="B859" s="2">
        <v>46070</v>
      </c>
      <c r="C859" t="s">
        <v>46</v>
      </c>
      <c r="D859" t="s">
        <v>108</v>
      </c>
      <c r="E859" t="s">
        <v>146</v>
      </c>
      <c r="F859" t="s">
        <v>57</v>
      </c>
      <c r="G859" t="s">
        <v>103</v>
      </c>
      <c r="H859" t="s">
        <v>961</v>
      </c>
      <c r="I859" t="s">
        <v>49</v>
      </c>
      <c r="J859" s="4">
        <v>700</v>
      </c>
      <c r="K859" s="4">
        <v>573</v>
      </c>
      <c r="L859" s="4">
        <v>520</v>
      </c>
      <c r="M859" s="4">
        <v>53</v>
      </c>
      <c r="N859" s="4">
        <v>22</v>
      </c>
      <c r="O859" s="4">
        <v>26</v>
      </c>
      <c r="P859" t="s">
        <v>73</v>
      </c>
      <c r="Q859" s="4">
        <v>57</v>
      </c>
      <c r="R859" s="4">
        <v>59</v>
      </c>
      <c r="S859" s="4">
        <v>72.599999999999994</v>
      </c>
      <c r="T859" s="5">
        <v>1.68</v>
      </c>
      <c r="U859" s="5">
        <v>23.8</v>
      </c>
      <c r="V859" s="43">
        <v>15788.12</v>
      </c>
      <c r="W859" s="5">
        <v>6.7</v>
      </c>
      <c r="X859" s="6" t="s">
        <v>34</v>
      </c>
      <c r="Y859" s="4">
        <v>11</v>
      </c>
      <c r="Z859" s="43">
        <v>23800.33</v>
      </c>
      <c r="AA859" s="8">
        <f t="shared" si="286"/>
        <v>0.81857142857142862</v>
      </c>
      <c r="AB859" s="8">
        <f t="shared" si="287"/>
        <v>9.2495636998254804E-2</v>
      </c>
      <c r="AC859" s="8">
        <f t="shared" si="288"/>
        <v>3.8394415357766144E-2</v>
      </c>
      <c r="AD859" s="8">
        <f t="shared" si="289"/>
        <v>0.9075043630017452</v>
      </c>
      <c r="AE859" s="11">
        <f t="shared" si="290"/>
        <v>0.43333333333333335</v>
      </c>
      <c r="AF859" s="11">
        <f t="shared" si="291"/>
        <v>61.016949152542374</v>
      </c>
      <c r="AG859" s="11">
        <f t="shared" si="292"/>
        <v>9.3908333333333331</v>
      </c>
      <c r="AH859" s="13">
        <f t="shared" si="293"/>
        <v>10.65</v>
      </c>
      <c r="AI859">
        <f t="shared" si="294"/>
        <v>11.083333333333334</v>
      </c>
      <c r="AJ859" s="14">
        <f t="shared" si="295"/>
        <v>0.9609022556390977</v>
      </c>
      <c r="AK859">
        <f t="shared" si="296"/>
        <v>63.157894736842103</v>
      </c>
      <c r="AL859" s="8">
        <f t="shared" si="297"/>
        <v>0.96610169491525433</v>
      </c>
      <c r="AM859" s="8">
        <f t="shared" si="298"/>
        <v>0.9075043630017452</v>
      </c>
      <c r="AN859" s="16">
        <f t="shared" si="299"/>
        <v>0.84246288807474368</v>
      </c>
      <c r="AO859" s="16">
        <f t="shared" si="300"/>
        <v>0.85976372047476757</v>
      </c>
      <c r="AP859" s="17">
        <f t="shared" si="301"/>
        <v>15788.12</v>
      </c>
      <c r="AQ859" s="17">
        <f t="shared" si="302"/>
        <v>27.55343804537522</v>
      </c>
      <c r="AR859" s="17">
        <f t="shared" si="303"/>
        <v>8012.2100000000009</v>
      </c>
      <c r="AS859" s="17">
        <f t="shared" si="304"/>
        <v>13.982914485165796</v>
      </c>
      <c r="AT859" s="18" t="str">
        <f t="shared" si="305"/>
        <v>Low</v>
      </c>
      <c r="AU859" s="16" t="str">
        <f t="shared" si="306"/>
        <v>Warning</v>
      </c>
      <c r="AV859" s="17">
        <f t="shared" si="307"/>
        <v>606.17563699825484</v>
      </c>
    </row>
    <row r="860" spans="1:48">
      <c r="A860">
        <v>859</v>
      </c>
      <c r="B860" s="2">
        <v>46087</v>
      </c>
      <c r="C860" t="s">
        <v>26</v>
      </c>
      <c r="D860" t="s">
        <v>27</v>
      </c>
      <c r="E860" t="s">
        <v>35</v>
      </c>
      <c r="F860" t="s">
        <v>42</v>
      </c>
      <c r="G860" t="s">
        <v>58</v>
      </c>
      <c r="H860" t="s">
        <v>962</v>
      </c>
      <c r="I860" t="s">
        <v>140</v>
      </c>
      <c r="J860" s="4">
        <v>693</v>
      </c>
      <c r="K860" s="4">
        <v>629</v>
      </c>
      <c r="L860" s="4">
        <v>599</v>
      </c>
      <c r="M860" s="4">
        <v>30</v>
      </c>
      <c r="N860" s="4">
        <v>10</v>
      </c>
      <c r="O860" s="4">
        <v>44</v>
      </c>
      <c r="P860" t="s">
        <v>33</v>
      </c>
      <c r="Q860" s="4">
        <v>49</v>
      </c>
      <c r="R860" s="4">
        <v>49</v>
      </c>
      <c r="S860" s="4">
        <v>60</v>
      </c>
      <c r="T860" s="5">
        <v>1.69</v>
      </c>
      <c r="U860" s="5">
        <v>21.86</v>
      </c>
      <c r="V860" s="43">
        <v>14206.7</v>
      </c>
      <c r="W860" s="5">
        <v>9.0399999999999991</v>
      </c>
      <c r="X860" s="6" t="s">
        <v>50</v>
      </c>
      <c r="Y860" s="4">
        <v>44</v>
      </c>
      <c r="Z860" s="43">
        <v>22634.22</v>
      </c>
      <c r="AA860" s="8">
        <f t="shared" si="286"/>
        <v>0.90764790764790759</v>
      </c>
      <c r="AB860" s="8">
        <f t="shared" si="287"/>
        <v>4.7694753577106522E-2</v>
      </c>
      <c r="AC860" s="8">
        <f t="shared" si="288"/>
        <v>1.5898251192368838E-2</v>
      </c>
      <c r="AD860" s="8">
        <f t="shared" si="289"/>
        <v>0.95230524642289349</v>
      </c>
      <c r="AE860" s="11">
        <f t="shared" si="290"/>
        <v>0.73333333333333328</v>
      </c>
      <c r="AF860" s="11">
        <f t="shared" si="291"/>
        <v>73.469387755102048</v>
      </c>
      <c r="AG860" s="11">
        <f t="shared" si="292"/>
        <v>8.5613888888888887</v>
      </c>
      <c r="AH860" s="13">
        <f t="shared" si="293"/>
        <v>8.6991666666666667</v>
      </c>
      <c r="AI860">
        <f t="shared" si="294"/>
        <v>9.4324999999999992</v>
      </c>
      <c r="AJ860" s="14">
        <f t="shared" si="295"/>
        <v>0.92225461613216719</v>
      </c>
      <c r="AK860">
        <f t="shared" si="296"/>
        <v>73.469387755102048</v>
      </c>
      <c r="AL860" s="8">
        <f t="shared" si="297"/>
        <v>1</v>
      </c>
      <c r="AM860" s="8">
        <f t="shared" si="298"/>
        <v>0.95230524642289349</v>
      </c>
      <c r="AN860" s="16">
        <f t="shared" si="299"/>
        <v>0.87826790948039457</v>
      </c>
      <c r="AO860" s="16">
        <f t="shared" si="300"/>
        <v>0.85988555732265504</v>
      </c>
      <c r="AP860" s="17">
        <f t="shared" si="301"/>
        <v>14206.7</v>
      </c>
      <c r="AQ860" s="17">
        <f t="shared" si="302"/>
        <v>22.586168521462639</v>
      </c>
      <c r="AR860" s="17">
        <f t="shared" si="303"/>
        <v>8427.52</v>
      </c>
      <c r="AS860" s="17">
        <f t="shared" si="304"/>
        <v>13.398282988871225</v>
      </c>
      <c r="AT860" s="18" t="str">
        <f t="shared" si="305"/>
        <v>Medium</v>
      </c>
      <c r="AU860" s="16" t="str">
        <f t="shared" si="306"/>
        <v>Normal</v>
      </c>
      <c r="AV860" s="17">
        <f t="shared" si="307"/>
        <v>225.86168521462639</v>
      </c>
    </row>
    <row r="861" spans="1:48">
      <c r="A861">
        <v>860</v>
      </c>
      <c r="B861" s="2">
        <v>46194</v>
      </c>
      <c r="C861" t="s">
        <v>26</v>
      </c>
      <c r="D861" t="s">
        <v>108</v>
      </c>
      <c r="E861" t="s">
        <v>109</v>
      </c>
      <c r="F861" t="s">
        <v>57</v>
      </c>
      <c r="G861" t="s">
        <v>103</v>
      </c>
      <c r="H861" t="s">
        <v>963</v>
      </c>
      <c r="I861" t="s">
        <v>170</v>
      </c>
      <c r="J861" s="4">
        <v>671</v>
      </c>
      <c r="K861" s="4">
        <v>546</v>
      </c>
      <c r="L861" s="4">
        <v>483</v>
      </c>
      <c r="M861" s="4">
        <v>63</v>
      </c>
      <c r="N861" s="4">
        <v>14</v>
      </c>
      <c r="O861" s="4">
        <v>48</v>
      </c>
      <c r="P861" t="s">
        <v>33</v>
      </c>
      <c r="Q861" s="4">
        <v>57</v>
      </c>
      <c r="R861" s="4">
        <v>59</v>
      </c>
      <c r="S861" s="4">
        <v>81.5</v>
      </c>
      <c r="T861" s="5">
        <v>2.56</v>
      </c>
      <c r="U861" s="5">
        <v>20.100000000000001</v>
      </c>
      <c r="V861" s="43">
        <v>15744.38</v>
      </c>
      <c r="W861" s="5">
        <v>7.46</v>
      </c>
      <c r="X861" s="6" t="s">
        <v>89</v>
      </c>
      <c r="Y861" s="4">
        <v>41</v>
      </c>
      <c r="Z861" s="43">
        <v>22819.95</v>
      </c>
      <c r="AA861" s="8">
        <f t="shared" si="286"/>
        <v>0.8137108792846498</v>
      </c>
      <c r="AB861" s="8">
        <f t="shared" si="287"/>
        <v>0.11538461538461539</v>
      </c>
      <c r="AC861" s="8">
        <f t="shared" si="288"/>
        <v>2.564102564102564E-2</v>
      </c>
      <c r="AD861" s="8">
        <f t="shared" si="289"/>
        <v>0.88461538461538458</v>
      </c>
      <c r="AE861" s="11">
        <f t="shared" si="290"/>
        <v>0.8</v>
      </c>
      <c r="AF861" s="11">
        <f t="shared" si="291"/>
        <v>61.016949152542374</v>
      </c>
      <c r="AG861" s="11">
        <f t="shared" si="292"/>
        <v>8.9483333333333341</v>
      </c>
      <c r="AH861" s="13">
        <f t="shared" si="293"/>
        <v>9.8241666666666667</v>
      </c>
      <c r="AI861">
        <f t="shared" si="294"/>
        <v>10.624166666666667</v>
      </c>
      <c r="AJ861" s="14">
        <f t="shared" si="295"/>
        <v>0.92469997646874258</v>
      </c>
      <c r="AK861">
        <f t="shared" si="296"/>
        <v>63.157894736842103</v>
      </c>
      <c r="AL861" s="8">
        <f t="shared" si="297"/>
        <v>0.96610169491525433</v>
      </c>
      <c r="AM861" s="8">
        <f t="shared" si="298"/>
        <v>0.88461538461538458</v>
      </c>
      <c r="AN861" s="16">
        <f t="shared" si="299"/>
        <v>0.79027488210594632</v>
      </c>
      <c r="AO861" s="16">
        <f t="shared" si="300"/>
        <v>0.85975518603075618</v>
      </c>
      <c r="AP861" s="17">
        <f t="shared" si="301"/>
        <v>15744.38</v>
      </c>
      <c r="AQ861" s="17">
        <f t="shared" si="302"/>
        <v>28.835860805860804</v>
      </c>
      <c r="AR861" s="17">
        <f t="shared" si="303"/>
        <v>7075.5700000000015</v>
      </c>
      <c r="AS861" s="17">
        <f t="shared" si="304"/>
        <v>12.958919413919416</v>
      </c>
      <c r="AT861" s="18" t="str">
        <f t="shared" si="305"/>
        <v>High</v>
      </c>
      <c r="AU861" s="16" t="str">
        <f t="shared" si="306"/>
        <v>Warning</v>
      </c>
      <c r="AV861" s="17">
        <f t="shared" si="307"/>
        <v>403.70205128205123</v>
      </c>
    </row>
    <row r="862" spans="1:48">
      <c r="A862">
        <v>861</v>
      </c>
      <c r="B862" s="2">
        <v>46025</v>
      </c>
      <c r="C862" t="s">
        <v>46</v>
      </c>
      <c r="D862" t="s">
        <v>77</v>
      </c>
      <c r="E862" t="s">
        <v>105</v>
      </c>
      <c r="F862" t="s">
        <v>42</v>
      </c>
      <c r="G862" t="s">
        <v>58</v>
      </c>
      <c r="H862" t="s">
        <v>964</v>
      </c>
      <c r="I862" t="s">
        <v>197</v>
      </c>
      <c r="J862" s="4">
        <v>649</v>
      </c>
      <c r="K862" s="4">
        <v>611</v>
      </c>
      <c r="L862" s="4">
        <v>562</v>
      </c>
      <c r="M862" s="4">
        <v>49</v>
      </c>
      <c r="N862" s="4">
        <v>15</v>
      </c>
      <c r="O862" s="4">
        <v>23</v>
      </c>
      <c r="P862" t="s">
        <v>54</v>
      </c>
      <c r="Q862" s="4">
        <v>49</v>
      </c>
      <c r="R862" s="4">
        <v>49</v>
      </c>
      <c r="S862" s="4">
        <v>72.8</v>
      </c>
      <c r="T862" s="5">
        <v>2.08</v>
      </c>
      <c r="U862" s="5">
        <v>19.25</v>
      </c>
      <c r="V862" s="43">
        <v>12974.31</v>
      </c>
      <c r="W862" s="5">
        <v>8.0299999999999994</v>
      </c>
      <c r="X862" s="6" t="s">
        <v>45</v>
      </c>
      <c r="Y862" s="4">
        <v>1</v>
      </c>
      <c r="Z862" s="43">
        <v>21298.9</v>
      </c>
      <c r="AA862" s="8">
        <f t="shared" si="286"/>
        <v>0.94144838212634818</v>
      </c>
      <c r="AB862" s="8">
        <f t="shared" si="287"/>
        <v>8.0196399345335512E-2</v>
      </c>
      <c r="AC862" s="8">
        <f t="shared" si="288"/>
        <v>2.4549918166939442E-2</v>
      </c>
      <c r="AD862" s="8">
        <f t="shared" si="289"/>
        <v>0.91980360065466449</v>
      </c>
      <c r="AE862" s="11">
        <f t="shared" si="290"/>
        <v>0.38333333333333336</v>
      </c>
      <c r="AF862" s="11">
        <f t="shared" si="291"/>
        <v>73.469387755102048</v>
      </c>
      <c r="AG862" s="11">
        <f t="shared" si="292"/>
        <v>8.3163888888888895</v>
      </c>
      <c r="AH862" s="13">
        <f t="shared" si="293"/>
        <v>8.450277777777778</v>
      </c>
      <c r="AI862">
        <f t="shared" si="294"/>
        <v>8.8336111111111109</v>
      </c>
      <c r="AJ862" s="14">
        <f t="shared" si="295"/>
        <v>0.95660513820320126</v>
      </c>
      <c r="AK862">
        <f t="shared" si="296"/>
        <v>73.469387755102048</v>
      </c>
      <c r="AL862" s="8">
        <f t="shared" si="297"/>
        <v>1</v>
      </c>
      <c r="AM862" s="8">
        <f t="shared" si="298"/>
        <v>0.91980360065466449</v>
      </c>
      <c r="AN862" s="16">
        <f t="shared" si="299"/>
        <v>0.87988885052405741</v>
      </c>
      <c r="AO862" s="16">
        <f t="shared" si="300"/>
        <v>0.86025147391593337</v>
      </c>
      <c r="AP862" s="17">
        <f t="shared" si="301"/>
        <v>12974.31</v>
      </c>
      <c r="AQ862" s="17">
        <f t="shared" si="302"/>
        <v>21.234549918166937</v>
      </c>
      <c r="AR862" s="17">
        <f t="shared" si="303"/>
        <v>8324.590000000002</v>
      </c>
      <c r="AS862" s="17">
        <f t="shared" si="304"/>
        <v>13.624533551554832</v>
      </c>
      <c r="AT862" s="18" t="str">
        <f t="shared" si="305"/>
        <v>Low</v>
      </c>
      <c r="AU862" s="16" t="str">
        <f t="shared" si="306"/>
        <v>Normal</v>
      </c>
      <c r="AV862" s="17">
        <f t="shared" si="307"/>
        <v>318.51824877250408</v>
      </c>
    </row>
    <row r="863" spans="1:48">
      <c r="A863">
        <v>862</v>
      </c>
      <c r="B863" s="2">
        <v>46075</v>
      </c>
      <c r="C863" t="s">
        <v>26</v>
      </c>
      <c r="D863" t="s">
        <v>27</v>
      </c>
      <c r="E863" t="s">
        <v>28</v>
      </c>
      <c r="F863" t="s">
        <v>29</v>
      </c>
      <c r="G863" t="s">
        <v>47</v>
      </c>
      <c r="H863" t="s">
        <v>965</v>
      </c>
      <c r="I863" t="s">
        <v>80</v>
      </c>
      <c r="J863" s="4">
        <v>573</v>
      </c>
      <c r="K863" s="4">
        <v>483</v>
      </c>
      <c r="L863" s="4">
        <v>453</v>
      </c>
      <c r="M863" s="4">
        <v>30</v>
      </c>
      <c r="N863" s="4">
        <v>6</v>
      </c>
      <c r="O863" s="4">
        <v>23</v>
      </c>
      <c r="P863" t="s">
        <v>61</v>
      </c>
      <c r="Q863" s="4">
        <v>64</v>
      </c>
      <c r="R863" s="4">
        <v>67</v>
      </c>
      <c r="S863" s="4">
        <v>65.2</v>
      </c>
      <c r="T863" s="5">
        <v>2.09</v>
      </c>
      <c r="U863" s="5">
        <v>16.079999999999998</v>
      </c>
      <c r="V863" s="43">
        <v>14357.82</v>
      </c>
      <c r="W863" s="5">
        <v>8.5299999999999994</v>
      </c>
      <c r="X863" s="6" t="s">
        <v>45</v>
      </c>
      <c r="Y863" s="4">
        <v>21</v>
      </c>
      <c r="Z863" s="43">
        <v>23257.71</v>
      </c>
      <c r="AA863" s="8">
        <f t="shared" si="286"/>
        <v>0.84293193717277481</v>
      </c>
      <c r="AB863" s="8">
        <f t="shared" si="287"/>
        <v>6.2111801242236024E-2</v>
      </c>
      <c r="AC863" s="8">
        <f t="shared" si="288"/>
        <v>1.2422360248447204E-2</v>
      </c>
      <c r="AD863" s="8">
        <f t="shared" si="289"/>
        <v>0.93788819875776397</v>
      </c>
      <c r="AE863" s="11">
        <f t="shared" si="290"/>
        <v>0.38333333333333336</v>
      </c>
      <c r="AF863" s="11">
        <f t="shared" si="291"/>
        <v>53.731343283582092</v>
      </c>
      <c r="AG863" s="11">
        <f t="shared" si="292"/>
        <v>8.9891666666666659</v>
      </c>
      <c r="AH863" s="13">
        <f t="shared" si="293"/>
        <v>9.8033333333333346</v>
      </c>
      <c r="AI863">
        <f t="shared" si="294"/>
        <v>10.186666666666667</v>
      </c>
      <c r="AJ863" s="14">
        <f t="shared" si="295"/>
        <v>0.96236910994764402</v>
      </c>
      <c r="AK863">
        <f t="shared" si="296"/>
        <v>56.25</v>
      </c>
      <c r="AL863" s="8">
        <f t="shared" si="297"/>
        <v>0.95522388059701502</v>
      </c>
      <c r="AM863" s="8">
        <f t="shared" si="298"/>
        <v>0.93788819875776397</v>
      </c>
      <c r="AN863" s="16">
        <f t="shared" si="299"/>
        <v>0.86217994609567372</v>
      </c>
      <c r="AO863" s="16">
        <f t="shared" si="300"/>
        <v>0.86011019782522746</v>
      </c>
      <c r="AP863" s="17">
        <f t="shared" si="301"/>
        <v>14357.82</v>
      </c>
      <c r="AQ863" s="17">
        <f t="shared" si="302"/>
        <v>29.726335403726708</v>
      </c>
      <c r="AR863" s="17">
        <f t="shared" si="303"/>
        <v>8899.89</v>
      </c>
      <c r="AS863" s="17">
        <f t="shared" si="304"/>
        <v>18.426273291925465</v>
      </c>
      <c r="AT863" s="18" t="str">
        <f t="shared" si="305"/>
        <v>Low</v>
      </c>
      <c r="AU863" s="16" t="str">
        <f t="shared" si="306"/>
        <v>Normal</v>
      </c>
      <c r="AV863" s="17">
        <f t="shared" si="307"/>
        <v>178.35801242236025</v>
      </c>
    </row>
    <row r="864" spans="1:48">
      <c r="A864">
        <v>863</v>
      </c>
      <c r="B864" s="2">
        <v>46164</v>
      </c>
      <c r="C864" t="s">
        <v>46</v>
      </c>
      <c r="D864" t="s">
        <v>55</v>
      </c>
      <c r="E864" t="s">
        <v>92</v>
      </c>
      <c r="F864" t="s">
        <v>29</v>
      </c>
      <c r="G864" t="s">
        <v>58</v>
      </c>
      <c r="H864" t="s">
        <v>966</v>
      </c>
      <c r="I864" t="s">
        <v>32</v>
      </c>
      <c r="J864" s="4">
        <v>837</v>
      </c>
      <c r="K864" s="4">
        <v>913</v>
      </c>
      <c r="L864" s="4">
        <v>858</v>
      </c>
      <c r="M864" s="4">
        <v>55</v>
      </c>
      <c r="N864" s="4">
        <v>10</v>
      </c>
      <c r="O864" s="4">
        <v>28</v>
      </c>
      <c r="P864" t="s">
        <v>61</v>
      </c>
      <c r="Q864" s="4">
        <v>49</v>
      </c>
      <c r="R864" s="4">
        <v>48</v>
      </c>
      <c r="S864" s="4">
        <v>67.099999999999994</v>
      </c>
      <c r="T864" s="5">
        <v>3.35</v>
      </c>
      <c r="U864" s="5">
        <v>39.369999999999997</v>
      </c>
      <c r="V864" s="43">
        <v>19325.27</v>
      </c>
      <c r="W864" s="5">
        <v>9.2799999999999994</v>
      </c>
      <c r="X864" s="6" t="s">
        <v>45</v>
      </c>
      <c r="Y864" s="4">
        <v>39</v>
      </c>
      <c r="Z864" s="43">
        <v>31777.360000000001</v>
      </c>
      <c r="AA864" s="8">
        <f t="shared" si="286"/>
        <v>1.090800477897252</v>
      </c>
      <c r="AB864" s="8">
        <f t="shared" si="287"/>
        <v>6.0240963855421686E-2</v>
      </c>
      <c r="AC864" s="8">
        <f t="shared" si="288"/>
        <v>1.0952902519167579E-2</v>
      </c>
      <c r="AD864" s="8">
        <f t="shared" si="289"/>
        <v>0.93975903614457834</v>
      </c>
      <c r="AE864" s="11">
        <f t="shared" si="290"/>
        <v>0.46666666666666667</v>
      </c>
      <c r="AF864" s="11">
        <f t="shared" si="291"/>
        <v>75</v>
      </c>
      <c r="AG864" s="11">
        <f t="shared" si="292"/>
        <v>12.173333333333334</v>
      </c>
      <c r="AH864" s="13">
        <f t="shared" si="293"/>
        <v>10.925833333333333</v>
      </c>
      <c r="AI864">
        <f t="shared" si="294"/>
        <v>11.3925</v>
      </c>
      <c r="AJ864" s="14">
        <f t="shared" si="295"/>
        <v>0.95903737839221714</v>
      </c>
      <c r="AK864">
        <f t="shared" si="296"/>
        <v>73.469387755102048</v>
      </c>
      <c r="AL864" s="8">
        <f t="shared" si="297"/>
        <v>1.0208333333333333</v>
      </c>
      <c r="AM864" s="8">
        <f t="shared" si="298"/>
        <v>0.93975903614457834</v>
      </c>
      <c r="AN864" s="16">
        <f t="shared" si="299"/>
        <v>0.92004037656000348</v>
      </c>
      <c r="AO864" s="16">
        <f t="shared" si="300"/>
        <v>0.86009519964935466</v>
      </c>
      <c r="AP864" s="17">
        <f t="shared" si="301"/>
        <v>19325.27</v>
      </c>
      <c r="AQ864" s="17">
        <f t="shared" si="302"/>
        <v>21.166779846659367</v>
      </c>
      <c r="AR864" s="17">
        <f t="shared" si="303"/>
        <v>12452.09</v>
      </c>
      <c r="AS864" s="17">
        <f t="shared" si="304"/>
        <v>13.638652792990143</v>
      </c>
      <c r="AT864" s="18" t="str">
        <f t="shared" si="305"/>
        <v>High</v>
      </c>
      <c r="AU864" s="16" t="str">
        <f t="shared" si="306"/>
        <v>Normal</v>
      </c>
      <c r="AV864" s="17">
        <f t="shared" si="307"/>
        <v>211.66779846659367</v>
      </c>
    </row>
    <row r="865" spans="1:48">
      <c r="A865">
        <v>864</v>
      </c>
      <c r="B865" s="2">
        <v>46131</v>
      </c>
      <c r="C865" t="s">
        <v>26</v>
      </c>
      <c r="D865" t="s">
        <v>27</v>
      </c>
      <c r="E865" t="s">
        <v>35</v>
      </c>
      <c r="F865" t="s">
        <v>42</v>
      </c>
      <c r="G865" t="s">
        <v>47</v>
      </c>
      <c r="H865" t="s">
        <v>967</v>
      </c>
      <c r="I865" t="s">
        <v>143</v>
      </c>
      <c r="J865" s="4">
        <v>685</v>
      </c>
      <c r="K865" s="4">
        <v>611</v>
      </c>
      <c r="L865" s="4">
        <v>578</v>
      </c>
      <c r="M865" s="4">
        <v>33</v>
      </c>
      <c r="N865" s="4">
        <v>6</v>
      </c>
      <c r="O865" s="4">
        <v>37</v>
      </c>
      <c r="P865" t="s">
        <v>33</v>
      </c>
      <c r="Q865" s="4">
        <v>64</v>
      </c>
      <c r="R865" s="4">
        <v>69</v>
      </c>
      <c r="S865" s="4">
        <v>76.400000000000006</v>
      </c>
      <c r="T865" s="5">
        <v>2.17</v>
      </c>
      <c r="U865" s="5">
        <v>23.35</v>
      </c>
      <c r="V865" s="43">
        <v>18743.87</v>
      </c>
      <c r="W865" s="5">
        <v>7.77</v>
      </c>
      <c r="X865" s="6" t="s">
        <v>34</v>
      </c>
      <c r="Y865" s="4">
        <v>22</v>
      </c>
      <c r="Z865" s="43">
        <v>29658.65</v>
      </c>
      <c r="AA865" s="8">
        <f t="shared" si="286"/>
        <v>0.89197080291970798</v>
      </c>
      <c r="AB865" s="8">
        <f t="shared" si="287"/>
        <v>5.4009819967266774E-2</v>
      </c>
      <c r="AC865" s="8">
        <f t="shared" si="288"/>
        <v>9.8199672667757774E-3</v>
      </c>
      <c r="AD865" s="8">
        <f t="shared" si="289"/>
        <v>0.94599018003273327</v>
      </c>
      <c r="AE865" s="11">
        <f t="shared" si="290"/>
        <v>0.6166666666666667</v>
      </c>
      <c r="AF865" s="11">
        <f t="shared" si="291"/>
        <v>52.173913043478258</v>
      </c>
      <c r="AG865" s="11">
        <f t="shared" si="292"/>
        <v>11.710833333333333</v>
      </c>
      <c r="AH865" s="13">
        <f t="shared" si="293"/>
        <v>11.56111111111111</v>
      </c>
      <c r="AI865">
        <f t="shared" si="294"/>
        <v>12.177777777777777</v>
      </c>
      <c r="AJ865" s="14">
        <f t="shared" si="295"/>
        <v>0.94936131386861311</v>
      </c>
      <c r="AK865">
        <f t="shared" si="296"/>
        <v>56.25</v>
      </c>
      <c r="AL865" s="8">
        <f t="shared" si="297"/>
        <v>0.92753623188405787</v>
      </c>
      <c r="AM865" s="8">
        <f t="shared" si="298"/>
        <v>0.94599018003273327</v>
      </c>
      <c r="AN865" s="16">
        <f t="shared" si="299"/>
        <v>0.83300774977176251</v>
      </c>
      <c r="AO865" s="16">
        <f t="shared" si="300"/>
        <v>0.85965764361351049</v>
      </c>
      <c r="AP865" s="17">
        <f t="shared" si="301"/>
        <v>18743.87</v>
      </c>
      <c r="AQ865" s="17">
        <f t="shared" si="302"/>
        <v>30.677364975450079</v>
      </c>
      <c r="AR865" s="17">
        <f t="shared" si="303"/>
        <v>10914.780000000002</v>
      </c>
      <c r="AS865" s="17">
        <f t="shared" si="304"/>
        <v>17.863797054009822</v>
      </c>
      <c r="AT865" s="18" t="str">
        <f t="shared" si="305"/>
        <v>High</v>
      </c>
      <c r="AU865" s="16" t="str">
        <f t="shared" si="306"/>
        <v>Warning</v>
      </c>
      <c r="AV865" s="17">
        <f t="shared" si="307"/>
        <v>184.06418985270048</v>
      </c>
    </row>
    <row r="866" spans="1:48">
      <c r="A866">
        <v>865</v>
      </c>
      <c r="B866" s="2">
        <v>46170</v>
      </c>
      <c r="C866" t="s">
        <v>26</v>
      </c>
      <c r="D866" t="s">
        <v>27</v>
      </c>
      <c r="E866" t="s">
        <v>35</v>
      </c>
      <c r="F866" t="s">
        <v>29</v>
      </c>
      <c r="G866" t="s">
        <v>58</v>
      </c>
      <c r="H866" t="s">
        <v>968</v>
      </c>
      <c r="I866" t="s">
        <v>197</v>
      </c>
      <c r="J866" s="4">
        <v>841</v>
      </c>
      <c r="K866" s="4">
        <v>911</v>
      </c>
      <c r="L866" s="4">
        <v>855</v>
      </c>
      <c r="M866" s="4">
        <v>56</v>
      </c>
      <c r="N866" s="4">
        <v>18</v>
      </c>
      <c r="O866" s="4">
        <v>20</v>
      </c>
      <c r="P866" t="s">
        <v>33</v>
      </c>
      <c r="Q866" s="4">
        <v>49</v>
      </c>
      <c r="R866" s="4">
        <v>51</v>
      </c>
      <c r="S866" s="4">
        <v>63.6</v>
      </c>
      <c r="T866" s="5">
        <v>2</v>
      </c>
      <c r="U866" s="5">
        <v>34.25</v>
      </c>
      <c r="V866" s="43">
        <v>19621.240000000002</v>
      </c>
      <c r="W866" s="5">
        <v>10.3</v>
      </c>
      <c r="X866" s="6" t="s">
        <v>34</v>
      </c>
      <c r="Y866" s="4">
        <v>25</v>
      </c>
      <c r="Z866" s="43">
        <v>32694.12</v>
      </c>
      <c r="AA866" s="8">
        <f t="shared" si="286"/>
        <v>1.0832342449464922</v>
      </c>
      <c r="AB866" s="8">
        <f t="shared" si="287"/>
        <v>6.1470911086717893E-2</v>
      </c>
      <c r="AC866" s="8">
        <f t="shared" si="288"/>
        <v>1.9758507135016465E-2</v>
      </c>
      <c r="AD866" s="8">
        <f t="shared" si="289"/>
        <v>0.93852908891328213</v>
      </c>
      <c r="AE866" s="11">
        <f t="shared" si="290"/>
        <v>0.33333333333333331</v>
      </c>
      <c r="AF866" s="11">
        <f t="shared" si="291"/>
        <v>70.588235294117652</v>
      </c>
      <c r="AG866" s="11">
        <f t="shared" si="292"/>
        <v>12.905833333333334</v>
      </c>
      <c r="AH866" s="13">
        <f t="shared" si="293"/>
        <v>11.11361111111111</v>
      </c>
      <c r="AI866">
        <f t="shared" si="294"/>
        <v>11.446944444444444</v>
      </c>
      <c r="AJ866" s="14">
        <f t="shared" si="295"/>
        <v>0.97088014754058571</v>
      </c>
      <c r="AK866">
        <f t="shared" si="296"/>
        <v>73.469387755102048</v>
      </c>
      <c r="AL866" s="8">
        <f t="shared" si="297"/>
        <v>0.96078431372549022</v>
      </c>
      <c r="AM866" s="8">
        <f t="shared" si="298"/>
        <v>0.93852908891328213</v>
      </c>
      <c r="AN866" s="16">
        <f t="shared" si="299"/>
        <v>0.87546595598917032</v>
      </c>
      <c r="AO866" s="16">
        <f t="shared" si="300"/>
        <v>0.8598535987152881</v>
      </c>
      <c r="AP866" s="17">
        <f t="shared" si="301"/>
        <v>19621.240000000002</v>
      </c>
      <c r="AQ866" s="17">
        <f t="shared" si="302"/>
        <v>21.538133918770583</v>
      </c>
      <c r="AR866" s="17">
        <f t="shared" si="303"/>
        <v>13072.879999999997</v>
      </c>
      <c r="AS866" s="17">
        <f t="shared" si="304"/>
        <v>14.350032930845222</v>
      </c>
      <c r="AT866" s="18" t="str">
        <f t="shared" si="305"/>
        <v>Low</v>
      </c>
      <c r="AU866" s="16" t="str">
        <f t="shared" si="306"/>
        <v>Normal</v>
      </c>
      <c r="AV866" s="17">
        <f t="shared" si="307"/>
        <v>387.68641053787053</v>
      </c>
    </row>
    <row r="867" spans="1:48">
      <c r="A867">
        <v>866</v>
      </c>
      <c r="B867" s="2">
        <v>46055</v>
      </c>
      <c r="C867" t="s">
        <v>46</v>
      </c>
      <c r="D867" t="s">
        <v>77</v>
      </c>
      <c r="E867" t="s">
        <v>78</v>
      </c>
      <c r="F867" t="s">
        <v>29</v>
      </c>
      <c r="G867" t="s">
        <v>47</v>
      </c>
      <c r="H867" t="s">
        <v>969</v>
      </c>
      <c r="I867" t="s">
        <v>44</v>
      </c>
      <c r="J867" s="4">
        <v>679</v>
      </c>
      <c r="K867" s="4">
        <v>640</v>
      </c>
      <c r="L867" s="4">
        <v>612</v>
      </c>
      <c r="M867" s="4">
        <v>28</v>
      </c>
      <c r="N867" s="4">
        <v>11</v>
      </c>
      <c r="O867" s="4">
        <v>25</v>
      </c>
      <c r="P867" t="s">
        <v>81</v>
      </c>
      <c r="Q867" s="4">
        <v>64</v>
      </c>
      <c r="R867" s="4">
        <v>64</v>
      </c>
      <c r="S867" s="4">
        <v>73.3</v>
      </c>
      <c r="T867" s="5">
        <v>1.23</v>
      </c>
      <c r="U867" s="5">
        <v>25.23</v>
      </c>
      <c r="V867" s="43">
        <v>20187.32</v>
      </c>
      <c r="W867" s="5">
        <v>9.35</v>
      </c>
      <c r="X867" s="6" t="s">
        <v>45</v>
      </c>
      <c r="Y867" s="4">
        <v>27</v>
      </c>
      <c r="Z867" s="43">
        <v>31186.639999999999</v>
      </c>
      <c r="AA867" s="8">
        <f t="shared" si="286"/>
        <v>0.94256259204712811</v>
      </c>
      <c r="AB867" s="8">
        <f t="shared" si="287"/>
        <v>4.3749999999999997E-2</v>
      </c>
      <c r="AC867" s="8">
        <f t="shared" si="288"/>
        <v>1.7187500000000001E-2</v>
      </c>
      <c r="AD867" s="8">
        <f t="shared" si="289"/>
        <v>0.95625000000000004</v>
      </c>
      <c r="AE867" s="11">
        <f t="shared" si="290"/>
        <v>0.41666666666666669</v>
      </c>
      <c r="AF867" s="11">
        <f t="shared" si="291"/>
        <v>56.25</v>
      </c>
      <c r="AG867" s="11">
        <f t="shared" si="292"/>
        <v>11.377777777777778</v>
      </c>
      <c r="AH867" s="13">
        <f t="shared" si="293"/>
        <v>11.654444444444445</v>
      </c>
      <c r="AI867">
        <f t="shared" si="294"/>
        <v>12.071111111111112</v>
      </c>
      <c r="AJ867" s="14">
        <f t="shared" si="295"/>
        <v>0.96548232695139913</v>
      </c>
      <c r="AK867">
        <f t="shared" si="296"/>
        <v>56.25</v>
      </c>
      <c r="AL867" s="8">
        <f t="shared" si="297"/>
        <v>1</v>
      </c>
      <c r="AM867" s="8">
        <f t="shared" si="298"/>
        <v>0.95625000000000004</v>
      </c>
      <c r="AN867" s="16">
        <f t="shared" si="299"/>
        <v>0.92324247514727542</v>
      </c>
      <c r="AO867" s="16">
        <f t="shared" si="300"/>
        <v>0.8597379516243705</v>
      </c>
      <c r="AP867" s="17">
        <f t="shared" si="301"/>
        <v>20187.32</v>
      </c>
      <c r="AQ867" s="17">
        <f t="shared" si="302"/>
        <v>31.5426875</v>
      </c>
      <c r="AR867" s="17">
        <f t="shared" si="303"/>
        <v>10999.32</v>
      </c>
      <c r="AS867" s="17">
        <f t="shared" si="304"/>
        <v>17.1864375</v>
      </c>
      <c r="AT867" s="18" t="str">
        <f t="shared" si="305"/>
        <v>Medium</v>
      </c>
      <c r="AU867" s="16" t="str">
        <f t="shared" si="306"/>
        <v>Normal</v>
      </c>
      <c r="AV867" s="17">
        <f t="shared" si="307"/>
        <v>346.96956249999999</v>
      </c>
    </row>
    <row r="868" spans="1:48">
      <c r="A868">
        <v>867</v>
      </c>
      <c r="B868" s="2">
        <v>46187</v>
      </c>
      <c r="C868" t="s">
        <v>46</v>
      </c>
      <c r="D868" t="s">
        <v>108</v>
      </c>
      <c r="E868" t="s">
        <v>146</v>
      </c>
      <c r="F868" t="s">
        <v>42</v>
      </c>
      <c r="G868" t="s">
        <v>58</v>
      </c>
      <c r="H868" t="s">
        <v>970</v>
      </c>
      <c r="I868" t="s">
        <v>134</v>
      </c>
      <c r="J868" s="4">
        <v>631</v>
      </c>
      <c r="K868" s="4">
        <v>516</v>
      </c>
      <c r="L868" s="4">
        <v>463</v>
      </c>
      <c r="M868" s="4">
        <v>53</v>
      </c>
      <c r="N868" s="4">
        <v>18</v>
      </c>
      <c r="O868" s="4">
        <v>36</v>
      </c>
      <c r="P868" t="s">
        <v>83</v>
      </c>
      <c r="Q868" s="4">
        <v>49</v>
      </c>
      <c r="R868" s="4">
        <v>53</v>
      </c>
      <c r="S868" s="4">
        <v>81.2</v>
      </c>
      <c r="T868" s="5">
        <v>2.2599999999999998</v>
      </c>
      <c r="U868" s="5">
        <v>22.71</v>
      </c>
      <c r="V868" s="43">
        <v>11818.44</v>
      </c>
      <c r="W868" s="5">
        <v>6.35</v>
      </c>
      <c r="X868" s="6" t="s">
        <v>34</v>
      </c>
      <c r="Y868" s="4">
        <v>47</v>
      </c>
      <c r="Z868" s="43">
        <v>17262.71</v>
      </c>
      <c r="AA868" s="8">
        <f t="shared" si="286"/>
        <v>0.81774960380348649</v>
      </c>
      <c r="AB868" s="8">
        <f t="shared" si="287"/>
        <v>0.10271317829457365</v>
      </c>
      <c r="AC868" s="8">
        <f t="shared" si="288"/>
        <v>3.4883720930232558E-2</v>
      </c>
      <c r="AD868" s="8">
        <f t="shared" si="289"/>
        <v>0.8972868217054264</v>
      </c>
      <c r="AE868" s="11">
        <f t="shared" si="290"/>
        <v>0.6</v>
      </c>
      <c r="AF868" s="11">
        <f t="shared" si="291"/>
        <v>67.924528301886795</v>
      </c>
      <c r="AG868" s="11">
        <f t="shared" si="292"/>
        <v>7.5966666666666667</v>
      </c>
      <c r="AH868" s="13">
        <f t="shared" si="293"/>
        <v>7.988611111111112</v>
      </c>
      <c r="AI868">
        <f t="shared" si="294"/>
        <v>8.5886111111111116</v>
      </c>
      <c r="AJ868" s="14">
        <f t="shared" si="295"/>
        <v>0.93014004333904721</v>
      </c>
      <c r="AK868">
        <f t="shared" si="296"/>
        <v>73.469387755102048</v>
      </c>
      <c r="AL868" s="8">
        <f t="shared" si="297"/>
        <v>0.92452830188679236</v>
      </c>
      <c r="AM868" s="8">
        <f t="shared" si="298"/>
        <v>0.8972868217054264</v>
      </c>
      <c r="AN868" s="16">
        <f t="shared" si="299"/>
        <v>0.77161354260761161</v>
      </c>
      <c r="AO868" s="16">
        <f t="shared" si="300"/>
        <v>0.85926403726972189</v>
      </c>
      <c r="AP868" s="17">
        <f t="shared" si="301"/>
        <v>11818.44</v>
      </c>
      <c r="AQ868" s="17">
        <f t="shared" si="302"/>
        <v>22.903953488372093</v>
      </c>
      <c r="AR868" s="17">
        <f t="shared" si="303"/>
        <v>5444.2699999999986</v>
      </c>
      <c r="AS868" s="17">
        <f t="shared" si="304"/>
        <v>10.550910852713175</v>
      </c>
      <c r="AT868" s="18" t="str">
        <f t="shared" si="305"/>
        <v>High</v>
      </c>
      <c r="AU868" s="16" t="str">
        <f t="shared" si="306"/>
        <v>Warning</v>
      </c>
      <c r="AV868" s="17">
        <f t="shared" si="307"/>
        <v>412.27116279069764</v>
      </c>
    </row>
    <row r="869" spans="1:48">
      <c r="A869">
        <v>868</v>
      </c>
      <c r="B869" s="2">
        <v>46042</v>
      </c>
      <c r="C869" t="s">
        <v>46</v>
      </c>
      <c r="D869" t="s">
        <v>108</v>
      </c>
      <c r="E869" t="s">
        <v>146</v>
      </c>
      <c r="F869" t="s">
        <v>42</v>
      </c>
      <c r="G869" t="s">
        <v>58</v>
      </c>
      <c r="H869" t="s">
        <v>971</v>
      </c>
      <c r="I869" t="s">
        <v>107</v>
      </c>
      <c r="J869" s="4">
        <v>637</v>
      </c>
      <c r="K869" s="4">
        <v>582</v>
      </c>
      <c r="L869" s="4">
        <v>532</v>
      </c>
      <c r="M869" s="4">
        <v>50</v>
      </c>
      <c r="N869" s="4">
        <v>10</v>
      </c>
      <c r="O869" s="4">
        <v>31</v>
      </c>
      <c r="P869" t="s">
        <v>76</v>
      </c>
      <c r="Q869" s="4">
        <v>49</v>
      </c>
      <c r="R869" s="4">
        <v>49</v>
      </c>
      <c r="S869" s="4">
        <v>77.8</v>
      </c>
      <c r="T869" s="5">
        <v>3.13</v>
      </c>
      <c r="U869" s="5">
        <v>19.010000000000002</v>
      </c>
      <c r="V869" s="43">
        <v>13037.51</v>
      </c>
      <c r="W869" s="5">
        <v>7.58</v>
      </c>
      <c r="X869" s="6" t="s">
        <v>50</v>
      </c>
      <c r="Y869" s="4">
        <v>33</v>
      </c>
      <c r="Z869" s="43">
        <v>19681.55</v>
      </c>
      <c r="AA869" s="8">
        <f t="shared" si="286"/>
        <v>0.91365777080062793</v>
      </c>
      <c r="AB869" s="8">
        <f t="shared" si="287"/>
        <v>8.5910652920962199E-2</v>
      </c>
      <c r="AC869" s="8">
        <f t="shared" si="288"/>
        <v>1.7182130584192441E-2</v>
      </c>
      <c r="AD869" s="8">
        <f t="shared" si="289"/>
        <v>0.91408934707903777</v>
      </c>
      <c r="AE869" s="11">
        <f t="shared" si="290"/>
        <v>0.51666666666666672</v>
      </c>
      <c r="AF869" s="11">
        <f t="shared" si="291"/>
        <v>73.469387755102048</v>
      </c>
      <c r="AG869" s="11">
        <f t="shared" si="292"/>
        <v>7.9216666666666669</v>
      </c>
      <c r="AH869" s="13">
        <f t="shared" si="293"/>
        <v>8.1536111111111111</v>
      </c>
      <c r="AI869">
        <f t="shared" si="294"/>
        <v>8.6702777777777786</v>
      </c>
      <c r="AJ869" s="14">
        <f t="shared" si="295"/>
        <v>0.94040944478262256</v>
      </c>
      <c r="AK869">
        <f t="shared" si="296"/>
        <v>73.469387755102048</v>
      </c>
      <c r="AL869" s="8">
        <f t="shared" si="297"/>
        <v>1</v>
      </c>
      <c r="AM869" s="8">
        <f t="shared" si="298"/>
        <v>0.91408934707903777</v>
      </c>
      <c r="AN869" s="16">
        <f t="shared" si="299"/>
        <v>0.85961825536830783</v>
      </c>
      <c r="AO869" s="16">
        <f t="shared" si="300"/>
        <v>0.85992306354537684</v>
      </c>
      <c r="AP869" s="17">
        <f t="shared" si="301"/>
        <v>13037.51</v>
      </c>
      <c r="AQ869" s="17">
        <f t="shared" si="302"/>
        <v>22.401219931271477</v>
      </c>
      <c r="AR869" s="17">
        <f t="shared" si="303"/>
        <v>6644.0399999999991</v>
      </c>
      <c r="AS869" s="17">
        <f t="shared" si="304"/>
        <v>11.415876288659792</v>
      </c>
      <c r="AT869" s="18" t="str">
        <f t="shared" si="305"/>
        <v>High</v>
      </c>
      <c r="AU869" s="16" t="str">
        <f t="shared" si="306"/>
        <v>Normal</v>
      </c>
      <c r="AV869" s="17">
        <f t="shared" si="307"/>
        <v>224.01219931271476</v>
      </c>
    </row>
    <row r="870" spans="1:48">
      <c r="A870">
        <v>869</v>
      </c>
      <c r="B870" s="2">
        <v>46181</v>
      </c>
      <c r="C870" t="s">
        <v>26</v>
      </c>
      <c r="D870" t="s">
        <v>108</v>
      </c>
      <c r="E870" t="s">
        <v>130</v>
      </c>
      <c r="F870" t="s">
        <v>29</v>
      </c>
      <c r="G870" t="s">
        <v>36</v>
      </c>
      <c r="H870" t="s">
        <v>972</v>
      </c>
      <c r="I870" t="s">
        <v>65</v>
      </c>
      <c r="J870" s="4">
        <v>795</v>
      </c>
      <c r="K870" s="4">
        <v>812</v>
      </c>
      <c r="L870" s="4">
        <v>762</v>
      </c>
      <c r="M870" s="4">
        <v>50</v>
      </c>
      <c r="N870" s="4">
        <v>13</v>
      </c>
      <c r="O870" s="4">
        <v>7</v>
      </c>
      <c r="P870" t="s">
        <v>61</v>
      </c>
      <c r="Q870" s="4">
        <v>45</v>
      </c>
      <c r="R870" s="4">
        <v>45</v>
      </c>
      <c r="S870" s="4">
        <v>65.2</v>
      </c>
      <c r="T870" s="5">
        <v>2.08</v>
      </c>
      <c r="U870" s="5">
        <v>25.84</v>
      </c>
      <c r="V870" s="43">
        <v>16829.96</v>
      </c>
      <c r="W870" s="5">
        <v>7.8</v>
      </c>
      <c r="X870" s="6" t="s">
        <v>45</v>
      </c>
      <c r="Y870" s="4">
        <v>4</v>
      </c>
      <c r="Z870" s="43">
        <v>25912.55</v>
      </c>
      <c r="AA870" s="8">
        <f t="shared" si="286"/>
        <v>1.0213836477987421</v>
      </c>
      <c r="AB870" s="8">
        <f t="shared" si="287"/>
        <v>6.1576354679802957E-2</v>
      </c>
      <c r="AC870" s="8">
        <f t="shared" si="288"/>
        <v>1.600985221674877E-2</v>
      </c>
      <c r="AD870" s="8">
        <f t="shared" si="289"/>
        <v>0.93842364532019706</v>
      </c>
      <c r="AE870" s="11">
        <f t="shared" si="290"/>
        <v>0.11666666666666667</v>
      </c>
      <c r="AF870" s="11">
        <f t="shared" si="291"/>
        <v>80</v>
      </c>
      <c r="AG870" s="11">
        <f t="shared" si="292"/>
        <v>10.15</v>
      </c>
      <c r="AH870" s="13">
        <f t="shared" si="293"/>
        <v>9.8208333333333329</v>
      </c>
      <c r="AI870">
        <f t="shared" si="294"/>
        <v>9.9375</v>
      </c>
      <c r="AJ870" s="14">
        <f t="shared" si="295"/>
        <v>0.98825995807127875</v>
      </c>
      <c r="AK870">
        <f t="shared" si="296"/>
        <v>80</v>
      </c>
      <c r="AL870" s="8">
        <f t="shared" si="297"/>
        <v>1</v>
      </c>
      <c r="AM870" s="8">
        <f t="shared" si="298"/>
        <v>0.93842364532019706</v>
      </c>
      <c r="AN870" s="16">
        <f t="shared" si="299"/>
        <v>0.92740651237723448</v>
      </c>
      <c r="AO870" s="16">
        <f t="shared" si="300"/>
        <v>0.85992537269823355</v>
      </c>
      <c r="AP870" s="17">
        <f t="shared" si="301"/>
        <v>16829.96</v>
      </c>
      <c r="AQ870" s="17">
        <f t="shared" si="302"/>
        <v>20.726551724137931</v>
      </c>
      <c r="AR870" s="17">
        <f t="shared" si="303"/>
        <v>9082.59</v>
      </c>
      <c r="AS870" s="17">
        <f t="shared" si="304"/>
        <v>11.18545566502463</v>
      </c>
      <c r="AT870" s="18" t="str">
        <f t="shared" si="305"/>
        <v>Low</v>
      </c>
      <c r="AU870" s="16" t="str">
        <f t="shared" si="306"/>
        <v>Normal</v>
      </c>
      <c r="AV870" s="17">
        <f t="shared" si="307"/>
        <v>269.4451724137931</v>
      </c>
    </row>
    <row r="871" spans="1:48">
      <c r="A871">
        <v>870</v>
      </c>
      <c r="B871" s="2">
        <v>46167</v>
      </c>
      <c r="C871" t="s">
        <v>26</v>
      </c>
      <c r="D871" t="s">
        <v>27</v>
      </c>
      <c r="E871" t="s">
        <v>51</v>
      </c>
      <c r="F871" t="s">
        <v>57</v>
      </c>
      <c r="G871" t="s">
        <v>36</v>
      </c>
      <c r="H871" t="s">
        <v>973</v>
      </c>
      <c r="I871" t="s">
        <v>88</v>
      </c>
      <c r="J871" s="4">
        <v>726</v>
      </c>
      <c r="K871" s="4">
        <v>617</v>
      </c>
      <c r="L871" s="4">
        <v>586</v>
      </c>
      <c r="M871" s="4">
        <v>31</v>
      </c>
      <c r="N871" s="4">
        <v>10</v>
      </c>
      <c r="O871" s="4">
        <v>0</v>
      </c>
      <c r="P871" t="s">
        <v>39</v>
      </c>
      <c r="Q871" s="4">
        <v>45</v>
      </c>
      <c r="R871" s="4">
        <v>47</v>
      </c>
      <c r="S871" s="4">
        <v>68.5</v>
      </c>
      <c r="T871" s="5">
        <v>1.81</v>
      </c>
      <c r="U871" s="5">
        <v>18.350000000000001</v>
      </c>
      <c r="V871" s="43">
        <v>12106.1</v>
      </c>
      <c r="W871" s="5">
        <v>8.83</v>
      </c>
      <c r="X871" s="6" t="s">
        <v>34</v>
      </c>
      <c r="Y871" s="4">
        <v>14</v>
      </c>
      <c r="Z871" s="43">
        <v>19987.310000000001</v>
      </c>
      <c r="AA871" s="8">
        <f t="shared" si="286"/>
        <v>0.84986225895316803</v>
      </c>
      <c r="AB871" s="8">
        <f t="shared" si="287"/>
        <v>5.0243111831442464E-2</v>
      </c>
      <c r="AC871" s="8">
        <f t="shared" si="288"/>
        <v>1.6207455429497569E-2</v>
      </c>
      <c r="AD871" s="8">
        <f t="shared" si="289"/>
        <v>0.94975688816855752</v>
      </c>
      <c r="AE871" s="11">
        <f t="shared" si="290"/>
        <v>0</v>
      </c>
      <c r="AF871" s="11">
        <f t="shared" si="291"/>
        <v>76.59574468085107</v>
      </c>
      <c r="AG871" s="11">
        <f t="shared" si="292"/>
        <v>8.0552777777777784</v>
      </c>
      <c r="AH871" s="13">
        <f t="shared" si="293"/>
        <v>9.0749999999999993</v>
      </c>
      <c r="AI871">
        <f t="shared" si="294"/>
        <v>9.0749999999999993</v>
      </c>
      <c r="AJ871" s="14">
        <f t="shared" si="295"/>
        <v>1</v>
      </c>
      <c r="AK871">
        <f t="shared" si="296"/>
        <v>80</v>
      </c>
      <c r="AL871" s="8">
        <f t="shared" si="297"/>
        <v>0.95744680851063835</v>
      </c>
      <c r="AM871" s="8">
        <f t="shared" si="298"/>
        <v>0.94975688816855752</v>
      </c>
      <c r="AN871" s="16">
        <f t="shared" si="299"/>
        <v>0.90934170143798065</v>
      </c>
      <c r="AO871" s="16">
        <f t="shared" si="300"/>
        <v>0.85941024949457689</v>
      </c>
      <c r="AP871" s="17">
        <f t="shared" si="301"/>
        <v>12106.1</v>
      </c>
      <c r="AQ871" s="17">
        <f t="shared" si="302"/>
        <v>19.620907617504052</v>
      </c>
      <c r="AR871" s="17">
        <f t="shared" si="303"/>
        <v>7881.2100000000009</v>
      </c>
      <c r="AS871" s="17">
        <f t="shared" si="304"/>
        <v>12.773435980551055</v>
      </c>
      <c r="AT871" s="18" t="str">
        <f t="shared" si="305"/>
        <v>Low</v>
      </c>
      <c r="AU871" s="16" t="str">
        <f t="shared" si="306"/>
        <v>Normal</v>
      </c>
      <c r="AV871" s="17">
        <f t="shared" si="307"/>
        <v>196.20907617504054</v>
      </c>
    </row>
    <row r="872" spans="1:48">
      <c r="A872">
        <v>871</v>
      </c>
      <c r="B872" s="2">
        <v>46140</v>
      </c>
      <c r="C872" t="s">
        <v>46</v>
      </c>
      <c r="D872" t="s">
        <v>55</v>
      </c>
      <c r="E872" t="s">
        <v>98</v>
      </c>
      <c r="F872" t="s">
        <v>29</v>
      </c>
      <c r="G872" t="s">
        <v>30</v>
      </c>
      <c r="H872" t="s">
        <v>974</v>
      </c>
      <c r="I872" t="s">
        <v>111</v>
      </c>
      <c r="J872" s="4">
        <v>916</v>
      </c>
      <c r="K872" s="4">
        <v>830</v>
      </c>
      <c r="L872" s="4">
        <v>752</v>
      </c>
      <c r="M872" s="4">
        <v>78</v>
      </c>
      <c r="N872" s="4">
        <v>27</v>
      </c>
      <c r="O872" s="4">
        <v>13</v>
      </c>
      <c r="P872" t="s">
        <v>33</v>
      </c>
      <c r="Q872" s="4">
        <v>42</v>
      </c>
      <c r="R872" s="4">
        <v>45</v>
      </c>
      <c r="S872" s="4">
        <v>65.8</v>
      </c>
      <c r="T872" s="5">
        <v>1.9</v>
      </c>
      <c r="U872" s="5">
        <v>24.97</v>
      </c>
      <c r="V872" s="43">
        <v>15765.07</v>
      </c>
      <c r="W872" s="5">
        <v>6.91</v>
      </c>
      <c r="X872" s="6" t="s">
        <v>45</v>
      </c>
      <c r="Y872" s="4">
        <v>25</v>
      </c>
      <c r="Z872" s="43">
        <v>24714.87</v>
      </c>
      <c r="AA872" s="8">
        <f t="shared" si="286"/>
        <v>0.90611353711790388</v>
      </c>
      <c r="AB872" s="8">
        <f t="shared" si="287"/>
        <v>9.3975903614457831E-2</v>
      </c>
      <c r="AC872" s="8">
        <f t="shared" si="288"/>
        <v>3.2530120481927709E-2</v>
      </c>
      <c r="AD872" s="8">
        <f t="shared" si="289"/>
        <v>0.90602409638554215</v>
      </c>
      <c r="AE872" s="11">
        <f t="shared" si="290"/>
        <v>0.21666666666666667</v>
      </c>
      <c r="AF872" s="11">
        <f t="shared" si="291"/>
        <v>80</v>
      </c>
      <c r="AG872" s="11">
        <f t="shared" si="292"/>
        <v>10.375</v>
      </c>
      <c r="AH872" s="13">
        <f t="shared" si="293"/>
        <v>10.47</v>
      </c>
      <c r="AI872">
        <f t="shared" si="294"/>
        <v>10.686666666666667</v>
      </c>
      <c r="AJ872" s="14">
        <f t="shared" si="295"/>
        <v>0.97972551466001245</v>
      </c>
      <c r="AK872">
        <f t="shared" si="296"/>
        <v>85.714285714285708</v>
      </c>
      <c r="AL872" s="8">
        <f t="shared" si="297"/>
        <v>0.93333333333333335</v>
      </c>
      <c r="AM872" s="8">
        <f t="shared" si="298"/>
        <v>0.90602409638554215</v>
      </c>
      <c r="AN872" s="16">
        <f t="shared" si="299"/>
        <v>0.82847792918398488</v>
      </c>
      <c r="AO872" s="16">
        <f t="shared" si="300"/>
        <v>0.8590261614027046</v>
      </c>
      <c r="AP872" s="17">
        <f t="shared" si="301"/>
        <v>15765.07</v>
      </c>
      <c r="AQ872" s="17">
        <f t="shared" si="302"/>
        <v>18.994060240963854</v>
      </c>
      <c r="AR872" s="17">
        <f t="shared" si="303"/>
        <v>8949.7999999999993</v>
      </c>
      <c r="AS872" s="17">
        <f t="shared" si="304"/>
        <v>10.782891566265059</v>
      </c>
      <c r="AT872" s="18" t="str">
        <f t="shared" si="305"/>
        <v>Low</v>
      </c>
      <c r="AU872" s="16" t="str">
        <f t="shared" si="306"/>
        <v>Warning</v>
      </c>
      <c r="AV872" s="17">
        <f t="shared" si="307"/>
        <v>512.83962650602405</v>
      </c>
    </row>
    <row r="873" spans="1:48">
      <c r="A873">
        <v>872</v>
      </c>
      <c r="B873" s="2">
        <v>46144</v>
      </c>
      <c r="C873" t="s">
        <v>46</v>
      </c>
      <c r="D873" t="s">
        <v>77</v>
      </c>
      <c r="E873" t="s">
        <v>105</v>
      </c>
      <c r="F873" t="s">
        <v>57</v>
      </c>
      <c r="G873" t="s">
        <v>103</v>
      </c>
      <c r="H873" t="s">
        <v>975</v>
      </c>
      <c r="I873" t="s">
        <v>170</v>
      </c>
      <c r="J873" s="4">
        <v>584</v>
      </c>
      <c r="K873" s="4">
        <v>332</v>
      </c>
      <c r="L873" s="4">
        <v>304</v>
      </c>
      <c r="M873" s="4">
        <v>28</v>
      </c>
      <c r="N873" s="4">
        <v>6</v>
      </c>
      <c r="O873" s="4">
        <v>169</v>
      </c>
      <c r="P873" t="s">
        <v>83</v>
      </c>
      <c r="Q873" s="4">
        <v>57</v>
      </c>
      <c r="R873" s="4">
        <v>60</v>
      </c>
      <c r="S873" s="4">
        <v>72.099999999999994</v>
      </c>
      <c r="T873" s="5">
        <v>2</v>
      </c>
      <c r="U873" s="5">
        <v>22.02</v>
      </c>
      <c r="V873" s="43">
        <v>8876.4599999999991</v>
      </c>
      <c r="W873" s="5">
        <v>5.73</v>
      </c>
      <c r="X873" s="6" t="s">
        <v>34</v>
      </c>
      <c r="Y873" s="4">
        <v>20</v>
      </c>
      <c r="Z873" s="43">
        <v>13724.78</v>
      </c>
      <c r="AA873" s="8">
        <f t="shared" si="286"/>
        <v>0.56849315068493156</v>
      </c>
      <c r="AB873" s="8">
        <f t="shared" si="287"/>
        <v>8.4337349397590355E-2</v>
      </c>
      <c r="AC873" s="8">
        <f t="shared" si="288"/>
        <v>1.8072289156626505E-2</v>
      </c>
      <c r="AD873" s="8">
        <f t="shared" si="289"/>
        <v>0.91566265060240959</v>
      </c>
      <c r="AE873" s="11">
        <f t="shared" si="290"/>
        <v>2.8166666666666669</v>
      </c>
      <c r="AF873" s="11">
        <f t="shared" si="291"/>
        <v>60</v>
      </c>
      <c r="AG873" s="11">
        <f t="shared" si="292"/>
        <v>5.5333333333333332</v>
      </c>
      <c r="AH873" s="13">
        <f t="shared" si="293"/>
        <v>6.43</v>
      </c>
      <c r="AI873">
        <f t="shared" si="294"/>
        <v>9.2466666666666661</v>
      </c>
      <c r="AJ873" s="14">
        <f t="shared" si="295"/>
        <v>0.69538572458543624</v>
      </c>
      <c r="AK873">
        <f t="shared" si="296"/>
        <v>63.157894736842103</v>
      </c>
      <c r="AL873" s="8">
        <f t="shared" si="297"/>
        <v>0.95000000000000007</v>
      </c>
      <c r="AM873" s="8">
        <f t="shared" si="298"/>
        <v>0.91566265060240959</v>
      </c>
      <c r="AN873" s="16">
        <f t="shared" si="299"/>
        <v>0.60490179897672891</v>
      </c>
      <c r="AO873" s="16">
        <f t="shared" si="300"/>
        <v>0.85926296940440006</v>
      </c>
      <c r="AP873" s="17">
        <f t="shared" si="301"/>
        <v>8876.4599999999991</v>
      </c>
      <c r="AQ873" s="17">
        <f t="shared" si="302"/>
        <v>26.736325301204818</v>
      </c>
      <c r="AR873" s="17">
        <f t="shared" si="303"/>
        <v>4848.3200000000015</v>
      </c>
      <c r="AS873" s="17">
        <f t="shared" si="304"/>
        <v>14.603373493975909</v>
      </c>
      <c r="AT873" s="18" t="str">
        <f t="shared" si="305"/>
        <v>Low</v>
      </c>
      <c r="AU873" s="16" t="str">
        <f t="shared" si="306"/>
        <v>Critical</v>
      </c>
      <c r="AV873" s="17">
        <f t="shared" si="307"/>
        <v>160.41795180722892</v>
      </c>
    </row>
    <row r="874" spans="1:48">
      <c r="A874">
        <v>873</v>
      </c>
      <c r="B874" s="2">
        <v>46203</v>
      </c>
      <c r="C874" t="s">
        <v>26</v>
      </c>
      <c r="D874" t="s">
        <v>27</v>
      </c>
      <c r="E874" t="s">
        <v>35</v>
      </c>
      <c r="F874" t="s">
        <v>42</v>
      </c>
      <c r="G874" t="s">
        <v>47</v>
      </c>
      <c r="H874" t="s">
        <v>976</v>
      </c>
      <c r="I874" t="s">
        <v>149</v>
      </c>
      <c r="J874" s="4">
        <v>452</v>
      </c>
      <c r="K874" s="4">
        <v>420</v>
      </c>
      <c r="L874" s="4">
        <v>394</v>
      </c>
      <c r="M874" s="4">
        <v>26</v>
      </c>
      <c r="N874" s="4">
        <v>10</v>
      </c>
      <c r="O874" s="4">
        <v>47</v>
      </c>
      <c r="P874" t="s">
        <v>33</v>
      </c>
      <c r="Q874" s="4">
        <v>64</v>
      </c>
      <c r="R874" s="4">
        <v>67</v>
      </c>
      <c r="S874" s="4">
        <v>74.3</v>
      </c>
      <c r="T874" s="5">
        <v>2.37</v>
      </c>
      <c r="U874" s="5">
        <v>16.18</v>
      </c>
      <c r="V874" s="43">
        <v>12967.09</v>
      </c>
      <c r="W874" s="5">
        <v>9.68</v>
      </c>
      <c r="X874" s="6" t="s">
        <v>45</v>
      </c>
      <c r="Y874" s="4">
        <v>21</v>
      </c>
      <c r="Z874" s="43">
        <v>20784.560000000001</v>
      </c>
      <c r="AA874" s="8">
        <f t="shared" si="286"/>
        <v>0.92920353982300885</v>
      </c>
      <c r="AB874" s="8">
        <f t="shared" si="287"/>
        <v>6.1904761904761907E-2</v>
      </c>
      <c r="AC874" s="8">
        <f t="shared" si="288"/>
        <v>2.3809523809523808E-2</v>
      </c>
      <c r="AD874" s="8">
        <f t="shared" si="289"/>
        <v>0.93809523809523809</v>
      </c>
      <c r="AE874" s="11">
        <f t="shared" si="290"/>
        <v>0.78333333333333333</v>
      </c>
      <c r="AF874" s="11">
        <f t="shared" si="291"/>
        <v>53.731343283582092</v>
      </c>
      <c r="AG874" s="11">
        <f t="shared" si="292"/>
        <v>7.8166666666666664</v>
      </c>
      <c r="AH874" s="13">
        <f t="shared" si="293"/>
        <v>7.2522222222222226</v>
      </c>
      <c r="AI874">
        <f t="shared" si="294"/>
        <v>8.0355555555555558</v>
      </c>
      <c r="AJ874" s="14">
        <f t="shared" si="295"/>
        <v>0.90251659292035402</v>
      </c>
      <c r="AK874">
        <f t="shared" si="296"/>
        <v>56.25</v>
      </c>
      <c r="AL874" s="8">
        <f t="shared" si="297"/>
        <v>0.95522388059701502</v>
      </c>
      <c r="AM874" s="8">
        <f t="shared" si="298"/>
        <v>0.93809523809523809</v>
      </c>
      <c r="AN874" s="16">
        <f t="shared" si="299"/>
        <v>0.80873697253303656</v>
      </c>
      <c r="AO874" s="16">
        <f t="shared" si="300"/>
        <v>0.86125016604836624</v>
      </c>
      <c r="AP874" s="17">
        <f t="shared" si="301"/>
        <v>12967.09</v>
      </c>
      <c r="AQ874" s="17">
        <f t="shared" si="302"/>
        <v>30.874023809523809</v>
      </c>
      <c r="AR874" s="17">
        <f t="shared" si="303"/>
        <v>7817.4700000000012</v>
      </c>
      <c r="AS874" s="17">
        <f t="shared" si="304"/>
        <v>18.613023809523813</v>
      </c>
      <c r="AT874" s="18" t="str">
        <f t="shared" si="305"/>
        <v>High</v>
      </c>
      <c r="AU874" s="16" t="str">
        <f t="shared" si="306"/>
        <v>Warning</v>
      </c>
      <c r="AV874" s="17">
        <f t="shared" si="307"/>
        <v>308.74023809523811</v>
      </c>
    </row>
    <row r="875" spans="1:48">
      <c r="A875">
        <v>874</v>
      </c>
      <c r="B875" s="2">
        <v>46056</v>
      </c>
      <c r="C875" t="s">
        <v>26</v>
      </c>
      <c r="D875" t="s">
        <v>27</v>
      </c>
      <c r="E875" t="s">
        <v>28</v>
      </c>
      <c r="F875" t="s">
        <v>42</v>
      </c>
      <c r="G875" t="s">
        <v>36</v>
      </c>
      <c r="H875" t="s">
        <v>977</v>
      </c>
      <c r="I875" t="s">
        <v>38</v>
      </c>
      <c r="J875" s="4">
        <v>844</v>
      </c>
      <c r="K875" s="4">
        <v>849</v>
      </c>
      <c r="L875" s="4">
        <v>811</v>
      </c>
      <c r="M875" s="4">
        <v>38</v>
      </c>
      <c r="N875" s="4">
        <v>7</v>
      </c>
      <c r="O875" s="4">
        <v>13</v>
      </c>
      <c r="P875" t="s">
        <v>33</v>
      </c>
      <c r="Q875" s="4">
        <v>45</v>
      </c>
      <c r="R875" s="4">
        <v>49</v>
      </c>
      <c r="S875" s="4">
        <v>80.599999999999994</v>
      </c>
      <c r="T875" s="5">
        <v>2.09</v>
      </c>
      <c r="U875" s="5">
        <v>29.86</v>
      </c>
      <c r="V875" s="43">
        <v>17560.27</v>
      </c>
      <c r="W875" s="5">
        <v>10.43</v>
      </c>
      <c r="X875" s="6" t="s">
        <v>89</v>
      </c>
      <c r="Y875" s="4">
        <v>11</v>
      </c>
      <c r="Z875" s="43">
        <v>28823.64</v>
      </c>
      <c r="AA875" s="8">
        <f t="shared" si="286"/>
        <v>1.0059241706161137</v>
      </c>
      <c r="AB875" s="8">
        <f t="shared" si="287"/>
        <v>4.47585394581861E-2</v>
      </c>
      <c r="AC875" s="8">
        <f t="shared" si="288"/>
        <v>8.2449941107184919E-3</v>
      </c>
      <c r="AD875" s="8">
        <f t="shared" si="289"/>
        <v>0.95524146054181391</v>
      </c>
      <c r="AE875" s="11">
        <f t="shared" si="290"/>
        <v>0.21666666666666667</v>
      </c>
      <c r="AF875" s="11">
        <f t="shared" si="291"/>
        <v>73.469387755102048</v>
      </c>
      <c r="AG875" s="11">
        <f t="shared" si="292"/>
        <v>11.555833333333334</v>
      </c>
      <c r="AH875" s="13">
        <f t="shared" si="293"/>
        <v>10.333333333333334</v>
      </c>
      <c r="AI875">
        <f t="shared" si="294"/>
        <v>10.55</v>
      </c>
      <c r="AJ875" s="14">
        <f t="shared" si="295"/>
        <v>0.97946287519747233</v>
      </c>
      <c r="AK875">
        <f t="shared" si="296"/>
        <v>80</v>
      </c>
      <c r="AL875" s="8">
        <f t="shared" si="297"/>
        <v>0.91836734693877564</v>
      </c>
      <c r="AM875" s="8">
        <f t="shared" si="298"/>
        <v>0.95524146054181391</v>
      </c>
      <c r="AN875" s="16">
        <f t="shared" si="299"/>
        <v>0.85924611500521031</v>
      </c>
      <c r="AO875" s="16">
        <f t="shared" si="300"/>
        <v>0.8616636557610855</v>
      </c>
      <c r="AP875" s="17">
        <f t="shared" si="301"/>
        <v>17560.27</v>
      </c>
      <c r="AQ875" s="17">
        <f t="shared" si="302"/>
        <v>20.683474676089517</v>
      </c>
      <c r="AR875" s="17">
        <f t="shared" si="303"/>
        <v>11263.369999999999</v>
      </c>
      <c r="AS875" s="17">
        <f t="shared" si="304"/>
        <v>13.266631330977619</v>
      </c>
      <c r="AT875" s="18" t="str">
        <f t="shared" si="305"/>
        <v>Medium</v>
      </c>
      <c r="AU875" s="16" t="str">
        <f t="shared" si="306"/>
        <v>Normal</v>
      </c>
      <c r="AV875" s="17">
        <f t="shared" si="307"/>
        <v>144.78432273262661</v>
      </c>
    </row>
    <row r="876" spans="1:48">
      <c r="A876">
        <v>875</v>
      </c>
      <c r="B876" s="2">
        <v>46173</v>
      </c>
      <c r="C876" t="s">
        <v>46</v>
      </c>
      <c r="D876" t="s">
        <v>108</v>
      </c>
      <c r="E876" t="s">
        <v>146</v>
      </c>
      <c r="F876" t="s">
        <v>29</v>
      </c>
      <c r="G876" t="s">
        <v>103</v>
      </c>
      <c r="H876" t="s">
        <v>978</v>
      </c>
      <c r="I876" t="s">
        <v>129</v>
      </c>
      <c r="J876" s="4">
        <v>562</v>
      </c>
      <c r="K876" s="4">
        <v>521</v>
      </c>
      <c r="L876" s="4">
        <v>474</v>
      </c>
      <c r="M876" s="4">
        <v>47</v>
      </c>
      <c r="N876" s="4">
        <v>17</v>
      </c>
      <c r="O876" s="4">
        <v>0</v>
      </c>
      <c r="P876" t="s">
        <v>39</v>
      </c>
      <c r="Q876" s="4">
        <v>57</v>
      </c>
      <c r="R876" s="4">
        <v>62</v>
      </c>
      <c r="S876" s="4">
        <v>82.2</v>
      </c>
      <c r="T876" s="5">
        <v>1.86</v>
      </c>
      <c r="U876" s="5">
        <v>18.18</v>
      </c>
      <c r="V876" s="43">
        <v>14398.83</v>
      </c>
      <c r="W876" s="5">
        <v>9.65</v>
      </c>
      <c r="X876" s="6" t="s">
        <v>34</v>
      </c>
      <c r="Y876" s="4">
        <v>20</v>
      </c>
      <c r="Z876" s="43">
        <v>21721.9</v>
      </c>
      <c r="AA876" s="8">
        <f t="shared" si="286"/>
        <v>0.92704626334519569</v>
      </c>
      <c r="AB876" s="8">
        <f t="shared" si="287"/>
        <v>9.0211132437619967E-2</v>
      </c>
      <c r="AC876" s="8">
        <f t="shared" si="288"/>
        <v>3.2629558541266791E-2</v>
      </c>
      <c r="AD876" s="8">
        <f t="shared" si="289"/>
        <v>0.90978886756238009</v>
      </c>
      <c r="AE876" s="11">
        <f t="shared" si="290"/>
        <v>0</v>
      </c>
      <c r="AF876" s="11">
        <f t="shared" si="291"/>
        <v>58.064516129032256</v>
      </c>
      <c r="AG876" s="11">
        <f t="shared" si="292"/>
        <v>8.9727777777777771</v>
      </c>
      <c r="AH876" s="13">
        <f t="shared" si="293"/>
        <v>8.8983333333333334</v>
      </c>
      <c r="AI876">
        <f t="shared" si="294"/>
        <v>8.8983333333333334</v>
      </c>
      <c r="AJ876" s="14">
        <f t="shared" si="295"/>
        <v>1</v>
      </c>
      <c r="AK876">
        <f t="shared" si="296"/>
        <v>63.157894736842103</v>
      </c>
      <c r="AL876" s="8">
        <f t="shared" si="297"/>
        <v>0.91935483870967738</v>
      </c>
      <c r="AM876" s="8">
        <f t="shared" si="298"/>
        <v>0.90978886756238009</v>
      </c>
      <c r="AN876" s="16">
        <f t="shared" si="299"/>
        <v>0.83641879759767201</v>
      </c>
      <c r="AO876" s="16">
        <f t="shared" si="300"/>
        <v>0.86168284259248129</v>
      </c>
      <c r="AP876" s="17">
        <f t="shared" si="301"/>
        <v>14398.83</v>
      </c>
      <c r="AQ876" s="17">
        <f t="shared" si="302"/>
        <v>27.636909788867563</v>
      </c>
      <c r="AR876" s="17">
        <f t="shared" si="303"/>
        <v>7323.0700000000015</v>
      </c>
      <c r="AS876" s="17">
        <f t="shared" si="304"/>
        <v>14.055796545105569</v>
      </c>
      <c r="AT876" s="18" t="str">
        <f t="shared" si="305"/>
        <v>Low</v>
      </c>
      <c r="AU876" s="16" t="str">
        <f t="shared" si="306"/>
        <v>Warning</v>
      </c>
      <c r="AV876" s="17">
        <f t="shared" si="307"/>
        <v>469.82746641074857</v>
      </c>
    </row>
    <row r="877" spans="1:48">
      <c r="A877">
        <v>876</v>
      </c>
      <c r="B877" s="2">
        <v>46145</v>
      </c>
      <c r="C877" t="s">
        <v>26</v>
      </c>
      <c r="D877" t="s">
        <v>40</v>
      </c>
      <c r="E877" t="s">
        <v>67</v>
      </c>
      <c r="F877" t="s">
        <v>29</v>
      </c>
      <c r="G877" t="s">
        <v>103</v>
      </c>
      <c r="H877" t="s">
        <v>979</v>
      </c>
      <c r="I877" t="s">
        <v>170</v>
      </c>
      <c r="J877" s="4">
        <v>643</v>
      </c>
      <c r="K877" s="4">
        <v>623</v>
      </c>
      <c r="L877" s="4">
        <v>599</v>
      </c>
      <c r="M877" s="4">
        <v>24</v>
      </c>
      <c r="N877" s="4">
        <v>5</v>
      </c>
      <c r="O877" s="4">
        <v>15</v>
      </c>
      <c r="P877" t="s">
        <v>54</v>
      </c>
      <c r="Q877" s="4">
        <v>57</v>
      </c>
      <c r="R877" s="4">
        <v>56</v>
      </c>
      <c r="S877" s="4">
        <v>73.900000000000006</v>
      </c>
      <c r="T877" s="5">
        <v>1.1299999999999999</v>
      </c>
      <c r="U877" s="5">
        <v>22.81</v>
      </c>
      <c r="V877" s="43">
        <v>16431.490000000002</v>
      </c>
      <c r="W877" s="5">
        <v>7.56</v>
      </c>
      <c r="X877" s="6" t="s">
        <v>45</v>
      </c>
      <c r="Y877" s="4">
        <v>36</v>
      </c>
      <c r="Z877" s="43">
        <v>27975.55</v>
      </c>
      <c r="AA877" s="8">
        <f t="shared" si="286"/>
        <v>0.96889580093312599</v>
      </c>
      <c r="AB877" s="8">
        <f t="shared" si="287"/>
        <v>3.8523274478330656E-2</v>
      </c>
      <c r="AC877" s="8">
        <f t="shared" si="288"/>
        <v>8.0256821829855531E-3</v>
      </c>
      <c r="AD877" s="8">
        <f t="shared" si="289"/>
        <v>0.9614767255216693</v>
      </c>
      <c r="AE877" s="11">
        <f t="shared" si="290"/>
        <v>0.25</v>
      </c>
      <c r="AF877" s="11">
        <f t="shared" si="291"/>
        <v>64.285714285714292</v>
      </c>
      <c r="AG877" s="11">
        <f t="shared" si="292"/>
        <v>9.6911111111111108</v>
      </c>
      <c r="AH877" s="13">
        <f t="shared" si="293"/>
        <v>9.9308333333333341</v>
      </c>
      <c r="AI877">
        <f t="shared" si="294"/>
        <v>10.180833333333334</v>
      </c>
      <c r="AJ877" s="14">
        <f t="shared" si="295"/>
        <v>0.97544405336825735</v>
      </c>
      <c r="AK877">
        <f t="shared" si="296"/>
        <v>63.157894736842103</v>
      </c>
      <c r="AL877" s="8">
        <f t="shared" si="297"/>
        <v>1.017857142857143</v>
      </c>
      <c r="AM877" s="8">
        <f t="shared" si="298"/>
        <v>0.9614767255216693</v>
      </c>
      <c r="AN877" s="16">
        <f t="shared" si="299"/>
        <v>0.95461437497570545</v>
      </c>
      <c r="AO877" s="16">
        <f t="shared" si="300"/>
        <v>0.86188495495243977</v>
      </c>
      <c r="AP877" s="17">
        <f t="shared" si="301"/>
        <v>16431.490000000002</v>
      </c>
      <c r="AQ877" s="17">
        <f t="shared" si="302"/>
        <v>26.374783306581062</v>
      </c>
      <c r="AR877" s="17">
        <f t="shared" si="303"/>
        <v>11544.059999999998</v>
      </c>
      <c r="AS877" s="17">
        <f t="shared" si="304"/>
        <v>18.52979133226324</v>
      </c>
      <c r="AT877" s="18" t="str">
        <f t="shared" si="305"/>
        <v>Medium</v>
      </c>
      <c r="AU877" s="16" t="str">
        <f t="shared" si="306"/>
        <v>Normal</v>
      </c>
      <c r="AV877" s="17">
        <f t="shared" si="307"/>
        <v>131.8739165329053</v>
      </c>
    </row>
    <row r="878" spans="1:48">
      <c r="A878">
        <v>877</v>
      </c>
      <c r="B878" s="2">
        <v>46159</v>
      </c>
      <c r="C878" t="s">
        <v>26</v>
      </c>
      <c r="D878" t="s">
        <v>108</v>
      </c>
      <c r="E878" t="s">
        <v>109</v>
      </c>
      <c r="F878" t="s">
        <v>57</v>
      </c>
      <c r="G878" t="s">
        <v>47</v>
      </c>
      <c r="H878" t="s">
        <v>980</v>
      </c>
      <c r="I878" t="s">
        <v>170</v>
      </c>
      <c r="J878" s="4">
        <v>493</v>
      </c>
      <c r="K878" s="4">
        <v>403</v>
      </c>
      <c r="L878" s="4">
        <v>334</v>
      </c>
      <c r="M878" s="4">
        <v>69</v>
      </c>
      <c r="N878" s="4">
        <v>13</v>
      </c>
      <c r="O878" s="4">
        <v>46</v>
      </c>
      <c r="P878" t="s">
        <v>73</v>
      </c>
      <c r="Q878" s="4">
        <v>64</v>
      </c>
      <c r="R878" s="4">
        <v>68</v>
      </c>
      <c r="S878" s="4">
        <v>79</v>
      </c>
      <c r="T878" s="5">
        <v>4.3899999999999997</v>
      </c>
      <c r="U878" s="5">
        <v>15</v>
      </c>
      <c r="V878" s="43">
        <v>12369.33</v>
      </c>
      <c r="W878" s="5">
        <v>6.34</v>
      </c>
      <c r="X878" s="6" t="s">
        <v>50</v>
      </c>
      <c r="Y878" s="4">
        <v>59</v>
      </c>
      <c r="Z878" s="43">
        <v>16888.39</v>
      </c>
      <c r="AA878" s="8">
        <f t="shared" si="286"/>
        <v>0.81744421906693709</v>
      </c>
      <c r="AB878" s="8">
        <f t="shared" si="287"/>
        <v>0.17121588089330025</v>
      </c>
      <c r="AC878" s="8">
        <f t="shared" si="288"/>
        <v>3.2258064516129031E-2</v>
      </c>
      <c r="AD878" s="8">
        <f t="shared" si="289"/>
        <v>0.8287841191066998</v>
      </c>
      <c r="AE878" s="11">
        <f t="shared" si="290"/>
        <v>0.76666666666666672</v>
      </c>
      <c r="AF878" s="11">
        <f t="shared" si="291"/>
        <v>52.941176470588232</v>
      </c>
      <c r="AG878" s="11">
        <f t="shared" si="292"/>
        <v>7.612222222222222</v>
      </c>
      <c r="AH878" s="13">
        <f t="shared" si="293"/>
        <v>7.9977777777777783</v>
      </c>
      <c r="AI878">
        <f t="shared" si="294"/>
        <v>8.7644444444444449</v>
      </c>
      <c r="AJ878" s="14">
        <f t="shared" si="295"/>
        <v>0.9125253549695741</v>
      </c>
      <c r="AK878">
        <f t="shared" si="296"/>
        <v>56.25</v>
      </c>
      <c r="AL878" s="8">
        <f t="shared" si="297"/>
        <v>0.94117647058823528</v>
      </c>
      <c r="AM878" s="8">
        <f t="shared" si="298"/>
        <v>0.8287841191066998</v>
      </c>
      <c r="AN878" s="16">
        <f t="shared" si="299"/>
        <v>0.71179907998210545</v>
      </c>
      <c r="AO878" s="16">
        <f t="shared" si="300"/>
        <v>0.86113713704902639</v>
      </c>
      <c r="AP878" s="17">
        <f t="shared" si="301"/>
        <v>12369.33</v>
      </c>
      <c r="AQ878" s="17">
        <f t="shared" si="302"/>
        <v>30.693126550868485</v>
      </c>
      <c r="AR878" s="17">
        <f t="shared" si="303"/>
        <v>4519.0599999999995</v>
      </c>
      <c r="AS878" s="17">
        <f t="shared" si="304"/>
        <v>11.213548387096774</v>
      </c>
      <c r="AT878" s="18" t="str">
        <f t="shared" si="305"/>
        <v>High</v>
      </c>
      <c r="AU878" s="16" t="str">
        <f t="shared" si="306"/>
        <v>Warning</v>
      </c>
      <c r="AV878" s="17">
        <f t="shared" si="307"/>
        <v>399.01064516129031</v>
      </c>
    </row>
    <row r="879" spans="1:48">
      <c r="A879">
        <v>878</v>
      </c>
      <c r="B879" s="2">
        <v>46127</v>
      </c>
      <c r="C879" t="s">
        <v>46</v>
      </c>
      <c r="D879" t="s">
        <v>27</v>
      </c>
      <c r="E879" t="s">
        <v>35</v>
      </c>
      <c r="F879" t="s">
        <v>57</v>
      </c>
      <c r="G879" t="s">
        <v>47</v>
      </c>
      <c r="H879" t="s">
        <v>981</v>
      </c>
      <c r="I879" t="s">
        <v>129</v>
      </c>
      <c r="J879" s="4">
        <v>696</v>
      </c>
      <c r="K879" s="4">
        <v>642</v>
      </c>
      <c r="L879" s="4">
        <v>595</v>
      </c>
      <c r="M879" s="4">
        <v>47</v>
      </c>
      <c r="N879" s="4">
        <v>9</v>
      </c>
      <c r="O879" s="4">
        <v>12</v>
      </c>
      <c r="P879" t="s">
        <v>73</v>
      </c>
      <c r="Q879" s="4">
        <v>64</v>
      </c>
      <c r="R879" s="4">
        <v>66</v>
      </c>
      <c r="S879" s="4">
        <v>79.7</v>
      </c>
      <c r="T879" s="5">
        <v>2.25</v>
      </c>
      <c r="U879" s="5">
        <v>25.02</v>
      </c>
      <c r="V879" s="43">
        <v>19294.46</v>
      </c>
      <c r="W879" s="5">
        <v>8.9600000000000009</v>
      </c>
      <c r="X879" s="6" t="s">
        <v>34</v>
      </c>
      <c r="Y879" s="4">
        <v>18</v>
      </c>
      <c r="Z879" s="43">
        <v>30341.56</v>
      </c>
      <c r="AA879" s="8">
        <f t="shared" si="286"/>
        <v>0.92241379310344829</v>
      </c>
      <c r="AB879" s="8">
        <f t="shared" si="287"/>
        <v>7.3208722741433016E-2</v>
      </c>
      <c r="AC879" s="8">
        <f t="shared" si="288"/>
        <v>1.4018691588785047E-2</v>
      </c>
      <c r="AD879" s="8">
        <f t="shared" si="289"/>
        <v>0.92679127725856703</v>
      </c>
      <c r="AE879" s="11">
        <f t="shared" si="290"/>
        <v>0.2</v>
      </c>
      <c r="AF879" s="11">
        <f t="shared" si="291"/>
        <v>54.545454545454547</v>
      </c>
      <c r="AG879" s="11">
        <f t="shared" si="292"/>
        <v>11.77</v>
      </c>
      <c r="AH879" s="13">
        <f t="shared" si="293"/>
        <v>12.173333333333334</v>
      </c>
      <c r="AI879">
        <f t="shared" si="294"/>
        <v>12.373333333333333</v>
      </c>
      <c r="AJ879" s="14">
        <f t="shared" si="295"/>
        <v>0.98383620689655182</v>
      </c>
      <c r="AK879">
        <f t="shared" si="296"/>
        <v>56.25</v>
      </c>
      <c r="AL879" s="8">
        <f t="shared" si="297"/>
        <v>0.96969696969696972</v>
      </c>
      <c r="AM879" s="8">
        <f t="shared" si="298"/>
        <v>0.92679127725856703</v>
      </c>
      <c r="AN879" s="16">
        <f t="shared" si="299"/>
        <v>0.88418018405127674</v>
      </c>
      <c r="AO879" s="16">
        <f t="shared" si="300"/>
        <v>0.86235126759428593</v>
      </c>
      <c r="AP879" s="17">
        <f t="shared" si="301"/>
        <v>19294.46</v>
      </c>
      <c r="AQ879" s="17">
        <f t="shared" si="302"/>
        <v>30.053676012461057</v>
      </c>
      <c r="AR879" s="17">
        <f t="shared" si="303"/>
        <v>11047.100000000002</v>
      </c>
      <c r="AS879" s="17">
        <f t="shared" si="304"/>
        <v>17.207320872274146</v>
      </c>
      <c r="AT879" s="18" t="str">
        <f t="shared" si="305"/>
        <v>Medium</v>
      </c>
      <c r="AU879" s="16" t="str">
        <f t="shared" si="306"/>
        <v>Normal</v>
      </c>
      <c r="AV879" s="17">
        <f t="shared" si="307"/>
        <v>270.48308411214953</v>
      </c>
    </row>
    <row r="880" spans="1:48">
      <c r="A880">
        <v>879</v>
      </c>
      <c r="B880" s="2">
        <v>46064</v>
      </c>
      <c r="C880" t="s">
        <v>46</v>
      </c>
      <c r="D880" t="s">
        <v>40</v>
      </c>
      <c r="E880" t="s">
        <v>67</v>
      </c>
      <c r="F880" t="s">
        <v>29</v>
      </c>
      <c r="G880" t="s">
        <v>103</v>
      </c>
      <c r="H880" t="s">
        <v>982</v>
      </c>
      <c r="I880" t="s">
        <v>69</v>
      </c>
      <c r="J880" s="4">
        <v>738</v>
      </c>
      <c r="K880" s="4">
        <v>661</v>
      </c>
      <c r="L880" s="4">
        <v>622</v>
      </c>
      <c r="M880" s="4">
        <v>39</v>
      </c>
      <c r="N880" s="4">
        <v>8</v>
      </c>
      <c r="O880" s="4">
        <v>48</v>
      </c>
      <c r="P880" t="s">
        <v>76</v>
      </c>
      <c r="Q880" s="4">
        <v>57</v>
      </c>
      <c r="R880" s="4">
        <v>56</v>
      </c>
      <c r="S880" s="4">
        <v>78.7</v>
      </c>
      <c r="T880" s="5">
        <v>2.57</v>
      </c>
      <c r="U880" s="5">
        <v>30.24</v>
      </c>
      <c r="V880" s="43">
        <v>17939.57</v>
      </c>
      <c r="W880" s="5">
        <v>7.09</v>
      </c>
      <c r="X880" s="6" t="s">
        <v>50</v>
      </c>
      <c r="Y880" s="4">
        <v>53</v>
      </c>
      <c r="Z880" s="43">
        <v>29366.31</v>
      </c>
      <c r="AA880" s="8">
        <f t="shared" si="286"/>
        <v>0.89566395663956644</v>
      </c>
      <c r="AB880" s="8">
        <f t="shared" si="287"/>
        <v>5.9001512859304085E-2</v>
      </c>
      <c r="AC880" s="8">
        <f t="shared" si="288"/>
        <v>1.2102874432677761E-2</v>
      </c>
      <c r="AD880" s="8">
        <f t="shared" si="289"/>
        <v>0.94099848714069589</v>
      </c>
      <c r="AE880" s="11">
        <f t="shared" si="290"/>
        <v>0.8</v>
      </c>
      <c r="AF880" s="11">
        <f t="shared" si="291"/>
        <v>64.285714285714292</v>
      </c>
      <c r="AG880" s="11">
        <f t="shared" si="292"/>
        <v>10.282222222222222</v>
      </c>
      <c r="AH880" s="13">
        <f t="shared" si="293"/>
        <v>10.885</v>
      </c>
      <c r="AI880">
        <f t="shared" si="294"/>
        <v>11.685</v>
      </c>
      <c r="AJ880" s="14">
        <f t="shared" si="295"/>
        <v>0.93153615746683782</v>
      </c>
      <c r="AK880">
        <f t="shared" si="296"/>
        <v>63.157894736842103</v>
      </c>
      <c r="AL880" s="8">
        <f t="shared" si="297"/>
        <v>1.017857142857143</v>
      </c>
      <c r="AM880" s="8">
        <f t="shared" si="298"/>
        <v>0.94099848714069589</v>
      </c>
      <c r="AN880" s="16">
        <f t="shared" si="299"/>
        <v>0.89222722408767219</v>
      </c>
      <c r="AO880" s="16">
        <f t="shared" si="300"/>
        <v>0.86217234204955651</v>
      </c>
      <c r="AP880" s="17">
        <f t="shared" si="301"/>
        <v>17939.57</v>
      </c>
      <c r="AQ880" s="17">
        <f t="shared" si="302"/>
        <v>27.140045385779121</v>
      </c>
      <c r="AR880" s="17">
        <f t="shared" si="303"/>
        <v>11426.740000000002</v>
      </c>
      <c r="AS880" s="17">
        <f t="shared" si="304"/>
        <v>17.287049924357039</v>
      </c>
      <c r="AT880" s="18" t="str">
        <f t="shared" si="305"/>
        <v>High</v>
      </c>
      <c r="AU880" s="16" t="str">
        <f t="shared" si="306"/>
        <v>Normal</v>
      </c>
      <c r="AV880" s="17">
        <f t="shared" si="307"/>
        <v>217.12036308623297</v>
      </c>
    </row>
    <row r="881" spans="1:48">
      <c r="A881">
        <v>880</v>
      </c>
      <c r="B881" s="2">
        <v>46025</v>
      </c>
      <c r="C881" t="s">
        <v>26</v>
      </c>
      <c r="D881" t="s">
        <v>55</v>
      </c>
      <c r="E881" t="s">
        <v>98</v>
      </c>
      <c r="F881" t="s">
        <v>29</v>
      </c>
      <c r="G881" t="s">
        <v>30</v>
      </c>
      <c r="H881" t="s">
        <v>983</v>
      </c>
      <c r="I881" t="s">
        <v>88</v>
      </c>
      <c r="J881" s="4">
        <v>936</v>
      </c>
      <c r="K881" s="4">
        <v>797</v>
      </c>
      <c r="L881" s="4">
        <v>723</v>
      </c>
      <c r="M881" s="4">
        <v>74</v>
      </c>
      <c r="N881" s="4">
        <v>14</v>
      </c>
      <c r="O881" s="4">
        <v>37</v>
      </c>
      <c r="P881" t="s">
        <v>81</v>
      </c>
      <c r="Q881" s="4">
        <v>42</v>
      </c>
      <c r="R881" s="4">
        <v>43</v>
      </c>
      <c r="S881" s="4">
        <v>74.2</v>
      </c>
      <c r="T881" s="5">
        <v>1.92</v>
      </c>
      <c r="U881" s="5">
        <v>34.229999999999997</v>
      </c>
      <c r="V881" s="43">
        <v>14360.76</v>
      </c>
      <c r="W881" s="5">
        <v>6.39</v>
      </c>
      <c r="X881" s="6" t="s">
        <v>45</v>
      </c>
      <c r="Y881" s="4">
        <v>31</v>
      </c>
      <c r="Z881" s="43">
        <v>22632.400000000001</v>
      </c>
      <c r="AA881" s="8">
        <f t="shared" si="286"/>
        <v>0.85149572649572647</v>
      </c>
      <c r="AB881" s="8">
        <f t="shared" si="287"/>
        <v>9.2848180677540776E-2</v>
      </c>
      <c r="AC881" s="8">
        <f t="shared" si="288"/>
        <v>1.7565872020075281E-2</v>
      </c>
      <c r="AD881" s="8">
        <f t="shared" si="289"/>
        <v>0.90715181932245925</v>
      </c>
      <c r="AE881" s="11">
        <f t="shared" si="290"/>
        <v>0.6166666666666667</v>
      </c>
      <c r="AF881" s="11">
        <f t="shared" si="291"/>
        <v>83.720930232558146</v>
      </c>
      <c r="AG881" s="11">
        <f t="shared" si="292"/>
        <v>9.5197222222222226</v>
      </c>
      <c r="AH881" s="13">
        <f t="shared" si="293"/>
        <v>10.303333333333333</v>
      </c>
      <c r="AI881">
        <f t="shared" si="294"/>
        <v>10.92</v>
      </c>
      <c r="AJ881" s="14">
        <f t="shared" si="295"/>
        <v>0.94352869352869351</v>
      </c>
      <c r="AK881">
        <f t="shared" si="296"/>
        <v>85.714285714285708</v>
      </c>
      <c r="AL881" s="8">
        <f t="shared" si="297"/>
        <v>0.97674418604651181</v>
      </c>
      <c r="AM881" s="8">
        <f t="shared" si="298"/>
        <v>0.90715181932245925</v>
      </c>
      <c r="AN881" s="16">
        <f t="shared" si="299"/>
        <v>0.83601856694267207</v>
      </c>
      <c r="AO881" s="16">
        <f t="shared" si="300"/>
        <v>0.86192395459469606</v>
      </c>
      <c r="AP881" s="17">
        <f t="shared" si="301"/>
        <v>14360.76</v>
      </c>
      <c r="AQ881" s="17">
        <f t="shared" si="302"/>
        <v>18.018519447929737</v>
      </c>
      <c r="AR881" s="17">
        <f t="shared" si="303"/>
        <v>8271.6400000000012</v>
      </c>
      <c r="AS881" s="17">
        <f t="shared" si="304"/>
        <v>10.378469259723966</v>
      </c>
      <c r="AT881" s="18" t="str">
        <f t="shared" si="305"/>
        <v>High</v>
      </c>
      <c r="AU881" s="16" t="str">
        <f t="shared" si="306"/>
        <v>Warning</v>
      </c>
      <c r="AV881" s="17">
        <f t="shared" si="307"/>
        <v>252.25927227101633</v>
      </c>
    </row>
    <row r="882" spans="1:48">
      <c r="A882">
        <v>881</v>
      </c>
      <c r="B882" s="2">
        <v>46074</v>
      </c>
      <c r="C882" t="s">
        <v>26</v>
      </c>
      <c r="D882" t="s">
        <v>40</v>
      </c>
      <c r="E882" t="s">
        <v>41</v>
      </c>
      <c r="F882" t="s">
        <v>29</v>
      </c>
      <c r="G882" t="s">
        <v>36</v>
      </c>
      <c r="H882" t="s">
        <v>984</v>
      </c>
      <c r="I882" t="s">
        <v>176</v>
      </c>
      <c r="J882" s="4">
        <v>780</v>
      </c>
      <c r="K882" s="4">
        <v>853</v>
      </c>
      <c r="L882" s="4">
        <v>812</v>
      </c>
      <c r="M882" s="4">
        <v>41</v>
      </c>
      <c r="N882" s="4">
        <v>15</v>
      </c>
      <c r="O882" s="4">
        <v>26</v>
      </c>
      <c r="P882" t="s">
        <v>54</v>
      </c>
      <c r="Q882" s="4">
        <v>45</v>
      </c>
      <c r="R882" s="4">
        <v>45</v>
      </c>
      <c r="S882" s="4">
        <v>68.8</v>
      </c>
      <c r="T882" s="5">
        <v>2.06</v>
      </c>
      <c r="U882" s="5">
        <v>31.68</v>
      </c>
      <c r="V882" s="43">
        <v>18482.55</v>
      </c>
      <c r="W882" s="5">
        <v>10.83</v>
      </c>
      <c r="X882" s="6" t="s">
        <v>89</v>
      </c>
      <c r="Y882" s="4">
        <v>6</v>
      </c>
      <c r="Z882" s="43">
        <v>28946.65</v>
      </c>
      <c r="AA882" s="8">
        <f t="shared" si="286"/>
        <v>1.0935897435897435</v>
      </c>
      <c r="AB882" s="8">
        <f t="shared" si="287"/>
        <v>4.8065650644783117E-2</v>
      </c>
      <c r="AC882" s="8">
        <f t="shared" si="288"/>
        <v>1.7584994138335287E-2</v>
      </c>
      <c r="AD882" s="8">
        <f t="shared" si="289"/>
        <v>0.95193434935521692</v>
      </c>
      <c r="AE882" s="11">
        <f t="shared" si="290"/>
        <v>0.43333333333333335</v>
      </c>
      <c r="AF882" s="11">
        <f t="shared" si="291"/>
        <v>80</v>
      </c>
      <c r="AG882" s="11">
        <f t="shared" si="292"/>
        <v>10.6625</v>
      </c>
      <c r="AH882" s="13">
        <f t="shared" si="293"/>
        <v>9.3166666666666664</v>
      </c>
      <c r="AI882">
        <f t="shared" si="294"/>
        <v>9.75</v>
      </c>
      <c r="AJ882" s="14">
        <f t="shared" si="295"/>
        <v>0.95555555555555549</v>
      </c>
      <c r="AK882">
        <f t="shared" si="296"/>
        <v>80</v>
      </c>
      <c r="AL882" s="8">
        <f t="shared" si="297"/>
        <v>1</v>
      </c>
      <c r="AM882" s="8">
        <f t="shared" si="298"/>
        <v>0.95193434935521692</v>
      </c>
      <c r="AN882" s="16">
        <f t="shared" si="299"/>
        <v>0.90962615605054054</v>
      </c>
      <c r="AO882" s="16">
        <f t="shared" si="300"/>
        <v>0.8621398328251294</v>
      </c>
      <c r="AP882" s="17">
        <f t="shared" si="301"/>
        <v>18482.55</v>
      </c>
      <c r="AQ882" s="17">
        <f t="shared" si="302"/>
        <v>21.667702227432589</v>
      </c>
      <c r="AR882" s="17">
        <f t="shared" si="303"/>
        <v>10464.100000000002</v>
      </c>
      <c r="AS882" s="17">
        <f t="shared" si="304"/>
        <v>12.267409144196954</v>
      </c>
      <c r="AT882" s="18" t="str">
        <f t="shared" si="305"/>
        <v>Medium</v>
      </c>
      <c r="AU882" s="16" t="str">
        <f t="shared" si="306"/>
        <v>Normal</v>
      </c>
      <c r="AV882" s="17">
        <f t="shared" si="307"/>
        <v>325.01553341148883</v>
      </c>
    </row>
    <row r="883" spans="1:48">
      <c r="A883">
        <v>882</v>
      </c>
      <c r="B883" s="2">
        <v>46144</v>
      </c>
      <c r="C883" t="s">
        <v>46</v>
      </c>
      <c r="D883" t="s">
        <v>108</v>
      </c>
      <c r="E883" t="s">
        <v>146</v>
      </c>
      <c r="F883" t="s">
        <v>42</v>
      </c>
      <c r="G883" t="s">
        <v>58</v>
      </c>
      <c r="H883" t="s">
        <v>985</v>
      </c>
      <c r="I883" t="s">
        <v>119</v>
      </c>
      <c r="J883" s="4">
        <v>873</v>
      </c>
      <c r="K883" s="4">
        <v>799</v>
      </c>
      <c r="L883" s="4">
        <v>732</v>
      </c>
      <c r="M883" s="4">
        <v>67</v>
      </c>
      <c r="N883" s="4">
        <v>16</v>
      </c>
      <c r="O883" s="4">
        <v>15</v>
      </c>
      <c r="P883" t="s">
        <v>70</v>
      </c>
      <c r="Q883" s="4">
        <v>49</v>
      </c>
      <c r="R883" s="4">
        <v>47</v>
      </c>
      <c r="S883" s="4">
        <v>75.099999999999994</v>
      </c>
      <c r="T883" s="5">
        <v>2.63</v>
      </c>
      <c r="U883" s="5">
        <v>26.13</v>
      </c>
      <c r="V883" s="43">
        <v>16878.150000000001</v>
      </c>
      <c r="W883" s="5">
        <v>7.4</v>
      </c>
      <c r="X883" s="6" t="s">
        <v>34</v>
      </c>
      <c r="Y883" s="4">
        <v>11</v>
      </c>
      <c r="Z883" s="43">
        <v>27541.02</v>
      </c>
      <c r="AA883" s="8">
        <f t="shared" si="286"/>
        <v>0.91523482245131726</v>
      </c>
      <c r="AB883" s="8">
        <f t="shared" si="287"/>
        <v>8.3854818523153948E-2</v>
      </c>
      <c r="AC883" s="8">
        <f t="shared" si="288"/>
        <v>2.002503128911139E-2</v>
      </c>
      <c r="AD883" s="8">
        <f t="shared" si="289"/>
        <v>0.91614518147684609</v>
      </c>
      <c r="AE883" s="11">
        <f t="shared" si="290"/>
        <v>0.25</v>
      </c>
      <c r="AF883" s="11">
        <f t="shared" si="291"/>
        <v>76.59574468085107</v>
      </c>
      <c r="AG883" s="11">
        <f t="shared" si="292"/>
        <v>10.43138888888889</v>
      </c>
      <c r="AH883" s="13">
        <f t="shared" si="293"/>
        <v>11.6325</v>
      </c>
      <c r="AI883">
        <f t="shared" si="294"/>
        <v>11.8825</v>
      </c>
      <c r="AJ883" s="14">
        <f t="shared" si="295"/>
        <v>0.9789606564275195</v>
      </c>
      <c r="AK883">
        <f t="shared" si="296"/>
        <v>73.469387755102048</v>
      </c>
      <c r="AL883" s="8">
        <f t="shared" si="297"/>
        <v>1.0425531914893618</v>
      </c>
      <c r="AM883" s="8">
        <f t="shared" si="298"/>
        <v>0.91614518147684609</v>
      </c>
      <c r="AN883" s="16">
        <f t="shared" si="299"/>
        <v>0.9350347728475028</v>
      </c>
      <c r="AO883" s="16">
        <f t="shared" si="300"/>
        <v>0.86174078809214283</v>
      </c>
      <c r="AP883" s="17">
        <f t="shared" si="301"/>
        <v>16878.150000000001</v>
      </c>
      <c r="AQ883" s="17">
        <f t="shared" si="302"/>
        <v>21.124092615769715</v>
      </c>
      <c r="AR883" s="17">
        <f t="shared" si="303"/>
        <v>10662.869999999999</v>
      </c>
      <c r="AS883" s="17">
        <f t="shared" si="304"/>
        <v>13.345269086357947</v>
      </c>
      <c r="AT883" s="18" t="str">
        <f t="shared" si="305"/>
        <v>Medium</v>
      </c>
      <c r="AU883" s="16" t="str">
        <f t="shared" si="306"/>
        <v>Normal</v>
      </c>
      <c r="AV883" s="17">
        <f t="shared" si="307"/>
        <v>337.98548185231544</v>
      </c>
    </row>
    <row r="884" spans="1:48">
      <c r="A884">
        <v>883</v>
      </c>
      <c r="B884" s="2">
        <v>46073</v>
      </c>
      <c r="C884" t="s">
        <v>46</v>
      </c>
      <c r="D884" t="s">
        <v>55</v>
      </c>
      <c r="E884" t="s">
        <v>98</v>
      </c>
      <c r="F884" t="s">
        <v>42</v>
      </c>
      <c r="G884" t="s">
        <v>36</v>
      </c>
      <c r="H884" t="s">
        <v>986</v>
      </c>
      <c r="I884" t="s">
        <v>111</v>
      </c>
      <c r="J884" s="4">
        <v>764</v>
      </c>
      <c r="K884" s="4">
        <v>644</v>
      </c>
      <c r="L884" s="4">
        <v>587</v>
      </c>
      <c r="M884" s="4">
        <v>57</v>
      </c>
      <c r="N884" s="4">
        <v>16</v>
      </c>
      <c r="O884" s="4">
        <v>44</v>
      </c>
      <c r="P884" t="s">
        <v>54</v>
      </c>
      <c r="Q884" s="4">
        <v>45</v>
      </c>
      <c r="R884" s="4">
        <v>50</v>
      </c>
      <c r="S884" s="4">
        <v>75.2</v>
      </c>
      <c r="T884" s="5">
        <v>2.0499999999999998</v>
      </c>
      <c r="U884" s="5">
        <v>25.59</v>
      </c>
      <c r="V884" s="43">
        <v>12429.03</v>
      </c>
      <c r="W884" s="5">
        <v>8.73</v>
      </c>
      <c r="X884" s="6" t="s">
        <v>45</v>
      </c>
      <c r="Y884" s="4">
        <v>19</v>
      </c>
      <c r="Z884" s="43">
        <v>20208.64</v>
      </c>
      <c r="AA884" s="8">
        <f t="shared" si="286"/>
        <v>0.84293193717277481</v>
      </c>
      <c r="AB884" s="8">
        <f t="shared" si="287"/>
        <v>8.8509316770186336E-2</v>
      </c>
      <c r="AC884" s="8">
        <f t="shared" si="288"/>
        <v>2.4844720496894408E-2</v>
      </c>
      <c r="AD884" s="8">
        <f t="shared" si="289"/>
        <v>0.91149068322981364</v>
      </c>
      <c r="AE884" s="11">
        <f t="shared" si="290"/>
        <v>0.73333333333333328</v>
      </c>
      <c r="AF884" s="11">
        <f t="shared" si="291"/>
        <v>72</v>
      </c>
      <c r="AG884" s="11">
        <f t="shared" si="292"/>
        <v>8.9444444444444446</v>
      </c>
      <c r="AH884" s="13">
        <f t="shared" si="293"/>
        <v>8.8166666666666682</v>
      </c>
      <c r="AI884">
        <f t="shared" si="294"/>
        <v>9.5500000000000007</v>
      </c>
      <c r="AJ884" s="14">
        <f t="shared" si="295"/>
        <v>0.92321116928446778</v>
      </c>
      <c r="AK884">
        <f t="shared" si="296"/>
        <v>80</v>
      </c>
      <c r="AL884" s="8">
        <f t="shared" si="297"/>
        <v>0.9</v>
      </c>
      <c r="AM884" s="8">
        <f t="shared" si="298"/>
        <v>0.91149068322981364</v>
      </c>
      <c r="AN884" s="16">
        <f t="shared" si="299"/>
        <v>0.75734854151084519</v>
      </c>
      <c r="AO884" s="16">
        <f t="shared" si="300"/>
        <v>0.8611196526281143</v>
      </c>
      <c r="AP884" s="17">
        <f t="shared" si="301"/>
        <v>12429.03</v>
      </c>
      <c r="AQ884" s="17">
        <f t="shared" si="302"/>
        <v>19.299736024844723</v>
      </c>
      <c r="AR884" s="17">
        <f t="shared" si="303"/>
        <v>7779.6099999999988</v>
      </c>
      <c r="AS884" s="17">
        <f t="shared" si="304"/>
        <v>12.080139751552792</v>
      </c>
      <c r="AT884" s="18" t="str">
        <f t="shared" si="305"/>
        <v>High</v>
      </c>
      <c r="AU884" s="16" t="str">
        <f t="shared" si="306"/>
        <v>Warning</v>
      </c>
      <c r="AV884" s="17">
        <f t="shared" si="307"/>
        <v>308.79577639751557</v>
      </c>
    </row>
    <row r="885" spans="1:48">
      <c r="A885">
        <v>884</v>
      </c>
      <c r="B885" s="2">
        <v>46109</v>
      </c>
      <c r="C885" t="s">
        <v>46</v>
      </c>
      <c r="D885" t="s">
        <v>40</v>
      </c>
      <c r="E885" t="s">
        <v>74</v>
      </c>
      <c r="F885" t="s">
        <v>57</v>
      </c>
      <c r="G885" t="s">
        <v>30</v>
      </c>
      <c r="H885" t="s">
        <v>987</v>
      </c>
      <c r="I885" t="s">
        <v>170</v>
      </c>
      <c r="J885" s="4">
        <v>862</v>
      </c>
      <c r="K885" s="4">
        <v>702</v>
      </c>
      <c r="L885" s="4">
        <v>664</v>
      </c>
      <c r="M885" s="4">
        <v>38</v>
      </c>
      <c r="N885" s="4">
        <v>13</v>
      </c>
      <c r="O885" s="4">
        <v>30</v>
      </c>
      <c r="P885" t="s">
        <v>61</v>
      </c>
      <c r="Q885" s="4">
        <v>42</v>
      </c>
      <c r="R885" s="4">
        <v>42</v>
      </c>
      <c r="S885" s="4">
        <v>73.099999999999994</v>
      </c>
      <c r="T885" s="5">
        <v>1.57</v>
      </c>
      <c r="U885" s="5">
        <v>21.75</v>
      </c>
      <c r="V885" s="43">
        <v>13216.94</v>
      </c>
      <c r="W885" s="5">
        <v>6.97</v>
      </c>
      <c r="X885" s="6" t="s">
        <v>34</v>
      </c>
      <c r="Y885" s="4">
        <v>37</v>
      </c>
      <c r="Z885" s="43">
        <v>20893.75</v>
      </c>
      <c r="AA885" s="8">
        <f t="shared" si="286"/>
        <v>0.81438515081206497</v>
      </c>
      <c r="AB885" s="8">
        <f t="shared" si="287"/>
        <v>5.4131054131054131E-2</v>
      </c>
      <c r="AC885" s="8">
        <f t="shared" si="288"/>
        <v>1.8518518518518517E-2</v>
      </c>
      <c r="AD885" s="8">
        <f t="shared" si="289"/>
        <v>0.94586894586894588</v>
      </c>
      <c r="AE885" s="11">
        <f t="shared" si="290"/>
        <v>0.5</v>
      </c>
      <c r="AF885" s="11">
        <f t="shared" si="291"/>
        <v>85.714285714285708</v>
      </c>
      <c r="AG885" s="11">
        <f t="shared" si="292"/>
        <v>8.19</v>
      </c>
      <c r="AH885" s="13">
        <f t="shared" si="293"/>
        <v>9.5566666666666666</v>
      </c>
      <c r="AI885">
        <f t="shared" si="294"/>
        <v>10.056666666666667</v>
      </c>
      <c r="AJ885" s="14">
        <f t="shared" si="295"/>
        <v>0.95028173682466022</v>
      </c>
      <c r="AK885">
        <f t="shared" si="296"/>
        <v>85.714285714285708</v>
      </c>
      <c r="AL885" s="8">
        <f t="shared" si="297"/>
        <v>1</v>
      </c>
      <c r="AM885" s="8">
        <f t="shared" si="298"/>
        <v>0.94586894586894588</v>
      </c>
      <c r="AN885" s="16">
        <f t="shared" si="299"/>
        <v>0.89884198468885246</v>
      </c>
      <c r="AO885" s="16">
        <f t="shared" si="300"/>
        <v>0.86200658520176621</v>
      </c>
      <c r="AP885" s="17">
        <f t="shared" si="301"/>
        <v>13216.94</v>
      </c>
      <c r="AQ885" s="17">
        <f t="shared" si="302"/>
        <v>18.827549857549858</v>
      </c>
      <c r="AR885" s="17">
        <f t="shared" si="303"/>
        <v>7676.8099999999995</v>
      </c>
      <c r="AS885" s="17">
        <f t="shared" si="304"/>
        <v>10.93562678062678</v>
      </c>
      <c r="AT885" s="18" t="str">
        <f t="shared" si="305"/>
        <v>High</v>
      </c>
      <c r="AU885" s="16" t="str">
        <f t="shared" si="306"/>
        <v>Normal</v>
      </c>
      <c r="AV885" s="17">
        <f t="shared" si="307"/>
        <v>244.75814814814817</v>
      </c>
    </row>
    <row r="886" spans="1:48">
      <c r="A886">
        <v>885</v>
      </c>
      <c r="B886" s="2">
        <v>46152</v>
      </c>
      <c r="C886" t="s">
        <v>46</v>
      </c>
      <c r="D886" t="s">
        <v>108</v>
      </c>
      <c r="E886" t="s">
        <v>146</v>
      </c>
      <c r="F886" t="s">
        <v>42</v>
      </c>
      <c r="G886" t="s">
        <v>58</v>
      </c>
      <c r="H886" t="s">
        <v>988</v>
      </c>
      <c r="I886" t="s">
        <v>69</v>
      </c>
      <c r="J886" s="4">
        <v>662</v>
      </c>
      <c r="K886" s="4">
        <v>584</v>
      </c>
      <c r="L886" s="4">
        <v>536</v>
      </c>
      <c r="M886" s="4">
        <v>48</v>
      </c>
      <c r="N886" s="4">
        <v>11</v>
      </c>
      <c r="O886" s="4">
        <v>31</v>
      </c>
      <c r="P886" t="s">
        <v>61</v>
      </c>
      <c r="Q886" s="4">
        <v>49</v>
      </c>
      <c r="R886" s="4">
        <v>53</v>
      </c>
      <c r="S886" s="4">
        <v>77.2</v>
      </c>
      <c r="T886" s="5">
        <v>1.46</v>
      </c>
      <c r="U886" s="5">
        <v>22.64</v>
      </c>
      <c r="V886" s="43">
        <v>13564.42</v>
      </c>
      <c r="W886" s="5">
        <v>6.55</v>
      </c>
      <c r="X886" s="6" t="s">
        <v>45</v>
      </c>
      <c r="Y886" s="4">
        <v>7</v>
      </c>
      <c r="Z886" s="43">
        <v>20835.16</v>
      </c>
      <c r="AA886" s="8">
        <f t="shared" si="286"/>
        <v>0.8821752265861027</v>
      </c>
      <c r="AB886" s="8">
        <f t="shared" si="287"/>
        <v>8.2191780821917804E-2</v>
      </c>
      <c r="AC886" s="8">
        <f t="shared" si="288"/>
        <v>1.8835616438356163E-2</v>
      </c>
      <c r="AD886" s="8">
        <f t="shared" si="289"/>
        <v>0.9178082191780822</v>
      </c>
      <c r="AE886" s="11">
        <f t="shared" si="290"/>
        <v>0.51666666666666672</v>
      </c>
      <c r="AF886" s="11">
        <f t="shared" si="291"/>
        <v>67.924528301886795</v>
      </c>
      <c r="AG886" s="11">
        <f t="shared" si="292"/>
        <v>8.5977777777777771</v>
      </c>
      <c r="AH886" s="13">
        <f t="shared" si="293"/>
        <v>8.4938888888888879</v>
      </c>
      <c r="AI886">
        <f t="shared" si="294"/>
        <v>9.0105555555555554</v>
      </c>
      <c r="AJ886" s="14">
        <f t="shared" si="295"/>
        <v>0.94265984339355069</v>
      </c>
      <c r="AK886">
        <f t="shared" si="296"/>
        <v>73.469387755102048</v>
      </c>
      <c r="AL886" s="8">
        <f t="shared" si="297"/>
        <v>0.92452830188679236</v>
      </c>
      <c r="AM886" s="8">
        <f t="shared" si="298"/>
        <v>0.9178082191780822</v>
      </c>
      <c r="AN886" s="16">
        <f t="shared" si="299"/>
        <v>0.79988427652133021</v>
      </c>
      <c r="AO886" s="16">
        <f t="shared" si="300"/>
        <v>0.86168903865446367</v>
      </c>
      <c r="AP886" s="17">
        <f t="shared" si="301"/>
        <v>13564.42</v>
      </c>
      <c r="AQ886" s="17">
        <f t="shared" si="302"/>
        <v>23.226746575342467</v>
      </c>
      <c r="AR886" s="17">
        <f t="shared" si="303"/>
        <v>7270.74</v>
      </c>
      <c r="AS886" s="17">
        <f t="shared" si="304"/>
        <v>12.449897260273973</v>
      </c>
      <c r="AT886" s="18" t="str">
        <f t="shared" si="305"/>
        <v>Medium</v>
      </c>
      <c r="AU886" s="16" t="str">
        <f t="shared" si="306"/>
        <v>Warning</v>
      </c>
      <c r="AV886" s="17">
        <f t="shared" si="307"/>
        <v>255.49421232876713</v>
      </c>
    </row>
    <row r="887" spans="1:48">
      <c r="A887">
        <v>886</v>
      </c>
      <c r="B887" s="2">
        <v>46045</v>
      </c>
      <c r="C887" t="s">
        <v>46</v>
      </c>
      <c r="D887" t="s">
        <v>55</v>
      </c>
      <c r="E887" t="s">
        <v>92</v>
      </c>
      <c r="F887" t="s">
        <v>42</v>
      </c>
      <c r="G887" t="s">
        <v>30</v>
      </c>
      <c r="H887" t="s">
        <v>989</v>
      </c>
      <c r="I887" t="s">
        <v>129</v>
      </c>
      <c r="J887" s="4">
        <v>796</v>
      </c>
      <c r="K887" s="4">
        <v>728</v>
      </c>
      <c r="L887" s="4">
        <v>693</v>
      </c>
      <c r="M887" s="4">
        <v>35</v>
      </c>
      <c r="N887" s="4">
        <v>12</v>
      </c>
      <c r="O887" s="4">
        <v>29</v>
      </c>
      <c r="P887" t="s">
        <v>61</v>
      </c>
      <c r="Q887" s="4">
        <v>42</v>
      </c>
      <c r="R887" s="4">
        <v>40</v>
      </c>
      <c r="S887" s="4">
        <v>67.5</v>
      </c>
      <c r="T887" s="5">
        <v>2.0099999999999998</v>
      </c>
      <c r="U887" s="5">
        <v>29.77</v>
      </c>
      <c r="V887" s="43">
        <v>13128.7</v>
      </c>
      <c r="W887" s="5">
        <v>7.3</v>
      </c>
      <c r="X887" s="6" t="s">
        <v>45</v>
      </c>
      <c r="Y887" s="4">
        <v>27</v>
      </c>
      <c r="Z887" s="43">
        <v>22684.68</v>
      </c>
      <c r="AA887" s="8">
        <f t="shared" si="286"/>
        <v>0.914572864321608</v>
      </c>
      <c r="AB887" s="8">
        <f t="shared" si="287"/>
        <v>4.807692307692308E-2</v>
      </c>
      <c r="AC887" s="8">
        <f t="shared" si="288"/>
        <v>1.6483516483516484E-2</v>
      </c>
      <c r="AD887" s="8">
        <f t="shared" si="289"/>
        <v>0.95192307692307687</v>
      </c>
      <c r="AE887" s="11">
        <f t="shared" si="290"/>
        <v>0.48333333333333334</v>
      </c>
      <c r="AF887" s="11">
        <f t="shared" si="291"/>
        <v>90</v>
      </c>
      <c r="AG887" s="11">
        <f t="shared" si="292"/>
        <v>8.0888888888888886</v>
      </c>
      <c r="AH887" s="13">
        <f t="shared" si="293"/>
        <v>8.8033333333333346</v>
      </c>
      <c r="AI887">
        <f t="shared" si="294"/>
        <v>9.2866666666666671</v>
      </c>
      <c r="AJ887" s="14">
        <f t="shared" si="295"/>
        <v>0.94795405599425708</v>
      </c>
      <c r="AK887">
        <f t="shared" si="296"/>
        <v>85.714285714285708</v>
      </c>
      <c r="AL887" s="8">
        <f t="shared" si="297"/>
        <v>1.05</v>
      </c>
      <c r="AM887" s="8">
        <f t="shared" si="298"/>
        <v>0.95192307692307687</v>
      </c>
      <c r="AN887" s="16">
        <f t="shared" si="299"/>
        <v>0.94749830885195219</v>
      </c>
      <c r="AO887" s="16">
        <f t="shared" si="300"/>
        <v>0.86222647136866493</v>
      </c>
      <c r="AP887" s="17">
        <f t="shared" si="301"/>
        <v>13128.7</v>
      </c>
      <c r="AQ887" s="17">
        <f t="shared" si="302"/>
        <v>18.033928571428572</v>
      </c>
      <c r="AR887" s="17">
        <f t="shared" si="303"/>
        <v>9555.98</v>
      </c>
      <c r="AS887" s="17">
        <f t="shared" si="304"/>
        <v>13.126346153846153</v>
      </c>
      <c r="AT887" s="18" t="str">
        <f t="shared" si="305"/>
        <v>High</v>
      </c>
      <c r="AU887" s="16" t="str">
        <f t="shared" si="306"/>
        <v>Normal</v>
      </c>
      <c r="AV887" s="17">
        <f t="shared" si="307"/>
        <v>216.40714285714284</v>
      </c>
    </row>
    <row r="888" spans="1:48">
      <c r="A888">
        <v>887</v>
      </c>
      <c r="B888" s="2">
        <v>46031</v>
      </c>
      <c r="C888" t="s">
        <v>46</v>
      </c>
      <c r="D888" t="s">
        <v>27</v>
      </c>
      <c r="E888" t="s">
        <v>51</v>
      </c>
      <c r="F888" t="s">
        <v>42</v>
      </c>
      <c r="G888" t="s">
        <v>58</v>
      </c>
      <c r="H888" t="s">
        <v>990</v>
      </c>
      <c r="I888" t="s">
        <v>53</v>
      </c>
      <c r="J888" s="4">
        <v>880</v>
      </c>
      <c r="K888" s="4">
        <v>818</v>
      </c>
      <c r="L888" s="4">
        <v>789</v>
      </c>
      <c r="M888" s="4">
        <v>29</v>
      </c>
      <c r="N888" s="4">
        <v>6</v>
      </c>
      <c r="O888" s="4">
        <v>27</v>
      </c>
      <c r="P888" t="s">
        <v>83</v>
      </c>
      <c r="Q888" s="4">
        <v>49</v>
      </c>
      <c r="R888" s="4">
        <v>48</v>
      </c>
      <c r="S888" s="4">
        <v>66.900000000000006</v>
      </c>
      <c r="T888" s="5">
        <v>2.29</v>
      </c>
      <c r="U888" s="5">
        <v>32.119999999999997</v>
      </c>
      <c r="V888" s="43">
        <v>18833.580000000002</v>
      </c>
      <c r="W888" s="5">
        <v>8.15</v>
      </c>
      <c r="X888" s="6" t="s">
        <v>45</v>
      </c>
      <c r="Y888" s="4">
        <v>37</v>
      </c>
      <c r="Z888" s="43">
        <v>29588.41</v>
      </c>
      <c r="AA888" s="8">
        <f t="shared" si="286"/>
        <v>0.92954545454545456</v>
      </c>
      <c r="AB888" s="8">
        <f t="shared" si="287"/>
        <v>3.5452322738386305E-2</v>
      </c>
      <c r="AC888" s="8">
        <f t="shared" si="288"/>
        <v>7.3349633251833741E-3</v>
      </c>
      <c r="AD888" s="8">
        <f t="shared" si="289"/>
        <v>0.96454767726161372</v>
      </c>
      <c r="AE888" s="11">
        <f t="shared" si="290"/>
        <v>0.45</v>
      </c>
      <c r="AF888" s="11">
        <f t="shared" si="291"/>
        <v>75</v>
      </c>
      <c r="AG888" s="11">
        <f t="shared" si="292"/>
        <v>10.906666666666666</v>
      </c>
      <c r="AH888" s="13">
        <f t="shared" si="293"/>
        <v>11.527777777777779</v>
      </c>
      <c r="AI888">
        <f t="shared" si="294"/>
        <v>11.977777777777778</v>
      </c>
      <c r="AJ888" s="14">
        <f t="shared" si="295"/>
        <v>0.9624304267161411</v>
      </c>
      <c r="AK888">
        <f t="shared" si="296"/>
        <v>73.469387755102048</v>
      </c>
      <c r="AL888" s="8">
        <f t="shared" si="297"/>
        <v>1.0208333333333333</v>
      </c>
      <c r="AM888" s="8">
        <f t="shared" si="298"/>
        <v>0.96454767726161372</v>
      </c>
      <c r="AN888" s="16">
        <f t="shared" si="299"/>
        <v>0.9476498249611025</v>
      </c>
      <c r="AO888" s="16">
        <f t="shared" si="300"/>
        <v>0.86147847279425016</v>
      </c>
      <c r="AP888" s="17">
        <f t="shared" si="301"/>
        <v>18833.580000000002</v>
      </c>
      <c r="AQ888" s="17">
        <f t="shared" si="302"/>
        <v>23.02393643031785</v>
      </c>
      <c r="AR888" s="17">
        <f t="shared" si="303"/>
        <v>10754.829999999998</v>
      </c>
      <c r="AS888" s="17">
        <f t="shared" si="304"/>
        <v>13.147713936430316</v>
      </c>
      <c r="AT888" s="18" t="str">
        <f t="shared" si="305"/>
        <v>High</v>
      </c>
      <c r="AU888" s="16" t="str">
        <f t="shared" si="306"/>
        <v>Normal</v>
      </c>
      <c r="AV888" s="17">
        <f t="shared" si="307"/>
        <v>138.14361858190711</v>
      </c>
    </row>
    <row r="889" spans="1:48">
      <c r="A889">
        <v>888</v>
      </c>
      <c r="B889" s="2">
        <v>46043</v>
      </c>
      <c r="C889" t="s">
        <v>26</v>
      </c>
      <c r="D889" t="s">
        <v>55</v>
      </c>
      <c r="E889" t="s">
        <v>98</v>
      </c>
      <c r="F889" t="s">
        <v>42</v>
      </c>
      <c r="G889" t="s">
        <v>103</v>
      </c>
      <c r="H889" t="s">
        <v>991</v>
      </c>
      <c r="I889" t="s">
        <v>205</v>
      </c>
      <c r="J889" s="4">
        <v>575</v>
      </c>
      <c r="K889" s="4">
        <v>583</v>
      </c>
      <c r="L889" s="4">
        <v>526</v>
      </c>
      <c r="M889" s="4">
        <v>57</v>
      </c>
      <c r="N889" s="4">
        <v>13</v>
      </c>
      <c r="O889" s="4">
        <v>15</v>
      </c>
      <c r="P889" t="s">
        <v>54</v>
      </c>
      <c r="Q889" s="4">
        <v>57</v>
      </c>
      <c r="R889" s="4">
        <v>63</v>
      </c>
      <c r="S889" s="4">
        <v>69</v>
      </c>
      <c r="T889" s="5">
        <v>2.0099999999999998</v>
      </c>
      <c r="U889" s="5">
        <v>21.12</v>
      </c>
      <c r="V889" s="43">
        <v>16701.669999999998</v>
      </c>
      <c r="W889" s="5">
        <v>9.83</v>
      </c>
      <c r="X889" s="6" t="s">
        <v>50</v>
      </c>
      <c r="Y889" s="4">
        <v>1</v>
      </c>
      <c r="Z889" s="43">
        <v>23505.06</v>
      </c>
      <c r="AA889" s="8">
        <f t="shared" si="286"/>
        <v>1.0139130434782608</v>
      </c>
      <c r="AB889" s="8">
        <f t="shared" si="287"/>
        <v>9.7770154373927956E-2</v>
      </c>
      <c r="AC889" s="8">
        <f t="shared" si="288"/>
        <v>2.2298456260720412E-2</v>
      </c>
      <c r="AD889" s="8">
        <f t="shared" si="289"/>
        <v>0.902229845626072</v>
      </c>
      <c r="AE889" s="11">
        <f t="shared" si="290"/>
        <v>0.25</v>
      </c>
      <c r="AF889" s="11">
        <f t="shared" si="291"/>
        <v>57.142857142857146</v>
      </c>
      <c r="AG889" s="11">
        <f t="shared" si="292"/>
        <v>10.202500000000001</v>
      </c>
      <c r="AH889" s="13">
        <f t="shared" si="293"/>
        <v>8.8541666666666661</v>
      </c>
      <c r="AI889">
        <f t="shared" si="294"/>
        <v>9.1041666666666661</v>
      </c>
      <c r="AJ889" s="14">
        <f t="shared" si="295"/>
        <v>0.97254004576659037</v>
      </c>
      <c r="AK889">
        <f t="shared" si="296"/>
        <v>63.157894736842103</v>
      </c>
      <c r="AL889" s="8">
        <f t="shared" si="297"/>
        <v>0.90476190476190488</v>
      </c>
      <c r="AM889" s="8">
        <f t="shared" si="298"/>
        <v>0.902229845626072</v>
      </c>
      <c r="AN889" s="16">
        <f t="shared" si="299"/>
        <v>0.79388754532314831</v>
      </c>
      <c r="AO889" s="16">
        <f t="shared" si="300"/>
        <v>0.86071589445649033</v>
      </c>
      <c r="AP889" s="17">
        <f t="shared" si="301"/>
        <v>16701.669999999998</v>
      </c>
      <c r="AQ889" s="17">
        <f t="shared" si="302"/>
        <v>28.647804459691248</v>
      </c>
      <c r="AR889" s="17">
        <f t="shared" si="303"/>
        <v>6803.3900000000031</v>
      </c>
      <c r="AS889" s="17">
        <f t="shared" si="304"/>
        <v>11.66962264150944</v>
      </c>
      <c r="AT889" s="18" t="str">
        <f t="shared" si="305"/>
        <v>Low</v>
      </c>
      <c r="AU889" s="16" t="str">
        <f t="shared" si="306"/>
        <v>Warning</v>
      </c>
      <c r="AV889" s="17">
        <f t="shared" si="307"/>
        <v>372.42145797598624</v>
      </c>
    </row>
    <row r="890" spans="1:48">
      <c r="A890">
        <v>889</v>
      </c>
      <c r="B890" s="2">
        <v>46103</v>
      </c>
      <c r="C890" t="s">
        <v>46</v>
      </c>
      <c r="D890" t="s">
        <v>27</v>
      </c>
      <c r="E890" t="s">
        <v>28</v>
      </c>
      <c r="F890" t="s">
        <v>42</v>
      </c>
      <c r="G890" t="s">
        <v>103</v>
      </c>
      <c r="H890" t="s">
        <v>992</v>
      </c>
      <c r="I890" t="s">
        <v>132</v>
      </c>
      <c r="J890" s="4">
        <v>732</v>
      </c>
      <c r="K890" s="4">
        <v>655</v>
      </c>
      <c r="L890" s="4">
        <v>627</v>
      </c>
      <c r="M890" s="4">
        <v>28</v>
      </c>
      <c r="N890" s="4">
        <v>8</v>
      </c>
      <c r="O890" s="4">
        <v>24</v>
      </c>
      <c r="P890" t="s">
        <v>61</v>
      </c>
      <c r="Q890" s="4">
        <v>57</v>
      </c>
      <c r="R890" s="4">
        <v>58</v>
      </c>
      <c r="S890" s="4">
        <v>70.099999999999994</v>
      </c>
      <c r="T890" s="5">
        <v>2.5</v>
      </c>
      <c r="U890" s="5">
        <v>21.74</v>
      </c>
      <c r="V890" s="43">
        <v>18579.97</v>
      </c>
      <c r="W890" s="5">
        <v>7.63</v>
      </c>
      <c r="X890" s="6" t="s">
        <v>34</v>
      </c>
      <c r="Y890" s="4">
        <v>15</v>
      </c>
      <c r="Z890" s="43">
        <v>29587.74</v>
      </c>
      <c r="AA890" s="8">
        <f t="shared" si="286"/>
        <v>0.89480874316939896</v>
      </c>
      <c r="AB890" s="8">
        <f t="shared" si="287"/>
        <v>4.2748091603053436E-2</v>
      </c>
      <c r="AC890" s="8">
        <f t="shared" si="288"/>
        <v>1.2213740458015267E-2</v>
      </c>
      <c r="AD890" s="8">
        <f t="shared" si="289"/>
        <v>0.95725190839694652</v>
      </c>
      <c r="AE890" s="11">
        <f t="shared" si="290"/>
        <v>0.4</v>
      </c>
      <c r="AF890" s="11">
        <f t="shared" si="291"/>
        <v>62.068965517241381</v>
      </c>
      <c r="AG890" s="11">
        <f t="shared" si="292"/>
        <v>10.552777777777777</v>
      </c>
      <c r="AH890" s="13">
        <f t="shared" si="293"/>
        <v>11.19</v>
      </c>
      <c r="AI890">
        <f t="shared" si="294"/>
        <v>11.59</v>
      </c>
      <c r="AJ890" s="14">
        <f t="shared" si="295"/>
        <v>0.9654874892148404</v>
      </c>
      <c r="AK890">
        <f t="shared" si="296"/>
        <v>63.157894736842103</v>
      </c>
      <c r="AL890" s="8">
        <f t="shared" si="297"/>
        <v>0.98275862068965525</v>
      </c>
      <c r="AM890" s="8">
        <f t="shared" si="298"/>
        <v>0.95725190839694652</v>
      </c>
      <c r="AN890" s="16">
        <f t="shared" si="299"/>
        <v>0.90828000466041547</v>
      </c>
      <c r="AO890" s="16">
        <f t="shared" si="300"/>
        <v>0.86131257614518086</v>
      </c>
      <c r="AP890" s="17">
        <f t="shared" si="301"/>
        <v>18579.97</v>
      </c>
      <c r="AQ890" s="17">
        <f t="shared" si="302"/>
        <v>28.366366412213743</v>
      </c>
      <c r="AR890" s="17">
        <f t="shared" si="303"/>
        <v>11007.77</v>
      </c>
      <c r="AS890" s="17">
        <f t="shared" si="304"/>
        <v>16.805755725190842</v>
      </c>
      <c r="AT890" s="18" t="str">
        <f t="shared" si="305"/>
        <v>Low</v>
      </c>
      <c r="AU890" s="16" t="str">
        <f t="shared" si="306"/>
        <v>Normal</v>
      </c>
      <c r="AV890" s="17">
        <f t="shared" si="307"/>
        <v>226.93093129770995</v>
      </c>
    </row>
    <row r="891" spans="1:48">
      <c r="A891">
        <v>890</v>
      </c>
      <c r="B891" s="2">
        <v>46196</v>
      </c>
      <c r="C891" t="s">
        <v>26</v>
      </c>
      <c r="D891" t="s">
        <v>40</v>
      </c>
      <c r="E891" t="s">
        <v>67</v>
      </c>
      <c r="F891" t="s">
        <v>57</v>
      </c>
      <c r="G891" t="s">
        <v>103</v>
      </c>
      <c r="H891" t="s">
        <v>993</v>
      </c>
      <c r="I891" t="s">
        <v>113</v>
      </c>
      <c r="J891" s="4">
        <v>716</v>
      </c>
      <c r="K891" s="4">
        <v>678</v>
      </c>
      <c r="L891" s="4">
        <v>648</v>
      </c>
      <c r="M891" s="4">
        <v>30</v>
      </c>
      <c r="N891" s="4">
        <v>8</v>
      </c>
      <c r="O891" s="4">
        <v>23</v>
      </c>
      <c r="P891" t="s">
        <v>76</v>
      </c>
      <c r="Q891" s="4">
        <v>57</v>
      </c>
      <c r="R891" s="4">
        <v>63</v>
      </c>
      <c r="S891" s="4">
        <v>77.3</v>
      </c>
      <c r="T891" s="5">
        <v>1.81</v>
      </c>
      <c r="U891" s="5">
        <v>23.45</v>
      </c>
      <c r="V891" s="43">
        <v>17982.89</v>
      </c>
      <c r="W891" s="5">
        <v>9.33</v>
      </c>
      <c r="X891" s="6" t="s">
        <v>34</v>
      </c>
      <c r="Y891" s="4">
        <v>10</v>
      </c>
      <c r="Z891" s="43">
        <v>29732.06</v>
      </c>
      <c r="AA891" s="8">
        <f t="shared" si="286"/>
        <v>0.94692737430167595</v>
      </c>
      <c r="AB891" s="8">
        <f t="shared" si="287"/>
        <v>4.4247787610619468E-2</v>
      </c>
      <c r="AC891" s="8">
        <f t="shared" si="288"/>
        <v>1.1799410029498525E-2</v>
      </c>
      <c r="AD891" s="8">
        <f t="shared" si="289"/>
        <v>0.95575221238938057</v>
      </c>
      <c r="AE891" s="11">
        <f t="shared" si="290"/>
        <v>0.38333333333333336</v>
      </c>
      <c r="AF891" s="11">
        <f t="shared" si="291"/>
        <v>57.142857142857146</v>
      </c>
      <c r="AG891" s="11">
        <f t="shared" si="292"/>
        <v>11.865</v>
      </c>
      <c r="AH891" s="13">
        <f t="shared" si="293"/>
        <v>10.953333333333333</v>
      </c>
      <c r="AI891">
        <f t="shared" si="294"/>
        <v>11.336666666666666</v>
      </c>
      <c r="AJ891" s="14">
        <f t="shared" si="295"/>
        <v>0.96618641576007058</v>
      </c>
      <c r="AK891">
        <f t="shared" si="296"/>
        <v>63.157894736842103</v>
      </c>
      <c r="AL891" s="8">
        <f t="shared" si="297"/>
        <v>0.90476190476190488</v>
      </c>
      <c r="AM891" s="8">
        <f t="shared" si="298"/>
        <v>0.95575221238938057</v>
      </c>
      <c r="AN891" s="16">
        <f t="shared" si="299"/>
        <v>0.83548863259151507</v>
      </c>
      <c r="AO891" s="16">
        <f t="shared" si="300"/>
        <v>0.860889446158557</v>
      </c>
      <c r="AP891" s="17">
        <f t="shared" si="301"/>
        <v>17982.89</v>
      </c>
      <c r="AQ891" s="17">
        <f t="shared" si="302"/>
        <v>26.52343657817109</v>
      </c>
      <c r="AR891" s="17">
        <f t="shared" si="303"/>
        <v>11749.170000000002</v>
      </c>
      <c r="AS891" s="17">
        <f t="shared" si="304"/>
        <v>17.329159292035403</v>
      </c>
      <c r="AT891" s="18" t="str">
        <f t="shared" si="305"/>
        <v>Low</v>
      </c>
      <c r="AU891" s="16" t="str">
        <f t="shared" si="306"/>
        <v>Warning</v>
      </c>
      <c r="AV891" s="17">
        <f t="shared" si="307"/>
        <v>212.18749262536872</v>
      </c>
    </row>
    <row r="892" spans="1:48">
      <c r="A892">
        <v>891</v>
      </c>
      <c r="B892" s="2">
        <v>46024</v>
      </c>
      <c r="C892" t="s">
        <v>46</v>
      </c>
      <c r="D892" t="s">
        <v>108</v>
      </c>
      <c r="E892" t="s">
        <v>109</v>
      </c>
      <c r="F892" t="s">
        <v>29</v>
      </c>
      <c r="G892" t="s">
        <v>58</v>
      </c>
      <c r="H892" t="s">
        <v>994</v>
      </c>
      <c r="I892" t="s">
        <v>122</v>
      </c>
      <c r="J892" s="4">
        <v>700</v>
      </c>
      <c r="K892" s="4">
        <v>597</v>
      </c>
      <c r="L892" s="4">
        <v>509</v>
      </c>
      <c r="M892" s="4">
        <v>88</v>
      </c>
      <c r="N892" s="4">
        <v>37</v>
      </c>
      <c r="O892" s="4">
        <v>17</v>
      </c>
      <c r="P892" t="s">
        <v>33</v>
      </c>
      <c r="Q892" s="4">
        <v>49</v>
      </c>
      <c r="R892" s="4">
        <v>55</v>
      </c>
      <c r="S892" s="4">
        <v>77.5</v>
      </c>
      <c r="T892" s="5">
        <v>3.54</v>
      </c>
      <c r="U892" s="5">
        <v>21.48</v>
      </c>
      <c r="V892" s="43">
        <v>13289.74</v>
      </c>
      <c r="W892" s="5">
        <v>6.32</v>
      </c>
      <c r="X892" s="6" t="s">
        <v>89</v>
      </c>
      <c r="Y892" s="4">
        <v>46</v>
      </c>
      <c r="Z892" s="43">
        <v>19386.810000000001</v>
      </c>
      <c r="AA892" s="8">
        <f t="shared" si="286"/>
        <v>0.85285714285714287</v>
      </c>
      <c r="AB892" s="8">
        <f t="shared" si="287"/>
        <v>0.14740368509212731</v>
      </c>
      <c r="AC892" s="8">
        <f t="shared" si="288"/>
        <v>6.1976549413735343E-2</v>
      </c>
      <c r="AD892" s="8">
        <f t="shared" si="289"/>
        <v>0.85259631490787269</v>
      </c>
      <c r="AE892" s="11">
        <f t="shared" si="290"/>
        <v>0.28333333333333333</v>
      </c>
      <c r="AF892" s="11">
        <f t="shared" si="291"/>
        <v>65.454545454545453</v>
      </c>
      <c r="AG892" s="11">
        <f t="shared" si="292"/>
        <v>9.1208333333333336</v>
      </c>
      <c r="AH892" s="13">
        <f t="shared" si="293"/>
        <v>9.2444444444444454</v>
      </c>
      <c r="AI892">
        <f t="shared" si="294"/>
        <v>9.5277777777777786</v>
      </c>
      <c r="AJ892" s="14">
        <f t="shared" si="295"/>
        <v>0.97026239067055398</v>
      </c>
      <c r="AK892">
        <f t="shared" si="296"/>
        <v>73.469387755102048</v>
      </c>
      <c r="AL892" s="8">
        <f t="shared" si="297"/>
        <v>0.89090909090909076</v>
      </c>
      <c r="AM892" s="8">
        <f t="shared" si="298"/>
        <v>0.85259631490787269</v>
      </c>
      <c r="AN892" s="16">
        <f t="shared" si="299"/>
        <v>0.73699754182166233</v>
      </c>
      <c r="AO892" s="16">
        <f t="shared" si="300"/>
        <v>0.86112036264553016</v>
      </c>
      <c r="AP892" s="17">
        <f t="shared" si="301"/>
        <v>13289.74</v>
      </c>
      <c r="AQ892" s="17">
        <f t="shared" si="302"/>
        <v>22.260871021775543</v>
      </c>
      <c r="AR892" s="17">
        <f t="shared" si="303"/>
        <v>6097.0700000000015</v>
      </c>
      <c r="AS892" s="17">
        <f t="shared" si="304"/>
        <v>10.212847571189283</v>
      </c>
      <c r="AT892" s="18" t="str">
        <f t="shared" si="305"/>
        <v>High</v>
      </c>
      <c r="AU892" s="16" t="str">
        <f t="shared" si="306"/>
        <v>Warning</v>
      </c>
      <c r="AV892" s="17">
        <f t="shared" si="307"/>
        <v>823.65222780569513</v>
      </c>
    </row>
    <row r="893" spans="1:48">
      <c r="A893">
        <v>892</v>
      </c>
      <c r="B893" s="2">
        <v>46071</v>
      </c>
      <c r="C893" t="s">
        <v>26</v>
      </c>
      <c r="D893" t="s">
        <v>108</v>
      </c>
      <c r="E893" t="s">
        <v>130</v>
      </c>
      <c r="F893" t="s">
        <v>57</v>
      </c>
      <c r="G893" t="s">
        <v>103</v>
      </c>
      <c r="H893" t="s">
        <v>995</v>
      </c>
      <c r="I893" t="s">
        <v>88</v>
      </c>
      <c r="J893" s="4">
        <v>579</v>
      </c>
      <c r="K893" s="4">
        <v>496</v>
      </c>
      <c r="L893" s="4">
        <v>468</v>
      </c>
      <c r="M893" s="4">
        <v>28</v>
      </c>
      <c r="N893" s="4">
        <v>11</v>
      </c>
      <c r="O893" s="4">
        <v>0</v>
      </c>
      <c r="P893" t="s">
        <v>39</v>
      </c>
      <c r="Q893" s="4">
        <v>57</v>
      </c>
      <c r="R893" s="4">
        <v>62</v>
      </c>
      <c r="S893" s="4">
        <v>72</v>
      </c>
      <c r="T893" s="5">
        <v>2.2200000000000002</v>
      </c>
      <c r="U893" s="5">
        <v>18.260000000000002</v>
      </c>
      <c r="V893" s="43">
        <v>13584.2</v>
      </c>
      <c r="W893" s="5">
        <v>7.69</v>
      </c>
      <c r="X893" s="6" t="s">
        <v>45</v>
      </c>
      <c r="Y893" s="4">
        <v>40</v>
      </c>
      <c r="Z893" s="43">
        <v>21530.58</v>
      </c>
      <c r="AA893" s="8">
        <f t="shared" si="286"/>
        <v>0.85664939550949915</v>
      </c>
      <c r="AB893" s="8">
        <f t="shared" si="287"/>
        <v>5.6451612903225805E-2</v>
      </c>
      <c r="AC893" s="8">
        <f t="shared" si="288"/>
        <v>2.2177419354838711E-2</v>
      </c>
      <c r="AD893" s="8">
        <f t="shared" si="289"/>
        <v>0.94354838709677424</v>
      </c>
      <c r="AE893" s="11">
        <f t="shared" si="290"/>
        <v>0</v>
      </c>
      <c r="AF893" s="11">
        <f t="shared" si="291"/>
        <v>58.064516129032256</v>
      </c>
      <c r="AG893" s="11">
        <f t="shared" si="292"/>
        <v>8.5422222222222217</v>
      </c>
      <c r="AH893" s="13">
        <f t="shared" si="293"/>
        <v>9.1675000000000004</v>
      </c>
      <c r="AI893">
        <f t="shared" si="294"/>
        <v>9.1675000000000004</v>
      </c>
      <c r="AJ893" s="14">
        <f t="shared" si="295"/>
        <v>1</v>
      </c>
      <c r="AK893">
        <f t="shared" si="296"/>
        <v>63.157894736842103</v>
      </c>
      <c r="AL893" s="8">
        <f t="shared" si="297"/>
        <v>0.91935483870967738</v>
      </c>
      <c r="AM893" s="8">
        <f t="shared" si="298"/>
        <v>0.94354838709677424</v>
      </c>
      <c r="AN893" s="16">
        <f t="shared" si="299"/>
        <v>0.86745577523413109</v>
      </c>
      <c r="AO893" s="16">
        <f t="shared" si="300"/>
        <v>0.8622591041209785</v>
      </c>
      <c r="AP893" s="17">
        <f t="shared" si="301"/>
        <v>13584.2</v>
      </c>
      <c r="AQ893" s="17">
        <f t="shared" si="302"/>
        <v>27.387500000000003</v>
      </c>
      <c r="AR893" s="17">
        <f t="shared" si="303"/>
        <v>7946.380000000001</v>
      </c>
      <c r="AS893" s="17">
        <f t="shared" si="304"/>
        <v>16.020927419354841</v>
      </c>
      <c r="AT893" s="18" t="str">
        <f t="shared" si="305"/>
        <v>Medium</v>
      </c>
      <c r="AU893" s="16" t="str">
        <f t="shared" si="306"/>
        <v>Normal</v>
      </c>
      <c r="AV893" s="17">
        <f t="shared" si="307"/>
        <v>301.26250000000005</v>
      </c>
    </row>
    <row r="894" spans="1:48">
      <c r="A894">
        <v>893</v>
      </c>
      <c r="B894" s="2">
        <v>46024</v>
      </c>
      <c r="C894" t="s">
        <v>46</v>
      </c>
      <c r="D894" t="s">
        <v>40</v>
      </c>
      <c r="E894" t="s">
        <v>74</v>
      </c>
      <c r="F894" t="s">
        <v>29</v>
      </c>
      <c r="G894" t="s">
        <v>30</v>
      </c>
      <c r="H894" t="s">
        <v>996</v>
      </c>
      <c r="I894" t="s">
        <v>176</v>
      </c>
      <c r="J894" s="4">
        <v>895</v>
      </c>
      <c r="K894" s="4">
        <v>1026</v>
      </c>
      <c r="L894" s="4">
        <v>962</v>
      </c>
      <c r="M894" s="4">
        <v>64</v>
      </c>
      <c r="N894" s="4">
        <v>22</v>
      </c>
      <c r="O894" s="4">
        <v>16</v>
      </c>
      <c r="P894" t="s">
        <v>70</v>
      </c>
      <c r="Q894" s="4">
        <v>42</v>
      </c>
      <c r="R894" s="4">
        <v>46</v>
      </c>
      <c r="S894" s="4">
        <v>76.400000000000006</v>
      </c>
      <c r="T894" s="5">
        <v>2.06</v>
      </c>
      <c r="U894" s="5">
        <v>41.73</v>
      </c>
      <c r="V894" s="43">
        <v>18054.32</v>
      </c>
      <c r="W894" s="5">
        <v>8.26</v>
      </c>
      <c r="X894" s="6" t="s">
        <v>89</v>
      </c>
      <c r="Y894" s="4">
        <v>1</v>
      </c>
      <c r="Z894" s="43">
        <v>31291.4</v>
      </c>
      <c r="AA894" s="8">
        <f t="shared" si="286"/>
        <v>1.1463687150837989</v>
      </c>
      <c r="AB894" s="8">
        <f t="shared" si="287"/>
        <v>6.2378167641325533E-2</v>
      </c>
      <c r="AC894" s="8">
        <f t="shared" si="288"/>
        <v>2.1442495126705652E-2</v>
      </c>
      <c r="AD894" s="8">
        <f t="shared" si="289"/>
        <v>0.93762183235867447</v>
      </c>
      <c r="AE894" s="11">
        <f t="shared" si="290"/>
        <v>0.26666666666666666</v>
      </c>
      <c r="AF894" s="11">
        <f t="shared" si="291"/>
        <v>78.260869565217391</v>
      </c>
      <c r="AG894" s="11">
        <f t="shared" si="292"/>
        <v>13.11</v>
      </c>
      <c r="AH894" s="13">
        <f t="shared" si="293"/>
        <v>10.174999999999999</v>
      </c>
      <c r="AI894">
        <f t="shared" si="294"/>
        <v>10.441666666666666</v>
      </c>
      <c r="AJ894" s="14">
        <f t="shared" si="295"/>
        <v>0.97446129289704697</v>
      </c>
      <c r="AK894">
        <f t="shared" si="296"/>
        <v>85.714285714285708</v>
      </c>
      <c r="AL894" s="8">
        <f t="shared" si="297"/>
        <v>0.91304347826086962</v>
      </c>
      <c r="AM894" s="8">
        <f t="shared" si="298"/>
        <v>0.93762183235867447</v>
      </c>
      <c r="AN894" s="16">
        <f t="shared" si="299"/>
        <v>0.8342260801384076</v>
      </c>
      <c r="AO894" s="16">
        <f t="shared" si="300"/>
        <v>0.86221098679585662</v>
      </c>
      <c r="AP894" s="17">
        <f t="shared" si="301"/>
        <v>18054.32</v>
      </c>
      <c r="AQ894" s="17">
        <f t="shared" si="302"/>
        <v>17.596803118908383</v>
      </c>
      <c r="AR894" s="17">
        <f t="shared" si="303"/>
        <v>13237.080000000002</v>
      </c>
      <c r="AS894" s="17">
        <f t="shared" si="304"/>
        <v>12.901637426900587</v>
      </c>
      <c r="AT894" s="18" t="str">
        <f t="shared" si="305"/>
        <v>Medium</v>
      </c>
      <c r="AU894" s="16" t="str">
        <f t="shared" si="306"/>
        <v>Warning</v>
      </c>
      <c r="AV894" s="17">
        <f t="shared" si="307"/>
        <v>387.12966861598443</v>
      </c>
    </row>
    <row r="895" spans="1:48">
      <c r="A895">
        <v>894</v>
      </c>
      <c r="B895" s="2">
        <v>46052</v>
      </c>
      <c r="C895" t="s">
        <v>46</v>
      </c>
      <c r="D895" t="s">
        <v>27</v>
      </c>
      <c r="E895" t="s">
        <v>28</v>
      </c>
      <c r="F895" t="s">
        <v>57</v>
      </c>
      <c r="G895" t="s">
        <v>58</v>
      </c>
      <c r="H895" t="s">
        <v>997</v>
      </c>
      <c r="I895" t="s">
        <v>100</v>
      </c>
      <c r="J895" s="4">
        <v>641</v>
      </c>
      <c r="K895" s="4">
        <v>550</v>
      </c>
      <c r="L895" s="4">
        <v>517</v>
      </c>
      <c r="M895" s="4">
        <v>33</v>
      </c>
      <c r="N895" s="4">
        <v>10</v>
      </c>
      <c r="O895" s="4">
        <v>34</v>
      </c>
      <c r="P895" t="s">
        <v>81</v>
      </c>
      <c r="Q895" s="4">
        <v>49</v>
      </c>
      <c r="R895" s="4">
        <v>49</v>
      </c>
      <c r="S895" s="4">
        <v>65.599999999999994</v>
      </c>
      <c r="T895" s="5">
        <v>1.36</v>
      </c>
      <c r="U895" s="5">
        <v>20.18</v>
      </c>
      <c r="V895" s="43">
        <v>12246.13</v>
      </c>
      <c r="W895" s="5">
        <v>7.35</v>
      </c>
      <c r="X895" s="6" t="s">
        <v>45</v>
      </c>
      <c r="Y895" s="4">
        <v>44</v>
      </c>
      <c r="Z895" s="43">
        <v>20082.28</v>
      </c>
      <c r="AA895" s="8">
        <f t="shared" si="286"/>
        <v>0.85803432137285496</v>
      </c>
      <c r="AB895" s="8">
        <f t="shared" si="287"/>
        <v>0.06</v>
      </c>
      <c r="AC895" s="8">
        <f t="shared" si="288"/>
        <v>1.8181818181818181E-2</v>
      </c>
      <c r="AD895" s="8">
        <f t="shared" si="289"/>
        <v>0.94</v>
      </c>
      <c r="AE895" s="11">
        <f t="shared" si="290"/>
        <v>0.56666666666666665</v>
      </c>
      <c r="AF895" s="11">
        <f t="shared" si="291"/>
        <v>73.469387755102048</v>
      </c>
      <c r="AG895" s="11">
        <f t="shared" si="292"/>
        <v>7.4861111111111107</v>
      </c>
      <c r="AH895" s="13">
        <f t="shared" si="293"/>
        <v>8.1580555555555563</v>
      </c>
      <c r="AI895">
        <f t="shared" si="294"/>
        <v>8.7247222222222227</v>
      </c>
      <c r="AJ895" s="14">
        <f t="shared" si="295"/>
        <v>0.93505046324301955</v>
      </c>
      <c r="AK895">
        <f t="shared" si="296"/>
        <v>73.469387755102048</v>
      </c>
      <c r="AL895" s="8">
        <f t="shared" si="297"/>
        <v>1</v>
      </c>
      <c r="AM895" s="8">
        <f t="shared" si="298"/>
        <v>0.94</v>
      </c>
      <c r="AN895" s="16">
        <f t="shared" si="299"/>
        <v>0.87894743544843834</v>
      </c>
      <c r="AO895" s="16">
        <f t="shared" si="300"/>
        <v>0.86247252797957119</v>
      </c>
      <c r="AP895" s="17">
        <f t="shared" si="301"/>
        <v>12246.13</v>
      </c>
      <c r="AQ895" s="17">
        <f t="shared" si="302"/>
        <v>22.265690909090907</v>
      </c>
      <c r="AR895" s="17">
        <f t="shared" si="303"/>
        <v>7836.15</v>
      </c>
      <c r="AS895" s="17">
        <f t="shared" si="304"/>
        <v>14.247545454545454</v>
      </c>
      <c r="AT895" s="18" t="str">
        <f t="shared" si="305"/>
        <v>Medium</v>
      </c>
      <c r="AU895" s="16" t="str">
        <f t="shared" si="306"/>
        <v>Normal</v>
      </c>
      <c r="AV895" s="17">
        <f t="shared" si="307"/>
        <v>222.65690909090907</v>
      </c>
    </row>
    <row r="896" spans="1:48">
      <c r="A896">
        <v>895</v>
      </c>
      <c r="B896" s="2">
        <v>46098</v>
      </c>
      <c r="C896" t="s">
        <v>46</v>
      </c>
      <c r="D896" t="s">
        <v>55</v>
      </c>
      <c r="E896" t="s">
        <v>98</v>
      </c>
      <c r="F896" t="s">
        <v>42</v>
      </c>
      <c r="G896" t="s">
        <v>30</v>
      </c>
      <c r="H896" t="s">
        <v>998</v>
      </c>
      <c r="I896" t="s">
        <v>143</v>
      </c>
      <c r="J896" s="4">
        <v>954</v>
      </c>
      <c r="K896" s="4">
        <v>822</v>
      </c>
      <c r="L896" s="4">
        <v>746</v>
      </c>
      <c r="M896" s="4">
        <v>76</v>
      </c>
      <c r="N896" s="4">
        <v>24</v>
      </c>
      <c r="O896" s="4">
        <v>24</v>
      </c>
      <c r="P896" t="s">
        <v>73</v>
      </c>
      <c r="Q896" s="4">
        <v>42</v>
      </c>
      <c r="R896" s="4">
        <v>46</v>
      </c>
      <c r="S896" s="4">
        <v>72.8</v>
      </c>
      <c r="T896" s="5">
        <v>2.64</v>
      </c>
      <c r="U896" s="5">
        <v>25.63</v>
      </c>
      <c r="V896" s="43">
        <v>15926.62</v>
      </c>
      <c r="W896" s="5">
        <v>8.65</v>
      </c>
      <c r="X896" s="6" t="s">
        <v>34</v>
      </c>
      <c r="Y896" s="4">
        <v>8</v>
      </c>
      <c r="Z896" s="43">
        <v>23832.25</v>
      </c>
      <c r="AA896" s="8">
        <f t="shared" si="286"/>
        <v>0.86163522012578619</v>
      </c>
      <c r="AB896" s="8">
        <f t="shared" si="287"/>
        <v>9.2457420924574207E-2</v>
      </c>
      <c r="AC896" s="8">
        <f t="shared" si="288"/>
        <v>2.9197080291970802E-2</v>
      </c>
      <c r="AD896" s="8">
        <f t="shared" si="289"/>
        <v>0.90754257907542579</v>
      </c>
      <c r="AE896" s="11">
        <f t="shared" si="290"/>
        <v>0.4</v>
      </c>
      <c r="AF896" s="11">
        <f t="shared" si="291"/>
        <v>78.260869565217391</v>
      </c>
      <c r="AG896" s="11">
        <f t="shared" si="292"/>
        <v>10.503333333333334</v>
      </c>
      <c r="AH896" s="13">
        <f t="shared" si="293"/>
        <v>10.73</v>
      </c>
      <c r="AI896">
        <f t="shared" si="294"/>
        <v>11.13</v>
      </c>
      <c r="AJ896" s="14">
        <f t="shared" si="295"/>
        <v>0.96406109613656776</v>
      </c>
      <c r="AK896">
        <f t="shared" si="296"/>
        <v>85.714285714285708</v>
      </c>
      <c r="AL896" s="8">
        <f t="shared" si="297"/>
        <v>0.91304347826086962</v>
      </c>
      <c r="AM896" s="8">
        <f t="shared" si="298"/>
        <v>0.90754257907542579</v>
      </c>
      <c r="AN896" s="16">
        <f t="shared" si="299"/>
        <v>0.79884592891544859</v>
      </c>
      <c r="AO896" s="16">
        <f t="shared" si="300"/>
        <v>0.8623171043242045</v>
      </c>
      <c r="AP896" s="17">
        <f t="shared" si="301"/>
        <v>15926.62</v>
      </c>
      <c r="AQ896" s="17">
        <f t="shared" si="302"/>
        <v>19.375450121654502</v>
      </c>
      <c r="AR896" s="17">
        <f t="shared" si="303"/>
        <v>7905.6299999999992</v>
      </c>
      <c r="AS896" s="17">
        <f t="shared" si="304"/>
        <v>9.6175547445255472</v>
      </c>
      <c r="AT896" s="18" t="str">
        <f t="shared" si="305"/>
        <v>Low</v>
      </c>
      <c r="AU896" s="16" t="str">
        <f t="shared" si="306"/>
        <v>Warning</v>
      </c>
      <c r="AV896" s="17">
        <f t="shared" si="307"/>
        <v>465.01080291970806</v>
      </c>
    </row>
    <row r="897" spans="1:48">
      <c r="A897">
        <v>896</v>
      </c>
      <c r="B897" s="2">
        <v>46123</v>
      </c>
      <c r="C897" t="s">
        <v>26</v>
      </c>
      <c r="D897" t="s">
        <v>27</v>
      </c>
      <c r="E897" t="s">
        <v>28</v>
      </c>
      <c r="F897" t="s">
        <v>29</v>
      </c>
      <c r="G897" t="s">
        <v>30</v>
      </c>
      <c r="H897" t="s">
        <v>999</v>
      </c>
      <c r="I897" t="s">
        <v>143</v>
      </c>
      <c r="J897" s="4">
        <v>842</v>
      </c>
      <c r="K897" s="4">
        <v>904</v>
      </c>
      <c r="L897" s="4">
        <v>861</v>
      </c>
      <c r="M897" s="4">
        <v>43</v>
      </c>
      <c r="N897" s="4">
        <v>17</v>
      </c>
      <c r="O897" s="4">
        <v>0</v>
      </c>
      <c r="P897" t="s">
        <v>39</v>
      </c>
      <c r="Q897" s="4">
        <v>42</v>
      </c>
      <c r="R897" s="4">
        <v>45</v>
      </c>
      <c r="S897" s="4">
        <v>77.2</v>
      </c>
      <c r="T897" s="5">
        <v>2.04</v>
      </c>
      <c r="U897" s="5">
        <v>28.61</v>
      </c>
      <c r="V897" s="43">
        <v>17332.22</v>
      </c>
      <c r="W897" s="5">
        <v>9.08</v>
      </c>
      <c r="X897" s="6" t="s">
        <v>89</v>
      </c>
      <c r="Y897" s="4">
        <v>30</v>
      </c>
      <c r="Z897" s="43">
        <v>27786.62</v>
      </c>
      <c r="AA897" s="8">
        <f t="shared" si="286"/>
        <v>1.0736342042755345</v>
      </c>
      <c r="AB897" s="8">
        <f t="shared" si="287"/>
        <v>4.7566371681415927E-2</v>
      </c>
      <c r="AC897" s="8">
        <f t="shared" si="288"/>
        <v>1.8805309734513276E-2</v>
      </c>
      <c r="AD897" s="8">
        <f t="shared" si="289"/>
        <v>0.95243362831858402</v>
      </c>
      <c r="AE897" s="11">
        <f t="shared" si="290"/>
        <v>0</v>
      </c>
      <c r="AF897" s="11">
        <f t="shared" si="291"/>
        <v>80</v>
      </c>
      <c r="AG897" s="11">
        <f t="shared" si="292"/>
        <v>11.3</v>
      </c>
      <c r="AH897" s="13">
        <f t="shared" si="293"/>
        <v>9.8233333333333341</v>
      </c>
      <c r="AI897">
        <f t="shared" si="294"/>
        <v>9.8233333333333341</v>
      </c>
      <c r="AJ897" s="14">
        <f t="shared" si="295"/>
        <v>1</v>
      </c>
      <c r="AK897">
        <f t="shared" si="296"/>
        <v>85.714285714285708</v>
      </c>
      <c r="AL897" s="8">
        <f t="shared" si="297"/>
        <v>0.93333333333333335</v>
      </c>
      <c r="AM897" s="8">
        <f t="shared" si="298"/>
        <v>0.95243362831858402</v>
      </c>
      <c r="AN897" s="16">
        <f t="shared" si="299"/>
        <v>0.88893805309734508</v>
      </c>
      <c r="AO897" s="16">
        <f t="shared" si="300"/>
        <v>0.8629215917090497</v>
      </c>
      <c r="AP897" s="17">
        <f t="shared" si="301"/>
        <v>17332.22</v>
      </c>
      <c r="AQ897" s="17">
        <f t="shared" si="302"/>
        <v>19.172809734513276</v>
      </c>
      <c r="AR897" s="17">
        <f t="shared" si="303"/>
        <v>10454.399999999998</v>
      </c>
      <c r="AS897" s="17">
        <f t="shared" si="304"/>
        <v>11.564601769911501</v>
      </c>
      <c r="AT897" s="18" t="str">
        <f t="shared" si="305"/>
        <v>High</v>
      </c>
      <c r="AU897" s="16" t="str">
        <f t="shared" si="306"/>
        <v>Normal</v>
      </c>
      <c r="AV897" s="17">
        <f t="shared" si="307"/>
        <v>325.93776548672571</v>
      </c>
    </row>
    <row r="898" spans="1:48">
      <c r="A898">
        <v>897</v>
      </c>
      <c r="B898" s="2">
        <v>46108</v>
      </c>
      <c r="C898" t="s">
        <v>46</v>
      </c>
      <c r="D898" t="s">
        <v>27</v>
      </c>
      <c r="E898" t="s">
        <v>51</v>
      </c>
      <c r="F898" t="s">
        <v>29</v>
      </c>
      <c r="G898" t="s">
        <v>36</v>
      </c>
      <c r="H898" t="s">
        <v>1000</v>
      </c>
      <c r="I898" t="s">
        <v>122</v>
      </c>
      <c r="J898" s="4">
        <v>753</v>
      </c>
      <c r="K898" s="4">
        <v>804</v>
      </c>
      <c r="L898" s="4">
        <v>780</v>
      </c>
      <c r="M898" s="4">
        <v>24</v>
      </c>
      <c r="N898" s="4">
        <v>5</v>
      </c>
      <c r="O898" s="4">
        <v>6</v>
      </c>
      <c r="P898" t="s">
        <v>83</v>
      </c>
      <c r="Q898" s="4">
        <v>45</v>
      </c>
      <c r="R898" s="4">
        <v>43</v>
      </c>
      <c r="S898" s="4">
        <v>78.099999999999994</v>
      </c>
      <c r="T898" s="5">
        <v>2.52</v>
      </c>
      <c r="U898" s="5">
        <v>32.36</v>
      </c>
      <c r="V898" s="43">
        <v>16294.24</v>
      </c>
      <c r="W898" s="5">
        <v>10.56</v>
      </c>
      <c r="X898" s="6" t="s">
        <v>45</v>
      </c>
      <c r="Y898" s="4">
        <v>17</v>
      </c>
      <c r="Z898" s="43">
        <v>26890.38</v>
      </c>
      <c r="AA898" s="8">
        <f t="shared" ref="AA898:AA961" si="308">IFERROR(K898/J898,0)</f>
        <v>1.0677290836653386</v>
      </c>
      <c r="AB898" s="8">
        <f t="shared" ref="AB898:AB961" si="309">IFERROR(M898/K898,0)</f>
        <v>2.9850746268656716E-2</v>
      </c>
      <c r="AC898" s="8">
        <f t="shared" ref="AC898:AC961" si="310">IFERROR(N898/K898,0)</f>
        <v>6.2189054726368162E-3</v>
      </c>
      <c r="AD898" s="8">
        <f t="shared" ref="AD898:AD961" si="311">IFERROR(L898/K898,0)</f>
        <v>0.97014925373134331</v>
      </c>
      <c r="AE898" s="11">
        <f t="shared" ref="AE898:AE961" si="312">IFERROR(O898/60,0)</f>
        <v>0.1</v>
      </c>
      <c r="AF898" s="11">
        <f t="shared" ref="AF898:AF961" si="313">IFERROR(3600/R898,0)</f>
        <v>83.720930232558146</v>
      </c>
      <c r="AG898" s="11">
        <f t="shared" ref="AG898:AG961" si="314">(K898*R898)/3600</f>
        <v>9.6033333333333335</v>
      </c>
      <c r="AH898" s="13">
        <f t="shared" ref="AH898:AH961" si="315">MAX(0,AI898-AE898)</f>
        <v>9.3125</v>
      </c>
      <c r="AI898">
        <f t="shared" ref="AI898:AI961" si="316">(J898*Q898)/3600</f>
        <v>9.4124999999999996</v>
      </c>
      <c r="AJ898" s="14">
        <f t="shared" ref="AJ898:AJ961" si="317">IFERROR(AH898/AI898,0)</f>
        <v>0.98937583001328022</v>
      </c>
      <c r="AK898">
        <f t="shared" ref="AK898:AK961" si="318">IFERROR(3600/Q898,0)</f>
        <v>80</v>
      </c>
      <c r="AL898" s="8">
        <f t="shared" ref="AL898:AL961" si="319">IFERROR(AF898/AK898,0)</f>
        <v>1.0465116279069768</v>
      </c>
      <c r="AM898" s="8">
        <f t="shared" ref="AM898:AM961" si="320">IFERROR(L898/K898,0)</f>
        <v>0.97014925373134331</v>
      </c>
      <c r="AN898" s="16">
        <f t="shared" ref="AN898:AN961" si="321">AJ898*AL898*AM898</f>
        <v>1.0044860474796407</v>
      </c>
      <c r="AO898" s="16">
        <f t="shared" ref="AO898:AO961" si="322">AVERAGE(AN898:AN1897)</f>
        <v>0.86267143342647001</v>
      </c>
      <c r="AP898" s="17">
        <f t="shared" ref="AP898:AP961" si="323">V898</f>
        <v>16294.24</v>
      </c>
      <c r="AQ898" s="17">
        <f t="shared" ref="AQ898:AQ961" si="324">IFERROR(AP898/K898,0)</f>
        <v>20.266467661691543</v>
      </c>
      <c r="AR898" s="17">
        <f t="shared" ref="AR898:AR961" si="325">Z898-AP898</f>
        <v>10596.140000000001</v>
      </c>
      <c r="AS898" s="17">
        <f t="shared" ref="AS898:AS961" si="326">IFERROR(AR898/K898,0)</f>
        <v>13.179278606965175</v>
      </c>
      <c r="AT898" s="18" t="str">
        <f t="shared" ref="AT898:AT961" si="327">IF((Y898&gt;25)+(O898&gt;25)+(S898&gt;73)+(T898&gt;2)&gt;=3,"High",IF((Y898&gt;25)+(O898&gt;25)+(S898&gt;73)+(T898&gt;2)=2,"Medium","Low"))</f>
        <v>Medium</v>
      </c>
      <c r="AU898" s="16" t="str">
        <f t="shared" ref="AU898:AU961" si="328">IF(AN898&lt;70%,"Critical",IF(AN898&lt;85%,"Warning","Normal"))</f>
        <v>Normal</v>
      </c>
      <c r="AV898" s="17">
        <f t="shared" ref="AV898:AV961" si="329">IFERROR(N898*AQ898,0)</f>
        <v>101.33233830845771</v>
      </c>
    </row>
    <row r="899" spans="1:48">
      <c r="A899">
        <v>898</v>
      </c>
      <c r="B899" s="2">
        <v>46119</v>
      </c>
      <c r="C899" t="s">
        <v>46</v>
      </c>
      <c r="D899" t="s">
        <v>27</v>
      </c>
      <c r="E899" t="s">
        <v>51</v>
      </c>
      <c r="F899" t="s">
        <v>57</v>
      </c>
      <c r="G899" t="s">
        <v>58</v>
      </c>
      <c r="H899" t="s">
        <v>1001</v>
      </c>
      <c r="I899" t="s">
        <v>69</v>
      </c>
      <c r="J899" s="4">
        <v>782</v>
      </c>
      <c r="K899" s="4">
        <v>606</v>
      </c>
      <c r="L899" s="4">
        <v>580</v>
      </c>
      <c r="M899" s="4">
        <v>26</v>
      </c>
      <c r="N899" s="4">
        <v>5</v>
      </c>
      <c r="O899" s="4">
        <v>22</v>
      </c>
      <c r="P899" t="s">
        <v>33</v>
      </c>
      <c r="Q899" s="4">
        <v>49</v>
      </c>
      <c r="R899" s="4">
        <v>51</v>
      </c>
      <c r="S899" s="4">
        <v>70.3</v>
      </c>
      <c r="T899" s="5">
        <v>1.59</v>
      </c>
      <c r="U899" s="5">
        <v>22.32</v>
      </c>
      <c r="V899" s="43">
        <v>13119.57</v>
      </c>
      <c r="W899" s="5">
        <v>7.99</v>
      </c>
      <c r="X899" s="6" t="s">
        <v>45</v>
      </c>
      <c r="Y899" s="4">
        <v>20</v>
      </c>
      <c r="Z899" s="43">
        <v>22662.71</v>
      </c>
      <c r="AA899" s="8">
        <f t="shared" si="308"/>
        <v>0.77493606138107418</v>
      </c>
      <c r="AB899" s="8">
        <f t="shared" si="309"/>
        <v>4.2904290429042903E-2</v>
      </c>
      <c r="AC899" s="8">
        <f t="shared" si="310"/>
        <v>8.2508250825082501E-3</v>
      </c>
      <c r="AD899" s="8">
        <f t="shared" si="311"/>
        <v>0.95709570957095713</v>
      </c>
      <c r="AE899" s="11">
        <f t="shared" si="312"/>
        <v>0.36666666666666664</v>
      </c>
      <c r="AF899" s="11">
        <f t="shared" si="313"/>
        <v>70.588235294117652</v>
      </c>
      <c r="AG899" s="11">
        <f t="shared" si="314"/>
        <v>8.5850000000000009</v>
      </c>
      <c r="AH899" s="13">
        <f t="shared" si="315"/>
        <v>10.277222222222221</v>
      </c>
      <c r="AI899">
        <f t="shared" si="316"/>
        <v>10.643888888888888</v>
      </c>
      <c r="AJ899" s="14">
        <f t="shared" si="317"/>
        <v>0.9655514379664909</v>
      </c>
      <c r="AK899">
        <f t="shared" si="318"/>
        <v>73.469387755102048</v>
      </c>
      <c r="AL899" s="8">
        <f t="shared" si="319"/>
        <v>0.96078431372549022</v>
      </c>
      <c r="AM899" s="8">
        <f t="shared" si="320"/>
        <v>0.95709570957095713</v>
      </c>
      <c r="AN899" s="16">
        <f t="shared" si="321"/>
        <v>0.88788493713219674</v>
      </c>
      <c r="AO899" s="16">
        <f t="shared" si="322"/>
        <v>0.86129459251333229</v>
      </c>
      <c r="AP899" s="17">
        <f t="shared" si="323"/>
        <v>13119.57</v>
      </c>
      <c r="AQ899" s="17">
        <f t="shared" si="324"/>
        <v>21.649455445544554</v>
      </c>
      <c r="AR899" s="17">
        <f t="shared" si="325"/>
        <v>9543.14</v>
      </c>
      <c r="AS899" s="17">
        <f t="shared" si="326"/>
        <v>15.747755775577557</v>
      </c>
      <c r="AT899" s="18" t="str">
        <f t="shared" si="327"/>
        <v>Low</v>
      </c>
      <c r="AU899" s="16" t="str">
        <f t="shared" si="328"/>
        <v>Normal</v>
      </c>
      <c r="AV899" s="17">
        <f t="shared" si="329"/>
        <v>108.24727722772278</v>
      </c>
    </row>
    <row r="900" spans="1:48">
      <c r="A900">
        <v>899</v>
      </c>
      <c r="B900" s="2">
        <v>46125</v>
      </c>
      <c r="C900" t="s">
        <v>46</v>
      </c>
      <c r="D900" t="s">
        <v>55</v>
      </c>
      <c r="E900" t="s">
        <v>92</v>
      </c>
      <c r="F900" t="s">
        <v>29</v>
      </c>
      <c r="G900" t="s">
        <v>58</v>
      </c>
      <c r="H900" t="s">
        <v>1002</v>
      </c>
      <c r="I900" t="s">
        <v>197</v>
      </c>
      <c r="J900" s="4">
        <v>875</v>
      </c>
      <c r="K900" s="4">
        <v>791</v>
      </c>
      <c r="L900" s="4">
        <v>751</v>
      </c>
      <c r="M900" s="4">
        <v>40</v>
      </c>
      <c r="N900" s="4">
        <v>13</v>
      </c>
      <c r="O900" s="4">
        <v>48</v>
      </c>
      <c r="P900" t="s">
        <v>83</v>
      </c>
      <c r="Q900" s="4">
        <v>49</v>
      </c>
      <c r="R900" s="4">
        <v>48</v>
      </c>
      <c r="S900" s="4">
        <v>74.5</v>
      </c>
      <c r="T900" s="5">
        <v>1.66</v>
      </c>
      <c r="U900" s="5">
        <v>31.27</v>
      </c>
      <c r="V900" s="43">
        <v>16950.32</v>
      </c>
      <c r="W900" s="5">
        <v>6.73</v>
      </c>
      <c r="X900" s="6" t="s">
        <v>34</v>
      </c>
      <c r="Y900" s="4">
        <v>4</v>
      </c>
      <c r="Z900" s="43">
        <v>28213.37</v>
      </c>
      <c r="AA900" s="8">
        <f t="shared" si="308"/>
        <v>0.90400000000000003</v>
      </c>
      <c r="AB900" s="8">
        <f t="shared" si="309"/>
        <v>5.0568900126422248E-2</v>
      </c>
      <c r="AC900" s="8">
        <f t="shared" si="310"/>
        <v>1.643489254108723E-2</v>
      </c>
      <c r="AD900" s="8">
        <f t="shared" si="311"/>
        <v>0.94943109987357777</v>
      </c>
      <c r="AE900" s="11">
        <f t="shared" si="312"/>
        <v>0.8</v>
      </c>
      <c r="AF900" s="11">
        <f t="shared" si="313"/>
        <v>75</v>
      </c>
      <c r="AG900" s="11">
        <f t="shared" si="314"/>
        <v>10.546666666666667</v>
      </c>
      <c r="AH900" s="13">
        <f t="shared" si="315"/>
        <v>11.109722222222221</v>
      </c>
      <c r="AI900">
        <f t="shared" si="316"/>
        <v>11.909722222222221</v>
      </c>
      <c r="AJ900" s="14">
        <f t="shared" si="317"/>
        <v>0.93282798833819236</v>
      </c>
      <c r="AK900">
        <f t="shared" si="318"/>
        <v>73.469387755102048</v>
      </c>
      <c r="AL900" s="8">
        <f t="shared" si="319"/>
        <v>1.0208333333333333</v>
      </c>
      <c r="AM900" s="8">
        <f t="shared" si="320"/>
        <v>0.94943109987357777</v>
      </c>
      <c r="AN900" s="16">
        <f t="shared" si="321"/>
        <v>0.90410706760580328</v>
      </c>
      <c r="AO900" s="16">
        <f t="shared" si="322"/>
        <v>0.86103390286020609</v>
      </c>
      <c r="AP900" s="17">
        <f t="shared" si="323"/>
        <v>16950.32</v>
      </c>
      <c r="AQ900" s="17">
        <f t="shared" si="324"/>
        <v>21.428975979772439</v>
      </c>
      <c r="AR900" s="17">
        <f t="shared" si="325"/>
        <v>11263.05</v>
      </c>
      <c r="AS900" s="17">
        <f t="shared" si="326"/>
        <v>14.239001264222502</v>
      </c>
      <c r="AT900" s="18" t="str">
        <f t="shared" si="327"/>
        <v>Medium</v>
      </c>
      <c r="AU900" s="16" t="str">
        <f t="shared" si="328"/>
        <v>Normal</v>
      </c>
      <c r="AV900" s="17">
        <f t="shared" si="329"/>
        <v>278.57668773704171</v>
      </c>
    </row>
    <row r="901" spans="1:48">
      <c r="A901">
        <v>900</v>
      </c>
      <c r="B901" s="2">
        <v>46147</v>
      </c>
      <c r="C901" t="s">
        <v>26</v>
      </c>
      <c r="D901" t="s">
        <v>77</v>
      </c>
      <c r="E901" t="s">
        <v>105</v>
      </c>
      <c r="F901" t="s">
        <v>29</v>
      </c>
      <c r="G901" t="s">
        <v>58</v>
      </c>
      <c r="H901" t="s">
        <v>1003</v>
      </c>
      <c r="I901" t="s">
        <v>154</v>
      </c>
      <c r="J901" s="4">
        <v>818</v>
      </c>
      <c r="K901" s="4">
        <v>708</v>
      </c>
      <c r="L901" s="4">
        <v>649</v>
      </c>
      <c r="M901" s="4">
        <v>59</v>
      </c>
      <c r="N901" s="4">
        <v>16</v>
      </c>
      <c r="O901" s="4">
        <v>43</v>
      </c>
      <c r="P901" t="s">
        <v>54</v>
      </c>
      <c r="Q901" s="4">
        <v>49</v>
      </c>
      <c r="R901" s="4">
        <v>50</v>
      </c>
      <c r="S901" s="4">
        <v>83.9</v>
      </c>
      <c r="T901" s="5">
        <v>1.88</v>
      </c>
      <c r="U901" s="5">
        <v>23.66</v>
      </c>
      <c r="V901" s="43">
        <v>15782.11</v>
      </c>
      <c r="W901" s="5">
        <v>7.92</v>
      </c>
      <c r="X901" s="6" t="s">
        <v>50</v>
      </c>
      <c r="Y901" s="4">
        <v>29</v>
      </c>
      <c r="Z901" s="43">
        <v>24811.18</v>
      </c>
      <c r="AA901" s="8">
        <f t="shared" si="308"/>
        <v>0.86552567237163813</v>
      </c>
      <c r="AB901" s="8">
        <f t="shared" si="309"/>
        <v>8.3333333333333329E-2</v>
      </c>
      <c r="AC901" s="8">
        <f t="shared" si="310"/>
        <v>2.2598870056497175E-2</v>
      </c>
      <c r="AD901" s="8">
        <f t="shared" si="311"/>
        <v>0.91666666666666663</v>
      </c>
      <c r="AE901" s="11">
        <f t="shared" si="312"/>
        <v>0.71666666666666667</v>
      </c>
      <c r="AF901" s="11">
        <f t="shared" si="313"/>
        <v>72</v>
      </c>
      <c r="AG901" s="11">
        <f t="shared" si="314"/>
        <v>9.8333333333333339</v>
      </c>
      <c r="AH901" s="13">
        <f t="shared" si="315"/>
        <v>10.417222222222222</v>
      </c>
      <c r="AI901">
        <f t="shared" si="316"/>
        <v>11.133888888888889</v>
      </c>
      <c r="AJ901" s="14">
        <f t="shared" si="317"/>
        <v>0.93563195449328873</v>
      </c>
      <c r="AK901">
        <f t="shared" si="318"/>
        <v>73.469387755102048</v>
      </c>
      <c r="AL901" s="8">
        <f t="shared" si="319"/>
        <v>0.97999999999999987</v>
      </c>
      <c r="AM901" s="8">
        <f t="shared" si="320"/>
        <v>0.91666666666666663</v>
      </c>
      <c r="AN901" s="16">
        <f t="shared" si="321"/>
        <v>0.84050937245313762</v>
      </c>
      <c r="AO901" s="16">
        <f t="shared" si="322"/>
        <v>0.86060743588252697</v>
      </c>
      <c r="AP901" s="17">
        <f t="shared" si="323"/>
        <v>15782.11</v>
      </c>
      <c r="AQ901" s="17">
        <f t="shared" si="324"/>
        <v>22.29111581920904</v>
      </c>
      <c r="AR901" s="17">
        <f t="shared" si="325"/>
        <v>9029.07</v>
      </c>
      <c r="AS901" s="17">
        <f t="shared" si="326"/>
        <v>12.75292372881356</v>
      </c>
      <c r="AT901" s="18" t="str">
        <f t="shared" si="327"/>
        <v>High</v>
      </c>
      <c r="AU901" s="16" t="str">
        <f t="shared" si="328"/>
        <v>Warning</v>
      </c>
      <c r="AV901" s="17">
        <f t="shared" si="329"/>
        <v>356.65785310734464</v>
      </c>
    </row>
    <row r="902" spans="1:48">
      <c r="A902">
        <v>901</v>
      </c>
      <c r="B902" s="2">
        <v>46062</v>
      </c>
      <c r="C902" t="s">
        <v>26</v>
      </c>
      <c r="D902" t="s">
        <v>77</v>
      </c>
      <c r="E902" t="s">
        <v>78</v>
      </c>
      <c r="F902" t="s">
        <v>42</v>
      </c>
      <c r="G902" t="s">
        <v>36</v>
      </c>
      <c r="H902" t="s">
        <v>1004</v>
      </c>
      <c r="I902" t="s">
        <v>170</v>
      </c>
      <c r="J902" s="4">
        <v>943</v>
      </c>
      <c r="K902" s="4">
        <v>881</v>
      </c>
      <c r="L902" s="4">
        <v>841</v>
      </c>
      <c r="M902" s="4">
        <v>40</v>
      </c>
      <c r="N902" s="4">
        <v>16</v>
      </c>
      <c r="O902" s="4">
        <v>21</v>
      </c>
      <c r="P902" t="s">
        <v>54</v>
      </c>
      <c r="Q902" s="4">
        <v>45</v>
      </c>
      <c r="R902" s="4">
        <v>48</v>
      </c>
      <c r="S902" s="4">
        <v>72.2</v>
      </c>
      <c r="T902" s="5">
        <v>2.0499999999999998</v>
      </c>
      <c r="U902" s="5">
        <v>28.79</v>
      </c>
      <c r="V902" s="43">
        <v>17512.23</v>
      </c>
      <c r="W902" s="5">
        <v>7.74</v>
      </c>
      <c r="X902" s="6" t="s">
        <v>45</v>
      </c>
      <c r="Y902" s="4">
        <v>7</v>
      </c>
      <c r="Z902" s="43">
        <v>29869.52</v>
      </c>
      <c r="AA902" s="8">
        <f t="shared" si="308"/>
        <v>0.9342523860021209</v>
      </c>
      <c r="AB902" s="8">
        <f t="shared" si="309"/>
        <v>4.5402951191827468E-2</v>
      </c>
      <c r="AC902" s="8">
        <f t="shared" si="310"/>
        <v>1.8161180476730987E-2</v>
      </c>
      <c r="AD902" s="8">
        <f t="shared" si="311"/>
        <v>0.95459704880817253</v>
      </c>
      <c r="AE902" s="11">
        <f t="shared" si="312"/>
        <v>0.35</v>
      </c>
      <c r="AF902" s="11">
        <f t="shared" si="313"/>
        <v>75</v>
      </c>
      <c r="AG902" s="11">
        <f t="shared" si="314"/>
        <v>11.746666666666666</v>
      </c>
      <c r="AH902" s="13">
        <f t="shared" si="315"/>
        <v>11.4375</v>
      </c>
      <c r="AI902">
        <f t="shared" si="316"/>
        <v>11.7875</v>
      </c>
      <c r="AJ902" s="14">
        <f t="shared" si="317"/>
        <v>0.97030752916224816</v>
      </c>
      <c r="AK902">
        <f t="shared" si="318"/>
        <v>80</v>
      </c>
      <c r="AL902" s="8">
        <f t="shared" si="319"/>
        <v>0.9375</v>
      </c>
      <c r="AM902" s="8">
        <f t="shared" si="320"/>
        <v>0.95459704880817253</v>
      </c>
      <c r="AN902" s="16">
        <f t="shared" si="321"/>
        <v>0.86836190978871741</v>
      </c>
      <c r="AO902" s="16">
        <f t="shared" si="322"/>
        <v>0.86080841651682094</v>
      </c>
      <c r="AP902" s="17">
        <f t="shared" si="323"/>
        <v>17512.23</v>
      </c>
      <c r="AQ902" s="17">
        <f t="shared" si="324"/>
        <v>19.877673098751419</v>
      </c>
      <c r="AR902" s="17">
        <f t="shared" si="325"/>
        <v>12357.29</v>
      </c>
      <c r="AS902" s="17">
        <f t="shared" si="326"/>
        <v>14.026435868331443</v>
      </c>
      <c r="AT902" s="18" t="str">
        <f t="shared" si="327"/>
        <v>Low</v>
      </c>
      <c r="AU902" s="16" t="str">
        <f t="shared" si="328"/>
        <v>Normal</v>
      </c>
      <c r="AV902" s="17">
        <f t="shared" si="329"/>
        <v>318.04276958002271</v>
      </c>
    </row>
    <row r="903" spans="1:48">
      <c r="A903">
        <v>902</v>
      </c>
      <c r="B903" s="2">
        <v>46176</v>
      </c>
      <c r="C903" t="s">
        <v>26</v>
      </c>
      <c r="D903" t="s">
        <v>77</v>
      </c>
      <c r="E903" t="s">
        <v>84</v>
      </c>
      <c r="F903" t="s">
        <v>29</v>
      </c>
      <c r="G903" t="s">
        <v>30</v>
      </c>
      <c r="H903" t="s">
        <v>1005</v>
      </c>
      <c r="I903" t="s">
        <v>72</v>
      </c>
      <c r="J903" s="4">
        <v>868</v>
      </c>
      <c r="K903" s="4">
        <v>792</v>
      </c>
      <c r="L903" s="4">
        <v>734</v>
      </c>
      <c r="M903" s="4">
        <v>58</v>
      </c>
      <c r="N903" s="4">
        <v>24</v>
      </c>
      <c r="O903" s="4">
        <v>9</v>
      </c>
      <c r="P903" t="s">
        <v>83</v>
      </c>
      <c r="Q903" s="4">
        <v>42</v>
      </c>
      <c r="R903" s="4">
        <v>43</v>
      </c>
      <c r="S903" s="4">
        <v>76.3</v>
      </c>
      <c r="T903" s="5">
        <v>1.48</v>
      </c>
      <c r="U903" s="5">
        <v>25.87</v>
      </c>
      <c r="V903" s="43">
        <v>14171.7</v>
      </c>
      <c r="W903" s="5">
        <v>6.67</v>
      </c>
      <c r="X903" s="6" t="s">
        <v>34</v>
      </c>
      <c r="Y903" s="4">
        <v>31</v>
      </c>
      <c r="Z903" s="43">
        <v>24102.14</v>
      </c>
      <c r="AA903" s="8">
        <f t="shared" si="308"/>
        <v>0.9124423963133641</v>
      </c>
      <c r="AB903" s="8">
        <f t="shared" si="309"/>
        <v>7.3232323232323232E-2</v>
      </c>
      <c r="AC903" s="8">
        <f t="shared" si="310"/>
        <v>3.0303030303030304E-2</v>
      </c>
      <c r="AD903" s="8">
        <f t="shared" si="311"/>
        <v>0.9267676767676768</v>
      </c>
      <c r="AE903" s="11">
        <f t="shared" si="312"/>
        <v>0.15</v>
      </c>
      <c r="AF903" s="11">
        <f t="shared" si="313"/>
        <v>83.720930232558146</v>
      </c>
      <c r="AG903" s="11">
        <f t="shared" si="314"/>
        <v>9.4600000000000009</v>
      </c>
      <c r="AH903" s="13">
        <f t="shared" si="315"/>
        <v>9.9766666666666666</v>
      </c>
      <c r="AI903">
        <f t="shared" si="316"/>
        <v>10.126666666666667</v>
      </c>
      <c r="AJ903" s="14">
        <f t="shared" si="317"/>
        <v>0.98518762343647137</v>
      </c>
      <c r="AK903">
        <f t="shared" si="318"/>
        <v>85.714285714285708</v>
      </c>
      <c r="AL903" s="8">
        <f t="shared" si="319"/>
        <v>0.97674418604651181</v>
      </c>
      <c r="AM903" s="8">
        <f t="shared" si="320"/>
        <v>0.9267676767676768</v>
      </c>
      <c r="AN903" s="16">
        <f t="shared" si="321"/>
        <v>0.89180655553498778</v>
      </c>
      <c r="AO903" s="16">
        <f t="shared" si="322"/>
        <v>0.86073211860498378</v>
      </c>
      <c r="AP903" s="17">
        <f t="shared" si="323"/>
        <v>14171.7</v>
      </c>
      <c r="AQ903" s="17">
        <f t="shared" si="324"/>
        <v>17.893560606060607</v>
      </c>
      <c r="AR903" s="17">
        <f t="shared" si="325"/>
        <v>9930.4399999999987</v>
      </c>
      <c r="AS903" s="17">
        <f t="shared" si="326"/>
        <v>12.538434343434341</v>
      </c>
      <c r="AT903" s="18" t="str">
        <f t="shared" si="327"/>
        <v>Medium</v>
      </c>
      <c r="AU903" s="16" t="str">
        <f t="shared" si="328"/>
        <v>Normal</v>
      </c>
      <c r="AV903" s="17">
        <f t="shared" si="329"/>
        <v>429.4454545454546</v>
      </c>
    </row>
    <row r="904" spans="1:48">
      <c r="A904">
        <v>903</v>
      </c>
      <c r="B904" s="2">
        <v>46041</v>
      </c>
      <c r="C904" t="s">
        <v>26</v>
      </c>
      <c r="D904" t="s">
        <v>108</v>
      </c>
      <c r="E904" t="s">
        <v>146</v>
      </c>
      <c r="F904" t="s">
        <v>29</v>
      </c>
      <c r="G904" t="s">
        <v>103</v>
      </c>
      <c r="H904" t="s">
        <v>1006</v>
      </c>
      <c r="I904" t="s">
        <v>165</v>
      </c>
      <c r="J904" s="4">
        <v>602</v>
      </c>
      <c r="K904" s="4">
        <v>502</v>
      </c>
      <c r="L904" s="4">
        <v>463</v>
      </c>
      <c r="M904" s="4">
        <v>39</v>
      </c>
      <c r="N904" s="4">
        <v>14</v>
      </c>
      <c r="O904" s="4">
        <v>9</v>
      </c>
      <c r="P904" t="s">
        <v>33</v>
      </c>
      <c r="Q904" s="4">
        <v>57</v>
      </c>
      <c r="R904" s="4">
        <v>59</v>
      </c>
      <c r="S904" s="4">
        <v>70.2</v>
      </c>
      <c r="T904" s="5">
        <v>2.35</v>
      </c>
      <c r="U904" s="5">
        <v>20.55</v>
      </c>
      <c r="V904" s="43">
        <v>14481.87</v>
      </c>
      <c r="W904" s="5">
        <v>6.91</v>
      </c>
      <c r="X904" s="6" t="s">
        <v>50</v>
      </c>
      <c r="Y904" s="4">
        <v>14</v>
      </c>
      <c r="Z904" s="43">
        <v>21488.36</v>
      </c>
      <c r="AA904" s="8">
        <f t="shared" si="308"/>
        <v>0.83388704318936879</v>
      </c>
      <c r="AB904" s="8">
        <f t="shared" si="309"/>
        <v>7.7689243027888447E-2</v>
      </c>
      <c r="AC904" s="8">
        <f t="shared" si="310"/>
        <v>2.7888446215139442E-2</v>
      </c>
      <c r="AD904" s="8">
        <f t="shared" si="311"/>
        <v>0.92231075697211151</v>
      </c>
      <c r="AE904" s="11">
        <f t="shared" si="312"/>
        <v>0.15</v>
      </c>
      <c r="AF904" s="11">
        <f t="shared" si="313"/>
        <v>61.016949152542374</v>
      </c>
      <c r="AG904" s="11">
        <f t="shared" si="314"/>
        <v>8.2272222222222222</v>
      </c>
      <c r="AH904" s="13">
        <f t="shared" si="315"/>
        <v>9.3816666666666659</v>
      </c>
      <c r="AI904">
        <f t="shared" si="316"/>
        <v>9.5316666666666663</v>
      </c>
      <c r="AJ904" s="14">
        <f t="shared" si="317"/>
        <v>0.98426298303899284</v>
      </c>
      <c r="AK904">
        <f t="shared" si="318"/>
        <v>63.157894736842103</v>
      </c>
      <c r="AL904" s="8">
        <f t="shared" si="319"/>
        <v>0.96610169491525433</v>
      </c>
      <c r="AM904" s="8">
        <f t="shared" si="320"/>
        <v>0.92231075697211151</v>
      </c>
      <c r="AN904" s="16">
        <f t="shared" si="321"/>
        <v>0.87702357976170109</v>
      </c>
      <c r="AO904" s="16">
        <f t="shared" si="322"/>
        <v>0.86041503251386131</v>
      </c>
      <c r="AP904" s="17">
        <f t="shared" si="323"/>
        <v>14481.87</v>
      </c>
      <c r="AQ904" s="17">
        <f t="shared" si="324"/>
        <v>28.848346613545818</v>
      </c>
      <c r="AR904" s="17">
        <f t="shared" si="325"/>
        <v>7006.49</v>
      </c>
      <c r="AS904" s="17">
        <f t="shared" si="326"/>
        <v>13.95715139442231</v>
      </c>
      <c r="AT904" s="18" t="str">
        <f t="shared" si="327"/>
        <v>Low</v>
      </c>
      <c r="AU904" s="16" t="str">
        <f t="shared" si="328"/>
        <v>Normal</v>
      </c>
      <c r="AV904" s="17">
        <f t="shared" si="329"/>
        <v>403.87685258964143</v>
      </c>
    </row>
    <row r="905" spans="1:48">
      <c r="A905">
        <v>904</v>
      </c>
      <c r="B905" s="2">
        <v>46037</v>
      </c>
      <c r="C905" t="s">
        <v>26</v>
      </c>
      <c r="D905" t="s">
        <v>77</v>
      </c>
      <c r="E905" t="s">
        <v>78</v>
      </c>
      <c r="F905" t="s">
        <v>57</v>
      </c>
      <c r="G905" t="s">
        <v>30</v>
      </c>
      <c r="H905" t="s">
        <v>1007</v>
      </c>
      <c r="I905" t="s">
        <v>165</v>
      </c>
      <c r="J905" s="4">
        <v>938</v>
      </c>
      <c r="K905" s="4">
        <v>772</v>
      </c>
      <c r="L905" s="4">
        <v>725</v>
      </c>
      <c r="M905" s="4">
        <v>47</v>
      </c>
      <c r="N905" s="4">
        <v>19</v>
      </c>
      <c r="O905" s="4">
        <v>27</v>
      </c>
      <c r="P905" t="s">
        <v>76</v>
      </c>
      <c r="Q905" s="4">
        <v>42</v>
      </c>
      <c r="R905" s="4">
        <v>45</v>
      </c>
      <c r="S905" s="4">
        <v>70.099999999999994</v>
      </c>
      <c r="T905" s="5">
        <v>1.89</v>
      </c>
      <c r="U905" s="5">
        <v>31.45</v>
      </c>
      <c r="V905" s="43">
        <v>15092.27</v>
      </c>
      <c r="W905" s="5">
        <v>8.14</v>
      </c>
      <c r="X905" s="6" t="s">
        <v>45</v>
      </c>
      <c r="Y905" s="4">
        <v>13</v>
      </c>
      <c r="Z905" s="43">
        <v>23697.37</v>
      </c>
      <c r="AA905" s="8">
        <f t="shared" si="308"/>
        <v>0.82302771855010659</v>
      </c>
      <c r="AB905" s="8">
        <f t="shared" si="309"/>
        <v>6.0880829015544043E-2</v>
      </c>
      <c r="AC905" s="8">
        <f t="shared" si="310"/>
        <v>2.4611398963730571E-2</v>
      </c>
      <c r="AD905" s="8">
        <f t="shared" si="311"/>
        <v>0.93911917098445596</v>
      </c>
      <c r="AE905" s="11">
        <f t="shared" si="312"/>
        <v>0.45</v>
      </c>
      <c r="AF905" s="11">
        <f t="shared" si="313"/>
        <v>80</v>
      </c>
      <c r="AG905" s="11">
        <f t="shared" si="314"/>
        <v>9.65</v>
      </c>
      <c r="AH905" s="13">
        <f t="shared" si="315"/>
        <v>10.493333333333334</v>
      </c>
      <c r="AI905">
        <f t="shared" si="316"/>
        <v>10.943333333333333</v>
      </c>
      <c r="AJ905" s="14">
        <f t="shared" si="317"/>
        <v>0.95887907401766681</v>
      </c>
      <c r="AK905">
        <f t="shared" si="318"/>
        <v>85.714285714285708</v>
      </c>
      <c r="AL905" s="8">
        <f t="shared" si="319"/>
        <v>0.93333333333333335</v>
      </c>
      <c r="AM905" s="8">
        <f t="shared" si="320"/>
        <v>0.93911917098445596</v>
      </c>
      <c r="AN905" s="16">
        <f t="shared" si="321"/>
        <v>0.84046827299475979</v>
      </c>
      <c r="AO905" s="16">
        <f t="shared" si="322"/>
        <v>0.8602438103772857</v>
      </c>
      <c r="AP905" s="17">
        <f t="shared" si="323"/>
        <v>15092.27</v>
      </c>
      <c r="AQ905" s="17">
        <f t="shared" si="324"/>
        <v>19.549572538860104</v>
      </c>
      <c r="AR905" s="17">
        <f t="shared" si="325"/>
        <v>8605.0999999999985</v>
      </c>
      <c r="AS905" s="17">
        <f t="shared" si="326"/>
        <v>11.146502590673574</v>
      </c>
      <c r="AT905" s="18" t="str">
        <f t="shared" si="327"/>
        <v>Low</v>
      </c>
      <c r="AU905" s="16" t="str">
        <f t="shared" si="328"/>
        <v>Warning</v>
      </c>
      <c r="AV905" s="17">
        <f t="shared" si="329"/>
        <v>371.44187823834199</v>
      </c>
    </row>
    <row r="906" spans="1:48">
      <c r="A906">
        <v>905</v>
      </c>
      <c r="B906" s="2">
        <v>46125</v>
      </c>
      <c r="C906" t="s">
        <v>26</v>
      </c>
      <c r="D906" t="s">
        <v>27</v>
      </c>
      <c r="E906" t="s">
        <v>51</v>
      </c>
      <c r="F906" t="s">
        <v>42</v>
      </c>
      <c r="G906" t="s">
        <v>58</v>
      </c>
      <c r="H906" t="s">
        <v>1008</v>
      </c>
      <c r="I906" t="s">
        <v>111</v>
      </c>
      <c r="J906" s="4">
        <v>849</v>
      </c>
      <c r="K906" s="4">
        <v>761</v>
      </c>
      <c r="L906" s="4">
        <v>728</v>
      </c>
      <c r="M906" s="4">
        <v>33</v>
      </c>
      <c r="N906" s="4">
        <v>8</v>
      </c>
      <c r="O906" s="4">
        <v>40</v>
      </c>
      <c r="P906" t="s">
        <v>83</v>
      </c>
      <c r="Q906" s="4">
        <v>49</v>
      </c>
      <c r="R906" s="4">
        <v>49</v>
      </c>
      <c r="S906" s="4">
        <v>73</v>
      </c>
      <c r="T906" s="5">
        <v>1.61</v>
      </c>
      <c r="U906" s="5">
        <v>31.58</v>
      </c>
      <c r="V906" s="43">
        <v>17335.48</v>
      </c>
      <c r="W906" s="5">
        <v>7.36</v>
      </c>
      <c r="X906" s="6" t="s">
        <v>34</v>
      </c>
      <c r="Y906" s="4">
        <v>1</v>
      </c>
      <c r="Z906" s="43">
        <v>28013.93</v>
      </c>
      <c r="AA906" s="8">
        <f t="shared" si="308"/>
        <v>0.89634864546525328</v>
      </c>
      <c r="AB906" s="8">
        <f t="shared" si="309"/>
        <v>4.3363994743758211E-2</v>
      </c>
      <c r="AC906" s="8">
        <f t="shared" si="310"/>
        <v>1.0512483574244415E-2</v>
      </c>
      <c r="AD906" s="8">
        <f t="shared" si="311"/>
        <v>0.95663600525624182</v>
      </c>
      <c r="AE906" s="11">
        <f t="shared" si="312"/>
        <v>0.66666666666666663</v>
      </c>
      <c r="AF906" s="11">
        <f t="shared" si="313"/>
        <v>73.469387755102048</v>
      </c>
      <c r="AG906" s="11">
        <f t="shared" si="314"/>
        <v>10.358055555555556</v>
      </c>
      <c r="AH906" s="13">
        <f t="shared" si="315"/>
        <v>10.889166666666668</v>
      </c>
      <c r="AI906">
        <f t="shared" si="316"/>
        <v>11.555833333333334</v>
      </c>
      <c r="AJ906" s="14">
        <f t="shared" si="317"/>
        <v>0.94230907910867534</v>
      </c>
      <c r="AK906">
        <f t="shared" si="318"/>
        <v>73.469387755102048</v>
      </c>
      <c r="AL906" s="8">
        <f t="shared" si="319"/>
        <v>1</v>
      </c>
      <c r="AM906" s="8">
        <f t="shared" si="320"/>
        <v>0.95663600525624182</v>
      </c>
      <c r="AN906" s="16">
        <f t="shared" si="321"/>
        <v>0.90144679315521115</v>
      </c>
      <c r="AO906" s="16">
        <f t="shared" si="322"/>
        <v>0.86044980555835349</v>
      </c>
      <c r="AP906" s="17">
        <f t="shared" si="323"/>
        <v>17335.48</v>
      </c>
      <c r="AQ906" s="17">
        <f t="shared" si="324"/>
        <v>22.779868593955321</v>
      </c>
      <c r="AR906" s="17">
        <f t="shared" si="325"/>
        <v>10678.45</v>
      </c>
      <c r="AS906" s="17">
        <f t="shared" si="326"/>
        <v>14.032128777923786</v>
      </c>
      <c r="AT906" s="18" t="str">
        <f t="shared" si="327"/>
        <v>Low</v>
      </c>
      <c r="AU906" s="16" t="str">
        <f t="shared" si="328"/>
        <v>Normal</v>
      </c>
      <c r="AV906" s="17">
        <f t="shared" si="329"/>
        <v>182.23894875164257</v>
      </c>
    </row>
    <row r="907" spans="1:48">
      <c r="A907">
        <v>906</v>
      </c>
      <c r="B907" s="2">
        <v>46104</v>
      </c>
      <c r="C907" t="s">
        <v>26</v>
      </c>
      <c r="D907" t="s">
        <v>27</v>
      </c>
      <c r="E907" t="s">
        <v>28</v>
      </c>
      <c r="F907" t="s">
        <v>29</v>
      </c>
      <c r="G907" t="s">
        <v>36</v>
      </c>
      <c r="H907" t="s">
        <v>1009</v>
      </c>
      <c r="I907" t="s">
        <v>49</v>
      </c>
      <c r="J907" s="4">
        <v>887</v>
      </c>
      <c r="K907" s="4">
        <v>817</v>
      </c>
      <c r="L907" s="4">
        <v>787</v>
      </c>
      <c r="M907" s="4">
        <v>30</v>
      </c>
      <c r="N907" s="4">
        <v>8</v>
      </c>
      <c r="O907" s="4">
        <v>38</v>
      </c>
      <c r="P907" t="s">
        <v>33</v>
      </c>
      <c r="Q907" s="4">
        <v>45</v>
      </c>
      <c r="R907" s="4">
        <v>44</v>
      </c>
      <c r="S907" s="4">
        <v>60</v>
      </c>
      <c r="T907" s="5">
        <v>2.08</v>
      </c>
      <c r="U907" s="5">
        <v>33.409999999999997</v>
      </c>
      <c r="V907" s="43">
        <v>16104.03</v>
      </c>
      <c r="W907" s="5">
        <v>6.77</v>
      </c>
      <c r="X907" s="6" t="s">
        <v>45</v>
      </c>
      <c r="Y907" s="4">
        <v>8</v>
      </c>
      <c r="Z907" s="43">
        <v>28095.89</v>
      </c>
      <c r="AA907" s="8">
        <f t="shared" si="308"/>
        <v>0.92108229988726043</v>
      </c>
      <c r="AB907" s="8">
        <f t="shared" si="309"/>
        <v>3.6719706242350061E-2</v>
      </c>
      <c r="AC907" s="8">
        <f t="shared" si="310"/>
        <v>9.7919216646266821E-3</v>
      </c>
      <c r="AD907" s="8">
        <f t="shared" si="311"/>
        <v>0.9632802937576499</v>
      </c>
      <c r="AE907" s="11">
        <f t="shared" si="312"/>
        <v>0.6333333333333333</v>
      </c>
      <c r="AF907" s="11">
        <f t="shared" si="313"/>
        <v>81.818181818181813</v>
      </c>
      <c r="AG907" s="11">
        <f t="shared" si="314"/>
        <v>9.9855555555555551</v>
      </c>
      <c r="AH907" s="13">
        <f t="shared" si="315"/>
        <v>10.454166666666667</v>
      </c>
      <c r="AI907">
        <f t="shared" si="316"/>
        <v>11.0875</v>
      </c>
      <c r="AJ907" s="14">
        <f t="shared" si="317"/>
        <v>0.9428786170612552</v>
      </c>
      <c r="AK907">
        <f t="shared" si="318"/>
        <v>80</v>
      </c>
      <c r="AL907" s="8">
        <f t="shared" si="319"/>
        <v>1.0227272727272727</v>
      </c>
      <c r="AM907" s="8">
        <f t="shared" si="320"/>
        <v>0.9632802937576499</v>
      </c>
      <c r="AN907" s="16">
        <f t="shared" si="321"/>
        <v>0.92889858193013108</v>
      </c>
      <c r="AO907" s="16">
        <f t="shared" si="322"/>
        <v>0.86001825832049195</v>
      </c>
      <c r="AP907" s="17">
        <f t="shared" si="323"/>
        <v>16104.03</v>
      </c>
      <c r="AQ907" s="17">
        <f t="shared" si="324"/>
        <v>19.711175030599755</v>
      </c>
      <c r="AR907" s="17">
        <f t="shared" si="325"/>
        <v>11991.859999999999</v>
      </c>
      <c r="AS907" s="17">
        <f t="shared" si="326"/>
        <v>14.677919216646265</v>
      </c>
      <c r="AT907" s="18" t="str">
        <f t="shared" si="327"/>
        <v>Medium</v>
      </c>
      <c r="AU907" s="16" t="str">
        <f t="shared" si="328"/>
        <v>Normal</v>
      </c>
      <c r="AV907" s="17">
        <f t="shared" si="329"/>
        <v>157.68940024479804</v>
      </c>
    </row>
    <row r="908" spans="1:48">
      <c r="A908">
        <v>907</v>
      </c>
      <c r="B908" s="2">
        <v>46172</v>
      </c>
      <c r="C908" t="s">
        <v>26</v>
      </c>
      <c r="D908" t="s">
        <v>55</v>
      </c>
      <c r="E908" t="s">
        <v>56</v>
      </c>
      <c r="F908" t="s">
        <v>42</v>
      </c>
      <c r="G908" t="s">
        <v>30</v>
      </c>
      <c r="H908" t="s">
        <v>1010</v>
      </c>
      <c r="I908" t="s">
        <v>96</v>
      </c>
      <c r="J908" s="4">
        <v>740</v>
      </c>
      <c r="K908" s="4">
        <v>669</v>
      </c>
      <c r="L908" s="4">
        <v>622</v>
      </c>
      <c r="M908" s="4">
        <v>47</v>
      </c>
      <c r="N908" s="4">
        <v>14</v>
      </c>
      <c r="O908" s="4">
        <v>0</v>
      </c>
      <c r="P908" t="s">
        <v>39</v>
      </c>
      <c r="Q908" s="4">
        <v>42</v>
      </c>
      <c r="R908" s="4">
        <v>45</v>
      </c>
      <c r="S908" s="4">
        <v>81</v>
      </c>
      <c r="T908" s="5">
        <v>1.95</v>
      </c>
      <c r="U908" s="5">
        <v>18.96</v>
      </c>
      <c r="V908" s="43">
        <v>12427.81</v>
      </c>
      <c r="W908" s="5">
        <v>9.09</v>
      </c>
      <c r="X908" s="6" t="s">
        <v>89</v>
      </c>
      <c r="Y908" s="4">
        <v>21</v>
      </c>
      <c r="Z908" s="43">
        <v>19683.32</v>
      </c>
      <c r="AA908" s="8">
        <f t="shared" si="308"/>
        <v>0.90405405405405403</v>
      </c>
      <c r="AB908" s="8">
        <f t="shared" si="309"/>
        <v>7.0254110612855011E-2</v>
      </c>
      <c r="AC908" s="8">
        <f t="shared" si="310"/>
        <v>2.0926756352765322E-2</v>
      </c>
      <c r="AD908" s="8">
        <f t="shared" si="311"/>
        <v>0.92974588938714497</v>
      </c>
      <c r="AE908" s="11">
        <f t="shared" si="312"/>
        <v>0</v>
      </c>
      <c r="AF908" s="11">
        <f t="shared" si="313"/>
        <v>80</v>
      </c>
      <c r="AG908" s="11">
        <f t="shared" si="314"/>
        <v>8.3625000000000007</v>
      </c>
      <c r="AH908" s="13">
        <f t="shared" si="315"/>
        <v>8.6333333333333329</v>
      </c>
      <c r="AI908">
        <f t="shared" si="316"/>
        <v>8.6333333333333329</v>
      </c>
      <c r="AJ908" s="14">
        <f t="shared" si="317"/>
        <v>1</v>
      </c>
      <c r="AK908">
        <f t="shared" si="318"/>
        <v>85.714285714285708</v>
      </c>
      <c r="AL908" s="8">
        <f t="shared" si="319"/>
        <v>0.93333333333333335</v>
      </c>
      <c r="AM908" s="8">
        <f t="shared" si="320"/>
        <v>0.92974588938714497</v>
      </c>
      <c r="AN908" s="16">
        <f t="shared" si="321"/>
        <v>0.8677628300946687</v>
      </c>
      <c r="AO908" s="16">
        <f t="shared" si="322"/>
        <v>0.85928548892038947</v>
      </c>
      <c r="AP908" s="17">
        <f t="shared" si="323"/>
        <v>12427.81</v>
      </c>
      <c r="AQ908" s="17">
        <f t="shared" si="324"/>
        <v>18.576696562032883</v>
      </c>
      <c r="AR908" s="17">
        <f t="shared" si="325"/>
        <v>7255.51</v>
      </c>
      <c r="AS908" s="17">
        <f t="shared" si="326"/>
        <v>10.845306427503738</v>
      </c>
      <c r="AT908" s="18" t="str">
        <f t="shared" si="327"/>
        <v>Low</v>
      </c>
      <c r="AU908" s="16" t="str">
        <f t="shared" si="328"/>
        <v>Normal</v>
      </c>
      <c r="AV908" s="17">
        <f t="shared" si="329"/>
        <v>260.07375186846036</v>
      </c>
    </row>
    <row r="909" spans="1:48">
      <c r="A909">
        <v>908</v>
      </c>
      <c r="B909" s="2">
        <v>46039</v>
      </c>
      <c r="C909" t="s">
        <v>26</v>
      </c>
      <c r="D909" t="s">
        <v>40</v>
      </c>
      <c r="E909" t="s">
        <v>41</v>
      </c>
      <c r="F909" t="s">
        <v>29</v>
      </c>
      <c r="G909" t="s">
        <v>36</v>
      </c>
      <c r="H909" t="s">
        <v>1011</v>
      </c>
      <c r="I909" t="s">
        <v>72</v>
      </c>
      <c r="J909" s="4">
        <v>921</v>
      </c>
      <c r="K909" s="4">
        <v>921</v>
      </c>
      <c r="L909" s="4">
        <v>872</v>
      </c>
      <c r="M909" s="4">
        <v>49</v>
      </c>
      <c r="N909" s="4">
        <v>11</v>
      </c>
      <c r="O909" s="4">
        <v>52</v>
      </c>
      <c r="P909" t="s">
        <v>61</v>
      </c>
      <c r="Q909" s="4">
        <v>45</v>
      </c>
      <c r="R909" s="4">
        <v>49</v>
      </c>
      <c r="S909" s="4">
        <v>78.5</v>
      </c>
      <c r="T909" s="5">
        <v>2.42</v>
      </c>
      <c r="U909" s="5">
        <v>34.770000000000003</v>
      </c>
      <c r="V909" s="43">
        <v>18354.830000000002</v>
      </c>
      <c r="W909" s="5">
        <v>8.4700000000000006</v>
      </c>
      <c r="X909" s="6" t="s">
        <v>50</v>
      </c>
      <c r="Y909" s="4">
        <v>40</v>
      </c>
      <c r="Z909" s="43">
        <v>29672.23</v>
      </c>
      <c r="AA909" s="8">
        <f t="shared" si="308"/>
        <v>1</v>
      </c>
      <c r="AB909" s="8">
        <f t="shared" si="309"/>
        <v>5.3203040173724216E-2</v>
      </c>
      <c r="AC909" s="8">
        <f t="shared" si="310"/>
        <v>1.1943539630836048E-2</v>
      </c>
      <c r="AD909" s="8">
        <f t="shared" si="311"/>
        <v>0.94679695982627576</v>
      </c>
      <c r="AE909" s="11">
        <f t="shared" si="312"/>
        <v>0.8666666666666667</v>
      </c>
      <c r="AF909" s="11">
        <f t="shared" si="313"/>
        <v>73.469387755102048</v>
      </c>
      <c r="AG909" s="11">
        <f t="shared" si="314"/>
        <v>12.535833333333333</v>
      </c>
      <c r="AH909" s="13">
        <f t="shared" si="315"/>
        <v>10.645833333333332</v>
      </c>
      <c r="AI909">
        <f t="shared" si="316"/>
        <v>11.512499999999999</v>
      </c>
      <c r="AJ909" s="14">
        <f t="shared" si="317"/>
        <v>0.924719507781397</v>
      </c>
      <c r="AK909">
        <f t="shared" si="318"/>
        <v>80</v>
      </c>
      <c r="AL909" s="8">
        <f t="shared" si="319"/>
        <v>0.91836734693877564</v>
      </c>
      <c r="AM909" s="8">
        <f t="shared" si="320"/>
        <v>0.94679695982627576</v>
      </c>
      <c r="AN909" s="16">
        <f t="shared" si="321"/>
        <v>0.80405046611584619</v>
      </c>
      <c r="AO909" s="16">
        <f t="shared" si="322"/>
        <v>0.85919433471421436</v>
      </c>
      <c r="AP909" s="17">
        <f t="shared" si="323"/>
        <v>18354.830000000002</v>
      </c>
      <c r="AQ909" s="17">
        <f t="shared" si="324"/>
        <v>19.929239956568949</v>
      </c>
      <c r="AR909" s="17">
        <f t="shared" si="325"/>
        <v>11317.399999999998</v>
      </c>
      <c r="AS909" s="17">
        <f t="shared" si="326"/>
        <v>12.28816503800217</v>
      </c>
      <c r="AT909" s="18" t="str">
        <f t="shared" si="327"/>
        <v>High</v>
      </c>
      <c r="AU909" s="16" t="str">
        <f t="shared" si="328"/>
        <v>Warning</v>
      </c>
      <c r="AV909" s="17">
        <f t="shared" si="329"/>
        <v>219.22163952225844</v>
      </c>
    </row>
    <row r="910" spans="1:48">
      <c r="A910">
        <v>909</v>
      </c>
      <c r="B910" s="2">
        <v>46041</v>
      </c>
      <c r="C910" t="s">
        <v>46</v>
      </c>
      <c r="D910" t="s">
        <v>55</v>
      </c>
      <c r="E910" t="s">
        <v>56</v>
      </c>
      <c r="F910" t="s">
        <v>29</v>
      </c>
      <c r="G910" t="s">
        <v>103</v>
      </c>
      <c r="H910" t="s">
        <v>1012</v>
      </c>
      <c r="I910" t="s">
        <v>119</v>
      </c>
      <c r="J910" s="4">
        <v>706</v>
      </c>
      <c r="K910" s="4">
        <v>694</v>
      </c>
      <c r="L910" s="4">
        <v>654</v>
      </c>
      <c r="M910" s="4">
        <v>40</v>
      </c>
      <c r="N910" s="4">
        <v>11</v>
      </c>
      <c r="O910" s="4">
        <v>52</v>
      </c>
      <c r="P910" t="s">
        <v>83</v>
      </c>
      <c r="Q910" s="4">
        <v>57</v>
      </c>
      <c r="R910" s="4">
        <v>57</v>
      </c>
      <c r="S910" s="4">
        <v>67.3</v>
      </c>
      <c r="T910" s="5">
        <v>1.68</v>
      </c>
      <c r="U910" s="5">
        <v>28.79</v>
      </c>
      <c r="V910" s="43">
        <v>17946.07</v>
      </c>
      <c r="W910" s="5">
        <v>8</v>
      </c>
      <c r="X910" s="6" t="s">
        <v>50</v>
      </c>
      <c r="Y910" s="4">
        <v>45</v>
      </c>
      <c r="Z910" s="43">
        <v>30792.05</v>
      </c>
      <c r="AA910" s="8">
        <f t="shared" si="308"/>
        <v>0.98300283286118983</v>
      </c>
      <c r="AB910" s="8">
        <f t="shared" si="309"/>
        <v>5.7636887608069162E-2</v>
      </c>
      <c r="AC910" s="8">
        <f t="shared" si="310"/>
        <v>1.5850144092219021E-2</v>
      </c>
      <c r="AD910" s="8">
        <f t="shared" si="311"/>
        <v>0.94236311239193082</v>
      </c>
      <c r="AE910" s="11">
        <f t="shared" si="312"/>
        <v>0.8666666666666667</v>
      </c>
      <c r="AF910" s="11">
        <f t="shared" si="313"/>
        <v>63.157894736842103</v>
      </c>
      <c r="AG910" s="11">
        <f t="shared" si="314"/>
        <v>10.988333333333333</v>
      </c>
      <c r="AH910" s="13">
        <f t="shared" si="315"/>
        <v>10.311666666666666</v>
      </c>
      <c r="AI910">
        <f t="shared" si="316"/>
        <v>11.178333333333333</v>
      </c>
      <c r="AJ910" s="14">
        <f t="shared" si="317"/>
        <v>0.92246906217384816</v>
      </c>
      <c r="AK910">
        <f t="shared" si="318"/>
        <v>63.157894736842103</v>
      </c>
      <c r="AL910" s="8">
        <f t="shared" si="319"/>
        <v>1</v>
      </c>
      <c r="AM910" s="8">
        <f t="shared" si="320"/>
        <v>0.94236311239193082</v>
      </c>
      <c r="AN910" s="16">
        <f t="shared" si="321"/>
        <v>0.86930081651541313</v>
      </c>
      <c r="AO910" s="16">
        <f t="shared" si="322"/>
        <v>0.85979372459028358</v>
      </c>
      <c r="AP910" s="17">
        <f t="shared" si="323"/>
        <v>17946.07</v>
      </c>
      <c r="AQ910" s="17">
        <f t="shared" si="324"/>
        <v>25.858890489913545</v>
      </c>
      <c r="AR910" s="17">
        <f t="shared" si="325"/>
        <v>12845.98</v>
      </c>
      <c r="AS910" s="17">
        <f t="shared" si="326"/>
        <v>18.510057636887609</v>
      </c>
      <c r="AT910" s="18" t="str">
        <f t="shared" si="327"/>
        <v>Medium</v>
      </c>
      <c r="AU910" s="16" t="str">
        <f t="shared" si="328"/>
        <v>Normal</v>
      </c>
      <c r="AV910" s="17">
        <f t="shared" si="329"/>
        <v>284.44779538904902</v>
      </c>
    </row>
    <row r="911" spans="1:48">
      <c r="A911">
        <v>910</v>
      </c>
      <c r="B911" s="2">
        <v>46026</v>
      </c>
      <c r="C911" t="s">
        <v>46</v>
      </c>
      <c r="D911" t="s">
        <v>108</v>
      </c>
      <c r="E911" t="s">
        <v>130</v>
      </c>
      <c r="F911" t="s">
        <v>29</v>
      </c>
      <c r="G911" t="s">
        <v>58</v>
      </c>
      <c r="H911" t="s">
        <v>1013</v>
      </c>
      <c r="I911" t="s">
        <v>143</v>
      </c>
      <c r="J911" s="4">
        <v>747</v>
      </c>
      <c r="K911" s="4">
        <v>663</v>
      </c>
      <c r="L911" s="4">
        <v>628</v>
      </c>
      <c r="M911" s="4">
        <v>35</v>
      </c>
      <c r="N911" s="4">
        <v>13</v>
      </c>
      <c r="O911" s="4">
        <v>30</v>
      </c>
      <c r="P911" t="s">
        <v>33</v>
      </c>
      <c r="Q911" s="4">
        <v>49</v>
      </c>
      <c r="R911" s="4">
        <v>53</v>
      </c>
      <c r="S911" s="4">
        <v>75.400000000000006</v>
      </c>
      <c r="T911" s="5">
        <v>2.12</v>
      </c>
      <c r="U911" s="5">
        <v>27.11</v>
      </c>
      <c r="V911" s="43">
        <v>13780.69</v>
      </c>
      <c r="W911" s="5">
        <v>7.9</v>
      </c>
      <c r="X911" s="6" t="s">
        <v>50</v>
      </c>
      <c r="Y911" s="4">
        <v>36</v>
      </c>
      <c r="Z911" s="43">
        <v>23926.98</v>
      </c>
      <c r="AA911" s="8">
        <f t="shared" si="308"/>
        <v>0.8875502008032129</v>
      </c>
      <c r="AB911" s="8">
        <f t="shared" si="309"/>
        <v>5.2790346907993967E-2</v>
      </c>
      <c r="AC911" s="8">
        <f t="shared" si="310"/>
        <v>1.9607843137254902E-2</v>
      </c>
      <c r="AD911" s="8">
        <f t="shared" si="311"/>
        <v>0.947209653092006</v>
      </c>
      <c r="AE911" s="11">
        <f t="shared" si="312"/>
        <v>0.5</v>
      </c>
      <c r="AF911" s="11">
        <f t="shared" si="313"/>
        <v>67.924528301886795</v>
      </c>
      <c r="AG911" s="11">
        <f t="shared" si="314"/>
        <v>9.7608333333333341</v>
      </c>
      <c r="AH911" s="13">
        <f t="shared" si="315"/>
        <v>9.6675000000000004</v>
      </c>
      <c r="AI911">
        <f t="shared" si="316"/>
        <v>10.1675</v>
      </c>
      <c r="AJ911" s="14">
        <f t="shared" si="317"/>
        <v>0.95082370297516594</v>
      </c>
      <c r="AK911">
        <f t="shared" si="318"/>
        <v>73.469387755102048</v>
      </c>
      <c r="AL911" s="8">
        <f t="shared" si="319"/>
        <v>0.92452830188679236</v>
      </c>
      <c r="AM911" s="8">
        <f t="shared" si="320"/>
        <v>0.947209653092006</v>
      </c>
      <c r="AN911" s="16">
        <f t="shared" si="321"/>
        <v>0.83265736042436622</v>
      </c>
      <c r="AO911" s="16">
        <f t="shared" si="322"/>
        <v>0.85968925105264471</v>
      </c>
      <c r="AP911" s="17">
        <f t="shared" si="323"/>
        <v>13780.69</v>
      </c>
      <c r="AQ911" s="17">
        <f t="shared" si="324"/>
        <v>20.785354449472099</v>
      </c>
      <c r="AR911" s="17">
        <f t="shared" si="325"/>
        <v>10146.289999999999</v>
      </c>
      <c r="AS911" s="17">
        <f t="shared" si="326"/>
        <v>15.303604826546001</v>
      </c>
      <c r="AT911" s="18" t="str">
        <f t="shared" si="327"/>
        <v>High</v>
      </c>
      <c r="AU911" s="16" t="str">
        <f t="shared" si="328"/>
        <v>Warning</v>
      </c>
      <c r="AV911" s="17">
        <f t="shared" si="329"/>
        <v>270.20960784313729</v>
      </c>
    </row>
    <row r="912" spans="1:48">
      <c r="A912">
        <v>911</v>
      </c>
      <c r="B912" s="2">
        <v>46125</v>
      </c>
      <c r="C912" t="s">
        <v>46</v>
      </c>
      <c r="D912" t="s">
        <v>27</v>
      </c>
      <c r="E912" t="s">
        <v>28</v>
      </c>
      <c r="F912" t="s">
        <v>42</v>
      </c>
      <c r="G912" t="s">
        <v>103</v>
      </c>
      <c r="H912" t="s">
        <v>1014</v>
      </c>
      <c r="I912" t="s">
        <v>80</v>
      </c>
      <c r="J912" s="4">
        <v>620</v>
      </c>
      <c r="K912" s="4">
        <v>575</v>
      </c>
      <c r="L912" s="4">
        <v>552</v>
      </c>
      <c r="M912" s="4">
        <v>23</v>
      </c>
      <c r="N912" s="4">
        <v>8</v>
      </c>
      <c r="O912" s="4">
        <v>11</v>
      </c>
      <c r="P912" t="s">
        <v>76</v>
      </c>
      <c r="Q912" s="4">
        <v>57</v>
      </c>
      <c r="R912" s="4">
        <v>58</v>
      </c>
      <c r="S912" s="4">
        <v>64.7</v>
      </c>
      <c r="T912" s="5">
        <v>2.14</v>
      </c>
      <c r="U912" s="5">
        <v>17.5</v>
      </c>
      <c r="V912" s="43">
        <v>15224.03</v>
      </c>
      <c r="W912" s="5">
        <v>9.69</v>
      </c>
      <c r="X912" s="6" t="s">
        <v>34</v>
      </c>
      <c r="Y912" s="4">
        <v>15</v>
      </c>
      <c r="Z912" s="43">
        <v>25925.24</v>
      </c>
      <c r="AA912" s="8">
        <f t="shared" si="308"/>
        <v>0.92741935483870963</v>
      </c>
      <c r="AB912" s="8">
        <f t="shared" si="309"/>
        <v>0.04</v>
      </c>
      <c r="AC912" s="8">
        <f t="shared" si="310"/>
        <v>1.391304347826087E-2</v>
      </c>
      <c r="AD912" s="8">
        <f t="shared" si="311"/>
        <v>0.96</v>
      </c>
      <c r="AE912" s="11">
        <f t="shared" si="312"/>
        <v>0.18333333333333332</v>
      </c>
      <c r="AF912" s="11">
        <f t="shared" si="313"/>
        <v>62.068965517241381</v>
      </c>
      <c r="AG912" s="11">
        <f t="shared" si="314"/>
        <v>9.2638888888888893</v>
      </c>
      <c r="AH912" s="13">
        <f t="shared" si="315"/>
        <v>9.6333333333333329</v>
      </c>
      <c r="AI912">
        <f t="shared" si="316"/>
        <v>9.8166666666666664</v>
      </c>
      <c r="AJ912" s="14">
        <f t="shared" si="317"/>
        <v>0.9813242784380305</v>
      </c>
      <c r="AK912">
        <f t="shared" si="318"/>
        <v>63.157894736842103</v>
      </c>
      <c r="AL912" s="8">
        <f t="shared" si="319"/>
        <v>0.98275862068965525</v>
      </c>
      <c r="AM912" s="8">
        <f t="shared" si="320"/>
        <v>0.96</v>
      </c>
      <c r="AN912" s="16">
        <f t="shared" si="321"/>
        <v>0.92582869855394878</v>
      </c>
      <c r="AO912" s="16">
        <f t="shared" si="322"/>
        <v>0.85998960539295921</v>
      </c>
      <c r="AP912" s="17">
        <f t="shared" si="323"/>
        <v>15224.03</v>
      </c>
      <c r="AQ912" s="17">
        <f t="shared" si="324"/>
        <v>26.476573913043481</v>
      </c>
      <c r="AR912" s="17">
        <f t="shared" si="325"/>
        <v>10701.210000000001</v>
      </c>
      <c r="AS912" s="17">
        <f t="shared" si="326"/>
        <v>18.610800000000001</v>
      </c>
      <c r="AT912" s="18" t="str">
        <f t="shared" si="327"/>
        <v>Low</v>
      </c>
      <c r="AU912" s="16" t="str">
        <f t="shared" si="328"/>
        <v>Normal</v>
      </c>
      <c r="AV912" s="17">
        <f t="shared" si="329"/>
        <v>211.81259130434785</v>
      </c>
    </row>
    <row r="913" spans="1:48">
      <c r="A913">
        <v>912</v>
      </c>
      <c r="B913" s="2">
        <v>46151</v>
      </c>
      <c r="C913" t="s">
        <v>26</v>
      </c>
      <c r="D913" t="s">
        <v>40</v>
      </c>
      <c r="E913" t="s">
        <v>41</v>
      </c>
      <c r="F913" t="s">
        <v>29</v>
      </c>
      <c r="G913" t="s">
        <v>36</v>
      </c>
      <c r="H913" t="s">
        <v>1015</v>
      </c>
      <c r="I913" t="s">
        <v>63</v>
      </c>
      <c r="J913" s="4">
        <v>701</v>
      </c>
      <c r="K913" s="4">
        <v>722</v>
      </c>
      <c r="L913" s="4">
        <v>685</v>
      </c>
      <c r="M913" s="4">
        <v>37</v>
      </c>
      <c r="N913" s="4">
        <v>12</v>
      </c>
      <c r="O913" s="4">
        <v>44</v>
      </c>
      <c r="P913" t="s">
        <v>33</v>
      </c>
      <c r="Q913" s="4">
        <v>45</v>
      </c>
      <c r="R913" s="4">
        <v>48</v>
      </c>
      <c r="S913" s="4">
        <v>80</v>
      </c>
      <c r="T913" s="5">
        <v>2.5299999999999998</v>
      </c>
      <c r="U913" s="5">
        <v>32.47</v>
      </c>
      <c r="V913" s="43">
        <v>14053.01</v>
      </c>
      <c r="W913" s="5">
        <v>8.09</v>
      </c>
      <c r="X913" s="6" t="s">
        <v>50</v>
      </c>
      <c r="Y913" s="4">
        <v>31</v>
      </c>
      <c r="Z913" s="43">
        <v>23464.71</v>
      </c>
      <c r="AA913" s="8">
        <f t="shared" si="308"/>
        <v>1.0299572039942939</v>
      </c>
      <c r="AB913" s="8">
        <f t="shared" si="309"/>
        <v>5.1246537396121887E-2</v>
      </c>
      <c r="AC913" s="8">
        <f t="shared" si="310"/>
        <v>1.662049861495845E-2</v>
      </c>
      <c r="AD913" s="8">
        <f t="shared" si="311"/>
        <v>0.94875346260387816</v>
      </c>
      <c r="AE913" s="11">
        <f t="shared" si="312"/>
        <v>0.73333333333333328</v>
      </c>
      <c r="AF913" s="11">
        <f t="shared" si="313"/>
        <v>75</v>
      </c>
      <c r="AG913" s="11">
        <f t="shared" si="314"/>
        <v>9.6266666666666669</v>
      </c>
      <c r="AH913" s="13">
        <f t="shared" si="315"/>
        <v>8.0291666666666668</v>
      </c>
      <c r="AI913">
        <f t="shared" si="316"/>
        <v>8.7624999999999993</v>
      </c>
      <c r="AJ913" s="14">
        <f t="shared" si="317"/>
        <v>0.91631003328578231</v>
      </c>
      <c r="AK913">
        <f t="shared" si="318"/>
        <v>80</v>
      </c>
      <c r="AL913" s="8">
        <f t="shared" si="319"/>
        <v>0.9375</v>
      </c>
      <c r="AM913" s="8">
        <f t="shared" si="320"/>
        <v>0.94875346260387816</v>
      </c>
      <c r="AN913" s="16">
        <f t="shared" si="321"/>
        <v>0.81501779709240074</v>
      </c>
      <c r="AO913" s="16">
        <f t="shared" si="322"/>
        <v>0.8592498403012625</v>
      </c>
      <c r="AP913" s="17">
        <f t="shared" si="323"/>
        <v>14053.01</v>
      </c>
      <c r="AQ913" s="17">
        <f t="shared" si="324"/>
        <v>19.464002770083102</v>
      </c>
      <c r="AR913" s="17">
        <f t="shared" si="325"/>
        <v>9411.6999999999989</v>
      </c>
      <c r="AS913" s="17">
        <f t="shared" si="326"/>
        <v>13.035595567867034</v>
      </c>
      <c r="AT913" s="18" t="str">
        <f t="shared" si="327"/>
        <v>High</v>
      </c>
      <c r="AU913" s="16" t="str">
        <f t="shared" si="328"/>
        <v>Warning</v>
      </c>
      <c r="AV913" s="17">
        <f t="shared" si="329"/>
        <v>233.56803324099724</v>
      </c>
    </row>
    <row r="914" spans="1:48">
      <c r="A914">
        <v>913</v>
      </c>
      <c r="B914" s="2">
        <v>46122</v>
      </c>
      <c r="C914" t="s">
        <v>46</v>
      </c>
      <c r="D914" t="s">
        <v>27</v>
      </c>
      <c r="E914" t="s">
        <v>51</v>
      </c>
      <c r="F914" t="s">
        <v>29</v>
      </c>
      <c r="G914" t="s">
        <v>58</v>
      </c>
      <c r="H914" t="s">
        <v>1016</v>
      </c>
      <c r="I914" t="s">
        <v>205</v>
      </c>
      <c r="J914" s="4">
        <v>644</v>
      </c>
      <c r="K914" s="4">
        <v>640</v>
      </c>
      <c r="L914" s="4">
        <v>615</v>
      </c>
      <c r="M914" s="4">
        <v>25</v>
      </c>
      <c r="N914" s="4">
        <v>5</v>
      </c>
      <c r="O914" s="4">
        <v>8</v>
      </c>
      <c r="P914" t="s">
        <v>81</v>
      </c>
      <c r="Q914" s="4">
        <v>49</v>
      </c>
      <c r="R914" s="4">
        <v>48</v>
      </c>
      <c r="S914" s="4">
        <v>70.900000000000006</v>
      </c>
      <c r="T914" s="5">
        <v>2.84</v>
      </c>
      <c r="U914" s="5">
        <v>18.420000000000002</v>
      </c>
      <c r="V914" s="43">
        <v>14764.26</v>
      </c>
      <c r="W914" s="5">
        <v>9.3800000000000008</v>
      </c>
      <c r="X914" s="6" t="s">
        <v>45</v>
      </c>
      <c r="Y914" s="4">
        <v>26</v>
      </c>
      <c r="Z914" s="43">
        <v>24003.759999999998</v>
      </c>
      <c r="AA914" s="8">
        <f t="shared" si="308"/>
        <v>0.99378881987577639</v>
      </c>
      <c r="AB914" s="8">
        <f t="shared" si="309"/>
        <v>3.90625E-2</v>
      </c>
      <c r="AC914" s="8">
        <f t="shared" si="310"/>
        <v>7.8125E-3</v>
      </c>
      <c r="AD914" s="8">
        <f t="shared" si="311"/>
        <v>0.9609375</v>
      </c>
      <c r="AE914" s="11">
        <f t="shared" si="312"/>
        <v>0.13333333333333333</v>
      </c>
      <c r="AF914" s="11">
        <f t="shared" si="313"/>
        <v>75</v>
      </c>
      <c r="AG914" s="11">
        <f t="shared" si="314"/>
        <v>8.5333333333333332</v>
      </c>
      <c r="AH914" s="13">
        <f t="shared" si="315"/>
        <v>8.6322222222222234</v>
      </c>
      <c r="AI914">
        <f t="shared" si="316"/>
        <v>8.7655555555555562</v>
      </c>
      <c r="AJ914" s="14">
        <f t="shared" si="317"/>
        <v>0.98478894663455452</v>
      </c>
      <c r="AK914">
        <f t="shared" si="318"/>
        <v>73.469387755102048</v>
      </c>
      <c r="AL914" s="8">
        <f t="shared" si="319"/>
        <v>1.0208333333333333</v>
      </c>
      <c r="AM914" s="8">
        <f t="shared" si="320"/>
        <v>0.9609375</v>
      </c>
      <c r="AN914" s="16">
        <f t="shared" si="321"/>
        <v>0.96603564149844712</v>
      </c>
      <c r="AO914" s="16">
        <f t="shared" si="322"/>
        <v>0.85975247715590875</v>
      </c>
      <c r="AP914" s="17">
        <f t="shared" si="323"/>
        <v>14764.26</v>
      </c>
      <c r="AQ914" s="17">
        <f t="shared" si="324"/>
        <v>23.069156249999999</v>
      </c>
      <c r="AR914" s="17">
        <f t="shared" si="325"/>
        <v>9239.4999999999982</v>
      </c>
      <c r="AS914" s="17">
        <f t="shared" si="326"/>
        <v>14.436718749999997</v>
      </c>
      <c r="AT914" s="18" t="str">
        <f t="shared" si="327"/>
        <v>Medium</v>
      </c>
      <c r="AU914" s="16" t="str">
        <f t="shared" si="328"/>
        <v>Normal</v>
      </c>
      <c r="AV914" s="17">
        <f t="shared" si="329"/>
        <v>115.34578124999999</v>
      </c>
    </row>
    <row r="915" spans="1:48">
      <c r="A915">
        <v>914</v>
      </c>
      <c r="B915" s="2">
        <v>46116</v>
      </c>
      <c r="C915" t="s">
        <v>46</v>
      </c>
      <c r="D915" t="s">
        <v>108</v>
      </c>
      <c r="E915" t="s">
        <v>130</v>
      </c>
      <c r="F915" t="s">
        <v>42</v>
      </c>
      <c r="G915" t="s">
        <v>47</v>
      </c>
      <c r="H915" t="s">
        <v>1017</v>
      </c>
      <c r="I915" t="s">
        <v>129</v>
      </c>
      <c r="J915" s="4">
        <v>671</v>
      </c>
      <c r="K915" s="4">
        <v>549</v>
      </c>
      <c r="L915" s="4">
        <v>517</v>
      </c>
      <c r="M915" s="4">
        <v>32</v>
      </c>
      <c r="N915" s="4">
        <v>11</v>
      </c>
      <c r="O915" s="4">
        <v>43</v>
      </c>
      <c r="P915" t="s">
        <v>76</v>
      </c>
      <c r="Q915" s="4">
        <v>64</v>
      </c>
      <c r="R915" s="4">
        <v>69</v>
      </c>
      <c r="S915" s="4">
        <v>79.3</v>
      </c>
      <c r="T915" s="5">
        <v>2.4300000000000002</v>
      </c>
      <c r="U915" s="5">
        <v>23.73</v>
      </c>
      <c r="V915" s="43">
        <v>17487.080000000002</v>
      </c>
      <c r="W915" s="5">
        <v>7.45</v>
      </c>
      <c r="X915" s="6" t="s">
        <v>45</v>
      </c>
      <c r="Y915" s="4">
        <v>23</v>
      </c>
      <c r="Z915" s="43">
        <v>27356.09</v>
      </c>
      <c r="AA915" s="8">
        <f t="shared" si="308"/>
        <v>0.81818181818181823</v>
      </c>
      <c r="AB915" s="8">
        <f t="shared" si="309"/>
        <v>5.8287795992714025E-2</v>
      </c>
      <c r="AC915" s="8">
        <f t="shared" si="310"/>
        <v>2.0036429872495445E-2</v>
      </c>
      <c r="AD915" s="8">
        <f t="shared" si="311"/>
        <v>0.94171220400728595</v>
      </c>
      <c r="AE915" s="11">
        <f t="shared" si="312"/>
        <v>0.71666666666666667</v>
      </c>
      <c r="AF915" s="11">
        <f t="shared" si="313"/>
        <v>52.173913043478258</v>
      </c>
      <c r="AG915" s="11">
        <f t="shared" si="314"/>
        <v>10.522500000000001</v>
      </c>
      <c r="AH915" s="13">
        <f t="shared" si="315"/>
        <v>11.212222222222222</v>
      </c>
      <c r="AI915">
        <f t="shared" si="316"/>
        <v>11.928888888888888</v>
      </c>
      <c r="AJ915" s="14">
        <f t="shared" si="317"/>
        <v>0.93992175856929949</v>
      </c>
      <c r="AK915">
        <f t="shared" si="318"/>
        <v>56.25</v>
      </c>
      <c r="AL915" s="8">
        <f t="shared" si="319"/>
        <v>0.92753623188405787</v>
      </c>
      <c r="AM915" s="8">
        <f t="shared" si="320"/>
        <v>0.94171220400728595</v>
      </c>
      <c r="AN915" s="16">
        <f t="shared" si="321"/>
        <v>0.82099551615693822</v>
      </c>
      <c r="AO915" s="16">
        <f t="shared" si="322"/>
        <v>0.8585308315887531</v>
      </c>
      <c r="AP915" s="17">
        <f t="shared" si="323"/>
        <v>17487.080000000002</v>
      </c>
      <c r="AQ915" s="17">
        <f t="shared" si="324"/>
        <v>31.852604735883428</v>
      </c>
      <c r="AR915" s="17">
        <f t="shared" si="325"/>
        <v>9869.0099999999984</v>
      </c>
      <c r="AS915" s="17">
        <f t="shared" si="326"/>
        <v>17.976338797814204</v>
      </c>
      <c r="AT915" s="18" t="str">
        <f t="shared" si="327"/>
        <v>High</v>
      </c>
      <c r="AU915" s="16" t="str">
        <f t="shared" si="328"/>
        <v>Warning</v>
      </c>
      <c r="AV915" s="17">
        <f t="shared" si="329"/>
        <v>350.37865209471772</v>
      </c>
    </row>
    <row r="916" spans="1:48">
      <c r="A916">
        <v>915</v>
      </c>
      <c r="B916" s="2">
        <v>46122</v>
      </c>
      <c r="C916" t="s">
        <v>46</v>
      </c>
      <c r="D916" t="s">
        <v>77</v>
      </c>
      <c r="E916" t="s">
        <v>78</v>
      </c>
      <c r="F916" t="s">
        <v>29</v>
      </c>
      <c r="G916" t="s">
        <v>58</v>
      </c>
      <c r="H916" t="s">
        <v>1018</v>
      </c>
      <c r="I916" t="s">
        <v>69</v>
      </c>
      <c r="J916" s="4">
        <v>621</v>
      </c>
      <c r="K916" s="4">
        <v>582</v>
      </c>
      <c r="L916" s="4">
        <v>557</v>
      </c>
      <c r="M916" s="4">
        <v>25</v>
      </c>
      <c r="N916" s="4">
        <v>6</v>
      </c>
      <c r="O916" s="4">
        <v>19</v>
      </c>
      <c r="P916" t="s">
        <v>54</v>
      </c>
      <c r="Q916" s="4">
        <v>49</v>
      </c>
      <c r="R916" s="4">
        <v>52</v>
      </c>
      <c r="S916" s="4">
        <v>74.5</v>
      </c>
      <c r="T916" s="5">
        <v>1.48</v>
      </c>
      <c r="U916" s="5">
        <v>20.2</v>
      </c>
      <c r="V916" s="43">
        <v>12543.79</v>
      </c>
      <c r="W916" s="5">
        <v>9.26</v>
      </c>
      <c r="X916" s="6" t="s">
        <v>45</v>
      </c>
      <c r="Y916" s="4">
        <v>30</v>
      </c>
      <c r="Z916" s="43">
        <v>20583.759999999998</v>
      </c>
      <c r="AA916" s="8">
        <f t="shared" si="308"/>
        <v>0.9371980676328503</v>
      </c>
      <c r="AB916" s="8">
        <f t="shared" si="309"/>
        <v>4.29553264604811E-2</v>
      </c>
      <c r="AC916" s="8">
        <f t="shared" si="310"/>
        <v>1.0309278350515464E-2</v>
      </c>
      <c r="AD916" s="8">
        <f t="shared" si="311"/>
        <v>0.95704467353951894</v>
      </c>
      <c r="AE916" s="11">
        <f t="shared" si="312"/>
        <v>0.31666666666666665</v>
      </c>
      <c r="AF916" s="11">
        <f t="shared" si="313"/>
        <v>69.230769230769226</v>
      </c>
      <c r="AG916" s="11">
        <f t="shared" si="314"/>
        <v>8.4066666666666663</v>
      </c>
      <c r="AH916" s="13">
        <f t="shared" si="315"/>
        <v>8.1358333333333341</v>
      </c>
      <c r="AI916">
        <f t="shared" si="316"/>
        <v>8.4525000000000006</v>
      </c>
      <c r="AJ916" s="14">
        <f t="shared" si="317"/>
        <v>0.9625357389332545</v>
      </c>
      <c r="AK916">
        <f t="shared" si="318"/>
        <v>73.469387755102048</v>
      </c>
      <c r="AL916" s="8">
        <f t="shared" si="319"/>
        <v>0.94230769230769218</v>
      </c>
      <c r="AM916" s="8">
        <f t="shared" si="320"/>
        <v>0.95704467353951894</v>
      </c>
      <c r="AN916" s="16">
        <f t="shared" si="321"/>
        <v>0.86804414230456362</v>
      </c>
      <c r="AO916" s="16">
        <f t="shared" si="322"/>
        <v>0.858967288744937</v>
      </c>
      <c r="AP916" s="17">
        <f t="shared" si="323"/>
        <v>12543.79</v>
      </c>
      <c r="AQ916" s="17">
        <f t="shared" si="324"/>
        <v>21.552903780068728</v>
      </c>
      <c r="AR916" s="17">
        <f t="shared" si="325"/>
        <v>8039.9699999999975</v>
      </c>
      <c r="AS916" s="17">
        <f t="shared" si="326"/>
        <v>13.814381443298965</v>
      </c>
      <c r="AT916" s="18" t="str">
        <f t="shared" si="327"/>
        <v>Medium</v>
      </c>
      <c r="AU916" s="16" t="str">
        <f t="shared" si="328"/>
        <v>Normal</v>
      </c>
      <c r="AV916" s="17">
        <f t="shared" si="329"/>
        <v>129.31742268041236</v>
      </c>
    </row>
    <row r="917" spans="1:48">
      <c r="A917">
        <v>916</v>
      </c>
      <c r="B917" s="2">
        <v>46124</v>
      </c>
      <c r="C917" t="s">
        <v>26</v>
      </c>
      <c r="D917" t="s">
        <v>40</v>
      </c>
      <c r="E917" t="s">
        <v>67</v>
      </c>
      <c r="F917" t="s">
        <v>29</v>
      </c>
      <c r="G917" t="s">
        <v>30</v>
      </c>
      <c r="H917" t="s">
        <v>1019</v>
      </c>
      <c r="I917" t="s">
        <v>154</v>
      </c>
      <c r="J917" s="4">
        <v>764</v>
      </c>
      <c r="K917" s="4">
        <v>861</v>
      </c>
      <c r="L917" s="4">
        <v>836</v>
      </c>
      <c r="M917" s="4">
        <v>25</v>
      </c>
      <c r="N917" s="4">
        <v>5</v>
      </c>
      <c r="O917" s="4">
        <v>0</v>
      </c>
      <c r="P917" t="s">
        <v>39</v>
      </c>
      <c r="Q917" s="4">
        <v>42</v>
      </c>
      <c r="R917" s="4">
        <v>44</v>
      </c>
      <c r="S917" s="4">
        <v>71.400000000000006</v>
      </c>
      <c r="T917" s="5">
        <v>2</v>
      </c>
      <c r="U917" s="5">
        <v>25.43</v>
      </c>
      <c r="V917" s="43">
        <v>16512.43</v>
      </c>
      <c r="W917" s="5">
        <v>9</v>
      </c>
      <c r="X917" s="6" t="s">
        <v>34</v>
      </c>
      <c r="Y917" s="4">
        <v>25</v>
      </c>
      <c r="Z917" s="43">
        <v>26535.05</v>
      </c>
      <c r="AA917" s="8">
        <f t="shared" si="308"/>
        <v>1.1269633507853403</v>
      </c>
      <c r="AB917" s="8">
        <f t="shared" si="309"/>
        <v>2.9036004645760744E-2</v>
      </c>
      <c r="AC917" s="8">
        <f t="shared" si="310"/>
        <v>5.8072009291521487E-3</v>
      </c>
      <c r="AD917" s="8">
        <f t="shared" si="311"/>
        <v>0.97096399535423927</v>
      </c>
      <c r="AE917" s="11">
        <f t="shared" si="312"/>
        <v>0</v>
      </c>
      <c r="AF917" s="11">
        <f t="shared" si="313"/>
        <v>81.818181818181813</v>
      </c>
      <c r="AG917" s="11">
        <f t="shared" si="314"/>
        <v>10.523333333333333</v>
      </c>
      <c r="AH917" s="13">
        <f t="shared" si="315"/>
        <v>8.913333333333334</v>
      </c>
      <c r="AI917">
        <f t="shared" si="316"/>
        <v>8.913333333333334</v>
      </c>
      <c r="AJ917" s="14">
        <f t="shared" si="317"/>
        <v>1</v>
      </c>
      <c r="AK917">
        <f t="shared" si="318"/>
        <v>85.714285714285708</v>
      </c>
      <c r="AL917" s="8">
        <f t="shared" si="319"/>
        <v>0.95454545454545459</v>
      </c>
      <c r="AM917" s="8">
        <f t="shared" si="320"/>
        <v>0.97096399535423927</v>
      </c>
      <c r="AN917" s="16">
        <f t="shared" si="321"/>
        <v>0.92682926829268297</v>
      </c>
      <c r="AO917" s="16">
        <f t="shared" si="322"/>
        <v>0.85886050223247068</v>
      </c>
      <c r="AP917" s="17">
        <f t="shared" si="323"/>
        <v>16512.43</v>
      </c>
      <c r="AQ917" s="17">
        <f t="shared" si="324"/>
        <v>19.178199767711963</v>
      </c>
      <c r="AR917" s="17">
        <f t="shared" si="325"/>
        <v>10022.619999999999</v>
      </c>
      <c r="AS917" s="17">
        <f t="shared" si="326"/>
        <v>11.640673635307781</v>
      </c>
      <c r="AT917" s="18" t="str">
        <f t="shared" si="327"/>
        <v>Low</v>
      </c>
      <c r="AU917" s="16" t="str">
        <f t="shared" si="328"/>
        <v>Normal</v>
      </c>
      <c r="AV917" s="17">
        <f t="shared" si="329"/>
        <v>95.89099883855981</v>
      </c>
    </row>
    <row r="918" spans="1:48">
      <c r="A918">
        <v>917</v>
      </c>
      <c r="B918" s="2">
        <v>46028</v>
      </c>
      <c r="C918" t="s">
        <v>46</v>
      </c>
      <c r="D918" t="s">
        <v>108</v>
      </c>
      <c r="E918" t="s">
        <v>146</v>
      </c>
      <c r="F918" t="s">
        <v>42</v>
      </c>
      <c r="G918" t="s">
        <v>36</v>
      </c>
      <c r="H918" t="s">
        <v>1020</v>
      </c>
      <c r="I918" t="s">
        <v>96</v>
      </c>
      <c r="J918" s="4">
        <v>869</v>
      </c>
      <c r="K918" s="4">
        <v>836</v>
      </c>
      <c r="L918" s="4">
        <v>765</v>
      </c>
      <c r="M918" s="4">
        <v>71</v>
      </c>
      <c r="N918" s="4">
        <v>14</v>
      </c>
      <c r="O918" s="4">
        <v>10</v>
      </c>
      <c r="P918" t="s">
        <v>61</v>
      </c>
      <c r="Q918" s="4">
        <v>45</v>
      </c>
      <c r="R918" s="4">
        <v>47</v>
      </c>
      <c r="S918" s="4">
        <v>60.2</v>
      </c>
      <c r="T918" s="5">
        <v>2.73</v>
      </c>
      <c r="U918" s="5">
        <v>33.32</v>
      </c>
      <c r="V918" s="43">
        <v>17996.060000000001</v>
      </c>
      <c r="W918" s="5">
        <v>9.93</v>
      </c>
      <c r="X918" s="6" t="s">
        <v>89</v>
      </c>
      <c r="Y918" s="4">
        <v>20</v>
      </c>
      <c r="Z918" s="43">
        <v>27034.59</v>
      </c>
      <c r="AA918" s="8">
        <f t="shared" si="308"/>
        <v>0.96202531645569622</v>
      </c>
      <c r="AB918" s="8">
        <f t="shared" si="309"/>
        <v>8.4928229665071769E-2</v>
      </c>
      <c r="AC918" s="8">
        <f t="shared" si="310"/>
        <v>1.6746411483253589E-2</v>
      </c>
      <c r="AD918" s="8">
        <f t="shared" si="311"/>
        <v>0.91507177033492826</v>
      </c>
      <c r="AE918" s="11">
        <f t="shared" si="312"/>
        <v>0.16666666666666666</v>
      </c>
      <c r="AF918" s="11">
        <f t="shared" si="313"/>
        <v>76.59574468085107</v>
      </c>
      <c r="AG918" s="11">
        <f t="shared" si="314"/>
        <v>10.914444444444445</v>
      </c>
      <c r="AH918" s="13">
        <f t="shared" si="315"/>
        <v>10.695833333333335</v>
      </c>
      <c r="AI918">
        <f t="shared" si="316"/>
        <v>10.862500000000001</v>
      </c>
      <c r="AJ918" s="14">
        <f t="shared" si="317"/>
        <v>0.98465669351745311</v>
      </c>
      <c r="AK918">
        <f t="shared" si="318"/>
        <v>80</v>
      </c>
      <c r="AL918" s="8">
        <f t="shared" si="319"/>
        <v>0.95744680851063835</v>
      </c>
      <c r="AM918" s="8">
        <f t="shared" si="320"/>
        <v>0.91507177033492826</v>
      </c>
      <c r="AN918" s="16">
        <f t="shared" si="321"/>
        <v>0.86268977589174201</v>
      </c>
      <c r="AO918" s="16">
        <f t="shared" si="322"/>
        <v>0.85805135025556345</v>
      </c>
      <c r="AP918" s="17">
        <f t="shared" si="323"/>
        <v>17996.060000000001</v>
      </c>
      <c r="AQ918" s="17">
        <f t="shared" si="324"/>
        <v>21.526387559808615</v>
      </c>
      <c r="AR918" s="17">
        <f t="shared" si="325"/>
        <v>9038.5299999999988</v>
      </c>
      <c r="AS918" s="17">
        <f t="shared" si="326"/>
        <v>10.81163875598086</v>
      </c>
      <c r="AT918" s="18" t="str">
        <f t="shared" si="327"/>
        <v>Low</v>
      </c>
      <c r="AU918" s="16" t="str">
        <f t="shared" si="328"/>
        <v>Normal</v>
      </c>
      <c r="AV918" s="17">
        <f t="shared" si="329"/>
        <v>301.36942583732059</v>
      </c>
    </row>
    <row r="919" spans="1:48">
      <c r="A919">
        <v>918</v>
      </c>
      <c r="B919" s="2">
        <v>46088</v>
      </c>
      <c r="C919" t="s">
        <v>46</v>
      </c>
      <c r="D919" t="s">
        <v>55</v>
      </c>
      <c r="E919" t="s">
        <v>56</v>
      </c>
      <c r="F919" t="s">
        <v>29</v>
      </c>
      <c r="G919" t="s">
        <v>58</v>
      </c>
      <c r="H919" t="s">
        <v>1021</v>
      </c>
      <c r="I919" t="s">
        <v>122</v>
      </c>
      <c r="J919" s="4">
        <v>766</v>
      </c>
      <c r="K919" s="4">
        <v>817</v>
      </c>
      <c r="L919" s="4">
        <v>766</v>
      </c>
      <c r="M919" s="4">
        <v>51</v>
      </c>
      <c r="N919" s="4">
        <v>17</v>
      </c>
      <c r="O919" s="4">
        <v>23</v>
      </c>
      <c r="P919" t="s">
        <v>73</v>
      </c>
      <c r="Q919" s="4">
        <v>49</v>
      </c>
      <c r="R919" s="4">
        <v>51</v>
      </c>
      <c r="S919" s="4">
        <v>76.599999999999994</v>
      </c>
      <c r="T919" s="5">
        <v>2.48</v>
      </c>
      <c r="U919" s="5">
        <v>29.56</v>
      </c>
      <c r="V919" s="43">
        <v>18705.11</v>
      </c>
      <c r="W919" s="5">
        <v>8.68</v>
      </c>
      <c r="X919" s="6" t="s">
        <v>34</v>
      </c>
      <c r="Y919" s="4">
        <v>28</v>
      </c>
      <c r="Z919" s="43">
        <v>29946.92</v>
      </c>
      <c r="AA919" s="8">
        <f t="shared" si="308"/>
        <v>1.066579634464752</v>
      </c>
      <c r="AB919" s="8">
        <f t="shared" si="309"/>
        <v>6.2423500611995107E-2</v>
      </c>
      <c r="AC919" s="8">
        <f t="shared" si="310"/>
        <v>2.0807833537331701E-2</v>
      </c>
      <c r="AD919" s="8">
        <f t="shared" si="311"/>
        <v>0.93757649938800491</v>
      </c>
      <c r="AE919" s="11">
        <f t="shared" si="312"/>
        <v>0.38333333333333336</v>
      </c>
      <c r="AF919" s="11">
        <f t="shared" si="313"/>
        <v>70.588235294117652</v>
      </c>
      <c r="AG919" s="11">
        <f t="shared" si="314"/>
        <v>11.574166666666667</v>
      </c>
      <c r="AH919" s="13">
        <f t="shared" si="315"/>
        <v>10.042777777777779</v>
      </c>
      <c r="AI919">
        <f t="shared" si="316"/>
        <v>10.426111111111112</v>
      </c>
      <c r="AJ919" s="14">
        <f t="shared" si="317"/>
        <v>0.96323333510950082</v>
      </c>
      <c r="AK919">
        <f t="shared" si="318"/>
        <v>73.469387755102048</v>
      </c>
      <c r="AL919" s="8">
        <f t="shared" si="319"/>
        <v>0.96078431372549022</v>
      </c>
      <c r="AM919" s="8">
        <f t="shared" si="320"/>
        <v>0.93757649938800491</v>
      </c>
      <c r="AN919" s="16">
        <f t="shared" si="321"/>
        <v>0.86768905848753219</v>
      </c>
      <c r="AO919" s="16">
        <f t="shared" si="322"/>
        <v>0.85799546560934448</v>
      </c>
      <c r="AP919" s="17">
        <f t="shared" si="323"/>
        <v>18705.11</v>
      </c>
      <c r="AQ919" s="17">
        <f t="shared" si="324"/>
        <v>22.894871481028151</v>
      </c>
      <c r="AR919" s="17">
        <f t="shared" si="325"/>
        <v>11241.809999999998</v>
      </c>
      <c r="AS919" s="17">
        <f t="shared" si="326"/>
        <v>13.759865361077109</v>
      </c>
      <c r="AT919" s="18" t="str">
        <f t="shared" si="327"/>
        <v>High</v>
      </c>
      <c r="AU919" s="16" t="str">
        <f t="shared" si="328"/>
        <v>Normal</v>
      </c>
      <c r="AV919" s="17">
        <f t="shared" si="329"/>
        <v>389.21281517747855</v>
      </c>
    </row>
    <row r="920" spans="1:48">
      <c r="A920">
        <v>919</v>
      </c>
      <c r="B920" s="2">
        <v>46063</v>
      </c>
      <c r="C920" t="s">
        <v>26</v>
      </c>
      <c r="D920" t="s">
        <v>55</v>
      </c>
      <c r="E920" t="s">
        <v>92</v>
      </c>
      <c r="F920" t="s">
        <v>29</v>
      </c>
      <c r="G920" t="s">
        <v>30</v>
      </c>
      <c r="H920" t="s">
        <v>1022</v>
      </c>
      <c r="I920" t="s">
        <v>165</v>
      </c>
      <c r="J920" s="4">
        <v>746</v>
      </c>
      <c r="K920" s="4">
        <v>730</v>
      </c>
      <c r="L920" s="4">
        <v>698</v>
      </c>
      <c r="M920" s="4">
        <v>32</v>
      </c>
      <c r="N920" s="4">
        <v>8</v>
      </c>
      <c r="O920" s="4">
        <v>22</v>
      </c>
      <c r="P920" t="s">
        <v>76</v>
      </c>
      <c r="Q920" s="4">
        <v>42</v>
      </c>
      <c r="R920" s="4">
        <v>43</v>
      </c>
      <c r="S920" s="4">
        <v>63.1</v>
      </c>
      <c r="T920" s="5">
        <v>1.88</v>
      </c>
      <c r="U920" s="5">
        <v>29.54</v>
      </c>
      <c r="V920" s="43">
        <v>13377.94</v>
      </c>
      <c r="W920" s="5">
        <v>10.02</v>
      </c>
      <c r="X920" s="6" t="s">
        <v>34</v>
      </c>
      <c r="Y920" s="4">
        <v>22</v>
      </c>
      <c r="Z920" s="43">
        <v>21929.58</v>
      </c>
      <c r="AA920" s="8">
        <f t="shared" si="308"/>
        <v>0.97855227882037532</v>
      </c>
      <c r="AB920" s="8">
        <f t="shared" si="309"/>
        <v>4.3835616438356165E-2</v>
      </c>
      <c r="AC920" s="8">
        <f t="shared" si="310"/>
        <v>1.0958904109589041E-2</v>
      </c>
      <c r="AD920" s="8">
        <f t="shared" si="311"/>
        <v>0.95616438356164379</v>
      </c>
      <c r="AE920" s="11">
        <f t="shared" si="312"/>
        <v>0.36666666666666664</v>
      </c>
      <c r="AF920" s="11">
        <f t="shared" si="313"/>
        <v>83.720930232558146</v>
      </c>
      <c r="AG920" s="11">
        <f t="shared" si="314"/>
        <v>8.719444444444445</v>
      </c>
      <c r="AH920" s="13">
        <f t="shared" si="315"/>
        <v>8.336666666666666</v>
      </c>
      <c r="AI920">
        <f t="shared" si="316"/>
        <v>8.7033333333333331</v>
      </c>
      <c r="AJ920" s="14">
        <f t="shared" si="317"/>
        <v>0.95787054768288005</v>
      </c>
      <c r="AK920">
        <f t="shared" si="318"/>
        <v>85.714285714285708</v>
      </c>
      <c r="AL920" s="8">
        <f t="shared" si="319"/>
        <v>0.97674418604651181</v>
      </c>
      <c r="AM920" s="8">
        <f t="shared" si="320"/>
        <v>0.95616438356164379</v>
      </c>
      <c r="AN920" s="16">
        <f t="shared" si="321"/>
        <v>0.8945821272975889</v>
      </c>
      <c r="AO920" s="16">
        <f t="shared" si="322"/>
        <v>0.8578772510620496</v>
      </c>
      <c r="AP920" s="17">
        <f t="shared" si="323"/>
        <v>13377.94</v>
      </c>
      <c r="AQ920" s="17">
        <f t="shared" si="324"/>
        <v>18.325945205479453</v>
      </c>
      <c r="AR920" s="17">
        <f t="shared" si="325"/>
        <v>8551.6400000000012</v>
      </c>
      <c r="AS920" s="17">
        <f t="shared" si="326"/>
        <v>11.714575342465755</v>
      </c>
      <c r="AT920" s="18" t="str">
        <f t="shared" si="327"/>
        <v>Low</v>
      </c>
      <c r="AU920" s="16" t="str">
        <f t="shared" si="328"/>
        <v>Normal</v>
      </c>
      <c r="AV920" s="17">
        <f t="shared" si="329"/>
        <v>146.60756164383562</v>
      </c>
    </row>
    <row r="921" spans="1:48">
      <c r="A921">
        <v>920</v>
      </c>
      <c r="B921" s="2">
        <v>46039</v>
      </c>
      <c r="C921" t="s">
        <v>46</v>
      </c>
      <c r="D921" t="s">
        <v>55</v>
      </c>
      <c r="E921" t="s">
        <v>98</v>
      </c>
      <c r="F921" t="s">
        <v>29</v>
      </c>
      <c r="G921" t="s">
        <v>58</v>
      </c>
      <c r="H921" t="s">
        <v>1023</v>
      </c>
      <c r="I921" t="s">
        <v>117</v>
      </c>
      <c r="J921" s="4">
        <v>622</v>
      </c>
      <c r="K921" s="4">
        <v>602</v>
      </c>
      <c r="L921" s="4">
        <v>545</v>
      </c>
      <c r="M921" s="4">
        <v>57</v>
      </c>
      <c r="N921" s="4">
        <v>18</v>
      </c>
      <c r="O921" s="4">
        <v>32</v>
      </c>
      <c r="P921" t="s">
        <v>83</v>
      </c>
      <c r="Q921" s="4">
        <v>49</v>
      </c>
      <c r="R921" s="4">
        <v>55</v>
      </c>
      <c r="S921" s="4">
        <v>71.3</v>
      </c>
      <c r="T921" s="5">
        <v>2.2799999999999998</v>
      </c>
      <c r="U921" s="5">
        <v>21.13</v>
      </c>
      <c r="V921" s="43">
        <v>12929.68</v>
      </c>
      <c r="W921" s="5">
        <v>7.64</v>
      </c>
      <c r="X921" s="6" t="s">
        <v>45</v>
      </c>
      <c r="Y921" s="4">
        <v>35</v>
      </c>
      <c r="Z921" s="43">
        <v>20470.91</v>
      </c>
      <c r="AA921" s="8">
        <f t="shared" si="308"/>
        <v>0.96784565916398713</v>
      </c>
      <c r="AB921" s="8">
        <f t="shared" si="309"/>
        <v>9.4684385382059796E-2</v>
      </c>
      <c r="AC921" s="8">
        <f t="shared" si="310"/>
        <v>2.9900332225913623E-2</v>
      </c>
      <c r="AD921" s="8">
        <f t="shared" si="311"/>
        <v>0.90531561461794019</v>
      </c>
      <c r="AE921" s="11">
        <f t="shared" si="312"/>
        <v>0.53333333333333333</v>
      </c>
      <c r="AF921" s="11">
        <f t="shared" si="313"/>
        <v>65.454545454545453</v>
      </c>
      <c r="AG921" s="11">
        <f t="shared" si="314"/>
        <v>9.1972222222222229</v>
      </c>
      <c r="AH921" s="13">
        <f t="shared" si="315"/>
        <v>7.9327777777777779</v>
      </c>
      <c r="AI921">
        <f t="shared" si="316"/>
        <v>8.4661111111111111</v>
      </c>
      <c r="AJ921" s="14">
        <f t="shared" si="317"/>
        <v>0.93700374040291357</v>
      </c>
      <c r="AK921">
        <f t="shared" si="318"/>
        <v>73.469387755102048</v>
      </c>
      <c r="AL921" s="8">
        <f t="shared" si="319"/>
        <v>0.89090909090909076</v>
      </c>
      <c r="AM921" s="8">
        <f t="shared" si="320"/>
        <v>0.90531561461794019</v>
      </c>
      <c r="AN921" s="16">
        <f t="shared" si="321"/>
        <v>0.75574403163575365</v>
      </c>
      <c r="AO921" s="16">
        <f t="shared" si="322"/>
        <v>0.85742410444185768</v>
      </c>
      <c r="AP921" s="17">
        <f t="shared" si="323"/>
        <v>12929.68</v>
      </c>
      <c r="AQ921" s="17">
        <f t="shared" si="324"/>
        <v>21.477873754152824</v>
      </c>
      <c r="AR921" s="17">
        <f t="shared" si="325"/>
        <v>7541.23</v>
      </c>
      <c r="AS921" s="17">
        <f t="shared" si="326"/>
        <v>12.526960132890364</v>
      </c>
      <c r="AT921" s="18" t="str">
        <f t="shared" si="327"/>
        <v>High</v>
      </c>
      <c r="AU921" s="16" t="str">
        <f t="shared" si="328"/>
        <v>Warning</v>
      </c>
      <c r="AV921" s="17">
        <f t="shared" si="329"/>
        <v>386.60172757475084</v>
      </c>
    </row>
    <row r="922" spans="1:48">
      <c r="A922">
        <v>921</v>
      </c>
      <c r="B922" s="2">
        <v>46168</v>
      </c>
      <c r="C922" t="s">
        <v>46</v>
      </c>
      <c r="D922" t="s">
        <v>27</v>
      </c>
      <c r="E922" t="s">
        <v>28</v>
      </c>
      <c r="F922" t="s">
        <v>29</v>
      </c>
      <c r="G922" t="s">
        <v>58</v>
      </c>
      <c r="H922" t="s">
        <v>1024</v>
      </c>
      <c r="I922" t="s">
        <v>134</v>
      </c>
      <c r="J922" s="4">
        <v>729</v>
      </c>
      <c r="K922" s="4">
        <v>700</v>
      </c>
      <c r="L922" s="4">
        <v>663</v>
      </c>
      <c r="M922" s="4">
        <v>37</v>
      </c>
      <c r="N922" s="4">
        <v>7</v>
      </c>
      <c r="O922" s="4">
        <v>0</v>
      </c>
      <c r="P922" t="s">
        <v>39</v>
      </c>
      <c r="Q922" s="4">
        <v>49</v>
      </c>
      <c r="R922" s="4">
        <v>54</v>
      </c>
      <c r="S922" s="4">
        <v>72.3</v>
      </c>
      <c r="T922" s="5">
        <v>2.0099999999999998</v>
      </c>
      <c r="U922" s="5">
        <v>25.45</v>
      </c>
      <c r="V922" s="43">
        <v>15539.67</v>
      </c>
      <c r="W922" s="5">
        <v>8.17</v>
      </c>
      <c r="X922" s="6" t="s">
        <v>50</v>
      </c>
      <c r="Y922" s="4">
        <v>30</v>
      </c>
      <c r="Z922" s="43">
        <v>25854.18</v>
      </c>
      <c r="AA922" s="8">
        <f t="shared" si="308"/>
        <v>0.96021947873799729</v>
      </c>
      <c r="AB922" s="8">
        <f t="shared" si="309"/>
        <v>5.2857142857142859E-2</v>
      </c>
      <c r="AC922" s="8">
        <f t="shared" si="310"/>
        <v>0.01</v>
      </c>
      <c r="AD922" s="8">
        <f t="shared" si="311"/>
        <v>0.94714285714285718</v>
      </c>
      <c r="AE922" s="11">
        <f t="shared" si="312"/>
        <v>0</v>
      </c>
      <c r="AF922" s="11">
        <f t="shared" si="313"/>
        <v>66.666666666666671</v>
      </c>
      <c r="AG922" s="11">
        <f t="shared" si="314"/>
        <v>10.5</v>
      </c>
      <c r="AH922" s="13">
        <f t="shared" si="315"/>
        <v>9.9224999999999994</v>
      </c>
      <c r="AI922">
        <f t="shared" si="316"/>
        <v>9.9224999999999994</v>
      </c>
      <c r="AJ922" s="14">
        <f t="shared" si="317"/>
        <v>1</v>
      </c>
      <c r="AK922">
        <f t="shared" si="318"/>
        <v>73.469387755102048</v>
      </c>
      <c r="AL922" s="8">
        <f t="shared" si="319"/>
        <v>0.90740740740740744</v>
      </c>
      <c r="AM922" s="8">
        <f t="shared" si="320"/>
        <v>0.94714285714285718</v>
      </c>
      <c r="AN922" s="16">
        <f t="shared" si="321"/>
        <v>0.85944444444444446</v>
      </c>
      <c r="AO922" s="16">
        <f t="shared" si="322"/>
        <v>0.85869510535193394</v>
      </c>
      <c r="AP922" s="17">
        <f t="shared" si="323"/>
        <v>15539.67</v>
      </c>
      <c r="AQ922" s="17">
        <f t="shared" si="324"/>
        <v>22.199528571428573</v>
      </c>
      <c r="AR922" s="17">
        <f t="shared" si="325"/>
        <v>10314.51</v>
      </c>
      <c r="AS922" s="17">
        <f t="shared" si="326"/>
        <v>14.735014285714286</v>
      </c>
      <c r="AT922" s="18" t="str">
        <f t="shared" si="327"/>
        <v>Medium</v>
      </c>
      <c r="AU922" s="16" t="str">
        <f t="shared" si="328"/>
        <v>Normal</v>
      </c>
      <c r="AV922" s="17">
        <f t="shared" si="329"/>
        <v>155.39670000000001</v>
      </c>
    </row>
    <row r="923" spans="1:48">
      <c r="A923">
        <v>922</v>
      </c>
      <c r="B923" s="2">
        <v>46126</v>
      </c>
      <c r="C923" t="s">
        <v>26</v>
      </c>
      <c r="D923" t="s">
        <v>40</v>
      </c>
      <c r="E923" t="s">
        <v>41</v>
      </c>
      <c r="F923" t="s">
        <v>29</v>
      </c>
      <c r="G923" t="s">
        <v>30</v>
      </c>
      <c r="H923" t="s">
        <v>1025</v>
      </c>
      <c r="I923" t="s">
        <v>94</v>
      </c>
      <c r="J923" s="4">
        <v>819</v>
      </c>
      <c r="K923" s="4">
        <v>877</v>
      </c>
      <c r="L923" s="4">
        <v>840</v>
      </c>
      <c r="M923" s="4">
        <v>37</v>
      </c>
      <c r="N923" s="4">
        <v>11</v>
      </c>
      <c r="O923" s="4">
        <v>16</v>
      </c>
      <c r="P923" t="s">
        <v>81</v>
      </c>
      <c r="Q923" s="4">
        <v>42</v>
      </c>
      <c r="R923" s="4">
        <v>44</v>
      </c>
      <c r="S923" s="4">
        <v>62.1</v>
      </c>
      <c r="T923" s="5">
        <v>2.73</v>
      </c>
      <c r="U923" s="5">
        <v>34.54</v>
      </c>
      <c r="V923" s="43">
        <v>17185.939999999999</v>
      </c>
      <c r="W923" s="5">
        <v>10.16</v>
      </c>
      <c r="X923" s="6" t="s">
        <v>45</v>
      </c>
      <c r="Y923" s="4">
        <v>17</v>
      </c>
      <c r="Z923" s="43">
        <v>27365.919999999998</v>
      </c>
      <c r="AA923" s="8">
        <f t="shared" si="308"/>
        <v>1.0708180708180708</v>
      </c>
      <c r="AB923" s="8">
        <f t="shared" si="309"/>
        <v>4.2189281641961229E-2</v>
      </c>
      <c r="AC923" s="8">
        <f t="shared" si="310"/>
        <v>1.2542759407069556E-2</v>
      </c>
      <c r="AD923" s="8">
        <f t="shared" si="311"/>
        <v>0.95781071835803877</v>
      </c>
      <c r="AE923" s="11">
        <f t="shared" si="312"/>
        <v>0.26666666666666666</v>
      </c>
      <c r="AF923" s="11">
        <f t="shared" si="313"/>
        <v>81.818181818181813</v>
      </c>
      <c r="AG923" s="11">
        <f t="shared" si="314"/>
        <v>10.718888888888889</v>
      </c>
      <c r="AH923" s="13">
        <f t="shared" si="315"/>
        <v>9.2883333333333322</v>
      </c>
      <c r="AI923">
        <f t="shared" si="316"/>
        <v>9.5549999999999997</v>
      </c>
      <c r="AJ923" s="14">
        <f t="shared" si="317"/>
        <v>0.97209140066282917</v>
      </c>
      <c r="AK923">
        <f t="shared" si="318"/>
        <v>85.714285714285708</v>
      </c>
      <c r="AL923" s="8">
        <f t="shared" si="319"/>
        <v>0.95454545454545459</v>
      </c>
      <c r="AM923" s="8">
        <f t="shared" si="320"/>
        <v>0.95781071835803877</v>
      </c>
      <c r="AN923" s="16">
        <f t="shared" si="321"/>
        <v>0.88875776447042121</v>
      </c>
      <c r="AO923" s="16">
        <f t="shared" si="322"/>
        <v>0.85868562004696536</v>
      </c>
      <c r="AP923" s="17">
        <f t="shared" si="323"/>
        <v>17185.939999999999</v>
      </c>
      <c r="AQ923" s="17">
        <f t="shared" si="324"/>
        <v>19.596282782212086</v>
      </c>
      <c r="AR923" s="17">
        <f t="shared" si="325"/>
        <v>10179.98</v>
      </c>
      <c r="AS923" s="17">
        <f t="shared" si="326"/>
        <v>11.607730900798176</v>
      </c>
      <c r="AT923" s="18" t="str">
        <f t="shared" si="327"/>
        <v>Low</v>
      </c>
      <c r="AU923" s="16" t="str">
        <f t="shared" si="328"/>
        <v>Normal</v>
      </c>
      <c r="AV923" s="17">
        <f t="shared" si="329"/>
        <v>215.55911060433294</v>
      </c>
    </row>
    <row r="924" spans="1:48">
      <c r="A924">
        <v>923</v>
      </c>
      <c r="B924" s="2">
        <v>46045</v>
      </c>
      <c r="C924" t="s">
        <v>46</v>
      </c>
      <c r="D924" t="s">
        <v>77</v>
      </c>
      <c r="E924" t="s">
        <v>84</v>
      </c>
      <c r="F924" t="s">
        <v>57</v>
      </c>
      <c r="G924" t="s">
        <v>30</v>
      </c>
      <c r="H924" t="s">
        <v>1026</v>
      </c>
      <c r="I924" t="s">
        <v>113</v>
      </c>
      <c r="J924" s="4">
        <v>803</v>
      </c>
      <c r="K924" s="4">
        <v>633</v>
      </c>
      <c r="L924" s="4">
        <v>585</v>
      </c>
      <c r="M924" s="4">
        <v>48</v>
      </c>
      <c r="N924" s="4">
        <v>11</v>
      </c>
      <c r="O924" s="4">
        <v>37</v>
      </c>
      <c r="P924" t="s">
        <v>33</v>
      </c>
      <c r="Q924" s="4">
        <v>42</v>
      </c>
      <c r="R924" s="4">
        <v>47</v>
      </c>
      <c r="S924" s="4">
        <v>78.099999999999994</v>
      </c>
      <c r="T924" s="5">
        <v>1.99</v>
      </c>
      <c r="U924" s="5">
        <v>27.83</v>
      </c>
      <c r="V924" s="43">
        <v>11371.94</v>
      </c>
      <c r="W924" s="5">
        <v>6.16</v>
      </c>
      <c r="X924" s="6" t="s">
        <v>45</v>
      </c>
      <c r="Y924" s="4">
        <v>15</v>
      </c>
      <c r="Z924" s="43">
        <v>18308.2</v>
      </c>
      <c r="AA924" s="8">
        <f t="shared" si="308"/>
        <v>0.78829389788293902</v>
      </c>
      <c r="AB924" s="8">
        <f t="shared" si="309"/>
        <v>7.582938388625593E-2</v>
      </c>
      <c r="AC924" s="8">
        <f t="shared" si="310"/>
        <v>1.7377567140600316E-2</v>
      </c>
      <c r="AD924" s="8">
        <f t="shared" si="311"/>
        <v>0.92417061611374407</v>
      </c>
      <c r="AE924" s="11">
        <f t="shared" si="312"/>
        <v>0.6166666666666667</v>
      </c>
      <c r="AF924" s="11">
        <f t="shared" si="313"/>
        <v>76.59574468085107</v>
      </c>
      <c r="AG924" s="11">
        <f t="shared" si="314"/>
        <v>8.2641666666666662</v>
      </c>
      <c r="AH924" s="13">
        <f t="shared" si="315"/>
        <v>8.7516666666666669</v>
      </c>
      <c r="AI924">
        <f t="shared" si="316"/>
        <v>9.3683333333333341</v>
      </c>
      <c r="AJ924" s="14">
        <f t="shared" si="317"/>
        <v>0.93417541362746837</v>
      </c>
      <c r="AK924">
        <f t="shared" si="318"/>
        <v>85.714285714285708</v>
      </c>
      <c r="AL924" s="8">
        <f t="shared" si="319"/>
        <v>0.89361702127659592</v>
      </c>
      <c r="AM924" s="8">
        <f t="shared" si="320"/>
        <v>0.92417061611374407</v>
      </c>
      <c r="AN924" s="16">
        <f t="shared" si="321"/>
        <v>0.77149305612674879</v>
      </c>
      <c r="AO924" s="16">
        <f t="shared" si="322"/>
        <v>0.85830007973384448</v>
      </c>
      <c r="AP924" s="17">
        <f t="shared" si="323"/>
        <v>11371.94</v>
      </c>
      <c r="AQ924" s="17">
        <f t="shared" si="324"/>
        <v>17.965150078988941</v>
      </c>
      <c r="AR924" s="17">
        <f t="shared" si="325"/>
        <v>6936.26</v>
      </c>
      <c r="AS924" s="17">
        <f t="shared" si="326"/>
        <v>10.957756714060032</v>
      </c>
      <c r="AT924" s="18" t="str">
        <f t="shared" si="327"/>
        <v>Medium</v>
      </c>
      <c r="AU924" s="16" t="str">
        <f t="shared" si="328"/>
        <v>Warning</v>
      </c>
      <c r="AV924" s="17">
        <f t="shared" si="329"/>
        <v>197.61665086887837</v>
      </c>
    </row>
    <row r="925" spans="1:48">
      <c r="A925">
        <v>924</v>
      </c>
      <c r="B925" s="2">
        <v>46084</v>
      </c>
      <c r="C925" t="s">
        <v>26</v>
      </c>
      <c r="D925" t="s">
        <v>40</v>
      </c>
      <c r="E925" t="s">
        <v>41</v>
      </c>
      <c r="F925" t="s">
        <v>29</v>
      </c>
      <c r="G925" t="s">
        <v>47</v>
      </c>
      <c r="H925" t="s">
        <v>1027</v>
      </c>
      <c r="I925" t="s">
        <v>113</v>
      </c>
      <c r="J925" s="4">
        <v>516</v>
      </c>
      <c r="K925" s="4">
        <v>519</v>
      </c>
      <c r="L925" s="4">
        <v>490</v>
      </c>
      <c r="M925" s="4">
        <v>29</v>
      </c>
      <c r="N925" s="4">
        <v>6</v>
      </c>
      <c r="O925" s="4">
        <v>9</v>
      </c>
      <c r="P925" t="s">
        <v>76</v>
      </c>
      <c r="Q925" s="4">
        <v>64</v>
      </c>
      <c r="R925" s="4">
        <v>63</v>
      </c>
      <c r="S925" s="4">
        <v>70.2</v>
      </c>
      <c r="T925" s="5">
        <v>1.1599999999999999</v>
      </c>
      <c r="U925" s="5">
        <v>16.52</v>
      </c>
      <c r="V925" s="43">
        <v>16234.25</v>
      </c>
      <c r="W925" s="5">
        <v>8.08</v>
      </c>
      <c r="X925" s="6" t="s">
        <v>50</v>
      </c>
      <c r="Y925" s="4">
        <v>16</v>
      </c>
      <c r="Z925" s="43">
        <v>24815.37</v>
      </c>
      <c r="AA925" s="8">
        <f t="shared" si="308"/>
        <v>1.0058139534883721</v>
      </c>
      <c r="AB925" s="8">
        <f t="shared" si="309"/>
        <v>5.5876685934489405E-2</v>
      </c>
      <c r="AC925" s="8">
        <f t="shared" si="310"/>
        <v>1.1560693641618497E-2</v>
      </c>
      <c r="AD925" s="8">
        <f t="shared" si="311"/>
        <v>0.94412331406551064</v>
      </c>
      <c r="AE925" s="11">
        <f t="shared" si="312"/>
        <v>0.15</v>
      </c>
      <c r="AF925" s="11">
        <f t="shared" si="313"/>
        <v>57.142857142857146</v>
      </c>
      <c r="AG925" s="11">
        <f t="shared" si="314"/>
        <v>9.0824999999999996</v>
      </c>
      <c r="AH925" s="13">
        <f t="shared" si="315"/>
        <v>9.0233333333333334</v>
      </c>
      <c r="AI925">
        <f t="shared" si="316"/>
        <v>9.1733333333333338</v>
      </c>
      <c r="AJ925" s="14">
        <f t="shared" si="317"/>
        <v>0.98364825581395343</v>
      </c>
      <c r="AK925">
        <f t="shared" si="318"/>
        <v>56.25</v>
      </c>
      <c r="AL925" s="8">
        <f t="shared" si="319"/>
        <v>1.0158730158730158</v>
      </c>
      <c r="AM925" s="8">
        <f t="shared" si="320"/>
        <v>0.94412331406551064</v>
      </c>
      <c r="AN925" s="16">
        <f t="shared" si="321"/>
        <v>0.94342628688642927</v>
      </c>
      <c r="AO925" s="16">
        <f t="shared" si="322"/>
        <v>0.8594274436767938</v>
      </c>
      <c r="AP925" s="17">
        <f t="shared" si="323"/>
        <v>16234.25</v>
      </c>
      <c r="AQ925" s="17">
        <f t="shared" si="324"/>
        <v>31.279865125240846</v>
      </c>
      <c r="AR925" s="17">
        <f t="shared" si="325"/>
        <v>8581.119999999999</v>
      </c>
      <c r="AS925" s="17">
        <f t="shared" si="326"/>
        <v>16.533949903660883</v>
      </c>
      <c r="AT925" s="18" t="str">
        <f t="shared" si="327"/>
        <v>Low</v>
      </c>
      <c r="AU925" s="16" t="str">
        <f t="shared" si="328"/>
        <v>Normal</v>
      </c>
      <c r="AV925" s="17">
        <f t="shared" si="329"/>
        <v>187.67919075144508</v>
      </c>
    </row>
    <row r="926" spans="1:48">
      <c r="A926">
        <v>925</v>
      </c>
      <c r="B926" s="2">
        <v>46180</v>
      </c>
      <c r="C926" t="s">
        <v>26</v>
      </c>
      <c r="D926" t="s">
        <v>77</v>
      </c>
      <c r="E926" t="s">
        <v>84</v>
      </c>
      <c r="F926" t="s">
        <v>42</v>
      </c>
      <c r="G926" t="s">
        <v>58</v>
      </c>
      <c r="H926" t="s">
        <v>1028</v>
      </c>
      <c r="I926" t="s">
        <v>140</v>
      </c>
      <c r="J926" s="4">
        <v>772</v>
      </c>
      <c r="K926" s="4">
        <v>703</v>
      </c>
      <c r="L926" s="4">
        <v>660</v>
      </c>
      <c r="M926" s="4">
        <v>43</v>
      </c>
      <c r="N926" s="4">
        <v>11</v>
      </c>
      <c r="O926" s="4">
        <v>37</v>
      </c>
      <c r="P926" t="s">
        <v>33</v>
      </c>
      <c r="Q926" s="4">
        <v>49</v>
      </c>
      <c r="R926" s="4">
        <v>51</v>
      </c>
      <c r="S926" s="4">
        <v>66.5</v>
      </c>
      <c r="T926" s="5">
        <v>2.4700000000000002</v>
      </c>
      <c r="U926" s="5">
        <v>25.43</v>
      </c>
      <c r="V926" s="43">
        <v>14644.9</v>
      </c>
      <c r="W926" s="5">
        <v>9.34</v>
      </c>
      <c r="X926" s="6" t="s">
        <v>34</v>
      </c>
      <c r="Y926" s="4">
        <v>38</v>
      </c>
      <c r="Z926" s="43">
        <v>25182.92</v>
      </c>
      <c r="AA926" s="8">
        <f t="shared" si="308"/>
        <v>0.9106217616580311</v>
      </c>
      <c r="AB926" s="8">
        <f t="shared" si="309"/>
        <v>6.1166429587482217E-2</v>
      </c>
      <c r="AC926" s="8">
        <f t="shared" si="310"/>
        <v>1.5647226173541962E-2</v>
      </c>
      <c r="AD926" s="8">
        <f t="shared" si="311"/>
        <v>0.9388335704125178</v>
      </c>
      <c r="AE926" s="11">
        <f t="shared" si="312"/>
        <v>0.6166666666666667</v>
      </c>
      <c r="AF926" s="11">
        <f t="shared" si="313"/>
        <v>70.588235294117652</v>
      </c>
      <c r="AG926" s="11">
        <f t="shared" si="314"/>
        <v>9.9591666666666665</v>
      </c>
      <c r="AH926" s="13">
        <f t="shared" si="315"/>
        <v>9.8911111111111101</v>
      </c>
      <c r="AI926">
        <f t="shared" si="316"/>
        <v>10.507777777777777</v>
      </c>
      <c r="AJ926" s="14">
        <f t="shared" si="317"/>
        <v>0.94131331288992282</v>
      </c>
      <c r="AK926">
        <f t="shared" si="318"/>
        <v>73.469387755102048</v>
      </c>
      <c r="AL926" s="8">
        <f t="shared" si="319"/>
        <v>0.96078431372549022</v>
      </c>
      <c r="AM926" s="8">
        <f t="shared" si="320"/>
        <v>0.9388335704125178</v>
      </c>
      <c r="AN926" s="16">
        <f t="shared" si="321"/>
        <v>0.84908020357738834</v>
      </c>
      <c r="AO926" s="16">
        <f t="shared" si="322"/>
        <v>0.85832219573982482</v>
      </c>
      <c r="AP926" s="17">
        <f t="shared" si="323"/>
        <v>14644.9</v>
      </c>
      <c r="AQ926" s="17">
        <f t="shared" si="324"/>
        <v>20.832005689900427</v>
      </c>
      <c r="AR926" s="17">
        <f t="shared" si="325"/>
        <v>10538.019999999999</v>
      </c>
      <c r="AS926" s="17">
        <f t="shared" si="326"/>
        <v>14.990071123755332</v>
      </c>
      <c r="AT926" s="18" t="str">
        <f t="shared" si="327"/>
        <v>High</v>
      </c>
      <c r="AU926" s="16" t="str">
        <f t="shared" si="328"/>
        <v>Warning</v>
      </c>
      <c r="AV926" s="17">
        <f t="shared" si="329"/>
        <v>229.1520625889047</v>
      </c>
    </row>
    <row r="927" spans="1:48">
      <c r="A927">
        <v>926</v>
      </c>
      <c r="B927" s="2">
        <v>46178</v>
      </c>
      <c r="C927" t="s">
        <v>26</v>
      </c>
      <c r="D927" t="s">
        <v>77</v>
      </c>
      <c r="E927" t="s">
        <v>105</v>
      </c>
      <c r="F927" t="s">
        <v>57</v>
      </c>
      <c r="G927" t="s">
        <v>30</v>
      </c>
      <c r="H927" t="s">
        <v>1029</v>
      </c>
      <c r="I927" t="s">
        <v>111</v>
      </c>
      <c r="J927" s="4">
        <v>921</v>
      </c>
      <c r="K927" s="4">
        <v>797</v>
      </c>
      <c r="L927" s="4">
        <v>725</v>
      </c>
      <c r="M927" s="4">
        <v>72</v>
      </c>
      <c r="N927" s="4">
        <v>21</v>
      </c>
      <c r="O927" s="4">
        <v>34</v>
      </c>
      <c r="P927" t="s">
        <v>61</v>
      </c>
      <c r="Q927" s="4">
        <v>42</v>
      </c>
      <c r="R927" s="4">
        <v>44</v>
      </c>
      <c r="S927" s="4">
        <v>65.900000000000006</v>
      </c>
      <c r="T927" s="5">
        <v>1.55</v>
      </c>
      <c r="U927" s="5">
        <v>28.65</v>
      </c>
      <c r="V927" s="43">
        <v>15521.65</v>
      </c>
      <c r="W927" s="5">
        <v>7.41</v>
      </c>
      <c r="X927" s="6" t="s">
        <v>45</v>
      </c>
      <c r="Y927" s="4">
        <v>2</v>
      </c>
      <c r="Z927" s="43">
        <v>23478.18</v>
      </c>
      <c r="AA927" s="8">
        <f t="shared" si="308"/>
        <v>0.86536373507057551</v>
      </c>
      <c r="AB927" s="8">
        <f t="shared" si="309"/>
        <v>9.03387703889586E-2</v>
      </c>
      <c r="AC927" s="8">
        <f t="shared" si="310"/>
        <v>2.6348808030112924E-2</v>
      </c>
      <c r="AD927" s="8">
        <f t="shared" si="311"/>
        <v>0.90966122961104146</v>
      </c>
      <c r="AE927" s="11">
        <f t="shared" si="312"/>
        <v>0.56666666666666665</v>
      </c>
      <c r="AF927" s="11">
        <f t="shared" si="313"/>
        <v>81.818181818181813</v>
      </c>
      <c r="AG927" s="11">
        <f t="shared" si="314"/>
        <v>9.7411111111111115</v>
      </c>
      <c r="AH927" s="13">
        <f t="shared" si="315"/>
        <v>10.178333333333333</v>
      </c>
      <c r="AI927">
        <f t="shared" si="316"/>
        <v>10.744999999999999</v>
      </c>
      <c r="AJ927" s="14">
        <f t="shared" si="317"/>
        <v>0.9472622925391655</v>
      </c>
      <c r="AK927">
        <f t="shared" si="318"/>
        <v>85.714285714285708</v>
      </c>
      <c r="AL927" s="8">
        <f t="shared" si="319"/>
        <v>0.95454545454545459</v>
      </c>
      <c r="AM927" s="8">
        <f t="shared" si="320"/>
        <v>0.90966122961104146</v>
      </c>
      <c r="AN927" s="16">
        <f t="shared" si="321"/>
        <v>0.82252015535010814</v>
      </c>
      <c r="AO927" s="16">
        <f t="shared" si="322"/>
        <v>0.85844542230199083</v>
      </c>
      <c r="AP927" s="17">
        <f t="shared" si="323"/>
        <v>15521.65</v>
      </c>
      <c r="AQ927" s="17">
        <f t="shared" si="324"/>
        <v>19.475094102885823</v>
      </c>
      <c r="AR927" s="17">
        <f t="shared" si="325"/>
        <v>7956.5300000000007</v>
      </c>
      <c r="AS927" s="17">
        <f t="shared" si="326"/>
        <v>9.9830991217064007</v>
      </c>
      <c r="AT927" s="18" t="str">
        <f t="shared" si="327"/>
        <v>Low</v>
      </c>
      <c r="AU927" s="16" t="str">
        <f t="shared" si="328"/>
        <v>Warning</v>
      </c>
      <c r="AV927" s="17">
        <f t="shared" si="329"/>
        <v>408.97697616060231</v>
      </c>
    </row>
    <row r="928" spans="1:48">
      <c r="A928">
        <v>927</v>
      </c>
      <c r="B928" s="2">
        <v>46031</v>
      </c>
      <c r="C928" t="s">
        <v>46</v>
      </c>
      <c r="D928" t="s">
        <v>40</v>
      </c>
      <c r="E928" t="s">
        <v>41</v>
      </c>
      <c r="F928" t="s">
        <v>42</v>
      </c>
      <c r="G928" t="s">
        <v>30</v>
      </c>
      <c r="H928" t="s">
        <v>1030</v>
      </c>
      <c r="I928" t="s">
        <v>197</v>
      </c>
      <c r="J928" s="4">
        <v>721</v>
      </c>
      <c r="K928" s="4">
        <v>658</v>
      </c>
      <c r="L928" s="4">
        <v>631</v>
      </c>
      <c r="M928" s="4">
        <v>27</v>
      </c>
      <c r="N928" s="4">
        <v>10</v>
      </c>
      <c r="O928" s="4">
        <v>29</v>
      </c>
      <c r="P928" t="s">
        <v>61</v>
      </c>
      <c r="Q928" s="4">
        <v>42</v>
      </c>
      <c r="R928" s="4">
        <v>42</v>
      </c>
      <c r="S928" s="4">
        <v>78.400000000000006</v>
      </c>
      <c r="T928" s="5">
        <v>2.12</v>
      </c>
      <c r="U928" s="5">
        <v>20.309999999999999</v>
      </c>
      <c r="V928" s="43">
        <v>12476.92</v>
      </c>
      <c r="W928" s="5">
        <v>8.76</v>
      </c>
      <c r="X928" s="6" t="s">
        <v>34</v>
      </c>
      <c r="Y928" s="4">
        <v>18</v>
      </c>
      <c r="Z928" s="43">
        <v>20187.23</v>
      </c>
      <c r="AA928" s="8">
        <f t="shared" si="308"/>
        <v>0.91262135922330101</v>
      </c>
      <c r="AB928" s="8">
        <f t="shared" si="309"/>
        <v>4.1033434650455926E-2</v>
      </c>
      <c r="AC928" s="8">
        <f t="shared" si="310"/>
        <v>1.5197568389057751E-2</v>
      </c>
      <c r="AD928" s="8">
        <f t="shared" si="311"/>
        <v>0.95896656534954405</v>
      </c>
      <c r="AE928" s="11">
        <f t="shared" si="312"/>
        <v>0.48333333333333334</v>
      </c>
      <c r="AF928" s="11">
        <f t="shared" si="313"/>
        <v>85.714285714285708</v>
      </c>
      <c r="AG928" s="11">
        <f t="shared" si="314"/>
        <v>7.6766666666666667</v>
      </c>
      <c r="AH928" s="13">
        <f t="shared" si="315"/>
        <v>7.9283333333333337</v>
      </c>
      <c r="AI928">
        <f t="shared" si="316"/>
        <v>8.4116666666666671</v>
      </c>
      <c r="AJ928" s="14">
        <f t="shared" si="317"/>
        <v>0.94254012284525457</v>
      </c>
      <c r="AK928">
        <f t="shared" si="318"/>
        <v>85.714285714285708</v>
      </c>
      <c r="AL928" s="8">
        <f t="shared" si="319"/>
        <v>1</v>
      </c>
      <c r="AM928" s="8">
        <f t="shared" si="320"/>
        <v>0.95896656534954405</v>
      </c>
      <c r="AN928" s="16">
        <f t="shared" si="321"/>
        <v>0.9038644643090511</v>
      </c>
      <c r="AO928" s="16">
        <f t="shared" si="322"/>
        <v>0.85893089888242158</v>
      </c>
      <c r="AP928" s="17">
        <f t="shared" si="323"/>
        <v>12476.92</v>
      </c>
      <c r="AQ928" s="17">
        <f t="shared" si="324"/>
        <v>18.961884498480245</v>
      </c>
      <c r="AR928" s="17">
        <f t="shared" si="325"/>
        <v>7710.3099999999995</v>
      </c>
      <c r="AS928" s="17">
        <f t="shared" si="326"/>
        <v>11.717796352583585</v>
      </c>
      <c r="AT928" s="18" t="str">
        <f t="shared" si="327"/>
        <v>High</v>
      </c>
      <c r="AU928" s="16" t="str">
        <f t="shared" si="328"/>
        <v>Normal</v>
      </c>
      <c r="AV928" s="17">
        <f t="shared" si="329"/>
        <v>189.61884498480245</v>
      </c>
    </row>
    <row r="929" spans="1:48">
      <c r="A929">
        <v>928</v>
      </c>
      <c r="B929" s="2">
        <v>46027</v>
      </c>
      <c r="C929" t="s">
        <v>46</v>
      </c>
      <c r="D929" t="s">
        <v>40</v>
      </c>
      <c r="E929" t="s">
        <v>41</v>
      </c>
      <c r="F929" t="s">
        <v>42</v>
      </c>
      <c r="G929" t="s">
        <v>58</v>
      </c>
      <c r="H929" t="s">
        <v>1031</v>
      </c>
      <c r="I929" t="s">
        <v>86</v>
      </c>
      <c r="J929" s="4">
        <v>690</v>
      </c>
      <c r="K929" s="4">
        <v>617</v>
      </c>
      <c r="L929" s="4">
        <v>591</v>
      </c>
      <c r="M929" s="4">
        <v>26</v>
      </c>
      <c r="N929" s="4">
        <v>10</v>
      </c>
      <c r="O929" s="4">
        <v>48</v>
      </c>
      <c r="P929" t="s">
        <v>83</v>
      </c>
      <c r="Q929" s="4">
        <v>49</v>
      </c>
      <c r="R929" s="4">
        <v>48</v>
      </c>
      <c r="S929" s="4">
        <v>74.099999999999994</v>
      </c>
      <c r="T929" s="5">
        <v>1.77</v>
      </c>
      <c r="U929" s="5">
        <v>24.95</v>
      </c>
      <c r="V929" s="43">
        <v>14139.14</v>
      </c>
      <c r="W929" s="5">
        <v>8.83</v>
      </c>
      <c r="X929" s="6" t="s">
        <v>34</v>
      </c>
      <c r="Y929" s="4">
        <v>17</v>
      </c>
      <c r="Z929" s="43">
        <v>23071.37</v>
      </c>
      <c r="AA929" s="8">
        <f t="shared" si="308"/>
        <v>0.89420289855072466</v>
      </c>
      <c r="AB929" s="8">
        <f t="shared" si="309"/>
        <v>4.2139384116693678E-2</v>
      </c>
      <c r="AC929" s="8">
        <f t="shared" si="310"/>
        <v>1.6207455429497569E-2</v>
      </c>
      <c r="AD929" s="8">
        <f t="shared" si="311"/>
        <v>0.95786061588330629</v>
      </c>
      <c r="AE929" s="11">
        <f t="shared" si="312"/>
        <v>0.8</v>
      </c>
      <c r="AF929" s="11">
        <f t="shared" si="313"/>
        <v>75</v>
      </c>
      <c r="AG929" s="11">
        <f t="shared" si="314"/>
        <v>8.2266666666666666</v>
      </c>
      <c r="AH929" s="13">
        <f t="shared" si="315"/>
        <v>8.5916666666666668</v>
      </c>
      <c r="AI929">
        <f t="shared" si="316"/>
        <v>9.3916666666666675</v>
      </c>
      <c r="AJ929" s="14">
        <f t="shared" si="317"/>
        <v>0.91481810115350481</v>
      </c>
      <c r="AK929">
        <f t="shared" si="318"/>
        <v>73.469387755102048</v>
      </c>
      <c r="AL929" s="8">
        <f t="shared" si="319"/>
        <v>1.0208333333333333</v>
      </c>
      <c r="AM929" s="8">
        <f t="shared" si="320"/>
        <v>0.95786061588330629</v>
      </c>
      <c r="AN929" s="16">
        <f t="shared" si="321"/>
        <v>0.89452381791276148</v>
      </c>
      <c r="AO929" s="16">
        <f t="shared" si="322"/>
        <v>0.85831537058890617</v>
      </c>
      <c r="AP929" s="17">
        <f t="shared" si="323"/>
        <v>14139.14</v>
      </c>
      <c r="AQ929" s="17">
        <f t="shared" si="324"/>
        <v>22.915948136142624</v>
      </c>
      <c r="AR929" s="17">
        <f t="shared" si="325"/>
        <v>8932.23</v>
      </c>
      <c r="AS929" s="17">
        <f t="shared" si="326"/>
        <v>14.476871961102106</v>
      </c>
      <c r="AT929" s="18" t="str">
        <f t="shared" si="327"/>
        <v>Medium</v>
      </c>
      <c r="AU929" s="16" t="str">
        <f t="shared" si="328"/>
        <v>Normal</v>
      </c>
      <c r="AV929" s="17">
        <f t="shared" si="329"/>
        <v>229.15948136142623</v>
      </c>
    </row>
    <row r="930" spans="1:48">
      <c r="A930">
        <v>929</v>
      </c>
      <c r="B930" s="2">
        <v>46090</v>
      </c>
      <c r="C930" t="s">
        <v>46</v>
      </c>
      <c r="D930" t="s">
        <v>27</v>
      </c>
      <c r="E930" t="s">
        <v>35</v>
      </c>
      <c r="F930" t="s">
        <v>42</v>
      </c>
      <c r="G930" t="s">
        <v>58</v>
      </c>
      <c r="H930" t="s">
        <v>1032</v>
      </c>
      <c r="I930" t="s">
        <v>165</v>
      </c>
      <c r="J930" s="4">
        <v>726</v>
      </c>
      <c r="K930" s="4">
        <v>622</v>
      </c>
      <c r="L930" s="4">
        <v>580</v>
      </c>
      <c r="M930" s="4">
        <v>42</v>
      </c>
      <c r="N930" s="4">
        <v>17</v>
      </c>
      <c r="O930" s="4">
        <v>18</v>
      </c>
      <c r="P930" t="s">
        <v>70</v>
      </c>
      <c r="Q930" s="4">
        <v>49</v>
      </c>
      <c r="R930" s="4">
        <v>51</v>
      </c>
      <c r="S930" s="4">
        <v>79.599999999999994</v>
      </c>
      <c r="T930" s="5">
        <v>2.65</v>
      </c>
      <c r="U930" s="5">
        <v>22.16</v>
      </c>
      <c r="V930" s="43">
        <v>14078.25</v>
      </c>
      <c r="W930" s="5">
        <v>8.68</v>
      </c>
      <c r="X930" s="6" t="s">
        <v>50</v>
      </c>
      <c r="Y930" s="4">
        <v>54</v>
      </c>
      <c r="Z930" s="43">
        <v>21397.59</v>
      </c>
      <c r="AA930" s="8">
        <f t="shared" si="308"/>
        <v>0.85674931129476584</v>
      </c>
      <c r="AB930" s="8">
        <f t="shared" si="309"/>
        <v>6.7524115755627015E-2</v>
      </c>
      <c r="AC930" s="8">
        <f t="shared" si="310"/>
        <v>2.7331189710610933E-2</v>
      </c>
      <c r="AD930" s="8">
        <f t="shared" si="311"/>
        <v>0.932475884244373</v>
      </c>
      <c r="AE930" s="11">
        <f t="shared" si="312"/>
        <v>0.3</v>
      </c>
      <c r="AF930" s="11">
        <f t="shared" si="313"/>
        <v>70.588235294117652</v>
      </c>
      <c r="AG930" s="11">
        <f t="shared" si="314"/>
        <v>8.8116666666666674</v>
      </c>
      <c r="AH930" s="13">
        <f t="shared" si="315"/>
        <v>9.5816666666666652</v>
      </c>
      <c r="AI930">
        <f t="shared" si="316"/>
        <v>9.8816666666666659</v>
      </c>
      <c r="AJ930" s="14">
        <f t="shared" si="317"/>
        <v>0.96964074886152796</v>
      </c>
      <c r="AK930">
        <f t="shared" si="318"/>
        <v>73.469387755102048</v>
      </c>
      <c r="AL930" s="8">
        <f t="shared" si="319"/>
        <v>0.96078431372549022</v>
      </c>
      <c r="AM930" s="8">
        <f t="shared" si="320"/>
        <v>0.932475884244373</v>
      </c>
      <c r="AN930" s="16">
        <f t="shared" si="321"/>
        <v>0.86870910039230276</v>
      </c>
      <c r="AO930" s="16">
        <f t="shared" si="322"/>
        <v>0.85781247548718598</v>
      </c>
      <c r="AP930" s="17">
        <f t="shared" si="323"/>
        <v>14078.25</v>
      </c>
      <c r="AQ930" s="17">
        <f t="shared" si="324"/>
        <v>22.633842443729904</v>
      </c>
      <c r="AR930" s="17">
        <f t="shared" si="325"/>
        <v>7319.34</v>
      </c>
      <c r="AS930" s="17">
        <f t="shared" si="326"/>
        <v>11.767427652733119</v>
      </c>
      <c r="AT930" s="18" t="str">
        <f t="shared" si="327"/>
        <v>High</v>
      </c>
      <c r="AU930" s="16" t="str">
        <f t="shared" si="328"/>
        <v>Normal</v>
      </c>
      <c r="AV930" s="17">
        <f t="shared" si="329"/>
        <v>384.77532154340838</v>
      </c>
    </row>
    <row r="931" spans="1:48">
      <c r="A931">
        <v>930</v>
      </c>
      <c r="B931" s="2">
        <v>46095</v>
      </c>
      <c r="C931" t="s">
        <v>26</v>
      </c>
      <c r="D931" t="s">
        <v>77</v>
      </c>
      <c r="E931" t="s">
        <v>78</v>
      </c>
      <c r="F931" t="s">
        <v>42</v>
      </c>
      <c r="G931" t="s">
        <v>58</v>
      </c>
      <c r="H931" t="s">
        <v>1033</v>
      </c>
      <c r="I931" t="s">
        <v>140</v>
      </c>
      <c r="J931" s="4">
        <v>685</v>
      </c>
      <c r="K931" s="4">
        <v>628</v>
      </c>
      <c r="L931" s="4">
        <v>599</v>
      </c>
      <c r="M931" s="4">
        <v>29</v>
      </c>
      <c r="N931" s="4">
        <v>12</v>
      </c>
      <c r="O931" s="4">
        <v>24</v>
      </c>
      <c r="P931" t="s">
        <v>76</v>
      </c>
      <c r="Q931" s="4">
        <v>49</v>
      </c>
      <c r="R931" s="4">
        <v>48</v>
      </c>
      <c r="S931" s="4">
        <v>78.400000000000006</v>
      </c>
      <c r="T931" s="5">
        <v>2.48</v>
      </c>
      <c r="U931" s="5">
        <v>23.41</v>
      </c>
      <c r="V931" s="43">
        <v>14082.15</v>
      </c>
      <c r="W931" s="5">
        <v>9.35</v>
      </c>
      <c r="X931" s="6" t="s">
        <v>34</v>
      </c>
      <c r="Y931" s="4">
        <v>21</v>
      </c>
      <c r="Z931" s="43">
        <v>22472.9</v>
      </c>
      <c r="AA931" s="8">
        <f t="shared" si="308"/>
        <v>0.91678832116788322</v>
      </c>
      <c r="AB931" s="8">
        <f t="shared" si="309"/>
        <v>4.6178343949044583E-2</v>
      </c>
      <c r="AC931" s="8">
        <f t="shared" si="310"/>
        <v>1.9108280254777069E-2</v>
      </c>
      <c r="AD931" s="8">
        <f t="shared" si="311"/>
        <v>0.95382165605095537</v>
      </c>
      <c r="AE931" s="11">
        <f t="shared" si="312"/>
        <v>0.4</v>
      </c>
      <c r="AF931" s="11">
        <f t="shared" si="313"/>
        <v>75</v>
      </c>
      <c r="AG931" s="11">
        <f t="shared" si="314"/>
        <v>8.3733333333333331</v>
      </c>
      <c r="AH931" s="13">
        <f t="shared" si="315"/>
        <v>8.9236111111111107</v>
      </c>
      <c r="AI931">
        <f t="shared" si="316"/>
        <v>9.3236111111111111</v>
      </c>
      <c r="AJ931" s="14">
        <f t="shared" si="317"/>
        <v>0.95709816773424694</v>
      </c>
      <c r="AK931">
        <f t="shared" si="318"/>
        <v>73.469387755102048</v>
      </c>
      <c r="AL931" s="8">
        <f t="shared" si="319"/>
        <v>1.0208333333333333</v>
      </c>
      <c r="AM931" s="8">
        <f t="shared" si="320"/>
        <v>0.95382165605095537</v>
      </c>
      <c r="AN931" s="16">
        <f t="shared" si="321"/>
        <v>0.93191972933810641</v>
      </c>
      <c r="AO931" s="16">
        <f t="shared" si="322"/>
        <v>0.85765900189697297</v>
      </c>
      <c r="AP931" s="17">
        <f t="shared" si="323"/>
        <v>14082.15</v>
      </c>
      <c r="AQ931" s="17">
        <f t="shared" si="324"/>
        <v>22.423805732484077</v>
      </c>
      <c r="AR931" s="17">
        <f t="shared" si="325"/>
        <v>8390.7500000000018</v>
      </c>
      <c r="AS931" s="17">
        <f t="shared" si="326"/>
        <v>13.361066878980894</v>
      </c>
      <c r="AT931" s="18" t="str">
        <f t="shared" si="327"/>
        <v>Medium</v>
      </c>
      <c r="AU931" s="16" t="str">
        <f t="shared" si="328"/>
        <v>Normal</v>
      </c>
      <c r="AV931" s="17">
        <f t="shared" si="329"/>
        <v>269.08566878980889</v>
      </c>
    </row>
    <row r="932" spans="1:48">
      <c r="A932">
        <v>931</v>
      </c>
      <c r="B932" s="2">
        <v>46109</v>
      </c>
      <c r="C932" t="s">
        <v>26</v>
      </c>
      <c r="D932" t="s">
        <v>108</v>
      </c>
      <c r="E932" t="s">
        <v>146</v>
      </c>
      <c r="F932" t="s">
        <v>29</v>
      </c>
      <c r="G932" t="s">
        <v>30</v>
      </c>
      <c r="H932" t="s">
        <v>1034</v>
      </c>
      <c r="I932" t="s">
        <v>197</v>
      </c>
      <c r="J932" s="4">
        <v>943</v>
      </c>
      <c r="K932" s="4">
        <v>865</v>
      </c>
      <c r="L932" s="4">
        <v>750</v>
      </c>
      <c r="M932" s="4">
        <v>115</v>
      </c>
      <c r="N932" s="4">
        <v>25</v>
      </c>
      <c r="O932" s="4">
        <v>34</v>
      </c>
      <c r="P932" t="s">
        <v>33</v>
      </c>
      <c r="Q932" s="4">
        <v>42</v>
      </c>
      <c r="R932" s="4">
        <v>41</v>
      </c>
      <c r="S932" s="4">
        <v>72.2</v>
      </c>
      <c r="T932" s="5">
        <v>4.01</v>
      </c>
      <c r="U932" s="5">
        <v>30.51</v>
      </c>
      <c r="V932" s="43">
        <v>16010.21</v>
      </c>
      <c r="W932" s="5">
        <v>8.09</v>
      </c>
      <c r="X932" s="6" t="s">
        <v>50</v>
      </c>
      <c r="Y932" s="4">
        <v>48</v>
      </c>
      <c r="Z932" s="43">
        <v>24395.07</v>
      </c>
      <c r="AA932" s="8">
        <f t="shared" si="308"/>
        <v>0.91728525980911979</v>
      </c>
      <c r="AB932" s="8">
        <f t="shared" si="309"/>
        <v>0.13294797687861271</v>
      </c>
      <c r="AC932" s="8">
        <f t="shared" si="310"/>
        <v>2.8901734104046242E-2</v>
      </c>
      <c r="AD932" s="8">
        <f t="shared" si="311"/>
        <v>0.86705202312138729</v>
      </c>
      <c r="AE932" s="11">
        <f t="shared" si="312"/>
        <v>0.56666666666666665</v>
      </c>
      <c r="AF932" s="11">
        <f t="shared" si="313"/>
        <v>87.804878048780495</v>
      </c>
      <c r="AG932" s="11">
        <f t="shared" si="314"/>
        <v>9.8513888888888896</v>
      </c>
      <c r="AH932" s="13">
        <f t="shared" si="315"/>
        <v>10.435</v>
      </c>
      <c r="AI932">
        <f t="shared" si="316"/>
        <v>11.001666666666667</v>
      </c>
      <c r="AJ932" s="14">
        <f t="shared" si="317"/>
        <v>0.94849265262838967</v>
      </c>
      <c r="AK932">
        <f t="shared" si="318"/>
        <v>85.714285714285708</v>
      </c>
      <c r="AL932" s="8">
        <f t="shared" si="319"/>
        <v>1.0243902439024393</v>
      </c>
      <c r="AM932" s="8">
        <f t="shared" si="320"/>
        <v>0.86705202312138729</v>
      </c>
      <c r="AN932" s="16">
        <f t="shared" si="321"/>
        <v>0.84245082638641711</v>
      </c>
      <c r="AO932" s="16">
        <f t="shared" si="322"/>
        <v>0.85659813436209964</v>
      </c>
      <c r="AP932" s="17">
        <f t="shared" si="323"/>
        <v>16010.21</v>
      </c>
      <c r="AQ932" s="17">
        <f t="shared" si="324"/>
        <v>18.508913294797686</v>
      </c>
      <c r="AR932" s="17">
        <f t="shared" si="325"/>
        <v>8384.86</v>
      </c>
      <c r="AS932" s="17">
        <f t="shared" si="326"/>
        <v>9.693479768786128</v>
      </c>
      <c r="AT932" s="18" t="str">
        <f t="shared" si="327"/>
        <v>High</v>
      </c>
      <c r="AU932" s="16" t="str">
        <f t="shared" si="328"/>
        <v>Warning</v>
      </c>
      <c r="AV932" s="17">
        <f t="shared" si="329"/>
        <v>462.72283236994218</v>
      </c>
    </row>
    <row r="933" spans="1:48">
      <c r="A933">
        <v>932</v>
      </c>
      <c r="B933" s="2">
        <v>46157</v>
      </c>
      <c r="C933" t="s">
        <v>26</v>
      </c>
      <c r="D933" t="s">
        <v>77</v>
      </c>
      <c r="E933" t="s">
        <v>84</v>
      </c>
      <c r="F933" t="s">
        <v>42</v>
      </c>
      <c r="G933" t="s">
        <v>103</v>
      </c>
      <c r="H933" t="s">
        <v>1035</v>
      </c>
      <c r="I933" t="s">
        <v>63</v>
      </c>
      <c r="J933" s="4">
        <v>534</v>
      </c>
      <c r="K933" s="4">
        <v>483</v>
      </c>
      <c r="L933" s="4">
        <v>456</v>
      </c>
      <c r="M933" s="4">
        <v>27</v>
      </c>
      <c r="N933" s="4">
        <v>10</v>
      </c>
      <c r="O933" s="4">
        <v>0</v>
      </c>
      <c r="P933" t="s">
        <v>39</v>
      </c>
      <c r="Q933" s="4">
        <v>57</v>
      </c>
      <c r="R933" s="4">
        <v>55</v>
      </c>
      <c r="S933" s="4">
        <v>67.099999999999994</v>
      </c>
      <c r="T933" s="5">
        <v>2.0299999999999998</v>
      </c>
      <c r="U933" s="5">
        <v>17.91</v>
      </c>
      <c r="V933" s="43">
        <v>13509.53</v>
      </c>
      <c r="W933" s="5">
        <v>7.71</v>
      </c>
      <c r="X933" s="6" t="s">
        <v>34</v>
      </c>
      <c r="Y933" s="4">
        <v>9</v>
      </c>
      <c r="Z933" s="43">
        <v>21579.53</v>
      </c>
      <c r="AA933" s="8">
        <f t="shared" si="308"/>
        <v>0.9044943820224719</v>
      </c>
      <c r="AB933" s="8">
        <f t="shared" si="309"/>
        <v>5.5900621118012424E-2</v>
      </c>
      <c r="AC933" s="8">
        <f t="shared" si="310"/>
        <v>2.0703933747412008E-2</v>
      </c>
      <c r="AD933" s="8">
        <f t="shared" si="311"/>
        <v>0.94409937888198758</v>
      </c>
      <c r="AE933" s="11">
        <f t="shared" si="312"/>
        <v>0</v>
      </c>
      <c r="AF933" s="11">
        <f t="shared" si="313"/>
        <v>65.454545454545453</v>
      </c>
      <c r="AG933" s="11">
        <f t="shared" si="314"/>
        <v>7.3791666666666664</v>
      </c>
      <c r="AH933" s="13">
        <f t="shared" si="315"/>
        <v>8.4550000000000001</v>
      </c>
      <c r="AI933">
        <f t="shared" si="316"/>
        <v>8.4550000000000001</v>
      </c>
      <c r="AJ933" s="14">
        <f t="shared" si="317"/>
        <v>1</v>
      </c>
      <c r="AK933">
        <f t="shared" si="318"/>
        <v>63.157894736842103</v>
      </c>
      <c r="AL933" s="8">
        <f t="shared" si="319"/>
        <v>1.0363636363636364</v>
      </c>
      <c r="AM933" s="8">
        <f t="shared" si="320"/>
        <v>0.94409937888198758</v>
      </c>
      <c r="AN933" s="16">
        <f t="shared" si="321"/>
        <v>0.97843026538678712</v>
      </c>
      <c r="AO933" s="16">
        <f t="shared" si="322"/>
        <v>0.8568031678110225</v>
      </c>
      <c r="AP933" s="17">
        <f t="shared" si="323"/>
        <v>13509.53</v>
      </c>
      <c r="AQ933" s="17">
        <f t="shared" si="324"/>
        <v>27.970041407867495</v>
      </c>
      <c r="AR933" s="17">
        <f t="shared" si="325"/>
        <v>8069.9999999999982</v>
      </c>
      <c r="AS933" s="17">
        <f t="shared" si="326"/>
        <v>16.708074534161486</v>
      </c>
      <c r="AT933" s="18" t="str">
        <f t="shared" si="327"/>
        <v>Low</v>
      </c>
      <c r="AU933" s="16" t="str">
        <f t="shared" si="328"/>
        <v>Normal</v>
      </c>
      <c r="AV933" s="17">
        <f t="shared" si="329"/>
        <v>279.70041407867495</v>
      </c>
    </row>
    <row r="934" spans="1:48">
      <c r="A934">
        <v>933</v>
      </c>
      <c r="B934" s="2">
        <v>46176</v>
      </c>
      <c r="C934" t="s">
        <v>46</v>
      </c>
      <c r="D934" t="s">
        <v>40</v>
      </c>
      <c r="E934" t="s">
        <v>67</v>
      </c>
      <c r="F934" t="s">
        <v>42</v>
      </c>
      <c r="G934" t="s">
        <v>58</v>
      </c>
      <c r="H934" t="s">
        <v>1036</v>
      </c>
      <c r="I934" t="s">
        <v>53</v>
      </c>
      <c r="J934" s="4">
        <v>847</v>
      </c>
      <c r="K934" s="4">
        <v>878</v>
      </c>
      <c r="L934" s="4">
        <v>853</v>
      </c>
      <c r="M934" s="4">
        <v>25</v>
      </c>
      <c r="N934" s="4">
        <v>7</v>
      </c>
      <c r="O934" s="4">
        <v>8</v>
      </c>
      <c r="P934" t="s">
        <v>33</v>
      </c>
      <c r="Q934" s="4">
        <v>49</v>
      </c>
      <c r="R934" s="4">
        <v>52</v>
      </c>
      <c r="S934" s="4">
        <v>72.400000000000006</v>
      </c>
      <c r="T934" s="5">
        <v>1.31</v>
      </c>
      <c r="U934" s="5">
        <v>26.49</v>
      </c>
      <c r="V934" s="43">
        <v>18294.62</v>
      </c>
      <c r="W934" s="5">
        <v>10.47</v>
      </c>
      <c r="X934" s="6" t="s">
        <v>34</v>
      </c>
      <c r="Y934" s="4">
        <v>4</v>
      </c>
      <c r="Z934" s="43">
        <v>32188.77</v>
      </c>
      <c r="AA934" s="8">
        <f t="shared" si="308"/>
        <v>1.0365997638724911</v>
      </c>
      <c r="AB934" s="8">
        <f t="shared" si="309"/>
        <v>2.847380410022779E-2</v>
      </c>
      <c r="AC934" s="8">
        <f t="shared" si="310"/>
        <v>7.972665148063782E-3</v>
      </c>
      <c r="AD934" s="8">
        <f t="shared" si="311"/>
        <v>0.97152619589977218</v>
      </c>
      <c r="AE934" s="11">
        <f t="shared" si="312"/>
        <v>0.13333333333333333</v>
      </c>
      <c r="AF934" s="11">
        <f t="shared" si="313"/>
        <v>69.230769230769226</v>
      </c>
      <c r="AG934" s="11">
        <f t="shared" si="314"/>
        <v>12.682222222222222</v>
      </c>
      <c r="AH934" s="13">
        <f t="shared" si="315"/>
        <v>11.395277777777778</v>
      </c>
      <c r="AI934">
        <f t="shared" si="316"/>
        <v>11.528611111111111</v>
      </c>
      <c r="AJ934" s="14">
        <f t="shared" si="317"/>
        <v>0.98843457099486787</v>
      </c>
      <c r="AK934">
        <f t="shared" si="318"/>
        <v>73.469387755102048</v>
      </c>
      <c r="AL934" s="8">
        <f t="shared" si="319"/>
        <v>0.94230769230769218</v>
      </c>
      <c r="AM934" s="8">
        <f t="shared" si="320"/>
        <v>0.97152619589977218</v>
      </c>
      <c r="AN934" s="16">
        <f t="shared" si="321"/>
        <v>0.90488872796286324</v>
      </c>
      <c r="AO934" s="16">
        <f t="shared" si="322"/>
        <v>0.85501453402314365</v>
      </c>
      <c r="AP934" s="17">
        <f t="shared" si="323"/>
        <v>18294.62</v>
      </c>
      <c r="AQ934" s="17">
        <f t="shared" si="324"/>
        <v>20.836697038724374</v>
      </c>
      <c r="AR934" s="17">
        <f t="shared" si="325"/>
        <v>13894.150000000001</v>
      </c>
      <c r="AS934" s="17">
        <f t="shared" si="326"/>
        <v>15.8247722095672</v>
      </c>
      <c r="AT934" s="18" t="str">
        <f t="shared" si="327"/>
        <v>Low</v>
      </c>
      <c r="AU934" s="16" t="str">
        <f t="shared" si="328"/>
        <v>Normal</v>
      </c>
      <c r="AV934" s="17">
        <f t="shared" si="329"/>
        <v>145.85687927107062</v>
      </c>
    </row>
    <row r="935" spans="1:48">
      <c r="A935">
        <v>934</v>
      </c>
      <c r="B935" s="2">
        <v>46056</v>
      </c>
      <c r="C935" t="s">
        <v>26</v>
      </c>
      <c r="D935" t="s">
        <v>27</v>
      </c>
      <c r="E935" t="s">
        <v>35</v>
      </c>
      <c r="F935" t="s">
        <v>29</v>
      </c>
      <c r="G935" t="s">
        <v>47</v>
      </c>
      <c r="H935" t="s">
        <v>1037</v>
      </c>
      <c r="I935" t="s">
        <v>197</v>
      </c>
      <c r="J935" s="4">
        <v>625</v>
      </c>
      <c r="K935" s="4">
        <v>607</v>
      </c>
      <c r="L935" s="4">
        <v>566</v>
      </c>
      <c r="M935" s="4">
        <v>41</v>
      </c>
      <c r="N935" s="4">
        <v>16</v>
      </c>
      <c r="O935" s="4">
        <v>35</v>
      </c>
      <c r="P935" t="s">
        <v>81</v>
      </c>
      <c r="Q935" s="4">
        <v>64</v>
      </c>
      <c r="R935" s="4">
        <v>66</v>
      </c>
      <c r="S935" s="4">
        <v>68.400000000000006</v>
      </c>
      <c r="T935" s="5">
        <v>2.31</v>
      </c>
      <c r="U935" s="5">
        <v>22.39</v>
      </c>
      <c r="V935" s="43">
        <v>18076.7</v>
      </c>
      <c r="W935" s="5">
        <v>8.5</v>
      </c>
      <c r="X935" s="6" t="s">
        <v>34</v>
      </c>
      <c r="Y935" s="4">
        <v>5</v>
      </c>
      <c r="Z935" s="43">
        <v>28561.13</v>
      </c>
      <c r="AA935" s="8">
        <f t="shared" si="308"/>
        <v>0.97119999999999995</v>
      </c>
      <c r="AB935" s="8">
        <f t="shared" si="309"/>
        <v>6.7545304777594725E-2</v>
      </c>
      <c r="AC935" s="8">
        <f t="shared" si="310"/>
        <v>2.6359143327841845E-2</v>
      </c>
      <c r="AD935" s="8">
        <f t="shared" si="311"/>
        <v>0.93245469522240532</v>
      </c>
      <c r="AE935" s="11">
        <f t="shared" si="312"/>
        <v>0.58333333333333337</v>
      </c>
      <c r="AF935" s="11">
        <f t="shared" si="313"/>
        <v>54.545454545454547</v>
      </c>
      <c r="AG935" s="11">
        <f t="shared" si="314"/>
        <v>11.128333333333334</v>
      </c>
      <c r="AH935" s="13">
        <f t="shared" si="315"/>
        <v>10.527777777777777</v>
      </c>
      <c r="AI935">
        <f t="shared" si="316"/>
        <v>11.111111111111111</v>
      </c>
      <c r="AJ935" s="14">
        <f t="shared" si="317"/>
        <v>0.9474999999999999</v>
      </c>
      <c r="AK935">
        <f t="shared" si="318"/>
        <v>56.25</v>
      </c>
      <c r="AL935" s="8">
        <f t="shared" si="319"/>
        <v>0.96969696969696972</v>
      </c>
      <c r="AM935" s="8">
        <f t="shared" si="320"/>
        <v>0.93245469522240532</v>
      </c>
      <c r="AN935" s="16">
        <f t="shared" si="321"/>
        <v>0.85672807148919172</v>
      </c>
      <c r="AO935" s="16">
        <f t="shared" si="322"/>
        <v>0.85427014306881943</v>
      </c>
      <c r="AP935" s="17">
        <f t="shared" si="323"/>
        <v>18076.7</v>
      </c>
      <c r="AQ935" s="17">
        <f t="shared" si="324"/>
        <v>29.78039538714992</v>
      </c>
      <c r="AR935" s="17">
        <f t="shared" si="325"/>
        <v>10484.43</v>
      </c>
      <c r="AS935" s="17">
        <f t="shared" si="326"/>
        <v>17.272537067545304</v>
      </c>
      <c r="AT935" s="18" t="str">
        <f t="shared" si="327"/>
        <v>Medium</v>
      </c>
      <c r="AU935" s="16" t="str">
        <f t="shared" si="328"/>
        <v>Normal</v>
      </c>
      <c r="AV935" s="17">
        <f t="shared" si="329"/>
        <v>476.48632619439871</v>
      </c>
    </row>
    <row r="936" spans="1:48">
      <c r="A936">
        <v>935</v>
      </c>
      <c r="B936" s="2">
        <v>46121</v>
      </c>
      <c r="C936" t="s">
        <v>46</v>
      </c>
      <c r="D936" t="s">
        <v>108</v>
      </c>
      <c r="E936" t="s">
        <v>109</v>
      </c>
      <c r="F936" t="s">
        <v>57</v>
      </c>
      <c r="G936" t="s">
        <v>58</v>
      </c>
      <c r="H936" t="s">
        <v>1038</v>
      </c>
      <c r="I936" t="s">
        <v>154</v>
      </c>
      <c r="J936" s="4">
        <v>687</v>
      </c>
      <c r="K936" s="4">
        <v>566</v>
      </c>
      <c r="L936" s="4">
        <v>496</v>
      </c>
      <c r="M936" s="4">
        <v>70</v>
      </c>
      <c r="N936" s="4">
        <v>15</v>
      </c>
      <c r="O936" s="4">
        <v>40</v>
      </c>
      <c r="P936" t="s">
        <v>54</v>
      </c>
      <c r="Q936" s="4">
        <v>49</v>
      </c>
      <c r="R936" s="4">
        <v>52</v>
      </c>
      <c r="S936" s="4">
        <v>71.7</v>
      </c>
      <c r="T936" s="5">
        <v>3.06</v>
      </c>
      <c r="U936" s="5">
        <v>23.81</v>
      </c>
      <c r="V936" s="43">
        <v>12495.76</v>
      </c>
      <c r="W936" s="5">
        <v>8.41</v>
      </c>
      <c r="X936" s="6" t="s">
        <v>50</v>
      </c>
      <c r="Y936" s="4">
        <v>45</v>
      </c>
      <c r="Z936" s="43">
        <v>18301.77</v>
      </c>
      <c r="AA936" s="8">
        <f t="shared" si="308"/>
        <v>0.82387190684133915</v>
      </c>
      <c r="AB936" s="8">
        <f t="shared" si="309"/>
        <v>0.12367491166077739</v>
      </c>
      <c r="AC936" s="8">
        <f t="shared" si="310"/>
        <v>2.6501766784452298E-2</v>
      </c>
      <c r="AD936" s="8">
        <f t="shared" si="311"/>
        <v>0.87632508833922262</v>
      </c>
      <c r="AE936" s="11">
        <f t="shared" si="312"/>
        <v>0.66666666666666663</v>
      </c>
      <c r="AF936" s="11">
        <f t="shared" si="313"/>
        <v>69.230769230769226</v>
      </c>
      <c r="AG936" s="11">
        <f t="shared" si="314"/>
        <v>8.1755555555555564</v>
      </c>
      <c r="AH936" s="13">
        <f t="shared" si="315"/>
        <v>8.6841666666666679</v>
      </c>
      <c r="AI936">
        <f t="shared" si="316"/>
        <v>9.350833333333334</v>
      </c>
      <c r="AJ936" s="14">
        <f t="shared" si="317"/>
        <v>0.9287051064967472</v>
      </c>
      <c r="AK936">
        <f t="shared" si="318"/>
        <v>73.469387755102048</v>
      </c>
      <c r="AL936" s="8">
        <f t="shared" si="319"/>
        <v>0.94230769230769218</v>
      </c>
      <c r="AM936" s="8">
        <f t="shared" si="320"/>
        <v>0.87632508833922262</v>
      </c>
      <c r="AN936" s="16">
        <f t="shared" si="321"/>
        <v>0.76689483923270396</v>
      </c>
      <c r="AO936" s="16">
        <f t="shared" si="322"/>
        <v>0.85423290172911681</v>
      </c>
      <c r="AP936" s="17">
        <f t="shared" si="323"/>
        <v>12495.76</v>
      </c>
      <c r="AQ936" s="17">
        <f t="shared" si="324"/>
        <v>22.07731448763251</v>
      </c>
      <c r="AR936" s="17">
        <f t="shared" si="325"/>
        <v>5806.01</v>
      </c>
      <c r="AS936" s="17">
        <f t="shared" si="326"/>
        <v>10.257968197879858</v>
      </c>
      <c r="AT936" s="18" t="str">
        <f t="shared" si="327"/>
        <v>High</v>
      </c>
      <c r="AU936" s="16" t="str">
        <f t="shared" si="328"/>
        <v>Warning</v>
      </c>
      <c r="AV936" s="17">
        <f t="shared" si="329"/>
        <v>331.15971731448764</v>
      </c>
    </row>
    <row r="937" spans="1:48">
      <c r="A937">
        <v>936</v>
      </c>
      <c r="B937" s="2">
        <v>46082</v>
      </c>
      <c r="C937" t="s">
        <v>46</v>
      </c>
      <c r="D937" t="s">
        <v>40</v>
      </c>
      <c r="E937" t="s">
        <v>67</v>
      </c>
      <c r="F937" t="s">
        <v>42</v>
      </c>
      <c r="G937" t="s">
        <v>58</v>
      </c>
      <c r="H937" t="s">
        <v>1039</v>
      </c>
      <c r="I937" t="s">
        <v>94</v>
      </c>
      <c r="J937" s="4">
        <v>829</v>
      </c>
      <c r="K937" s="4">
        <v>742</v>
      </c>
      <c r="L937" s="4">
        <v>723</v>
      </c>
      <c r="M937" s="4">
        <v>19</v>
      </c>
      <c r="N937" s="4">
        <v>4</v>
      </c>
      <c r="O937" s="4">
        <v>39</v>
      </c>
      <c r="P937" t="s">
        <v>76</v>
      </c>
      <c r="Q937" s="4">
        <v>49</v>
      </c>
      <c r="R937" s="4">
        <v>48</v>
      </c>
      <c r="S937" s="4">
        <v>73.7</v>
      </c>
      <c r="T937" s="5">
        <v>2.66</v>
      </c>
      <c r="U937" s="5">
        <v>29.97</v>
      </c>
      <c r="V937" s="43">
        <v>16403.45</v>
      </c>
      <c r="W937" s="5">
        <v>8.6199999999999992</v>
      </c>
      <c r="X937" s="6" t="s">
        <v>45</v>
      </c>
      <c r="Y937" s="4">
        <v>44</v>
      </c>
      <c r="Z937" s="43">
        <v>28270.39</v>
      </c>
      <c r="AA937" s="8">
        <f t="shared" si="308"/>
        <v>0.89505428226779249</v>
      </c>
      <c r="AB937" s="8">
        <f t="shared" si="309"/>
        <v>2.5606469002695417E-2</v>
      </c>
      <c r="AC937" s="8">
        <f t="shared" si="310"/>
        <v>5.3908355795148251E-3</v>
      </c>
      <c r="AD937" s="8">
        <f t="shared" si="311"/>
        <v>0.97439353099730464</v>
      </c>
      <c r="AE937" s="11">
        <f t="shared" si="312"/>
        <v>0.65</v>
      </c>
      <c r="AF937" s="11">
        <f t="shared" si="313"/>
        <v>75</v>
      </c>
      <c r="AG937" s="11">
        <f t="shared" si="314"/>
        <v>9.8933333333333326</v>
      </c>
      <c r="AH937" s="13">
        <f t="shared" si="315"/>
        <v>10.633611111111112</v>
      </c>
      <c r="AI937">
        <f t="shared" si="316"/>
        <v>11.283611111111112</v>
      </c>
      <c r="AJ937" s="14">
        <f t="shared" si="317"/>
        <v>0.94239432805691636</v>
      </c>
      <c r="AK937">
        <f t="shared" si="318"/>
        <v>73.469387755102048</v>
      </c>
      <c r="AL937" s="8">
        <f t="shared" si="319"/>
        <v>1.0208333333333333</v>
      </c>
      <c r="AM937" s="8">
        <f t="shared" si="320"/>
        <v>0.97439353099730464</v>
      </c>
      <c r="AN937" s="16">
        <f t="shared" si="321"/>
        <v>0.93739341475944449</v>
      </c>
      <c r="AO937" s="16">
        <f t="shared" si="322"/>
        <v>0.85557656422906148</v>
      </c>
      <c r="AP937" s="17">
        <f t="shared" si="323"/>
        <v>16403.45</v>
      </c>
      <c r="AQ937" s="17">
        <f t="shared" si="324"/>
        <v>22.107075471698113</v>
      </c>
      <c r="AR937" s="17">
        <f t="shared" si="325"/>
        <v>11866.939999999999</v>
      </c>
      <c r="AS937" s="17">
        <f t="shared" si="326"/>
        <v>15.993180592991912</v>
      </c>
      <c r="AT937" s="18" t="str">
        <f t="shared" si="327"/>
        <v>High</v>
      </c>
      <c r="AU937" s="16" t="str">
        <f t="shared" si="328"/>
        <v>Normal</v>
      </c>
      <c r="AV937" s="17">
        <f t="shared" si="329"/>
        <v>88.428301886792454</v>
      </c>
    </row>
    <row r="938" spans="1:48">
      <c r="A938">
        <v>937</v>
      </c>
      <c r="B938" s="2">
        <v>46094</v>
      </c>
      <c r="C938" t="s">
        <v>26</v>
      </c>
      <c r="D938" t="s">
        <v>77</v>
      </c>
      <c r="E938" t="s">
        <v>78</v>
      </c>
      <c r="F938" t="s">
        <v>42</v>
      </c>
      <c r="G938" t="s">
        <v>30</v>
      </c>
      <c r="H938" t="s">
        <v>1040</v>
      </c>
      <c r="I938" t="s">
        <v>53</v>
      </c>
      <c r="J938" s="4">
        <v>753</v>
      </c>
      <c r="K938" s="4">
        <v>703</v>
      </c>
      <c r="L938" s="4">
        <v>676</v>
      </c>
      <c r="M938" s="4">
        <v>27</v>
      </c>
      <c r="N938" s="4">
        <v>7</v>
      </c>
      <c r="O938" s="4">
        <v>23</v>
      </c>
      <c r="P938" t="s">
        <v>61</v>
      </c>
      <c r="Q938" s="4">
        <v>42</v>
      </c>
      <c r="R938" s="4">
        <v>45</v>
      </c>
      <c r="S938" s="4">
        <v>69.3</v>
      </c>
      <c r="T938" s="5">
        <v>2.27</v>
      </c>
      <c r="U938" s="5">
        <v>22.76</v>
      </c>
      <c r="V938" s="43">
        <v>12647.02</v>
      </c>
      <c r="W938" s="5">
        <v>6.76</v>
      </c>
      <c r="X938" s="6" t="s">
        <v>34</v>
      </c>
      <c r="Y938" s="4">
        <v>10</v>
      </c>
      <c r="Z938" s="43">
        <v>21037.86</v>
      </c>
      <c r="AA938" s="8">
        <f t="shared" si="308"/>
        <v>0.93359893758300128</v>
      </c>
      <c r="AB938" s="8">
        <f t="shared" si="309"/>
        <v>3.8406827880512091E-2</v>
      </c>
      <c r="AC938" s="8">
        <f t="shared" si="310"/>
        <v>9.9573257467994308E-3</v>
      </c>
      <c r="AD938" s="8">
        <f t="shared" si="311"/>
        <v>0.96159317211948792</v>
      </c>
      <c r="AE938" s="11">
        <f t="shared" si="312"/>
        <v>0.38333333333333336</v>
      </c>
      <c r="AF938" s="11">
        <f t="shared" si="313"/>
        <v>80</v>
      </c>
      <c r="AG938" s="11">
        <f t="shared" si="314"/>
        <v>8.7874999999999996</v>
      </c>
      <c r="AH938" s="13">
        <f t="shared" si="315"/>
        <v>8.4016666666666673</v>
      </c>
      <c r="AI938">
        <f t="shared" si="316"/>
        <v>8.7850000000000001</v>
      </c>
      <c r="AJ938" s="14">
        <f t="shared" si="317"/>
        <v>0.95636501612597236</v>
      </c>
      <c r="AK938">
        <f t="shared" si="318"/>
        <v>85.714285714285708</v>
      </c>
      <c r="AL938" s="8">
        <f t="shared" si="319"/>
        <v>0.93333333333333335</v>
      </c>
      <c r="AM938" s="8">
        <f t="shared" si="320"/>
        <v>0.96159317211948792</v>
      </c>
      <c r="AN938" s="16">
        <f t="shared" si="321"/>
        <v>0.85832513158996704</v>
      </c>
      <c r="AO938" s="16">
        <f t="shared" si="322"/>
        <v>0.85429817593952428</v>
      </c>
      <c r="AP938" s="17">
        <f t="shared" si="323"/>
        <v>12647.02</v>
      </c>
      <c r="AQ938" s="17">
        <f t="shared" si="324"/>
        <v>17.990071123755335</v>
      </c>
      <c r="AR938" s="17">
        <f t="shared" si="325"/>
        <v>8390.84</v>
      </c>
      <c r="AS938" s="17">
        <f t="shared" si="326"/>
        <v>11.935761024182076</v>
      </c>
      <c r="AT938" s="18" t="str">
        <f t="shared" si="327"/>
        <v>Low</v>
      </c>
      <c r="AU938" s="16" t="str">
        <f t="shared" si="328"/>
        <v>Normal</v>
      </c>
      <c r="AV938" s="17">
        <f t="shared" si="329"/>
        <v>125.93049786628734</v>
      </c>
    </row>
    <row r="939" spans="1:48">
      <c r="A939">
        <v>938</v>
      </c>
      <c r="B939" s="2">
        <v>46075</v>
      </c>
      <c r="C939" t="s">
        <v>46</v>
      </c>
      <c r="D939" t="s">
        <v>40</v>
      </c>
      <c r="E939" t="s">
        <v>74</v>
      </c>
      <c r="F939" t="s">
        <v>42</v>
      </c>
      <c r="G939" t="s">
        <v>47</v>
      </c>
      <c r="H939" t="s">
        <v>1041</v>
      </c>
      <c r="I939" t="s">
        <v>111</v>
      </c>
      <c r="J939" s="4">
        <v>596</v>
      </c>
      <c r="K939" s="4">
        <v>543</v>
      </c>
      <c r="L939" s="4">
        <v>508</v>
      </c>
      <c r="M939" s="4">
        <v>35</v>
      </c>
      <c r="N939" s="4">
        <v>12</v>
      </c>
      <c r="O939" s="4">
        <v>0</v>
      </c>
      <c r="P939" t="s">
        <v>39</v>
      </c>
      <c r="Q939" s="4">
        <v>64</v>
      </c>
      <c r="R939" s="4">
        <v>67</v>
      </c>
      <c r="S939" s="4">
        <v>67.400000000000006</v>
      </c>
      <c r="T939" s="5">
        <v>1.23</v>
      </c>
      <c r="U939" s="5">
        <v>19.079999999999998</v>
      </c>
      <c r="V939" s="43">
        <v>17807.810000000001</v>
      </c>
      <c r="W939" s="5">
        <v>6.56</v>
      </c>
      <c r="X939" s="6" t="s">
        <v>45</v>
      </c>
      <c r="Y939" s="4">
        <v>14</v>
      </c>
      <c r="Z939" s="43">
        <v>26021.3</v>
      </c>
      <c r="AA939" s="8">
        <f t="shared" si="308"/>
        <v>0.91107382550335569</v>
      </c>
      <c r="AB939" s="8">
        <f t="shared" si="309"/>
        <v>6.4456721915285453E-2</v>
      </c>
      <c r="AC939" s="8">
        <f t="shared" si="310"/>
        <v>2.2099447513812154E-2</v>
      </c>
      <c r="AD939" s="8">
        <f t="shared" si="311"/>
        <v>0.9355432780847146</v>
      </c>
      <c r="AE939" s="11">
        <f t="shared" si="312"/>
        <v>0</v>
      </c>
      <c r="AF939" s="11">
        <f t="shared" si="313"/>
        <v>53.731343283582092</v>
      </c>
      <c r="AG939" s="11">
        <f t="shared" si="314"/>
        <v>10.105833333333333</v>
      </c>
      <c r="AH939" s="13">
        <f t="shared" si="315"/>
        <v>10.595555555555556</v>
      </c>
      <c r="AI939">
        <f t="shared" si="316"/>
        <v>10.595555555555556</v>
      </c>
      <c r="AJ939" s="14">
        <f t="shared" si="317"/>
        <v>1</v>
      </c>
      <c r="AK939">
        <f t="shared" si="318"/>
        <v>56.25</v>
      </c>
      <c r="AL939" s="8">
        <f t="shared" si="319"/>
        <v>0.95522388059701502</v>
      </c>
      <c r="AM939" s="8">
        <f t="shared" si="320"/>
        <v>0.9355432780847146</v>
      </c>
      <c r="AN939" s="16">
        <f t="shared" si="321"/>
        <v>0.89365328055853344</v>
      </c>
      <c r="AO939" s="16">
        <f t="shared" si="322"/>
        <v>0.85423425600856484</v>
      </c>
      <c r="AP939" s="17">
        <f t="shared" si="323"/>
        <v>17807.810000000001</v>
      </c>
      <c r="AQ939" s="17">
        <f t="shared" si="324"/>
        <v>32.795230202578274</v>
      </c>
      <c r="AR939" s="17">
        <f t="shared" si="325"/>
        <v>8213.489999999998</v>
      </c>
      <c r="AS939" s="17">
        <f t="shared" si="326"/>
        <v>15.126132596685078</v>
      </c>
      <c r="AT939" s="18" t="str">
        <f t="shared" si="327"/>
        <v>Low</v>
      </c>
      <c r="AU939" s="16" t="str">
        <f t="shared" si="328"/>
        <v>Normal</v>
      </c>
      <c r="AV939" s="17">
        <f t="shared" si="329"/>
        <v>393.54276243093932</v>
      </c>
    </row>
    <row r="940" spans="1:48">
      <c r="A940">
        <v>939</v>
      </c>
      <c r="B940" s="2">
        <v>46060</v>
      </c>
      <c r="C940" t="s">
        <v>26</v>
      </c>
      <c r="D940" t="s">
        <v>77</v>
      </c>
      <c r="E940" t="s">
        <v>84</v>
      </c>
      <c r="F940" t="s">
        <v>29</v>
      </c>
      <c r="G940" t="s">
        <v>103</v>
      </c>
      <c r="H940" t="s">
        <v>1042</v>
      </c>
      <c r="I940" t="s">
        <v>132</v>
      </c>
      <c r="J940" s="4">
        <v>605</v>
      </c>
      <c r="K940" s="4">
        <v>615</v>
      </c>
      <c r="L940" s="4">
        <v>576</v>
      </c>
      <c r="M940" s="4">
        <v>39</v>
      </c>
      <c r="N940" s="4">
        <v>11</v>
      </c>
      <c r="O940" s="4">
        <v>0</v>
      </c>
      <c r="P940" t="s">
        <v>39</v>
      </c>
      <c r="Q940" s="4">
        <v>57</v>
      </c>
      <c r="R940" s="4">
        <v>58</v>
      </c>
      <c r="S940" s="4">
        <v>69.599999999999994</v>
      </c>
      <c r="T940" s="5">
        <v>2.17</v>
      </c>
      <c r="U940" s="5">
        <v>19.5</v>
      </c>
      <c r="V940" s="43">
        <v>16633.59</v>
      </c>
      <c r="W940" s="5">
        <v>8.5399999999999991</v>
      </c>
      <c r="X940" s="6" t="s">
        <v>89</v>
      </c>
      <c r="Y940" s="4">
        <v>5</v>
      </c>
      <c r="Z940" s="43">
        <v>26744.49</v>
      </c>
      <c r="AA940" s="8">
        <f t="shared" si="308"/>
        <v>1.0165289256198347</v>
      </c>
      <c r="AB940" s="8">
        <f t="shared" si="309"/>
        <v>6.3414634146341464E-2</v>
      </c>
      <c r="AC940" s="8">
        <f t="shared" si="310"/>
        <v>1.7886178861788619E-2</v>
      </c>
      <c r="AD940" s="8">
        <f t="shared" si="311"/>
        <v>0.93658536585365859</v>
      </c>
      <c r="AE940" s="11">
        <f t="shared" si="312"/>
        <v>0</v>
      </c>
      <c r="AF940" s="11">
        <f t="shared" si="313"/>
        <v>62.068965517241381</v>
      </c>
      <c r="AG940" s="11">
        <f t="shared" si="314"/>
        <v>9.9083333333333332</v>
      </c>
      <c r="AH940" s="13">
        <f t="shared" si="315"/>
        <v>9.5791666666666675</v>
      </c>
      <c r="AI940">
        <f t="shared" si="316"/>
        <v>9.5791666666666675</v>
      </c>
      <c r="AJ940" s="14">
        <f t="shared" si="317"/>
        <v>1</v>
      </c>
      <c r="AK940">
        <f t="shared" si="318"/>
        <v>63.157894736842103</v>
      </c>
      <c r="AL940" s="8">
        <f t="shared" si="319"/>
        <v>0.98275862068965525</v>
      </c>
      <c r="AM940" s="8">
        <f t="shared" si="320"/>
        <v>0.93658536585365859</v>
      </c>
      <c r="AN940" s="16">
        <f t="shared" si="321"/>
        <v>0.92043734230445762</v>
      </c>
      <c r="AO940" s="16">
        <f t="shared" si="322"/>
        <v>0.85359846529001682</v>
      </c>
      <c r="AP940" s="17">
        <f t="shared" si="323"/>
        <v>16633.59</v>
      </c>
      <c r="AQ940" s="17">
        <f t="shared" si="324"/>
        <v>27.046487804878048</v>
      </c>
      <c r="AR940" s="17">
        <f t="shared" si="325"/>
        <v>10110.900000000001</v>
      </c>
      <c r="AS940" s="17">
        <f t="shared" si="326"/>
        <v>16.44048780487805</v>
      </c>
      <c r="AT940" s="18" t="str">
        <f t="shared" si="327"/>
        <v>Low</v>
      </c>
      <c r="AU940" s="16" t="str">
        <f t="shared" si="328"/>
        <v>Normal</v>
      </c>
      <c r="AV940" s="17">
        <f t="shared" si="329"/>
        <v>297.5113658536585</v>
      </c>
    </row>
    <row r="941" spans="1:48">
      <c r="A941">
        <v>940</v>
      </c>
      <c r="B941" s="2">
        <v>46040</v>
      </c>
      <c r="C941" t="s">
        <v>46</v>
      </c>
      <c r="D941" t="s">
        <v>108</v>
      </c>
      <c r="E941" t="s">
        <v>109</v>
      </c>
      <c r="F941" t="s">
        <v>42</v>
      </c>
      <c r="G941" t="s">
        <v>30</v>
      </c>
      <c r="H941" t="s">
        <v>1043</v>
      </c>
      <c r="I941" t="s">
        <v>111</v>
      </c>
      <c r="J941" s="4">
        <v>976</v>
      </c>
      <c r="K941" s="4">
        <v>828</v>
      </c>
      <c r="L941" s="4">
        <v>707</v>
      </c>
      <c r="M941" s="4">
        <v>121</v>
      </c>
      <c r="N941" s="4">
        <v>48</v>
      </c>
      <c r="O941" s="4">
        <v>68</v>
      </c>
      <c r="P941" t="s">
        <v>73</v>
      </c>
      <c r="Q941" s="4">
        <v>42</v>
      </c>
      <c r="R941" s="4">
        <v>44</v>
      </c>
      <c r="S941" s="4">
        <v>67</v>
      </c>
      <c r="T941" s="5">
        <v>3.91</v>
      </c>
      <c r="U941" s="5">
        <v>27.65</v>
      </c>
      <c r="V941" s="43">
        <v>15727.12</v>
      </c>
      <c r="W941" s="5">
        <v>7.16</v>
      </c>
      <c r="X941" s="6" t="s">
        <v>50</v>
      </c>
      <c r="Y941" s="4">
        <v>67</v>
      </c>
      <c r="Z941" s="43">
        <v>22325.3</v>
      </c>
      <c r="AA941" s="8">
        <f t="shared" si="308"/>
        <v>0.84836065573770492</v>
      </c>
      <c r="AB941" s="8">
        <f t="shared" si="309"/>
        <v>0.1461352657004831</v>
      </c>
      <c r="AC941" s="8">
        <f t="shared" si="310"/>
        <v>5.7971014492753624E-2</v>
      </c>
      <c r="AD941" s="8">
        <f t="shared" si="311"/>
        <v>0.85386473429951693</v>
      </c>
      <c r="AE941" s="11">
        <f t="shared" si="312"/>
        <v>1.1333333333333333</v>
      </c>
      <c r="AF941" s="11">
        <f t="shared" si="313"/>
        <v>81.818181818181813</v>
      </c>
      <c r="AG941" s="11">
        <f t="shared" si="314"/>
        <v>10.119999999999999</v>
      </c>
      <c r="AH941" s="13">
        <f t="shared" si="315"/>
        <v>10.253333333333334</v>
      </c>
      <c r="AI941">
        <f t="shared" si="316"/>
        <v>11.386666666666667</v>
      </c>
      <c r="AJ941" s="14">
        <f t="shared" si="317"/>
        <v>0.90046838407494145</v>
      </c>
      <c r="AK941">
        <f t="shared" si="318"/>
        <v>85.714285714285708</v>
      </c>
      <c r="AL941" s="8">
        <f t="shared" si="319"/>
        <v>0.95454545454545459</v>
      </c>
      <c r="AM941" s="8">
        <f t="shared" si="320"/>
        <v>0.85386473429951693</v>
      </c>
      <c r="AN941" s="16">
        <f t="shared" si="321"/>
        <v>0.73392918853538958</v>
      </c>
      <c r="AO941" s="16">
        <f t="shared" si="322"/>
        <v>0.85250274599469811</v>
      </c>
      <c r="AP941" s="17">
        <f t="shared" si="323"/>
        <v>15727.12</v>
      </c>
      <c r="AQ941" s="17">
        <f t="shared" si="324"/>
        <v>18.994106280193236</v>
      </c>
      <c r="AR941" s="17">
        <f t="shared" si="325"/>
        <v>6598.1799999999985</v>
      </c>
      <c r="AS941" s="17">
        <f t="shared" si="326"/>
        <v>7.9688164251207709</v>
      </c>
      <c r="AT941" s="18" t="str">
        <f t="shared" si="327"/>
        <v>High</v>
      </c>
      <c r="AU941" s="16" t="str">
        <f t="shared" si="328"/>
        <v>Warning</v>
      </c>
      <c r="AV941" s="17">
        <f t="shared" si="329"/>
        <v>911.71710144927533</v>
      </c>
    </row>
    <row r="942" spans="1:48">
      <c r="A942">
        <v>941</v>
      </c>
      <c r="B942" s="2">
        <v>46140</v>
      </c>
      <c r="C942" t="s">
        <v>46</v>
      </c>
      <c r="D942" t="s">
        <v>40</v>
      </c>
      <c r="E942" t="s">
        <v>41</v>
      </c>
      <c r="F942" t="s">
        <v>57</v>
      </c>
      <c r="G942" t="s">
        <v>30</v>
      </c>
      <c r="H942" t="s">
        <v>1044</v>
      </c>
      <c r="I942" t="s">
        <v>197</v>
      </c>
      <c r="J942" s="4">
        <v>818</v>
      </c>
      <c r="K942" s="4">
        <v>737</v>
      </c>
      <c r="L942" s="4">
        <v>698</v>
      </c>
      <c r="M942" s="4">
        <v>39</v>
      </c>
      <c r="N942" s="4">
        <v>15</v>
      </c>
      <c r="O942" s="4">
        <v>27</v>
      </c>
      <c r="P942" t="s">
        <v>81</v>
      </c>
      <c r="Q942" s="4">
        <v>42</v>
      </c>
      <c r="R942" s="4">
        <v>45</v>
      </c>
      <c r="S942" s="4">
        <v>66.099999999999994</v>
      </c>
      <c r="T942" s="5">
        <v>1.17</v>
      </c>
      <c r="U942" s="5">
        <v>29.41</v>
      </c>
      <c r="V942" s="43">
        <v>13635.57</v>
      </c>
      <c r="W942" s="5">
        <v>7.36</v>
      </c>
      <c r="X942" s="6" t="s">
        <v>34</v>
      </c>
      <c r="Y942" s="4">
        <v>18</v>
      </c>
      <c r="Z942" s="43">
        <v>22177.17</v>
      </c>
      <c r="AA942" s="8">
        <f t="shared" si="308"/>
        <v>0.90097799511002441</v>
      </c>
      <c r="AB942" s="8">
        <f t="shared" si="309"/>
        <v>5.2917232021709636E-2</v>
      </c>
      <c r="AC942" s="8">
        <f t="shared" si="310"/>
        <v>2.0352781546811399E-2</v>
      </c>
      <c r="AD942" s="8">
        <f t="shared" si="311"/>
        <v>0.94708276797829039</v>
      </c>
      <c r="AE942" s="11">
        <f t="shared" si="312"/>
        <v>0.45</v>
      </c>
      <c r="AF942" s="11">
        <f t="shared" si="313"/>
        <v>80</v>
      </c>
      <c r="AG942" s="11">
        <f t="shared" si="314"/>
        <v>9.2125000000000004</v>
      </c>
      <c r="AH942" s="13">
        <f t="shared" si="315"/>
        <v>9.0933333333333337</v>
      </c>
      <c r="AI942">
        <f t="shared" si="316"/>
        <v>9.543333333333333</v>
      </c>
      <c r="AJ942" s="14">
        <f t="shared" si="317"/>
        <v>0.95284666433810694</v>
      </c>
      <c r="AK942">
        <f t="shared" si="318"/>
        <v>85.714285714285708</v>
      </c>
      <c r="AL942" s="8">
        <f t="shared" si="319"/>
        <v>0.93333333333333335</v>
      </c>
      <c r="AM942" s="8">
        <f t="shared" si="320"/>
        <v>0.94708276797829039</v>
      </c>
      <c r="AN942" s="16">
        <f t="shared" si="321"/>
        <v>0.84226301256553426</v>
      </c>
      <c r="AO942" s="16">
        <f t="shared" si="322"/>
        <v>0.85447897195235334</v>
      </c>
      <c r="AP942" s="17">
        <f t="shared" si="323"/>
        <v>13635.57</v>
      </c>
      <c r="AQ942" s="17">
        <f t="shared" si="324"/>
        <v>18.501451831750337</v>
      </c>
      <c r="AR942" s="17">
        <f t="shared" si="325"/>
        <v>8541.5999999999985</v>
      </c>
      <c r="AS942" s="17">
        <f t="shared" si="326"/>
        <v>11.58968792401628</v>
      </c>
      <c r="AT942" s="18" t="str">
        <f t="shared" si="327"/>
        <v>Low</v>
      </c>
      <c r="AU942" s="16" t="str">
        <f t="shared" si="328"/>
        <v>Warning</v>
      </c>
      <c r="AV942" s="17">
        <f t="shared" si="329"/>
        <v>277.52177747625507</v>
      </c>
    </row>
    <row r="943" spans="1:48">
      <c r="A943">
        <v>942</v>
      </c>
      <c r="B943" s="2">
        <v>46115</v>
      </c>
      <c r="C943" t="s">
        <v>46</v>
      </c>
      <c r="D943" t="s">
        <v>55</v>
      </c>
      <c r="E943" t="s">
        <v>98</v>
      </c>
      <c r="F943" t="s">
        <v>29</v>
      </c>
      <c r="G943" t="s">
        <v>103</v>
      </c>
      <c r="H943" t="s">
        <v>1045</v>
      </c>
      <c r="I943" t="s">
        <v>143</v>
      </c>
      <c r="J943" s="4">
        <v>758</v>
      </c>
      <c r="K943" s="4">
        <v>721</v>
      </c>
      <c r="L943" s="4">
        <v>627</v>
      </c>
      <c r="M943" s="4">
        <v>94</v>
      </c>
      <c r="N943" s="4">
        <v>22</v>
      </c>
      <c r="O943" s="4">
        <v>43</v>
      </c>
      <c r="P943" t="s">
        <v>33</v>
      </c>
      <c r="Q943" s="4">
        <v>57</v>
      </c>
      <c r="R943" s="4">
        <v>61</v>
      </c>
      <c r="S943" s="4">
        <v>71.3</v>
      </c>
      <c r="T943" s="5">
        <v>3.39</v>
      </c>
      <c r="U943" s="5">
        <v>29.05</v>
      </c>
      <c r="V943" s="43">
        <v>18723.29</v>
      </c>
      <c r="W943" s="5">
        <v>9.4</v>
      </c>
      <c r="X943" s="6" t="s">
        <v>50</v>
      </c>
      <c r="Y943" s="4">
        <v>48</v>
      </c>
      <c r="Z943" s="43">
        <v>28718.12</v>
      </c>
      <c r="AA943" s="8">
        <f t="shared" si="308"/>
        <v>0.95118733509234832</v>
      </c>
      <c r="AB943" s="8">
        <f t="shared" si="309"/>
        <v>0.13037447988904299</v>
      </c>
      <c r="AC943" s="8">
        <f t="shared" si="310"/>
        <v>3.0513176144244106E-2</v>
      </c>
      <c r="AD943" s="8">
        <f t="shared" si="311"/>
        <v>0.86962552011095695</v>
      </c>
      <c r="AE943" s="11">
        <f t="shared" si="312"/>
        <v>0.71666666666666667</v>
      </c>
      <c r="AF943" s="11">
        <f t="shared" si="313"/>
        <v>59.016393442622949</v>
      </c>
      <c r="AG943" s="11">
        <f t="shared" si="314"/>
        <v>12.216944444444444</v>
      </c>
      <c r="AH943" s="13">
        <f t="shared" si="315"/>
        <v>11.285</v>
      </c>
      <c r="AI943">
        <f t="shared" si="316"/>
        <v>12.001666666666667</v>
      </c>
      <c r="AJ943" s="14">
        <f t="shared" si="317"/>
        <v>0.94028607137897513</v>
      </c>
      <c r="AK943">
        <f t="shared" si="318"/>
        <v>63.157894736842103</v>
      </c>
      <c r="AL943" s="8">
        <f t="shared" si="319"/>
        <v>0.93442622950819676</v>
      </c>
      <c r="AM943" s="8">
        <f t="shared" si="320"/>
        <v>0.86962552011095695</v>
      </c>
      <c r="AN943" s="16">
        <f t="shared" si="321"/>
        <v>0.76407730394973272</v>
      </c>
      <c r="AO943" s="16">
        <f t="shared" si="322"/>
        <v>0.85468602211145195</v>
      </c>
      <c r="AP943" s="17">
        <f t="shared" si="323"/>
        <v>18723.29</v>
      </c>
      <c r="AQ943" s="17">
        <f t="shared" si="324"/>
        <v>25.96850208044383</v>
      </c>
      <c r="AR943" s="17">
        <f t="shared" si="325"/>
        <v>9994.8299999999981</v>
      </c>
      <c r="AS943" s="17">
        <f t="shared" si="326"/>
        <v>13.862454923717056</v>
      </c>
      <c r="AT943" s="18" t="str">
        <f t="shared" si="327"/>
        <v>High</v>
      </c>
      <c r="AU943" s="16" t="str">
        <f t="shared" si="328"/>
        <v>Warning</v>
      </c>
      <c r="AV943" s="17">
        <f t="shared" si="329"/>
        <v>571.30704576976427</v>
      </c>
    </row>
    <row r="944" spans="1:48">
      <c r="A944">
        <v>943</v>
      </c>
      <c r="B944" s="2">
        <v>46092</v>
      </c>
      <c r="C944" t="s">
        <v>46</v>
      </c>
      <c r="D944" t="s">
        <v>27</v>
      </c>
      <c r="E944" t="s">
        <v>28</v>
      </c>
      <c r="F944" t="s">
        <v>57</v>
      </c>
      <c r="G944" t="s">
        <v>58</v>
      </c>
      <c r="H944" t="s">
        <v>1046</v>
      </c>
      <c r="I944" t="s">
        <v>96</v>
      </c>
      <c r="J944" s="4">
        <v>848</v>
      </c>
      <c r="K944" s="4">
        <v>763</v>
      </c>
      <c r="L944" s="4">
        <v>717</v>
      </c>
      <c r="M944" s="4">
        <v>46</v>
      </c>
      <c r="N944" s="4">
        <v>14</v>
      </c>
      <c r="O944" s="4">
        <v>14</v>
      </c>
      <c r="P944" t="s">
        <v>61</v>
      </c>
      <c r="Q944" s="4">
        <v>49</v>
      </c>
      <c r="R944" s="4">
        <v>51</v>
      </c>
      <c r="S944" s="4">
        <v>75.099999999999994</v>
      </c>
      <c r="T944" s="5">
        <v>0.72</v>
      </c>
      <c r="U944" s="5">
        <v>28.07</v>
      </c>
      <c r="V944" s="43">
        <v>16690.18</v>
      </c>
      <c r="W944" s="5">
        <v>7.1</v>
      </c>
      <c r="X944" s="6" t="s">
        <v>45</v>
      </c>
      <c r="Y944" s="4">
        <v>22</v>
      </c>
      <c r="Z944" s="43">
        <v>27005.27</v>
      </c>
      <c r="AA944" s="8">
        <f t="shared" si="308"/>
        <v>0.89976415094339623</v>
      </c>
      <c r="AB944" s="8">
        <f t="shared" si="309"/>
        <v>6.0288335517693317E-2</v>
      </c>
      <c r="AC944" s="8">
        <f t="shared" si="310"/>
        <v>1.834862385321101E-2</v>
      </c>
      <c r="AD944" s="8">
        <f t="shared" si="311"/>
        <v>0.9397116644823067</v>
      </c>
      <c r="AE944" s="11">
        <f t="shared" si="312"/>
        <v>0.23333333333333334</v>
      </c>
      <c r="AF944" s="11">
        <f t="shared" si="313"/>
        <v>70.588235294117652</v>
      </c>
      <c r="AG944" s="11">
        <f t="shared" si="314"/>
        <v>10.809166666666666</v>
      </c>
      <c r="AH944" s="13">
        <f t="shared" si="315"/>
        <v>11.308888888888889</v>
      </c>
      <c r="AI944">
        <f t="shared" si="316"/>
        <v>11.542222222222222</v>
      </c>
      <c r="AJ944" s="14">
        <f t="shared" si="317"/>
        <v>0.97978436657681944</v>
      </c>
      <c r="AK944">
        <f t="shared" si="318"/>
        <v>73.469387755102048</v>
      </c>
      <c r="AL944" s="8">
        <f t="shared" si="319"/>
        <v>0.96078431372549022</v>
      </c>
      <c r="AM944" s="8">
        <f t="shared" si="320"/>
        <v>0.9397116644823067</v>
      </c>
      <c r="AN944" s="16">
        <f t="shared" si="321"/>
        <v>0.88460833528495353</v>
      </c>
      <c r="AO944" s="16">
        <f t="shared" si="322"/>
        <v>0.85624824139010236</v>
      </c>
      <c r="AP944" s="17">
        <f t="shared" si="323"/>
        <v>16690.18</v>
      </c>
      <c r="AQ944" s="17">
        <f t="shared" si="324"/>
        <v>21.874416775884665</v>
      </c>
      <c r="AR944" s="17">
        <f t="shared" si="325"/>
        <v>10315.09</v>
      </c>
      <c r="AS944" s="17">
        <f t="shared" si="326"/>
        <v>13.519121887287024</v>
      </c>
      <c r="AT944" s="18" t="str">
        <f t="shared" si="327"/>
        <v>Low</v>
      </c>
      <c r="AU944" s="16" t="str">
        <f t="shared" si="328"/>
        <v>Normal</v>
      </c>
      <c r="AV944" s="17">
        <f t="shared" si="329"/>
        <v>306.2418348623853</v>
      </c>
    </row>
    <row r="945" spans="1:48">
      <c r="A945">
        <v>944</v>
      </c>
      <c r="B945" s="2">
        <v>46039</v>
      </c>
      <c r="C945" t="s">
        <v>46</v>
      </c>
      <c r="D945" t="s">
        <v>40</v>
      </c>
      <c r="E945" t="s">
        <v>74</v>
      </c>
      <c r="F945" t="s">
        <v>29</v>
      </c>
      <c r="G945" t="s">
        <v>103</v>
      </c>
      <c r="H945" t="s">
        <v>1047</v>
      </c>
      <c r="I945" t="s">
        <v>134</v>
      </c>
      <c r="J945" s="4">
        <v>650</v>
      </c>
      <c r="K945" s="4">
        <v>686</v>
      </c>
      <c r="L945" s="4">
        <v>648</v>
      </c>
      <c r="M945" s="4">
        <v>38</v>
      </c>
      <c r="N945" s="4">
        <v>11</v>
      </c>
      <c r="O945" s="4">
        <v>23</v>
      </c>
      <c r="P945" t="s">
        <v>33</v>
      </c>
      <c r="Q945" s="4">
        <v>57</v>
      </c>
      <c r="R945" s="4">
        <v>61</v>
      </c>
      <c r="S945" s="4">
        <v>73</v>
      </c>
      <c r="T945" s="5">
        <v>2.41</v>
      </c>
      <c r="U945" s="5">
        <v>25.49</v>
      </c>
      <c r="V945" s="43">
        <v>19905.18</v>
      </c>
      <c r="W945" s="5">
        <v>9.99</v>
      </c>
      <c r="X945" s="6" t="s">
        <v>34</v>
      </c>
      <c r="Y945" s="4">
        <v>18</v>
      </c>
      <c r="Z945" s="43">
        <v>29183.71</v>
      </c>
      <c r="AA945" s="8">
        <f t="shared" si="308"/>
        <v>1.0553846153846154</v>
      </c>
      <c r="AB945" s="8">
        <f t="shared" si="309"/>
        <v>5.5393586005830907E-2</v>
      </c>
      <c r="AC945" s="8">
        <f t="shared" si="310"/>
        <v>1.6034985422740525E-2</v>
      </c>
      <c r="AD945" s="8">
        <f t="shared" si="311"/>
        <v>0.94460641399416911</v>
      </c>
      <c r="AE945" s="11">
        <f t="shared" si="312"/>
        <v>0.38333333333333336</v>
      </c>
      <c r="AF945" s="11">
        <f t="shared" si="313"/>
        <v>59.016393442622949</v>
      </c>
      <c r="AG945" s="11">
        <f t="shared" si="314"/>
        <v>11.623888888888889</v>
      </c>
      <c r="AH945" s="13">
        <f t="shared" si="315"/>
        <v>9.9083333333333332</v>
      </c>
      <c r="AI945">
        <f t="shared" si="316"/>
        <v>10.291666666666666</v>
      </c>
      <c r="AJ945" s="14">
        <f t="shared" si="317"/>
        <v>0.96275303643724697</v>
      </c>
      <c r="AK945">
        <f t="shared" si="318"/>
        <v>63.157894736842103</v>
      </c>
      <c r="AL945" s="8">
        <f t="shared" si="319"/>
        <v>0.93442622950819676</v>
      </c>
      <c r="AM945" s="8">
        <f t="shared" si="320"/>
        <v>0.94460641399416911</v>
      </c>
      <c r="AN945" s="16">
        <f t="shared" si="321"/>
        <v>0.84978841833977337</v>
      </c>
      <c r="AO945" s="16">
        <f t="shared" si="322"/>
        <v>0.85575069588317509</v>
      </c>
      <c r="AP945" s="17">
        <f t="shared" si="323"/>
        <v>19905.18</v>
      </c>
      <c r="AQ945" s="17">
        <f t="shared" si="324"/>
        <v>29.016297376093295</v>
      </c>
      <c r="AR945" s="17">
        <f t="shared" si="325"/>
        <v>9278.5299999999988</v>
      </c>
      <c r="AS945" s="17">
        <f t="shared" si="326"/>
        <v>13.525553935860056</v>
      </c>
      <c r="AT945" s="18" t="str">
        <f t="shared" si="327"/>
        <v>Low</v>
      </c>
      <c r="AU945" s="16" t="str">
        <f t="shared" si="328"/>
        <v>Warning</v>
      </c>
      <c r="AV945" s="17">
        <f t="shared" si="329"/>
        <v>319.17927113702626</v>
      </c>
    </row>
    <row r="946" spans="1:48">
      <c r="A946">
        <v>945</v>
      </c>
      <c r="B946" s="2">
        <v>46174</v>
      </c>
      <c r="C946" t="s">
        <v>46</v>
      </c>
      <c r="D946" t="s">
        <v>27</v>
      </c>
      <c r="E946" t="s">
        <v>51</v>
      </c>
      <c r="F946" t="s">
        <v>29</v>
      </c>
      <c r="G946" t="s">
        <v>103</v>
      </c>
      <c r="H946" t="s">
        <v>1048</v>
      </c>
      <c r="I946" t="s">
        <v>143</v>
      </c>
      <c r="J946" s="4">
        <v>681</v>
      </c>
      <c r="K946" s="4">
        <v>800</v>
      </c>
      <c r="L946" s="4">
        <v>770</v>
      </c>
      <c r="M946" s="4">
        <v>30</v>
      </c>
      <c r="N946" s="4">
        <v>12</v>
      </c>
      <c r="O946" s="4">
        <v>0</v>
      </c>
      <c r="P946" t="s">
        <v>39</v>
      </c>
      <c r="Q946" s="4">
        <v>57</v>
      </c>
      <c r="R946" s="4">
        <v>61</v>
      </c>
      <c r="S946" s="4">
        <v>78.7</v>
      </c>
      <c r="T946" s="5">
        <v>1.7</v>
      </c>
      <c r="U946" s="5">
        <v>30.56</v>
      </c>
      <c r="V946" s="43">
        <v>22704.92</v>
      </c>
      <c r="W946" s="5">
        <v>11.62</v>
      </c>
      <c r="X946" s="6" t="s">
        <v>34</v>
      </c>
      <c r="Y946" s="4">
        <v>22</v>
      </c>
      <c r="Z946" s="43">
        <v>36116.050000000003</v>
      </c>
      <c r="AA946" s="8">
        <f t="shared" si="308"/>
        <v>1.1747430249632893</v>
      </c>
      <c r="AB946" s="8">
        <f t="shared" si="309"/>
        <v>3.7499999999999999E-2</v>
      </c>
      <c r="AC946" s="8">
        <f t="shared" si="310"/>
        <v>1.4999999999999999E-2</v>
      </c>
      <c r="AD946" s="8">
        <f t="shared" si="311"/>
        <v>0.96250000000000002</v>
      </c>
      <c r="AE946" s="11">
        <f t="shared" si="312"/>
        <v>0</v>
      </c>
      <c r="AF946" s="11">
        <f t="shared" si="313"/>
        <v>59.016393442622949</v>
      </c>
      <c r="AG946" s="11">
        <f t="shared" si="314"/>
        <v>13.555555555555555</v>
      </c>
      <c r="AH946" s="13">
        <f t="shared" si="315"/>
        <v>10.782500000000001</v>
      </c>
      <c r="AI946">
        <f t="shared" si="316"/>
        <v>10.782500000000001</v>
      </c>
      <c r="AJ946" s="14">
        <f t="shared" si="317"/>
        <v>1</v>
      </c>
      <c r="AK946">
        <f t="shared" si="318"/>
        <v>63.157894736842103</v>
      </c>
      <c r="AL946" s="8">
        <f t="shared" si="319"/>
        <v>0.93442622950819676</v>
      </c>
      <c r="AM946" s="8">
        <f t="shared" si="320"/>
        <v>0.96250000000000002</v>
      </c>
      <c r="AN946" s="16">
        <f t="shared" si="321"/>
        <v>0.89938524590163937</v>
      </c>
      <c r="AO946" s="16">
        <f t="shared" si="322"/>
        <v>0.85585716512502152</v>
      </c>
      <c r="AP946" s="17">
        <f t="shared" si="323"/>
        <v>22704.92</v>
      </c>
      <c r="AQ946" s="17">
        <f t="shared" si="324"/>
        <v>28.381149999999998</v>
      </c>
      <c r="AR946" s="17">
        <f t="shared" si="325"/>
        <v>13411.130000000005</v>
      </c>
      <c r="AS946" s="17">
        <f t="shared" si="326"/>
        <v>16.763912500000007</v>
      </c>
      <c r="AT946" s="18" t="str">
        <f t="shared" si="327"/>
        <v>Low</v>
      </c>
      <c r="AU946" s="16" t="str">
        <f t="shared" si="328"/>
        <v>Normal</v>
      </c>
      <c r="AV946" s="17">
        <f t="shared" si="329"/>
        <v>340.57380000000001</v>
      </c>
    </row>
    <row r="947" spans="1:48">
      <c r="A947">
        <v>946</v>
      </c>
      <c r="B947" s="2">
        <v>46024</v>
      </c>
      <c r="C947" t="s">
        <v>46</v>
      </c>
      <c r="D947" t="s">
        <v>40</v>
      </c>
      <c r="E947" t="s">
        <v>74</v>
      </c>
      <c r="F947" t="s">
        <v>42</v>
      </c>
      <c r="G947" t="s">
        <v>47</v>
      </c>
      <c r="H947" t="s">
        <v>1049</v>
      </c>
      <c r="I947" t="s">
        <v>65</v>
      </c>
      <c r="J947" s="4">
        <v>673</v>
      </c>
      <c r="K947" s="4">
        <v>640</v>
      </c>
      <c r="L947" s="4">
        <v>599</v>
      </c>
      <c r="M947" s="4">
        <v>41</v>
      </c>
      <c r="N947" s="4">
        <v>10</v>
      </c>
      <c r="O947" s="4">
        <v>13</v>
      </c>
      <c r="P947" t="s">
        <v>73</v>
      </c>
      <c r="Q947" s="4">
        <v>64</v>
      </c>
      <c r="R947" s="4">
        <v>63</v>
      </c>
      <c r="S947" s="4">
        <v>67.3</v>
      </c>
      <c r="T947" s="5">
        <v>1.92</v>
      </c>
      <c r="U947" s="5">
        <v>21.03</v>
      </c>
      <c r="V947" s="43">
        <v>20227.48</v>
      </c>
      <c r="W947" s="5">
        <v>9.51</v>
      </c>
      <c r="X947" s="6" t="s">
        <v>45</v>
      </c>
      <c r="Y947" s="4">
        <v>12</v>
      </c>
      <c r="Z947" s="43">
        <v>31348.85</v>
      </c>
      <c r="AA947" s="8">
        <f t="shared" si="308"/>
        <v>0.95096582466567603</v>
      </c>
      <c r="AB947" s="8">
        <f t="shared" si="309"/>
        <v>6.4062499999999994E-2</v>
      </c>
      <c r="AC947" s="8">
        <f t="shared" si="310"/>
        <v>1.5625E-2</v>
      </c>
      <c r="AD947" s="8">
        <f t="shared" si="311"/>
        <v>0.93593749999999998</v>
      </c>
      <c r="AE947" s="11">
        <f t="shared" si="312"/>
        <v>0.21666666666666667</v>
      </c>
      <c r="AF947" s="11">
        <f t="shared" si="313"/>
        <v>57.142857142857146</v>
      </c>
      <c r="AG947" s="11">
        <f t="shared" si="314"/>
        <v>11.2</v>
      </c>
      <c r="AH947" s="13">
        <f t="shared" si="315"/>
        <v>11.747777777777777</v>
      </c>
      <c r="AI947">
        <f t="shared" si="316"/>
        <v>11.964444444444444</v>
      </c>
      <c r="AJ947" s="14">
        <f t="shared" si="317"/>
        <v>0.9818907875185735</v>
      </c>
      <c r="AK947">
        <f t="shared" si="318"/>
        <v>56.25</v>
      </c>
      <c r="AL947" s="8">
        <f t="shared" si="319"/>
        <v>1.0158730158730158</v>
      </c>
      <c r="AM947" s="8">
        <f t="shared" si="320"/>
        <v>0.93593749999999998</v>
      </c>
      <c r="AN947" s="16">
        <f t="shared" si="321"/>
        <v>0.9335755265454373</v>
      </c>
      <c r="AO947" s="16">
        <f t="shared" si="322"/>
        <v>0.85506574547453751</v>
      </c>
      <c r="AP947" s="17">
        <f t="shared" si="323"/>
        <v>20227.48</v>
      </c>
      <c r="AQ947" s="17">
        <f t="shared" si="324"/>
        <v>31.605437500000001</v>
      </c>
      <c r="AR947" s="17">
        <f t="shared" si="325"/>
        <v>11121.369999999999</v>
      </c>
      <c r="AS947" s="17">
        <f t="shared" si="326"/>
        <v>17.377140624999999</v>
      </c>
      <c r="AT947" s="18" t="str">
        <f t="shared" si="327"/>
        <v>Low</v>
      </c>
      <c r="AU947" s="16" t="str">
        <f t="shared" si="328"/>
        <v>Normal</v>
      </c>
      <c r="AV947" s="17">
        <f t="shared" si="329"/>
        <v>316.05437499999999</v>
      </c>
    </row>
    <row r="948" spans="1:48">
      <c r="A948">
        <v>947</v>
      </c>
      <c r="B948" s="2">
        <v>46139</v>
      </c>
      <c r="C948" t="s">
        <v>26</v>
      </c>
      <c r="D948" t="s">
        <v>77</v>
      </c>
      <c r="E948" t="s">
        <v>105</v>
      </c>
      <c r="F948" t="s">
        <v>29</v>
      </c>
      <c r="G948" t="s">
        <v>58</v>
      </c>
      <c r="H948" t="s">
        <v>1050</v>
      </c>
      <c r="I948" t="s">
        <v>49</v>
      </c>
      <c r="J948" s="4">
        <v>855</v>
      </c>
      <c r="K948" s="4">
        <v>786</v>
      </c>
      <c r="L948" s="4">
        <v>731</v>
      </c>
      <c r="M948" s="4">
        <v>55</v>
      </c>
      <c r="N948" s="4">
        <v>11</v>
      </c>
      <c r="O948" s="4">
        <v>33</v>
      </c>
      <c r="P948" t="s">
        <v>33</v>
      </c>
      <c r="Q948" s="4">
        <v>49</v>
      </c>
      <c r="R948" s="4">
        <v>54</v>
      </c>
      <c r="S948" s="4">
        <v>78.5</v>
      </c>
      <c r="T948" s="5">
        <v>2.63</v>
      </c>
      <c r="U948" s="5">
        <v>25.97</v>
      </c>
      <c r="V948" s="43">
        <v>18119.52</v>
      </c>
      <c r="W948" s="5">
        <v>7.28</v>
      </c>
      <c r="X948" s="6" t="s">
        <v>34</v>
      </c>
      <c r="Y948" s="4">
        <v>11</v>
      </c>
      <c r="Z948" s="43">
        <v>27511.77</v>
      </c>
      <c r="AA948" s="8">
        <f t="shared" si="308"/>
        <v>0.91929824561403506</v>
      </c>
      <c r="AB948" s="8">
        <f t="shared" si="309"/>
        <v>6.9974554707379136E-2</v>
      </c>
      <c r="AC948" s="8">
        <f t="shared" si="310"/>
        <v>1.3994910941475827E-2</v>
      </c>
      <c r="AD948" s="8">
        <f t="shared" si="311"/>
        <v>0.93002544529262088</v>
      </c>
      <c r="AE948" s="11">
        <f t="shared" si="312"/>
        <v>0.55000000000000004</v>
      </c>
      <c r="AF948" s="11">
        <f t="shared" si="313"/>
        <v>66.666666666666671</v>
      </c>
      <c r="AG948" s="11">
        <f t="shared" si="314"/>
        <v>11.79</v>
      </c>
      <c r="AH948" s="13">
        <f t="shared" si="315"/>
        <v>11.087499999999999</v>
      </c>
      <c r="AI948">
        <f t="shared" si="316"/>
        <v>11.637499999999999</v>
      </c>
      <c r="AJ948" s="14">
        <f t="shared" si="317"/>
        <v>0.95273899033297527</v>
      </c>
      <c r="AK948">
        <f t="shared" si="318"/>
        <v>73.469387755102048</v>
      </c>
      <c r="AL948" s="8">
        <f t="shared" si="319"/>
        <v>0.90740740740740744</v>
      </c>
      <c r="AM948" s="8">
        <f t="shared" si="320"/>
        <v>0.93002544529262088</v>
      </c>
      <c r="AN948" s="16">
        <f t="shared" si="321"/>
        <v>0.80402784597909815</v>
      </c>
      <c r="AO948" s="16">
        <f t="shared" si="322"/>
        <v>0.85361186063989136</v>
      </c>
      <c r="AP948" s="17">
        <f t="shared" si="323"/>
        <v>18119.52</v>
      </c>
      <c r="AQ948" s="17">
        <f t="shared" si="324"/>
        <v>23.052824427480918</v>
      </c>
      <c r="AR948" s="17">
        <f t="shared" si="325"/>
        <v>9392.25</v>
      </c>
      <c r="AS948" s="17">
        <f t="shared" si="326"/>
        <v>11.949427480916031</v>
      </c>
      <c r="AT948" s="18" t="str">
        <f t="shared" si="327"/>
        <v>High</v>
      </c>
      <c r="AU948" s="16" t="str">
        <f t="shared" si="328"/>
        <v>Warning</v>
      </c>
      <c r="AV948" s="17">
        <f t="shared" si="329"/>
        <v>253.58106870229008</v>
      </c>
    </row>
    <row r="949" spans="1:48">
      <c r="A949">
        <v>948</v>
      </c>
      <c r="B949" s="2">
        <v>46033</v>
      </c>
      <c r="C949" t="s">
        <v>46</v>
      </c>
      <c r="D949" t="s">
        <v>40</v>
      </c>
      <c r="E949" t="s">
        <v>74</v>
      </c>
      <c r="F949" t="s">
        <v>57</v>
      </c>
      <c r="G949" t="s">
        <v>58</v>
      </c>
      <c r="H949" t="s">
        <v>1051</v>
      </c>
      <c r="I949" t="s">
        <v>119</v>
      </c>
      <c r="J949" s="4">
        <v>888</v>
      </c>
      <c r="K949" s="4">
        <v>804</v>
      </c>
      <c r="L949" s="4">
        <v>756</v>
      </c>
      <c r="M949" s="4">
        <v>48</v>
      </c>
      <c r="N949" s="4">
        <v>12</v>
      </c>
      <c r="O949" s="4">
        <v>0</v>
      </c>
      <c r="P949" t="s">
        <v>39</v>
      </c>
      <c r="Q949" s="4">
        <v>49</v>
      </c>
      <c r="R949" s="4">
        <v>50</v>
      </c>
      <c r="S949" s="4">
        <v>70.599999999999994</v>
      </c>
      <c r="T949" s="5">
        <v>2.9</v>
      </c>
      <c r="U949" s="5">
        <v>32.770000000000003</v>
      </c>
      <c r="V949" s="43">
        <v>16848.89</v>
      </c>
      <c r="W949" s="5">
        <v>6.75</v>
      </c>
      <c r="X949" s="6" t="s">
        <v>34</v>
      </c>
      <c r="Y949" s="4">
        <v>25</v>
      </c>
      <c r="Z949" s="43">
        <v>29396.38</v>
      </c>
      <c r="AA949" s="8">
        <f t="shared" si="308"/>
        <v>0.90540540540540537</v>
      </c>
      <c r="AB949" s="8">
        <f t="shared" si="309"/>
        <v>5.9701492537313432E-2</v>
      </c>
      <c r="AC949" s="8">
        <f t="shared" si="310"/>
        <v>1.4925373134328358E-2</v>
      </c>
      <c r="AD949" s="8">
        <f t="shared" si="311"/>
        <v>0.94029850746268662</v>
      </c>
      <c r="AE949" s="11">
        <f t="shared" si="312"/>
        <v>0</v>
      </c>
      <c r="AF949" s="11">
        <f t="shared" si="313"/>
        <v>72</v>
      </c>
      <c r="AG949" s="11">
        <f t="shared" si="314"/>
        <v>11.166666666666666</v>
      </c>
      <c r="AH949" s="13">
        <f t="shared" si="315"/>
        <v>12.086666666666666</v>
      </c>
      <c r="AI949">
        <f t="shared" si="316"/>
        <v>12.086666666666666</v>
      </c>
      <c r="AJ949" s="14">
        <f t="shared" si="317"/>
        <v>1</v>
      </c>
      <c r="AK949">
        <f t="shared" si="318"/>
        <v>73.469387755102048</v>
      </c>
      <c r="AL949" s="8">
        <f t="shared" si="319"/>
        <v>0.97999999999999987</v>
      </c>
      <c r="AM949" s="8">
        <f t="shared" si="320"/>
        <v>0.94029850746268662</v>
      </c>
      <c r="AN949" s="16">
        <f t="shared" si="321"/>
        <v>0.92149253731343272</v>
      </c>
      <c r="AO949" s="16">
        <f t="shared" si="322"/>
        <v>0.85454740808632146</v>
      </c>
      <c r="AP949" s="17">
        <f t="shared" si="323"/>
        <v>16848.89</v>
      </c>
      <c r="AQ949" s="17">
        <f t="shared" si="324"/>
        <v>20.956330845771145</v>
      </c>
      <c r="AR949" s="17">
        <f t="shared" si="325"/>
        <v>12547.490000000002</v>
      </c>
      <c r="AS949" s="17">
        <f t="shared" si="326"/>
        <v>15.606330845771147</v>
      </c>
      <c r="AT949" s="18" t="str">
        <f t="shared" si="327"/>
        <v>Low</v>
      </c>
      <c r="AU949" s="16" t="str">
        <f t="shared" si="328"/>
        <v>Normal</v>
      </c>
      <c r="AV949" s="17">
        <f t="shared" si="329"/>
        <v>251.47597014925373</v>
      </c>
    </row>
    <row r="950" spans="1:48">
      <c r="A950">
        <v>949</v>
      </c>
      <c r="B950" s="2">
        <v>46036</v>
      </c>
      <c r="C950" t="s">
        <v>26</v>
      </c>
      <c r="D950" t="s">
        <v>77</v>
      </c>
      <c r="E950" t="s">
        <v>84</v>
      </c>
      <c r="F950" t="s">
        <v>57</v>
      </c>
      <c r="G950" t="s">
        <v>36</v>
      </c>
      <c r="H950" t="s">
        <v>1052</v>
      </c>
      <c r="I950" t="s">
        <v>129</v>
      </c>
      <c r="J950" s="4">
        <v>781</v>
      </c>
      <c r="K950" s="4">
        <v>682</v>
      </c>
      <c r="L950" s="4">
        <v>631</v>
      </c>
      <c r="M950" s="4">
        <v>51</v>
      </c>
      <c r="N950" s="4">
        <v>20</v>
      </c>
      <c r="O950" s="4">
        <v>22</v>
      </c>
      <c r="P950" t="s">
        <v>81</v>
      </c>
      <c r="Q950" s="4">
        <v>45</v>
      </c>
      <c r="R950" s="4">
        <v>47</v>
      </c>
      <c r="S950" s="4">
        <v>69.5</v>
      </c>
      <c r="T950" s="5">
        <v>2.2000000000000002</v>
      </c>
      <c r="U950" s="5">
        <v>24.25</v>
      </c>
      <c r="V950" s="43">
        <v>13231.79</v>
      </c>
      <c r="W950" s="5">
        <v>8.83</v>
      </c>
      <c r="X950" s="6" t="s">
        <v>34</v>
      </c>
      <c r="Y950" s="4">
        <v>29</v>
      </c>
      <c r="Z950" s="43">
        <v>22712.46</v>
      </c>
      <c r="AA950" s="8">
        <f t="shared" si="308"/>
        <v>0.87323943661971826</v>
      </c>
      <c r="AB950" s="8">
        <f t="shared" si="309"/>
        <v>7.4780058651026396E-2</v>
      </c>
      <c r="AC950" s="8">
        <f t="shared" si="310"/>
        <v>2.932551319648094E-2</v>
      </c>
      <c r="AD950" s="8">
        <f t="shared" si="311"/>
        <v>0.92521994134897356</v>
      </c>
      <c r="AE950" s="11">
        <f t="shared" si="312"/>
        <v>0.36666666666666664</v>
      </c>
      <c r="AF950" s="11">
        <f t="shared" si="313"/>
        <v>76.59574468085107</v>
      </c>
      <c r="AG950" s="11">
        <f t="shared" si="314"/>
        <v>8.9038888888888881</v>
      </c>
      <c r="AH950" s="13">
        <f t="shared" si="315"/>
        <v>9.3958333333333321</v>
      </c>
      <c r="AI950">
        <f t="shared" si="316"/>
        <v>9.7624999999999993</v>
      </c>
      <c r="AJ950" s="14">
        <f t="shared" si="317"/>
        <v>0.96244131455399051</v>
      </c>
      <c r="AK950">
        <f t="shared" si="318"/>
        <v>80</v>
      </c>
      <c r="AL950" s="8">
        <f t="shared" si="319"/>
        <v>0.95744680851063835</v>
      </c>
      <c r="AM950" s="8">
        <f t="shared" si="320"/>
        <v>0.92521994134897356</v>
      </c>
      <c r="AN950" s="16">
        <f t="shared" si="321"/>
        <v>0.85257756057779244</v>
      </c>
      <c r="AO950" s="16">
        <f t="shared" si="322"/>
        <v>0.85326000175503069</v>
      </c>
      <c r="AP950" s="17">
        <f t="shared" si="323"/>
        <v>13231.79</v>
      </c>
      <c r="AQ950" s="17">
        <f t="shared" si="324"/>
        <v>19.401451612903227</v>
      </c>
      <c r="AR950" s="17">
        <f t="shared" si="325"/>
        <v>9480.6699999999983</v>
      </c>
      <c r="AS950" s="17">
        <f t="shared" si="326"/>
        <v>13.901275659824044</v>
      </c>
      <c r="AT950" s="18" t="str">
        <f t="shared" si="327"/>
        <v>Medium</v>
      </c>
      <c r="AU950" s="16" t="str">
        <f t="shared" si="328"/>
        <v>Normal</v>
      </c>
      <c r="AV950" s="17">
        <f t="shared" si="329"/>
        <v>388.02903225806455</v>
      </c>
    </row>
    <row r="951" spans="1:48">
      <c r="A951">
        <v>950</v>
      </c>
      <c r="B951" s="2">
        <v>46183</v>
      </c>
      <c r="C951" t="s">
        <v>46</v>
      </c>
      <c r="D951" t="s">
        <v>108</v>
      </c>
      <c r="E951" t="s">
        <v>130</v>
      </c>
      <c r="F951" t="s">
        <v>42</v>
      </c>
      <c r="G951" t="s">
        <v>58</v>
      </c>
      <c r="H951" t="s">
        <v>1053</v>
      </c>
      <c r="I951" t="s">
        <v>63</v>
      </c>
      <c r="J951" s="4">
        <v>770</v>
      </c>
      <c r="K951" s="4">
        <v>613</v>
      </c>
      <c r="L951" s="4">
        <v>585</v>
      </c>
      <c r="M951" s="4">
        <v>28</v>
      </c>
      <c r="N951" s="4">
        <v>8</v>
      </c>
      <c r="O951" s="4">
        <v>22</v>
      </c>
      <c r="P951" t="s">
        <v>61</v>
      </c>
      <c r="Q951" s="4">
        <v>49</v>
      </c>
      <c r="R951" s="4">
        <v>52</v>
      </c>
      <c r="S951" s="4">
        <v>68.2</v>
      </c>
      <c r="T951" s="5">
        <v>2.2400000000000002</v>
      </c>
      <c r="U951" s="5">
        <v>25.95</v>
      </c>
      <c r="V951" s="43">
        <v>13453.25</v>
      </c>
      <c r="W951" s="5">
        <v>7.72</v>
      </c>
      <c r="X951" s="6" t="s">
        <v>45</v>
      </c>
      <c r="Y951" s="4">
        <v>25</v>
      </c>
      <c r="Z951" s="43">
        <v>21840.95</v>
      </c>
      <c r="AA951" s="8">
        <f t="shared" si="308"/>
        <v>0.79610389610389609</v>
      </c>
      <c r="AB951" s="8">
        <f t="shared" si="309"/>
        <v>4.5676998368678633E-2</v>
      </c>
      <c r="AC951" s="8">
        <f t="shared" si="310"/>
        <v>1.3050570962479609E-2</v>
      </c>
      <c r="AD951" s="8">
        <f t="shared" si="311"/>
        <v>0.95432300163132133</v>
      </c>
      <c r="AE951" s="11">
        <f t="shared" si="312"/>
        <v>0.36666666666666664</v>
      </c>
      <c r="AF951" s="11">
        <f t="shared" si="313"/>
        <v>69.230769230769226</v>
      </c>
      <c r="AG951" s="11">
        <f t="shared" si="314"/>
        <v>8.8544444444444448</v>
      </c>
      <c r="AH951" s="13">
        <f t="shared" si="315"/>
        <v>10.113888888888889</v>
      </c>
      <c r="AI951">
        <f t="shared" si="316"/>
        <v>10.480555555555556</v>
      </c>
      <c r="AJ951" s="14">
        <f t="shared" si="317"/>
        <v>0.96501457725947515</v>
      </c>
      <c r="AK951">
        <f t="shared" si="318"/>
        <v>73.469387755102048</v>
      </c>
      <c r="AL951" s="8">
        <f t="shared" si="319"/>
        <v>0.94230769230769218</v>
      </c>
      <c r="AM951" s="8">
        <f t="shared" si="320"/>
        <v>0.95432300163132133</v>
      </c>
      <c r="AN951" s="16">
        <f t="shared" si="321"/>
        <v>0.86780470752738259</v>
      </c>
      <c r="AO951" s="16">
        <f t="shared" si="322"/>
        <v>0.85327338295458444</v>
      </c>
      <c r="AP951" s="17">
        <f t="shared" si="323"/>
        <v>13453.25</v>
      </c>
      <c r="AQ951" s="17">
        <f t="shared" si="324"/>
        <v>21.946574225122347</v>
      </c>
      <c r="AR951" s="17">
        <f t="shared" si="325"/>
        <v>8387.7000000000007</v>
      </c>
      <c r="AS951" s="17">
        <f t="shared" si="326"/>
        <v>13.683034257748778</v>
      </c>
      <c r="AT951" s="18" t="str">
        <f t="shared" si="327"/>
        <v>Low</v>
      </c>
      <c r="AU951" s="16" t="str">
        <f t="shared" si="328"/>
        <v>Normal</v>
      </c>
      <c r="AV951" s="17">
        <f t="shared" si="329"/>
        <v>175.57259380097878</v>
      </c>
    </row>
    <row r="952" spans="1:48">
      <c r="A952">
        <v>951</v>
      </c>
      <c r="B952" s="2">
        <v>46053</v>
      </c>
      <c r="C952" t="s">
        <v>46</v>
      </c>
      <c r="D952" t="s">
        <v>55</v>
      </c>
      <c r="E952" t="s">
        <v>98</v>
      </c>
      <c r="F952" t="s">
        <v>29</v>
      </c>
      <c r="G952" t="s">
        <v>36</v>
      </c>
      <c r="H952" t="s">
        <v>1054</v>
      </c>
      <c r="I952" t="s">
        <v>44</v>
      </c>
      <c r="J952" s="4">
        <v>755</v>
      </c>
      <c r="K952" s="4">
        <v>769</v>
      </c>
      <c r="L952" s="4">
        <v>690</v>
      </c>
      <c r="M952" s="4">
        <v>79</v>
      </c>
      <c r="N952" s="4">
        <v>27</v>
      </c>
      <c r="O952" s="4">
        <v>44</v>
      </c>
      <c r="P952" t="s">
        <v>61</v>
      </c>
      <c r="Q952" s="4">
        <v>45</v>
      </c>
      <c r="R952" s="4">
        <v>46</v>
      </c>
      <c r="S952" s="4">
        <v>73.5</v>
      </c>
      <c r="T952" s="5">
        <v>2.63</v>
      </c>
      <c r="U952" s="5">
        <v>31.25</v>
      </c>
      <c r="V952" s="43">
        <v>15247.62</v>
      </c>
      <c r="W952" s="5">
        <v>7.92</v>
      </c>
      <c r="X952" s="6" t="s">
        <v>34</v>
      </c>
      <c r="Y952" s="4">
        <v>25</v>
      </c>
      <c r="Z952" s="43">
        <v>24663.72</v>
      </c>
      <c r="AA952" s="8">
        <f t="shared" si="308"/>
        <v>1.0185430463576159</v>
      </c>
      <c r="AB952" s="8">
        <f t="shared" si="309"/>
        <v>0.10273081924577374</v>
      </c>
      <c r="AC952" s="8">
        <f t="shared" si="310"/>
        <v>3.5110533159947985E-2</v>
      </c>
      <c r="AD952" s="8">
        <f t="shared" si="311"/>
        <v>0.89726918075422624</v>
      </c>
      <c r="AE952" s="11">
        <f t="shared" si="312"/>
        <v>0.73333333333333328</v>
      </c>
      <c r="AF952" s="11">
        <f t="shared" si="313"/>
        <v>78.260869565217391</v>
      </c>
      <c r="AG952" s="11">
        <f t="shared" si="314"/>
        <v>9.8261111111111106</v>
      </c>
      <c r="AH952" s="13">
        <f t="shared" si="315"/>
        <v>8.7041666666666675</v>
      </c>
      <c r="AI952">
        <f t="shared" si="316"/>
        <v>9.4375</v>
      </c>
      <c r="AJ952" s="14">
        <f t="shared" si="317"/>
        <v>0.92229580573951442</v>
      </c>
      <c r="AK952">
        <f t="shared" si="318"/>
        <v>80</v>
      </c>
      <c r="AL952" s="8">
        <f t="shared" si="319"/>
        <v>0.97826086956521741</v>
      </c>
      <c r="AM952" s="8">
        <f t="shared" si="320"/>
        <v>0.89726918075422624</v>
      </c>
      <c r="AN952" s="16">
        <f t="shared" si="321"/>
        <v>0.80955743676745406</v>
      </c>
      <c r="AO952" s="16">
        <f t="shared" si="322"/>
        <v>0.85298275646312849</v>
      </c>
      <c r="AP952" s="17">
        <f t="shared" si="323"/>
        <v>15247.62</v>
      </c>
      <c r="AQ952" s="17">
        <f t="shared" si="324"/>
        <v>19.827854356306894</v>
      </c>
      <c r="AR952" s="17">
        <f t="shared" si="325"/>
        <v>9416.1</v>
      </c>
      <c r="AS952" s="17">
        <f t="shared" si="326"/>
        <v>12.244603381014304</v>
      </c>
      <c r="AT952" s="18" t="str">
        <f t="shared" si="327"/>
        <v>High</v>
      </c>
      <c r="AU952" s="16" t="str">
        <f t="shared" si="328"/>
        <v>Warning</v>
      </c>
      <c r="AV952" s="17">
        <f t="shared" si="329"/>
        <v>535.35206762028611</v>
      </c>
    </row>
    <row r="953" spans="1:48">
      <c r="A953">
        <v>952</v>
      </c>
      <c r="B953" s="2">
        <v>46118</v>
      </c>
      <c r="C953" t="s">
        <v>26</v>
      </c>
      <c r="D953" t="s">
        <v>55</v>
      </c>
      <c r="E953" t="s">
        <v>98</v>
      </c>
      <c r="F953" t="s">
        <v>42</v>
      </c>
      <c r="G953" t="s">
        <v>58</v>
      </c>
      <c r="H953" t="s">
        <v>1055</v>
      </c>
      <c r="I953" t="s">
        <v>94</v>
      </c>
      <c r="J953" s="4">
        <v>841</v>
      </c>
      <c r="K953" s="4">
        <v>806</v>
      </c>
      <c r="L953" s="4">
        <v>735</v>
      </c>
      <c r="M953" s="4">
        <v>71</v>
      </c>
      <c r="N953" s="4">
        <v>15</v>
      </c>
      <c r="O953" s="4">
        <v>44</v>
      </c>
      <c r="P953" t="s">
        <v>54</v>
      </c>
      <c r="Q953" s="4">
        <v>49</v>
      </c>
      <c r="R953" s="4">
        <v>52</v>
      </c>
      <c r="S953" s="4">
        <v>68.2</v>
      </c>
      <c r="T953" s="5">
        <v>2.21</v>
      </c>
      <c r="U953" s="5">
        <v>32.9</v>
      </c>
      <c r="V953" s="43">
        <v>17827.259999999998</v>
      </c>
      <c r="W953" s="5">
        <v>8.9600000000000009</v>
      </c>
      <c r="X953" s="6" t="s">
        <v>50</v>
      </c>
      <c r="Y953" s="4">
        <v>32</v>
      </c>
      <c r="Z953" s="43">
        <v>27908.31</v>
      </c>
      <c r="AA953" s="8">
        <f t="shared" si="308"/>
        <v>0.95838287752675388</v>
      </c>
      <c r="AB953" s="8">
        <f t="shared" si="309"/>
        <v>8.8089330024813894E-2</v>
      </c>
      <c r="AC953" s="8">
        <f t="shared" si="310"/>
        <v>1.8610421836228287E-2</v>
      </c>
      <c r="AD953" s="8">
        <f t="shared" si="311"/>
        <v>0.91191066997518611</v>
      </c>
      <c r="AE953" s="11">
        <f t="shared" si="312"/>
        <v>0.73333333333333328</v>
      </c>
      <c r="AF953" s="11">
        <f t="shared" si="313"/>
        <v>69.230769230769226</v>
      </c>
      <c r="AG953" s="11">
        <f t="shared" si="314"/>
        <v>11.642222222222221</v>
      </c>
      <c r="AH953" s="13">
        <f t="shared" si="315"/>
        <v>10.713611111111112</v>
      </c>
      <c r="AI953">
        <f t="shared" si="316"/>
        <v>11.446944444444444</v>
      </c>
      <c r="AJ953" s="14">
        <f t="shared" si="317"/>
        <v>0.93593632458928877</v>
      </c>
      <c r="AK953">
        <f t="shared" si="318"/>
        <v>73.469387755102048</v>
      </c>
      <c r="AL953" s="8">
        <f t="shared" si="319"/>
        <v>0.94230769230769218</v>
      </c>
      <c r="AM953" s="8">
        <f t="shared" si="320"/>
        <v>0.91191066997518611</v>
      </c>
      <c r="AN953" s="16">
        <f t="shared" si="321"/>
        <v>0.80425049460973541</v>
      </c>
      <c r="AO953" s="16">
        <f t="shared" si="322"/>
        <v>0.85386898747732587</v>
      </c>
      <c r="AP953" s="17">
        <f t="shared" si="323"/>
        <v>17827.259999999998</v>
      </c>
      <c r="AQ953" s="17">
        <f t="shared" si="324"/>
        <v>22.118188585607939</v>
      </c>
      <c r="AR953" s="17">
        <f t="shared" si="325"/>
        <v>10081.050000000003</v>
      </c>
      <c r="AS953" s="17">
        <f t="shared" si="326"/>
        <v>12.507506203473948</v>
      </c>
      <c r="AT953" s="18" t="str">
        <f t="shared" si="327"/>
        <v>High</v>
      </c>
      <c r="AU953" s="16" t="str">
        <f t="shared" si="328"/>
        <v>Warning</v>
      </c>
      <c r="AV953" s="17">
        <f t="shared" si="329"/>
        <v>331.7728287841191</v>
      </c>
    </row>
    <row r="954" spans="1:48">
      <c r="A954">
        <v>953</v>
      </c>
      <c r="B954" s="2">
        <v>46179</v>
      </c>
      <c r="C954" t="s">
        <v>26</v>
      </c>
      <c r="D954" t="s">
        <v>40</v>
      </c>
      <c r="E954" t="s">
        <v>67</v>
      </c>
      <c r="F954" t="s">
        <v>42</v>
      </c>
      <c r="G954" t="s">
        <v>58</v>
      </c>
      <c r="H954" t="s">
        <v>1056</v>
      </c>
      <c r="I954" t="s">
        <v>44</v>
      </c>
      <c r="J954" s="4">
        <v>704</v>
      </c>
      <c r="K954" s="4">
        <v>725</v>
      </c>
      <c r="L954" s="4">
        <v>703</v>
      </c>
      <c r="M954" s="4">
        <v>22</v>
      </c>
      <c r="N954" s="4">
        <v>5</v>
      </c>
      <c r="O954" s="4">
        <v>5</v>
      </c>
      <c r="P954" t="s">
        <v>73</v>
      </c>
      <c r="Q954" s="4">
        <v>49</v>
      </c>
      <c r="R954" s="4">
        <v>51</v>
      </c>
      <c r="S954" s="4">
        <v>68.3</v>
      </c>
      <c r="T954" s="5">
        <v>2.68</v>
      </c>
      <c r="U954" s="5">
        <v>25.13</v>
      </c>
      <c r="V954" s="43">
        <v>15105.11</v>
      </c>
      <c r="W954" s="5">
        <v>9.42</v>
      </c>
      <c r="X954" s="6" t="s">
        <v>45</v>
      </c>
      <c r="Y954" s="4">
        <v>17</v>
      </c>
      <c r="Z954" s="43">
        <v>26238.59</v>
      </c>
      <c r="AA954" s="8">
        <f t="shared" si="308"/>
        <v>1.0298295454545454</v>
      </c>
      <c r="AB954" s="8">
        <f t="shared" si="309"/>
        <v>3.0344827586206897E-2</v>
      </c>
      <c r="AC954" s="8">
        <f t="shared" si="310"/>
        <v>6.8965517241379309E-3</v>
      </c>
      <c r="AD954" s="8">
        <f t="shared" si="311"/>
        <v>0.96965517241379307</v>
      </c>
      <c r="AE954" s="11">
        <f t="shared" si="312"/>
        <v>8.3333333333333329E-2</v>
      </c>
      <c r="AF954" s="11">
        <f t="shared" si="313"/>
        <v>70.588235294117652</v>
      </c>
      <c r="AG954" s="11">
        <f t="shared" si="314"/>
        <v>10.270833333333334</v>
      </c>
      <c r="AH954" s="13">
        <f t="shared" si="315"/>
        <v>9.4988888888888887</v>
      </c>
      <c r="AI954">
        <f t="shared" si="316"/>
        <v>9.5822222222222226</v>
      </c>
      <c r="AJ954" s="14">
        <f t="shared" si="317"/>
        <v>0.99130333951762517</v>
      </c>
      <c r="AK954">
        <f t="shared" si="318"/>
        <v>73.469387755102048</v>
      </c>
      <c r="AL954" s="8">
        <f t="shared" si="319"/>
        <v>0.96078431372549022</v>
      </c>
      <c r="AM954" s="8">
        <f t="shared" si="320"/>
        <v>0.96965517241379307</v>
      </c>
      <c r="AN954" s="16">
        <f t="shared" si="321"/>
        <v>0.92352741410043637</v>
      </c>
      <c r="AO954" s="16">
        <f t="shared" si="322"/>
        <v>0.85490270607873409</v>
      </c>
      <c r="AP954" s="17">
        <f t="shared" si="323"/>
        <v>15105.11</v>
      </c>
      <c r="AQ954" s="17">
        <f t="shared" si="324"/>
        <v>20.83463448275862</v>
      </c>
      <c r="AR954" s="17">
        <f t="shared" si="325"/>
        <v>11133.48</v>
      </c>
      <c r="AS954" s="17">
        <f t="shared" si="326"/>
        <v>15.356524137931034</v>
      </c>
      <c r="AT954" s="18" t="str">
        <f t="shared" si="327"/>
        <v>Low</v>
      </c>
      <c r="AU954" s="16" t="str">
        <f t="shared" si="328"/>
        <v>Normal</v>
      </c>
      <c r="AV954" s="17">
        <f t="shared" si="329"/>
        <v>104.1731724137931</v>
      </c>
    </row>
    <row r="955" spans="1:48">
      <c r="A955">
        <v>954</v>
      </c>
      <c r="B955" s="2">
        <v>46147</v>
      </c>
      <c r="C955" t="s">
        <v>46</v>
      </c>
      <c r="D955" t="s">
        <v>108</v>
      </c>
      <c r="E955" t="s">
        <v>146</v>
      </c>
      <c r="F955" t="s">
        <v>42</v>
      </c>
      <c r="G955" t="s">
        <v>30</v>
      </c>
      <c r="H955" t="s">
        <v>1057</v>
      </c>
      <c r="I955" t="s">
        <v>132</v>
      </c>
      <c r="J955" s="4">
        <v>927</v>
      </c>
      <c r="K955" s="4">
        <v>785</v>
      </c>
      <c r="L955" s="4">
        <v>713</v>
      </c>
      <c r="M955" s="4">
        <v>72</v>
      </c>
      <c r="N955" s="4">
        <v>19</v>
      </c>
      <c r="O955" s="4">
        <v>21</v>
      </c>
      <c r="P955" t="s">
        <v>33</v>
      </c>
      <c r="Q955" s="4">
        <v>42</v>
      </c>
      <c r="R955" s="4">
        <v>46</v>
      </c>
      <c r="S955" s="4">
        <v>74</v>
      </c>
      <c r="T955" s="5">
        <v>1.69</v>
      </c>
      <c r="U955" s="5">
        <v>32.26</v>
      </c>
      <c r="V955" s="43">
        <v>14916.37</v>
      </c>
      <c r="W955" s="5">
        <v>7.73</v>
      </c>
      <c r="X955" s="6" t="s">
        <v>89</v>
      </c>
      <c r="Y955" s="4">
        <v>36</v>
      </c>
      <c r="Z955" s="43">
        <v>22387.74</v>
      </c>
      <c r="AA955" s="8">
        <f t="shared" si="308"/>
        <v>0.84681769147788566</v>
      </c>
      <c r="AB955" s="8">
        <f t="shared" si="309"/>
        <v>9.171974522292993E-2</v>
      </c>
      <c r="AC955" s="8">
        <f t="shared" si="310"/>
        <v>2.4203821656050957E-2</v>
      </c>
      <c r="AD955" s="8">
        <f t="shared" si="311"/>
        <v>0.90828025477707008</v>
      </c>
      <c r="AE955" s="11">
        <f t="shared" si="312"/>
        <v>0.35</v>
      </c>
      <c r="AF955" s="11">
        <f t="shared" si="313"/>
        <v>78.260869565217391</v>
      </c>
      <c r="AG955" s="11">
        <f t="shared" si="314"/>
        <v>10.030555555555555</v>
      </c>
      <c r="AH955" s="13">
        <f t="shared" si="315"/>
        <v>10.465</v>
      </c>
      <c r="AI955">
        <f t="shared" si="316"/>
        <v>10.815</v>
      </c>
      <c r="AJ955" s="14">
        <f t="shared" si="317"/>
        <v>0.96763754045307449</v>
      </c>
      <c r="AK955">
        <f t="shared" si="318"/>
        <v>85.714285714285708</v>
      </c>
      <c r="AL955" s="8">
        <f t="shared" si="319"/>
        <v>0.91304347826086962</v>
      </c>
      <c r="AM955" s="8">
        <f t="shared" si="320"/>
        <v>0.90828025477707008</v>
      </c>
      <c r="AN955" s="16">
        <f t="shared" si="321"/>
        <v>0.80246119596809107</v>
      </c>
      <c r="AO955" s="16">
        <f t="shared" si="322"/>
        <v>0.85344260590805954</v>
      </c>
      <c r="AP955" s="17">
        <f t="shared" si="323"/>
        <v>14916.37</v>
      </c>
      <c r="AQ955" s="17">
        <f t="shared" si="324"/>
        <v>19.001745222929937</v>
      </c>
      <c r="AR955" s="17">
        <f t="shared" si="325"/>
        <v>7471.3700000000008</v>
      </c>
      <c r="AS955" s="17">
        <f t="shared" si="326"/>
        <v>9.5176687898089174</v>
      </c>
      <c r="AT955" s="18" t="str">
        <f t="shared" si="327"/>
        <v>Medium</v>
      </c>
      <c r="AU955" s="16" t="str">
        <f t="shared" si="328"/>
        <v>Warning</v>
      </c>
      <c r="AV955" s="17">
        <f t="shared" si="329"/>
        <v>361.03315923566879</v>
      </c>
    </row>
    <row r="956" spans="1:48">
      <c r="A956">
        <v>955</v>
      </c>
      <c r="B956" s="2">
        <v>46165</v>
      </c>
      <c r="C956" t="s">
        <v>26</v>
      </c>
      <c r="D956" t="s">
        <v>40</v>
      </c>
      <c r="E956" t="s">
        <v>41</v>
      </c>
      <c r="F956" t="s">
        <v>42</v>
      </c>
      <c r="G956" t="s">
        <v>30</v>
      </c>
      <c r="H956" t="s">
        <v>1058</v>
      </c>
      <c r="I956" t="s">
        <v>69</v>
      </c>
      <c r="J956" s="4">
        <v>932</v>
      </c>
      <c r="K956" s="4">
        <v>935</v>
      </c>
      <c r="L956" s="4">
        <v>900</v>
      </c>
      <c r="M956" s="4">
        <v>35</v>
      </c>
      <c r="N956" s="4">
        <v>13</v>
      </c>
      <c r="O956" s="4">
        <v>20</v>
      </c>
      <c r="P956" t="s">
        <v>76</v>
      </c>
      <c r="Q956" s="4">
        <v>42</v>
      </c>
      <c r="R956" s="4">
        <v>45</v>
      </c>
      <c r="S956" s="4">
        <v>70</v>
      </c>
      <c r="T956" s="5">
        <v>2.44</v>
      </c>
      <c r="U956" s="5">
        <v>28.98</v>
      </c>
      <c r="V956" s="43">
        <v>18291.45</v>
      </c>
      <c r="W956" s="5">
        <v>8.11</v>
      </c>
      <c r="X956" s="6" t="s">
        <v>45</v>
      </c>
      <c r="Y956" s="4">
        <v>24</v>
      </c>
      <c r="Z956" s="43">
        <v>28004.46</v>
      </c>
      <c r="AA956" s="8">
        <f t="shared" si="308"/>
        <v>1.0032188841201717</v>
      </c>
      <c r="AB956" s="8">
        <f t="shared" si="309"/>
        <v>3.7433155080213901E-2</v>
      </c>
      <c r="AC956" s="8">
        <f t="shared" si="310"/>
        <v>1.3903743315508022E-2</v>
      </c>
      <c r="AD956" s="8">
        <f t="shared" si="311"/>
        <v>0.96256684491978606</v>
      </c>
      <c r="AE956" s="11">
        <f t="shared" si="312"/>
        <v>0.33333333333333331</v>
      </c>
      <c r="AF956" s="11">
        <f t="shared" si="313"/>
        <v>80</v>
      </c>
      <c r="AG956" s="11">
        <f t="shared" si="314"/>
        <v>11.6875</v>
      </c>
      <c r="AH956" s="13">
        <f t="shared" si="315"/>
        <v>10.54</v>
      </c>
      <c r="AI956">
        <f t="shared" si="316"/>
        <v>10.873333333333333</v>
      </c>
      <c r="AJ956" s="14">
        <f t="shared" si="317"/>
        <v>0.96934396076026974</v>
      </c>
      <c r="AK956">
        <f t="shared" si="318"/>
        <v>85.714285714285708</v>
      </c>
      <c r="AL956" s="8">
        <f t="shared" si="319"/>
        <v>0.93333333333333335</v>
      </c>
      <c r="AM956" s="8">
        <f t="shared" si="320"/>
        <v>0.96256684491978606</v>
      </c>
      <c r="AN956" s="16">
        <f t="shared" si="321"/>
        <v>0.87085446742099104</v>
      </c>
      <c r="AO956" s="16">
        <f t="shared" si="322"/>
        <v>0.85455089742849366</v>
      </c>
      <c r="AP956" s="17">
        <f t="shared" si="323"/>
        <v>18291.45</v>
      </c>
      <c r="AQ956" s="17">
        <f t="shared" si="324"/>
        <v>19.563048128342245</v>
      </c>
      <c r="AR956" s="17">
        <f t="shared" si="325"/>
        <v>9713.0099999999984</v>
      </c>
      <c r="AS956" s="17">
        <f t="shared" si="326"/>
        <v>10.388245989304812</v>
      </c>
      <c r="AT956" s="18" t="str">
        <f t="shared" si="327"/>
        <v>Low</v>
      </c>
      <c r="AU956" s="16" t="str">
        <f t="shared" si="328"/>
        <v>Normal</v>
      </c>
      <c r="AV956" s="17">
        <f t="shared" si="329"/>
        <v>254.31962566844919</v>
      </c>
    </row>
    <row r="957" spans="1:48">
      <c r="A957">
        <v>956</v>
      </c>
      <c r="B957" s="2">
        <v>46076</v>
      </c>
      <c r="C957" t="s">
        <v>46</v>
      </c>
      <c r="D957" t="s">
        <v>40</v>
      </c>
      <c r="E957" t="s">
        <v>74</v>
      </c>
      <c r="F957" t="s">
        <v>29</v>
      </c>
      <c r="G957" t="s">
        <v>58</v>
      </c>
      <c r="H957" t="s">
        <v>1059</v>
      </c>
      <c r="I957" t="s">
        <v>149</v>
      </c>
      <c r="J957" s="4">
        <v>628</v>
      </c>
      <c r="K957" s="4">
        <v>562</v>
      </c>
      <c r="L957" s="4">
        <v>534</v>
      </c>
      <c r="M957" s="4">
        <v>28</v>
      </c>
      <c r="N957" s="4">
        <v>5</v>
      </c>
      <c r="O957" s="4">
        <v>36</v>
      </c>
      <c r="P957" t="s">
        <v>54</v>
      </c>
      <c r="Q957" s="4">
        <v>49</v>
      </c>
      <c r="R957" s="4">
        <v>51</v>
      </c>
      <c r="S957" s="4">
        <v>71.2</v>
      </c>
      <c r="T957" s="5">
        <v>2.52</v>
      </c>
      <c r="U957" s="5">
        <v>18.55</v>
      </c>
      <c r="V957" s="43">
        <v>12895.67</v>
      </c>
      <c r="W957" s="5">
        <v>6.63</v>
      </c>
      <c r="X957" s="6" t="s">
        <v>34</v>
      </c>
      <c r="Y957" s="4">
        <v>1</v>
      </c>
      <c r="Z957" s="43">
        <v>20164.71</v>
      </c>
      <c r="AA957" s="8">
        <f t="shared" si="308"/>
        <v>0.89490445859872614</v>
      </c>
      <c r="AB957" s="8">
        <f t="shared" si="309"/>
        <v>4.9822064056939501E-2</v>
      </c>
      <c r="AC957" s="8">
        <f t="shared" si="310"/>
        <v>8.8967971530249119E-3</v>
      </c>
      <c r="AD957" s="8">
        <f t="shared" si="311"/>
        <v>0.95017793594306055</v>
      </c>
      <c r="AE957" s="11">
        <f t="shared" si="312"/>
        <v>0.6</v>
      </c>
      <c r="AF957" s="11">
        <f t="shared" si="313"/>
        <v>70.588235294117652</v>
      </c>
      <c r="AG957" s="11">
        <f t="shared" si="314"/>
        <v>7.9616666666666669</v>
      </c>
      <c r="AH957" s="13">
        <f t="shared" si="315"/>
        <v>7.9477777777777785</v>
      </c>
      <c r="AI957">
        <f t="shared" si="316"/>
        <v>8.5477777777777781</v>
      </c>
      <c r="AJ957" s="14">
        <f t="shared" si="317"/>
        <v>0.92980631743143116</v>
      </c>
      <c r="AK957">
        <f t="shared" si="318"/>
        <v>73.469387755102048</v>
      </c>
      <c r="AL957" s="8">
        <f t="shared" si="319"/>
        <v>0.96078431372549022</v>
      </c>
      <c r="AM957" s="8">
        <f t="shared" si="320"/>
        <v>0.95017793594306055</v>
      </c>
      <c r="AN957" s="16">
        <f t="shared" si="321"/>
        <v>0.84883511624837171</v>
      </c>
      <c r="AO957" s="16">
        <f t="shared" si="322"/>
        <v>0.85418859587310481</v>
      </c>
      <c r="AP957" s="17">
        <f t="shared" si="323"/>
        <v>12895.67</v>
      </c>
      <c r="AQ957" s="17">
        <f t="shared" si="324"/>
        <v>22.946032028469752</v>
      </c>
      <c r="AR957" s="17">
        <f t="shared" si="325"/>
        <v>7269.0399999999991</v>
      </c>
      <c r="AS957" s="17">
        <f t="shared" si="326"/>
        <v>12.934234875444838</v>
      </c>
      <c r="AT957" s="18" t="str">
        <f t="shared" si="327"/>
        <v>Medium</v>
      </c>
      <c r="AU957" s="16" t="str">
        <f t="shared" si="328"/>
        <v>Warning</v>
      </c>
      <c r="AV957" s="17">
        <f t="shared" si="329"/>
        <v>114.73016014234875</v>
      </c>
    </row>
    <row r="958" spans="1:48">
      <c r="A958">
        <v>957</v>
      </c>
      <c r="B958" s="2">
        <v>46115</v>
      </c>
      <c r="C958" t="s">
        <v>46</v>
      </c>
      <c r="D958" t="s">
        <v>108</v>
      </c>
      <c r="E958" t="s">
        <v>146</v>
      </c>
      <c r="F958" t="s">
        <v>57</v>
      </c>
      <c r="G958" t="s">
        <v>58</v>
      </c>
      <c r="H958" t="s">
        <v>1060</v>
      </c>
      <c r="I958" t="s">
        <v>129</v>
      </c>
      <c r="J958" s="4">
        <v>676</v>
      </c>
      <c r="K958" s="4">
        <v>485</v>
      </c>
      <c r="L958" s="4">
        <v>437</v>
      </c>
      <c r="M958" s="4">
        <v>48</v>
      </c>
      <c r="N958" s="4">
        <v>16</v>
      </c>
      <c r="O958" s="4">
        <v>51</v>
      </c>
      <c r="P958" t="s">
        <v>54</v>
      </c>
      <c r="Q958" s="4">
        <v>49</v>
      </c>
      <c r="R958" s="4">
        <v>49</v>
      </c>
      <c r="S958" s="4">
        <v>67.8</v>
      </c>
      <c r="T958" s="5">
        <v>2.0699999999999998</v>
      </c>
      <c r="U958" s="5">
        <v>19.16</v>
      </c>
      <c r="V958" s="43">
        <v>10848.43</v>
      </c>
      <c r="W958" s="5">
        <v>6.32</v>
      </c>
      <c r="X958" s="6" t="s">
        <v>45</v>
      </c>
      <c r="Y958" s="4">
        <v>24</v>
      </c>
      <c r="Z958" s="43">
        <v>16955.53</v>
      </c>
      <c r="AA958" s="8">
        <f t="shared" si="308"/>
        <v>0.71745562130177509</v>
      </c>
      <c r="AB958" s="8">
        <f t="shared" si="309"/>
        <v>9.8969072164948449E-2</v>
      </c>
      <c r="AC958" s="8">
        <f t="shared" si="310"/>
        <v>3.2989690721649485E-2</v>
      </c>
      <c r="AD958" s="8">
        <f t="shared" si="311"/>
        <v>0.90103092783505156</v>
      </c>
      <c r="AE958" s="11">
        <f t="shared" si="312"/>
        <v>0.85</v>
      </c>
      <c r="AF958" s="11">
        <f t="shared" si="313"/>
        <v>73.469387755102048</v>
      </c>
      <c r="AG958" s="11">
        <f t="shared" si="314"/>
        <v>6.6013888888888888</v>
      </c>
      <c r="AH958" s="13">
        <f t="shared" si="315"/>
        <v>8.3511111111111109</v>
      </c>
      <c r="AI958">
        <f t="shared" si="316"/>
        <v>9.2011111111111106</v>
      </c>
      <c r="AJ958" s="14">
        <f t="shared" si="317"/>
        <v>0.90761985267479772</v>
      </c>
      <c r="AK958">
        <f t="shared" si="318"/>
        <v>73.469387755102048</v>
      </c>
      <c r="AL958" s="8">
        <f t="shared" si="319"/>
        <v>1</v>
      </c>
      <c r="AM958" s="8">
        <f t="shared" si="320"/>
        <v>0.90103092783505156</v>
      </c>
      <c r="AN958" s="16">
        <f t="shared" si="321"/>
        <v>0.81779355797708575</v>
      </c>
      <c r="AO958" s="16">
        <f t="shared" si="322"/>
        <v>0.85431026586457603</v>
      </c>
      <c r="AP958" s="17">
        <f t="shared" si="323"/>
        <v>10848.43</v>
      </c>
      <c r="AQ958" s="17">
        <f t="shared" si="324"/>
        <v>22.367896907216494</v>
      </c>
      <c r="AR958" s="17">
        <f t="shared" si="325"/>
        <v>6107.0999999999985</v>
      </c>
      <c r="AS958" s="17">
        <f t="shared" si="326"/>
        <v>12.591958762886595</v>
      </c>
      <c r="AT958" s="18" t="str">
        <f t="shared" si="327"/>
        <v>Medium</v>
      </c>
      <c r="AU958" s="16" t="str">
        <f t="shared" si="328"/>
        <v>Warning</v>
      </c>
      <c r="AV958" s="17">
        <f t="shared" si="329"/>
        <v>357.8863505154639</v>
      </c>
    </row>
    <row r="959" spans="1:48">
      <c r="A959">
        <v>958</v>
      </c>
      <c r="B959" s="2">
        <v>46090</v>
      </c>
      <c r="C959" t="s">
        <v>26</v>
      </c>
      <c r="D959" t="s">
        <v>108</v>
      </c>
      <c r="E959" t="s">
        <v>109</v>
      </c>
      <c r="F959" t="s">
        <v>29</v>
      </c>
      <c r="G959" t="s">
        <v>30</v>
      </c>
      <c r="H959" t="s">
        <v>1061</v>
      </c>
      <c r="I959" t="s">
        <v>49</v>
      </c>
      <c r="J959" s="4">
        <v>721</v>
      </c>
      <c r="K959" s="4">
        <v>685</v>
      </c>
      <c r="L959" s="4">
        <v>600</v>
      </c>
      <c r="M959" s="4">
        <v>85</v>
      </c>
      <c r="N959" s="4">
        <v>23</v>
      </c>
      <c r="O959" s="4">
        <v>34</v>
      </c>
      <c r="P959" t="s">
        <v>76</v>
      </c>
      <c r="Q959" s="4">
        <v>42</v>
      </c>
      <c r="R959" s="4">
        <v>47</v>
      </c>
      <c r="S959" s="4">
        <v>77.2</v>
      </c>
      <c r="T959" s="5">
        <v>2.94</v>
      </c>
      <c r="U959" s="5">
        <v>22.35</v>
      </c>
      <c r="V959" s="43">
        <v>12727.16</v>
      </c>
      <c r="W959" s="5">
        <v>8.64</v>
      </c>
      <c r="X959" s="6" t="s">
        <v>34</v>
      </c>
      <c r="Y959" s="4">
        <v>34</v>
      </c>
      <c r="Z959" s="43">
        <v>19493.79</v>
      </c>
      <c r="AA959" s="8">
        <f t="shared" si="308"/>
        <v>0.95006934812760058</v>
      </c>
      <c r="AB959" s="8">
        <f t="shared" si="309"/>
        <v>0.12408759124087591</v>
      </c>
      <c r="AC959" s="8">
        <f t="shared" si="310"/>
        <v>3.3576642335766425E-2</v>
      </c>
      <c r="AD959" s="8">
        <f t="shared" si="311"/>
        <v>0.87591240875912413</v>
      </c>
      <c r="AE959" s="11">
        <f t="shared" si="312"/>
        <v>0.56666666666666665</v>
      </c>
      <c r="AF959" s="11">
        <f t="shared" si="313"/>
        <v>76.59574468085107</v>
      </c>
      <c r="AG959" s="11">
        <f t="shared" si="314"/>
        <v>8.9430555555555564</v>
      </c>
      <c r="AH959" s="13">
        <f t="shared" si="315"/>
        <v>7.8450000000000006</v>
      </c>
      <c r="AI959">
        <f t="shared" si="316"/>
        <v>8.4116666666666671</v>
      </c>
      <c r="AJ959" s="14">
        <f t="shared" si="317"/>
        <v>0.93263324747374676</v>
      </c>
      <c r="AK959">
        <f t="shared" si="318"/>
        <v>85.714285714285708</v>
      </c>
      <c r="AL959" s="8">
        <f t="shared" si="319"/>
        <v>0.89361702127659592</v>
      </c>
      <c r="AM959" s="8">
        <f t="shared" si="320"/>
        <v>0.87591240875912413</v>
      </c>
      <c r="AN959" s="16">
        <f t="shared" si="321"/>
        <v>0.73000024340234271</v>
      </c>
      <c r="AO959" s="16">
        <f t="shared" si="322"/>
        <v>0.85515949162940141</v>
      </c>
      <c r="AP959" s="17">
        <f t="shared" si="323"/>
        <v>12727.16</v>
      </c>
      <c r="AQ959" s="17">
        <f t="shared" si="324"/>
        <v>18.579795620437956</v>
      </c>
      <c r="AR959" s="17">
        <f t="shared" si="325"/>
        <v>6766.630000000001</v>
      </c>
      <c r="AS959" s="17">
        <f t="shared" si="326"/>
        <v>9.8782919708029215</v>
      </c>
      <c r="AT959" s="18" t="str">
        <f t="shared" si="327"/>
        <v>High</v>
      </c>
      <c r="AU959" s="16" t="str">
        <f t="shared" si="328"/>
        <v>Warning</v>
      </c>
      <c r="AV959" s="17">
        <f t="shared" si="329"/>
        <v>427.33529927007299</v>
      </c>
    </row>
    <row r="960" spans="1:48">
      <c r="A960">
        <v>959</v>
      </c>
      <c r="B960" s="2">
        <v>46082</v>
      </c>
      <c r="C960" t="s">
        <v>26</v>
      </c>
      <c r="D960" t="s">
        <v>108</v>
      </c>
      <c r="E960" t="s">
        <v>130</v>
      </c>
      <c r="F960" t="s">
        <v>29</v>
      </c>
      <c r="G960" t="s">
        <v>36</v>
      </c>
      <c r="H960" t="s">
        <v>1062</v>
      </c>
      <c r="I960" t="s">
        <v>119</v>
      </c>
      <c r="J960" s="4">
        <v>871</v>
      </c>
      <c r="K960" s="4">
        <v>792</v>
      </c>
      <c r="L960" s="4">
        <v>747</v>
      </c>
      <c r="M960" s="4">
        <v>45</v>
      </c>
      <c r="N960" s="4">
        <v>12</v>
      </c>
      <c r="O960" s="4">
        <v>50</v>
      </c>
      <c r="P960" t="s">
        <v>33</v>
      </c>
      <c r="Q960" s="4">
        <v>45</v>
      </c>
      <c r="R960" s="4">
        <v>44</v>
      </c>
      <c r="S960" s="4">
        <v>80.7</v>
      </c>
      <c r="T960" s="5">
        <v>1.55</v>
      </c>
      <c r="U960" s="5">
        <v>26.33</v>
      </c>
      <c r="V960" s="43">
        <v>15277.58</v>
      </c>
      <c r="W960" s="5">
        <v>6.59</v>
      </c>
      <c r="X960" s="6" t="s">
        <v>34</v>
      </c>
      <c r="Y960" s="4">
        <v>18</v>
      </c>
      <c r="Z960" s="43">
        <v>25743.19</v>
      </c>
      <c r="AA960" s="8">
        <f t="shared" si="308"/>
        <v>0.90929965556831227</v>
      </c>
      <c r="AB960" s="8">
        <f t="shared" si="309"/>
        <v>5.6818181818181816E-2</v>
      </c>
      <c r="AC960" s="8">
        <f t="shared" si="310"/>
        <v>1.5151515151515152E-2</v>
      </c>
      <c r="AD960" s="8">
        <f t="shared" si="311"/>
        <v>0.94318181818181823</v>
      </c>
      <c r="AE960" s="11">
        <f t="shared" si="312"/>
        <v>0.83333333333333337</v>
      </c>
      <c r="AF960" s="11">
        <f t="shared" si="313"/>
        <v>81.818181818181813</v>
      </c>
      <c r="AG960" s="11">
        <f t="shared" si="314"/>
        <v>9.68</v>
      </c>
      <c r="AH960" s="13">
        <f t="shared" si="315"/>
        <v>10.054166666666665</v>
      </c>
      <c r="AI960">
        <f t="shared" si="316"/>
        <v>10.887499999999999</v>
      </c>
      <c r="AJ960" s="14">
        <f t="shared" si="317"/>
        <v>0.92345962495216216</v>
      </c>
      <c r="AK960">
        <f t="shared" si="318"/>
        <v>80</v>
      </c>
      <c r="AL960" s="8">
        <f t="shared" si="319"/>
        <v>1.0227272727272727</v>
      </c>
      <c r="AM960" s="8">
        <f t="shared" si="320"/>
        <v>0.94318181818181823</v>
      </c>
      <c r="AN960" s="16">
        <f t="shared" si="321"/>
        <v>0.89078556280896848</v>
      </c>
      <c r="AO960" s="16">
        <f t="shared" si="322"/>
        <v>0.85813947373004562</v>
      </c>
      <c r="AP960" s="17">
        <f t="shared" si="323"/>
        <v>15277.58</v>
      </c>
      <c r="AQ960" s="17">
        <f t="shared" si="324"/>
        <v>19.289873737373739</v>
      </c>
      <c r="AR960" s="17">
        <f t="shared" si="325"/>
        <v>10465.609999999999</v>
      </c>
      <c r="AS960" s="17">
        <f t="shared" si="326"/>
        <v>13.214154040404038</v>
      </c>
      <c r="AT960" s="18" t="str">
        <f t="shared" si="327"/>
        <v>Medium</v>
      </c>
      <c r="AU960" s="16" t="str">
        <f t="shared" si="328"/>
        <v>Normal</v>
      </c>
      <c r="AV960" s="17">
        <f t="shared" si="329"/>
        <v>231.47848484848487</v>
      </c>
    </row>
    <row r="961" spans="1:48">
      <c r="A961">
        <v>960</v>
      </c>
      <c r="B961" s="2">
        <v>46149</v>
      </c>
      <c r="C961" t="s">
        <v>46</v>
      </c>
      <c r="D961" t="s">
        <v>40</v>
      </c>
      <c r="E961" t="s">
        <v>67</v>
      </c>
      <c r="F961" t="s">
        <v>42</v>
      </c>
      <c r="G961" t="s">
        <v>30</v>
      </c>
      <c r="H961" t="s">
        <v>1063</v>
      </c>
      <c r="I961" t="s">
        <v>154</v>
      </c>
      <c r="J961" s="4">
        <v>911</v>
      </c>
      <c r="K961" s="4">
        <v>890</v>
      </c>
      <c r="L961" s="4">
        <v>866</v>
      </c>
      <c r="M961" s="4">
        <v>24</v>
      </c>
      <c r="N961" s="4">
        <v>5</v>
      </c>
      <c r="O961" s="4">
        <v>43</v>
      </c>
      <c r="P961" t="s">
        <v>73</v>
      </c>
      <c r="Q961" s="4">
        <v>42</v>
      </c>
      <c r="R961" s="4">
        <v>46</v>
      </c>
      <c r="S961" s="4">
        <v>74.900000000000006</v>
      </c>
      <c r="T961" s="5">
        <v>2.19</v>
      </c>
      <c r="U961" s="5">
        <v>27.57</v>
      </c>
      <c r="V961" s="43">
        <v>16428.21</v>
      </c>
      <c r="W961" s="5">
        <v>8.36</v>
      </c>
      <c r="X961" s="6" t="s">
        <v>89</v>
      </c>
      <c r="Y961" s="4">
        <v>27</v>
      </c>
      <c r="Z961" s="43">
        <v>28452.39</v>
      </c>
      <c r="AA961" s="8">
        <f t="shared" si="308"/>
        <v>0.97694840834248076</v>
      </c>
      <c r="AB961" s="8">
        <f t="shared" si="309"/>
        <v>2.6966292134831461E-2</v>
      </c>
      <c r="AC961" s="8">
        <f t="shared" si="310"/>
        <v>5.6179775280898875E-3</v>
      </c>
      <c r="AD961" s="8">
        <f t="shared" si="311"/>
        <v>0.97303370786516852</v>
      </c>
      <c r="AE961" s="11">
        <f t="shared" si="312"/>
        <v>0.71666666666666667</v>
      </c>
      <c r="AF961" s="11">
        <f t="shared" si="313"/>
        <v>78.260869565217391</v>
      </c>
      <c r="AG961" s="11">
        <f t="shared" si="314"/>
        <v>11.372222222222222</v>
      </c>
      <c r="AH961" s="13">
        <f t="shared" si="315"/>
        <v>9.9116666666666671</v>
      </c>
      <c r="AI961">
        <f t="shared" si="316"/>
        <v>10.628333333333334</v>
      </c>
      <c r="AJ961" s="14">
        <f t="shared" si="317"/>
        <v>0.93257017406303899</v>
      </c>
      <c r="AK961">
        <f t="shared" si="318"/>
        <v>85.714285714285708</v>
      </c>
      <c r="AL961" s="8">
        <f t="shared" si="319"/>
        <v>0.91304347826086962</v>
      </c>
      <c r="AM961" s="8">
        <f t="shared" si="320"/>
        <v>0.97303370786516852</v>
      </c>
      <c r="AN961" s="16">
        <f t="shared" si="321"/>
        <v>0.82851593480754404</v>
      </c>
      <c r="AO961" s="16">
        <f t="shared" si="322"/>
        <v>0.85734322765494986</v>
      </c>
      <c r="AP961" s="17">
        <f t="shared" si="323"/>
        <v>16428.21</v>
      </c>
      <c r="AQ961" s="17">
        <f t="shared" si="324"/>
        <v>18.458662921348314</v>
      </c>
      <c r="AR961" s="17">
        <f t="shared" si="325"/>
        <v>12024.18</v>
      </c>
      <c r="AS961" s="17">
        <f t="shared" si="326"/>
        <v>13.510314606741574</v>
      </c>
      <c r="AT961" s="18" t="str">
        <f t="shared" si="327"/>
        <v>High</v>
      </c>
      <c r="AU961" s="16" t="str">
        <f t="shared" si="328"/>
        <v>Warning</v>
      </c>
      <c r="AV961" s="17">
        <f t="shared" si="329"/>
        <v>92.293314606741575</v>
      </c>
    </row>
    <row r="962" spans="1:48">
      <c r="A962">
        <v>961</v>
      </c>
      <c r="B962" s="2">
        <v>46026</v>
      </c>
      <c r="C962" t="s">
        <v>46</v>
      </c>
      <c r="D962" t="s">
        <v>55</v>
      </c>
      <c r="E962" t="s">
        <v>56</v>
      </c>
      <c r="F962" t="s">
        <v>42</v>
      </c>
      <c r="G962" t="s">
        <v>30</v>
      </c>
      <c r="H962" t="s">
        <v>1064</v>
      </c>
      <c r="I962" t="s">
        <v>170</v>
      </c>
      <c r="J962" s="4">
        <v>883</v>
      </c>
      <c r="K962" s="4">
        <v>735</v>
      </c>
      <c r="L962" s="4">
        <v>687</v>
      </c>
      <c r="M962" s="4">
        <v>48</v>
      </c>
      <c r="N962" s="4">
        <v>11</v>
      </c>
      <c r="O962" s="4">
        <v>47</v>
      </c>
      <c r="P962" t="s">
        <v>61</v>
      </c>
      <c r="Q962" s="4">
        <v>42</v>
      </c>
      <c r="R962" s="4">
        <v>43</v>
      </c>
      <c r="S962" s="4">
        <v>69.2</v>
      </c>
      <c r="T962" s="5">
        <v>2.39</v>
      </c>
      <c r="U962" s="5">
        <v>32.409999999999997</v>
      </c>
      <c r="V962" s="43">
        <v>13389.11</v>
      </c>
      <c r="W962" s="5">
        <v>6.72</v>
      </c>
      <c r="X962" s="6" t="s">
        <v>89</v>
      </c>
      <c r="Y962" s="4">
        <v>38</v>
      </c>
      <c r="Z962" s="43">
        <v>21583.24</v>
      </c>
      <c r="AA962" s="8">
        <f t="shared" ref="AA962:AA1001" si="330">IFERROR(K962/J962,0)</f>
        <v>0.83238958097395244</v>
      </c>
      <c r="AB962" s="8">
        <f t="shared" ref="AB962:AB1001" si="331">IFERROR(M962/K962,0)</f>
        <v>6.5306122448979598E-2</v>
      </c>
      <c r="AC962" s="8">
        <f t="shared" ref="AC962:AC1001" si="332">IFERROR(N962/K962,0)</f>
        <v>1.4965986394557823E-2</v>
      </c>
      <c r="AD962" s="8">
        <f t="shared" ref="AD962:AD1001" si="333">IFERROR(L962/K962,0)</f>
        <v>0.9346938775510204</v>
      </c>
      <c r="AE962" s="11">
        <f t="shared" ref="AE962:AE1001" si="334">IFERROR(O962/60,0)</f>
        <v>0.78333333333333333</v>
      </c>
      <c r="AF962" s="11">
        <f t="shared" ref="AF962:AF1001" si="335">IFERROR(3600/R962,0)</f>
        <v>83.720930232558146</v>
      </c>
      <c r="AG962" s="11">
        <f t="shared" ref="AG962:AG1001" si="336">(K962*R962)/3600</f>
        <v>8.7791666666666668</v>
      </c>
      <c r="AH962" s="13">
        <f t="shared" ref="AH962:AH1001" si="337">MAX(0,AI962-AE962)</f>
        <v>9.5183333333333326</v>
      </c>
      <c r="AI962">
        <f t="shared" ref="AI962:AI1001" si="338">(J962*Q962)/3600</f>
        <v>10.301666666666666</v>
      </c>
      <c r="AJ962" s="14">
        <f t="shared" ref="AJ962:AJ1001" si="339">IFERROR(AH962/AI962,0)</f>
        <v>0.92396052418702479</v>
      </c>
      <c r="AK962">
        <f t="shared" ref="AK962:AK1001" si="340">IFERROR(3600/Q962,0)</f>
        <v>85.714285714285708</v>
      </c>
      <c r="AL962" s="8">
        <f t="shared" ref="AL962:AL1001" si="341">IFERROR(AF962/AK962,0)</f>
        <v>0.97674418604651181</v>
      </c>
      <c r="AM962" s="8">
        <f t="shared" ref="AM962:AM1001" si="342">IFERROR(L962/K962,0)</f>
        <v>0.9346938775510204</v>
      </c>
      <c r="AN962" s="16">
        <f t="shared" ref="AN962:AN1001" si="343">AJ962*AL962*AM962</f>
        <v>0.84353605331094506</v>
      </c>
      <c r="AO962" s="16">
        <f t="shared" ref="AO962:AO1001" si="344">AVERAGE(AN962:AN1961)</f>
        <v>0.85806390997613513</v>
      </c>
      <c r="AP962" s="17">
        <f t="shared" ref="AP962:AP1001" si="345">V962</f>
        <v>13389.11</v>
      </c>
      <c r="AQ962" s="17">
        <f t="shared" ref="AQ962:AQ1001" si="346">IFERROR(AP962/K962,0)</f>
        <v>18.21647619047619</v>
      </c>
      <c r="AR962" s="17">
        <f t="shared" ref="AR962:AR1001" si="347">Z962-AP962</f>
        <v>8194.130000000001</v>
      </c>
      <c r="AS962" s="17">
        <f t="shared" ref="AS962:AS1001" si="348">IFERROR(AR962/K962,0)</f>
        <v>11.148476190476192</v>
      </c>
      <c r="AT962" s="18" t="str">
        <f t="shared" ref="AT962:AT1001" si="349">IF((Y962&gt;25)+(O962&gt;25)+(S962&gt;73)+(T962&gt;2)&gt;=3,"High",IF((Y962&gt;25)+(O962&gt;25)+(S962&gt;73)+(T962&gt;2)=2,"Medium","Low"))</f>
        <v>High</v>
      </c>
      <c r="AU962" s="16" t="str">
        <f t="shared" ref="AU962:AU1001" si="350">IF(AN962&lt;70%,"Critical",IF(AN962&lt;85%,"Warning","Normal"))</f>
        <v>Warning</v>
      </c>
      <c r="AV962" s="17">
        <f t="shared" ref="AV962:AV1001" si="351">IFERROR(N962*AQ962,0)</f>
        <v>200.38123809523807</v>
      </c>
    </row>
    <row r="963" spans="1:48">
      <c r="A963">
        <v>962</v>
      </c>
      <c r="B963" s="2">
        <v>46126</v>
      </c>
      <c r="C963" t="s">
        <v>26</v>
      </c>
      <c r="D963" t="s">
        <v>27</v>
      </c>
      <c r="E963" t="s">
        <v>51</v>
      </c>
      <c r="F963" t="s">
        <v>29</v>
      </c>
      <c r="G963" t="s">
        <v>30</v>
      </c>
      <c r="H963" t="s">
        <v>1065</v>
      </c>
      <c r="I963" t="s">
        <v>60</v>
      </c>
      <c r="J963" s="4">
        <v>941</v>
      </c>
      <c r="K963" s="4">
        <v>959</v>
      </c>
      <c r="L963" s="4">
        <v>933</v>
      </c>
      <c r="M963" s="4">
        <v>26</v>
      </c>
      <c r="N963" s="4">
        <v>6</v>
      </c>
      <c r="O963" s="4">
        <v>46</v>
      </c>
      <c r="P963" t="s">
        <v>54</v>
      </c>
      <c r="Q963" s="4">
        <v>42</v>
      </c>
      <c r="R963" s="4">
        <v>44</v>
      </c>
      <c r="S963" s="4">
        <v>67</v>
      </c>
      <c r="T963" s="5">
        <v>1.1399999999999999</v>
      </c>
      <c r="U963" s="5">
        <v>30.19</v>
      </c>
      <c r="V963" s="43">
        <v>17003.599999999999</v>
      </c>
      <c r="W963" s="5">
        <v>8.6999999999999993</v>
      </c>
      <c r="X963" s="6" t="s">
        <v>45</v>
      </c>
      <c r="Y963" s="4">
        <v>33</v>
      </c>
      <c r="Z963" s="43">
        <v>29145</v>
      </c>
      <c r="AA963" s="8">
        <f t="shared" si="330"/>
        <v>1.0191285866099893</v>
      </c>
      <c r="AB963" s="8">
        <f t="shared" si="331"/>
        <v>2.7111574556830033E-2</v>
      </c>
      <c r="AC963" s="8">
        <f t="shared" si="332"/>
        <v>6.2565172054223151E-3</v>
      </c>
      <c r="AD963" s="8">
        <f t="shared" si="333"/>
        <v>0.97288842544317</v>
      </c>
      <c r="AE963" s="11">
        <f t="shared" si="334"/>
        <v>0.76666666666666672</v>
      </c>
      <c r="AF963" s="11">
        <f t="shared" si="335"/>
        <v>81.818181818181813</v>
      </c>
      <c r="AG963" s="11">
        <f t="shared" si="336"/>
        <v>11.721111111111112</v>
      </c>
      <c r="AH963" s="13">
        <f t="shared" si="337"/>
        <v>10.211666666666666</v>
      </c>
      <c r="AI963">
        <f t="shared" si="338"/>
        <v>10.978333333333333</v>
      </c>
      <c r="AJ963" s="14">
        <f t="shared" si="339"/>
        <v>0.9301654774555943</v>
      </c>
      <c r="AK963">
        <f t="shared" si="340"/>
        <v>85.714285714285708</v>
      </c>
      <c r="AL963" s="8">
        <f t="shared" si="341"/>
        <v>0.95454545454545459</v>
      </c>
      <c r="AM963" s="8">
        <f t="shared" si="342"/>
        <v>0.97288842544317</v>
      </c>
      <c r="AN963" s="16">
        <f t="shared" si="343"/>
        <v>0.86381326191048724</v>
      </c>
      <c r="AO963" s="16">
        <f t="shared" si="344"/>
        <v>0.85843641912139645</v>
      </c>
      <c r="AP963" s="17">
        <f t="shared" si="345"/>
        <v>17003.599999999999</v>
      </c>
      <c r="AQ963" s="17">
        <f t="shared" si="346"/>
        <v>17.730552659019811</v>
      </c>
      <c r="AR963" s="17">
        <f t="shared" si="347"/>
        <v>12141.400000000001</v>
      </c>
      <c r="AS963" s="17">
        <f t="shared" si="348"/>
        <v>12.660479666319084</v>
      </c>
      <c r="AT963" s="18" t="str">
        <f t="shared" si="349"/>
        <v>Medium</v>
      </c>
      <c r="AU963" s="16" t="str">
        <f t="shared" si="350"/>
        <v>Normal</v>
      </c>
      <c r="AV963" s="17">
        <f t="shared" si="351"/>
        <v>106.38331595411887</v>
      </c>
    </row>
    <row r="964" spans="1:48">
      <c r="A964">
        <v>963</v>
      </c>
      <c r="B964" s="2">
        <v>46042</v>
      </c>
      <c r="C964" t="s">
        <v>46</v>
      </c>
      <c r="D964" t="s">
        <v>108</v>
      </c>
      <c r="E964" t="s">
        <v>109</v>
      </c>
      <c r="F964" t="s">
        <v>42</v>
      </c>
      <c r="G964" t="s">
        <v>30</v>
      </c>
      <c r="H964" t="s">
        <v>1066</v>
      </c>
      <c r="I964" t="s">
        <v>32</v>
      </c>
      <c r="J964" s="4">
        <v>925</v>
      </c>
      <c r="K964" s="4">
        <v>827</v>
      </c>
      <c r="L964" s="4">
        <v>730</v>
      </c>
      <c r="M964" s="4">
        <v>97</v>
      </c>
      <c r="N964" s="4">
        <v>26</v>
      </c>
      <c r="O964" s="4">
        <v>69</v>
      </c>
      <c r="P964" t="s">
        <v>33</v>
      </c>
      <c r="Q964" s="4">
        <v>42</v>
      </c>
      <c r="R964" s="4">
        <v>43</v>
      </c>
      <c r="S964" s="4">
        <v>79.2</v>
      </c>
      <c r="T964" s="5">
        <v>3.42</v>
      </c>
      <c r="U964" s="5">
        <v>32.880000000000003</v>
      </c>
      <c r="V964" s="43">
        <v>15599.23</v>
      </c>
      <c r="W964" s="5">
        <v>8.25</v>
      </c>
      <c r="X964" s="6" t="s">
        <v>34</v>
      </c>
      <c r="Y964" s="4">
        <v>45</v>
      </c>
      <c r="Z964" s="43">
        <v>22765.06</v>
      </c>
      <c r="AA964" s="8">
        <f t="shared" si="330"/>
        <v>0.89405405405405403</v>
      </c>
      <c r="AB964" s="8">
        <f t="shared" si="331"/>
        <v>0.11729141475211609</v>
      </c>
      <c r="AC964" s="8">
        <f t="shared" si="332"/>
        <v>3.143893591293833E-2</v>
      </c>
      <c r="AD964" s="8">
        <f t="shared" si="333"/>
        <v>0.88270858524788387</v>
      </c>
      <c r="AE964" s="11">
        <f t="shared" si="334"/>
        <v>1.1499999999999999</v>
      </c>
      <c r="AF964" s="11">
        <f t="shared" si="335"/>
        <v>83.720930232558146</v>
      </c>
      <c r="AG964" s="11">
        <f t="shared" si="336"/>
        <v>9.8780555555555551</v>
      </c>
      <c r="AH964" s="13">
        <f t="shared" si="337"/>
        <v>9.6416666666666657</v>
      </c>
      <c r="AI964">
        <f t="shared" si="338"/>
        <v>10.791666666666666</v>
      </c>
      <c r="AJ964" s="14">
        <f t="shared" si="339"/>
        <v>0.89343629343629338</v>
      </c>
      <c r="AK964">
        <f t="shared" si="340"/>
        <v>85.714285714285708</v>
      </c>
      <c r="AL964" s="8">
        <f t="shared" si="341"/>
        <v>0.97674418604651181</v>
      </c>
      <c r="AM964" s="8">
        <f t="shared" si="342"/>
        <v>0.88270858524788387</v>
      </c>
      <c r="AN964" s="16">
        <f t="shared" si="343"/>
        <v>0.7703033310862113</v>
      </c>
      <c r="AO964" s="16">
        <f t="shared" si="344"/>
        <v>0.85829492325852563</v>
      </c>
      <c r="AP964" s="17">
        <f t="shared" si="345"/>
        <v>15599.23</v>
      </c>
      <c r="AQ964" s="17">
        <f t="shared" si="346"/>
        <v>18.862430471584037</v>
      </c>
      <c r="AR964" s="17">
        <f t="shared" si="347"/>
        <v>7165.8300000000017</v>
      </c>
      <c r="AS964" s="17">
        <f t="shared" si="348"/>
        <v>8.6648488512696513</v>
      </c>
      <c r="AT964" s="18" t="str">
        <f t="shared" si="349"/>
        <v>High</v>
      </c>
      <c r="AU964" s="16" t="str">
        <f t="shared" si="350"/>
        <v>Warning</v>
      </c>
      <c r="AV964" s="17">
        <f t="shared" si="351"/>
        <v>490.42319226118497</v>
      </c>
    </row>
    <row r="965" spans="1:48">
      <c r="A965">
        <v>964</v>
      </c>
      <c r="B965" s="2">
        <v>46076</v>
      </c>
      <c r="C965" t="s">
        <v>46</v>
      </c>
      <c r="D965" t="s">
        <v>55</v>
      </c>
      <c r="E965" t="s">
        <v>98</v>
      </c>
      <c r="F965" t="s">
        <v>29</v>
      </c>
      <c r="G965" t="s">
        <v>103</v>
      </c>
      <c r="H965" t="s">
        <v>1067</v>
      </c>
      <c r="I965" t="s">
        <v>117</v>
      </c>
      <c r="J965" s="4">
        <v>578</v>
      </c>
      <c r="K965" s="4">
        <v>598</v>
      </c>
      <c r="L965" s="4">
        <v>519</v>
      </c>
      <c r="M965" s="4">
        <v>79</v>
      </c>
      <c r="N965" s="4">
        <v>21</v>
      </c>
      <c r="O965" s="4">
        <v>31</v>
      </c>
      <c r="P965" t="s">
        <v>33</v>
      </c>
      <c r="Q965" s="4">
        <v>57</v>
      </c>
      <c r="R965" s="4">
        <v>59</v>
      </c>
      <c r="S965" s="4">
        <v>76</v>
      </c>
      <c r="T965" s="5">
        <v>3.74</v>
      </c>
      <c r="U965" s="5">
        <v>19.739999999999998</v>
      </c>
      <c r="V965" s="43">
        <v>16247.12</v>
      </c>
      <c r="W965" s="5">
        <v>10.09</v>
      </c>
      <c r="X965" s="6" t="s">
        <v>45</v>
      </c>
      <c r="Y965" s="4">
        <v>56</v>
      </c>
      <c r="Z965" s="43">
        <v>23791.95</v>
      </c>
      <c r="AA965" s="8">
        <f t="shared" si="330"/>
        <v>1.0346020761245676</v>
      </c>
      <c r="AB965" s="8">
        <f t="shared" si="331"/>
        <v>0.13210702341137123</v>
      </c>
      <c r="AC965" s="8">
        <f t="shared" si="332"/>
        <v>3.5117056856187288E-2</v>
      </c>
      <c r="AD965" s="8">
        <f t="shared" si="333"/>
        <v>0.86789297658862874</v>
      </c>
      <c r="AE965" s="11">
        <f t="shared" si="334"/>
        <v>0.51666666666666672</v>
      </c>
      <c r="AF965" s="11">
        <f t="shared" si="335"/>
        <v>61.016949152542374</v>
      </c>
      <c r="AG965" s="11">
        <f t="shared" si="336"/>
        <v>9.8005555555555564</v>
      </c>
      <c r="AH965" s="13">
        <f t="shared" si="337"/>
        <v>8.6349999999999998</v>
      </c>
      <c r="AI965">
        <f t="shared" si="338"/>
        <v>9.1516666666666673</v>
      </c>
      <c r="AJ965" s="14">
        <f t="shared" si="339"/>
        <v>0.9435439810599161</v>
      </c>
      <c r="AK965">
        <f t="shared" si="340"/>
        <v>63.157894736842103</v>
      </c>
      <c r="AL965" s="8">
        <f t="shared" si="341"/>
        <v>0.96610169491525433</v>
      </c>
      <c r="AM965" s="8">
        <f t="shared" si="342"/>
        <v>0.86789297658862874</v>
      </c>
      <c r="AN965" s="16">
        <f t="shared" si="343"/>
        <v>0.79113603513676944</v>
      </c>
      <c r="AO965" s="16">
        <f t="shared" si="344"/>
        <v>0.86067307439831819</v>
      </c>
      <c r="AP965" s="17">
        <f t="shared" si="345"/>
        <v>16247.12</v>
      </c>
      <c r="AQ965" s="17">
        <f t="shared" si="346"/>
        <v>27.169096989966558</v>
      </c>
      <c r="AR965" s="17">
        <f t="shared" si="347"/>
        <v>7544.83</v>
      </c>
      <c r="AS965" s="17">
        <f t="shared" si="348"/>
        <v>12.616772575250836</v>
      </c>
      <c r="AT965" s="18" t="str">
        <f t="shared" si="349"/>
        <v>High</v>
      </c>
      <c r="AU965" s="16" t="str">
        <f t="shared" si="350"/>
        <v>Warning</v>
      </c>
      <c r="AV965" s="17">
        <f t="shared" si="351"/>
        <v>570.55103678929777</v>
      </c>
    </row>
    <row r="966" spans="1:48">
      <c r="A966">
        <v>965</v>
      </c>
      <c r="B966" s="2">
        <v>46024</v>
      </c>
      <c r="C966" t="s">
        <v>26</v>
      </c>
      <c r="D966" t="s">
        <v>108</v>
      </c>
      <c r="E966" t="s">
        <v>109</v>
      </c>
      <c r="F966" t="s">
        <v>42</v>
      </c>
      <c r="G966" t="s">
        <v>58</v>
      </c>
      <c r="H966" t="s">
        <v>1068</v>
      </c>
      <c r="I966" t="s">
        <v>88</v>
      </c>
      <c r="J966" s="4">
        <v>709</v>
      </c>
      <c r="K966" s="4">
        <v>612</v>
      </c>
      <c r="L966" s="4">
        <v>537</v>
      </c>
      <c r="M966" s="4">
        <v>75</v>
      </c>
      <c r="N966" s="4">
        <v>25</v>
      </c>
      <c r="O966" s="4">
        <v>11</v>
      </c>
      <c r="P966" t="s">
        <v>70</v>
      </c>
      <c r="Q966" s="4">
        <v>49</v>
      </c>
      <c r="R966" s="4">
        <v>53</v>
      </c>
      <c r="S966" s="4">
        <v>79.7</v>
      </c>
      <c r="T966" s="5">
        <v>3.41</v>
      </c>
      <c r="U966" s="5">
        <v>24.28</v>
      </c>
      <c r="V966" s="43">
        <v>14004.99</v>
      </c>
      <c r="W966" s="5">
        <v>6.48</v>
      </c>
      <c r="X966" s="6" t="s">
        <v>89</v>
      </c>
      <c r="Y966" s="4">
        <v>37</v>
      </c>
      <c r="Z966" s="43">
        <v>21014.85</v>
      </c>
      <c r="AA966" s="8">
        <f t="shared" si="330"/>
        <v>0.86318758815232721</v>
      </c>
      <c r="AB966" s="8">
        <f t="shared" si="331"/>
        <v>0.12254901960784313</v>
      </c>
      <c r="AC966" s="8">
        <f t="shared" si="332"/>
        <v>4.084967320261438E-2</v>
      </c>
      <c r="AD966" s="8">
        <f t="shared" si="333"/>
        <v>0.87745098039215685</v>
      </c>
      <c r="AE966" s="11">
        <f t="shared" si="334"/>
        <v>0.18333333333333332</v>
      </c>
      <c r="AF966" s="11">
        <f t="shared" si="335"/>
        <v>67.924528301886795</v>
      </c>
      <c r="AG966" s="11">
        <f t="shared" si="336"/>
        <v>9.01</v>
      </c>
      <c r="AH966" s="13">
        <f t="shared" si="337"/>
        <v>9.4669444444444437</v>
      </c>
      <c r="AI966">
        <f t="shared" si="338"/>
        <v>9.6502777777777773</v>
      </c>
      <c r="AJ966" s="14">
        <f t="shared" si="339"/>
        <v>0.98100227397023687</v>
      </c>
      <c r="AK966">
        <f t="shared" si="340"/>
        <v>73.469387755102048</v>
      </c>
      <c r="AL966" s="8">
        <f t="shared" si="341"/>
        <v>0.92452830188679236</v>
      </c>
      <c r="AM966" s="8">
        <f t="shared" si="342"/>
        <v>0.87745098039215685</v>
      </c>
      <c r="AN966" s="16">
        <f t="shared" si="343"/>
        <v>0.79581677256686523</v>
      </c>
      <c r="AO966" s="16">
        <f t="shared" si="344"/>
        <v>0.86260465882225001</v>
      </c>
      <c r="AP966" s="17">
        <f t="shared" si="345"/>
        <v>14004.99</v>
      </c>
      <c r="AQ966" s="17">
        <f t="shared" si="346"/>
        <v>22.883970588235293</v>
      </c>
      <c r="AR966" s="17">
        <f t="shared" si="347"/>
        <v>7009.8599999999988</v>
      </c>
      <c r="AS966" s="17">
        <f t="shared" si="348"/>
        <v>11.454019607843135</v>
      </c>
      <c r="AT966" s="18" t="str">
        <f t="shared" si="349"/>
        <v>High</v>
      </c>
      <c r="AU966" s="16" t="str">
        <f t="shared" si="350"/>
        <v>Warning</v>
      </c>
      <c r="AV966" s="17">
        <f t="shared" si="351"/>
        <v>572.09926470588232</v>
      </c>
    </row>
    <row r="967" spans="1:48">
      <c r="A967">
        <v>966</v>
      </c>
      <c r="B967" s="2">
        <v>46126</v>
      </c>
      <c r="C967" t="s">
        <v>46</v>
      </c>
      <c r="D967" t="s">
        <v>108</v>
      </c>
      <c r="E967" t="s">
        <v>109</v>
      </c>
      <c r="F967" t="s">
        <v>57</v>
      </c>
      <c r="G967" t="s">
        <v>58</v>
      </c>
      <c r="H967" t="s">
        <v>1069</v>
      </c>
      <c r="I967" t="s">
        <v>69</v>
      </c>
      <c r="J967" s="4">
        <v>700</v>
      </c>
      <c r="K967" s="4">
        <v>516</v>
      </c>
      <c r="L967" s="4">
        <v>441</v>
      </c>
      <c r="M967" s="4">
        <v>75</v>
      </c>
      <c r="N967" s="4">
        <v>26</v>
      </c>
      <c r="O967" s="4">
        <v>40</v>
      </c>
      <c r="P967" t="s">
        <v>83</v>
      </c>
      <c r="Q967" s="4">
        <v>49</v>
      </c>
      <c r="R967" s="4">
        <v>53</v>
      </c>
      <c r="S967" s="4">
        <v>75.900000000000006</v>
      </c>
      <c r="T967" s="5">
        <v>3.69</v>
      </c>
      <c r="U967" s="5">
        <v>18.32</v>
      </c>
      <c r="V967" s="43">
        <v>11729.96</v>
      </c>
      <c r="W967" s="5">
        <v>7.62</v>
      </c>
      <c r="X967" s="6" t="s">
        <v>50</v>
      </c>
      <c r="Y967" s="4">
        <v>27</v>
      </c>
      <c r="Z967" s="43">
        <v>16651.22</v>
      </c>
      <c r="AA967" s="8">
        <f t="shared" si="330"/>
        <v>0.7371428571428571</v>
      </c>
      <c r="AB967" s="8">
        <f t="shared" si="331"/>
        <v>0.14534883720930233</v>
      </c>
      <c r="AC967" s="8">
        <f t="shared" si="332"/>
        <v>5.0387596899224806E-2</v>
      </c>
      <c r="AD967" s="8">
        <f t="shared" si="333"/>
        <v>0.85465116279069764</v>
      </c>
      <c r="AE967" s="11">
        <f t="shared" si="334"/>
        <v>0.66666666666666663</v>
      </c>
      <c r="AF967" s="11">
        <f t="shared" si="335"/>
        <v>67.924528301886795</v>
      </c>
      <c r="AG967" s="11">
        <f t="shared" si="336"/>
        <v>7.5966666666666667</v>
      </c>
      <c r="AH967" s="13">
        <f t="shared" si="337"/>
        <v>8.8611111111111125</v>
      </c>
      <c r="AI967">
        <f t="shared" si="338"/>
        <v>9.5277777777777786</v>
      </c>
      <c r="AJ967" s="14">
        <f t="shared" si="339"/>
        <v>0.93002915451895052</v>
      </c>
      <c r="AK967">
        <f t="shared" si="340"/>
        <v>73.469387755102048</v>
      </c>
      <c r="AL967" s="8">
        <f t="shared" si="341"/>
        <v>0.92452830188679236</v>
      </c>
      <c r="AM967" s="8">
        <f t="shared" si="342"/>
        <v>0.85465116279069764</v>
      </c>
      <c r="AN967" s="16">
        <f t="shared" si="343"/>
        <v>0.73486178148310655</v>
      </c>
      <c r="AO967" s="16">
        <f t="shared" si="344"/>
        <v>0.86451288414383232</v>
      </c>
      <c r="AP967" s="17">
        <f t="shared" si="345"/>
        <v>11729.96</v>
      </c>
      <c r="AQ967" s="17">
        <f t="shared" si="346"/>
        <v>22.732480620155037</v>
      </c>
      <c r="AR967" s="17">
        <f t="shared" si="347"/>
        <v>4921.260000000002</v>
      </c>
      <c r="AS967" s="17">
        <f t="shared" si="348"/>
        <v>9.5373255813953524</v>
      </c>
      <c r="AT967" s="18" t="str">
        <f t="shared" si="349"/>
        <v>High</v>
      </c>
      <c r="AU967" s="16" t="str">
        <f t="shared" si="350"/>
        <v>Warning</v>
      </c>
      <c r="AV967" s="17">
        <f t="shared" si="351"/>
        <v>591.04449612403096</v>
      </c>
    </row>
    <row r="968" spans="1:48">
      <c r="A968">
        <v>967</v>
      </c>
      <c r="B968" s="2">
        <v>46104</v>
      </c>
      <c r="C968" t="s">
        <v>26</v>
      </c>
      <c r="D968" t="s">
        <v>108</v>
      </c>
      <c r="E968" t="s">
        <v>146</v>
      </c>
      <c r="F968" t="s">
        <v>42</v>
      </c>
      <c r="G968" t="s">
        <v>36</v>
      </c>
      <c r="H968" t="s">
        <v>1070</v>
      </c>
      <c r="I968" t="s">
        <v>86</v>
      </c>
      <c r="J968" s="4">
        <v>745</v>
      </c>
      <c r="K968" s="4">
        <v>716</v>
      </c>
      <c r="L968" s="4">
        <v>657</v>
      </c>
      <c r="M968" s="4">
        <v>59</v>
      </c>
      <c r="N968" s="4">
        <v>24</v>
      </c>
      <c r="O968" s="4">
        <v>13</v>
      </c>
      <c r="P968" t="s">
        <v>76</v>
      </c>
      <c r="Q968" s="4">
        <v>45</v>
      </c>
      <c r="R968" s="4">
        <v>48</v>
      </c>
      <c r="S968" s="4">
        <v>74.8</v>
      </c>
      <c r="T968" s="5">
        <v>2.77</v>
      </c>
      <c r="U968" s="5">
        <v>21.96</v>
      </c>
      <c r="V968" s="43">
        <v>14633.65</v>
      </c>
      <c r="W968" s="5">
        <v>7.42</v>
      </c>
      <c r="X968" s="6" t="s">
        <v>45</v>
      </c>
      <c r="Y968" s="4">
        <v>35</v>
      </c>
      <c r="Z968" s="43">
        <v>23194.87</v>
      </c>
      <c r="AA968" s="8">
        <f t="shared" si="330"/>
        <v>0.96107382550335574</v>
      </c>
      <c r="AB968" s="8">
        <f t="shared" si="331"/>
        <v>8.2402234636871505E-2</v>
      </c>
      <c r="AC968" s="8">
        <f t="shared" si="332"/>
        <v>3.3519553072625698E-2</v>
      </c>
      <c r="AD968" s="8">
        <f t="shared" si="333"/>
        <v>0.91759776536312854</v>
      </c>
      <c r="AE968" s="11">
        <f t="shared" si="334"/>
        <v>0.21666666666666667</v>
      </c>
      <c r="AF968" s="11">
        <f t="shared" si="335"/>
        <v>75</v>
      </c>
      <c r="AG968" s="11">
        <f t="shared" si="336"/>
        <v>9.5466666666666669</v>
      </c>
      <c r="AH968" s="13">
        <f t="shared" si="337"/>
        <v>9.0958333333333332</v>
      </c>
      <c r="AI968">
        <f t="shared" si="338"/>
        <v>9.3125</v>
      </c>
      <c r="AJ968" s="14">
        <f t="shared" si="339"/>
        <v>0.97673378076062634</v>
      </c>
      <c r="AK968">
        <f t="shared" si="340"/>
        <v>80</v>
      </c>
      <c r="AL968" s="8">
        <f t="shared" si="341"/>
        <v>0.9375</v>
      </c>
      <c r="AM968" s="8">
        <f t="shared" si="342"/>
        <v>0.91759776536312854</v>
      </c>
      <c r="AN968" s="16">
        <f t="shared" si="343"/>
        <v>0.84023318866934116</v>
      </c>
      <c r="AO968" s="16">
        <f t="shared" si="344"/>
        <v>0.86832615186914786</v>
      </c>
      <c r="AP968" s="17">
        <f t="shared" si="345"/>
        <v>14633.65</v>
      </c>
      <c r="AQ968" s="17">
        <f t="shared" si="346"/>
        <v>20.438058659217877</v>
      </c>
      <c r="AR968" s="17">
        <f t="shared" si="347"/>
        <v>8561.2199999999993</v>
      </c>
      <c r="AS968" s="17">
        <f t="shared" si="348"/>
        <v>11.957011173184357</v>
      </c>
      <c r="AT968" s="18" t="str">
        <f t="shared" si="349"/>
        <v>High</v>
      </c>
      <c r="AU968" s="16" t="str">
        <f t="shared" si="350"/>
        <v>Warning</v>
      </c>
      <c r="AV968" s="17">
        <f t="shared" si="351"/>
        <v>490.51340782122907</v>
      </c>
    </row>
    <row r="969" spans="1:48">
      <c r="A969">
        <v>968</v>
      </c>
      <c r="B969" s="2">
        <v>46130</v>
      </c>
      <c r="C969" t="s">
        <v>26</v>
      </c>
      <c r="D969" t="s">
        <v>55</v>
      </c>
      <c r="E969" t="s">
        <v>56</v>
      </c>
      <c r="F969" t="s">
        <v>29</v>
      </c>
      <c r="G969" t="s">
        <v>30</v>
      </c>
      <c r="H969" t="s">
        <v>1071</v>
      </c>
      <c r="I969" t="s">
        <v>122</v>
      </c>
      <c r="J969" s="4">
        <v>930</v>
      </c>
      <c r="K969" s="4">
        <v>947</v>
      </c>
      <c r="L969" s="4">
        <v>885</v>
      </c>
      <c r="M969" s="4">
        <v>62</v>
      </c>
      <c r="N969" s="4">
        <v>16</v>
      </c>
      <c r="O969" s="4">
        <v>5</v>
      </c>
      <c r="P969" t="s">
        <v>81</v>
      </c>
      <c r="Q969" s="4">
        <v>42</v>
      </c>
      <c r="R969" s="4">
        <v>40</v>
      </c>
      <c r="S969" s="4">
        <v>73.099999999999994</v>
      </c>
      <c r="T969" s="5">
        <v>1.65</v>
      </c>
      <c r="U969" s="5">
        <v>32.61</v>
      </c>
      <c r="V969" s="43">
        <v>17763.18</v>
      </c>
      <c r="W969" s="5">
        <v>9.86</v>
      </c>
      <c r="X969" s="6" t="s">
        <v>45</v>
      </c>
      <c r="Y969" s="4">
        <v>13</v>
      </c>
      <c r="Z969" s="43">
        <v>28808.23</v>
      </c>
      <c r="AA969" s="8">
        <f t="shared" si="330"/>
        <v>1.0182795698924731</v>
      </c>
      <c r="AB969" s="8">
        <f t="shared" si="331"/>
        <v>6.5469904963041184E-2</v>
      </c>
      <c r="AC969" s="8">
        <f t="shared" si="332"/>
        <v>1.6895459345300949E-2</v>
      </c>
      <c r="AD969" s="8">
        <f t="shared" si="333"/>
        <v>0.93453009503695883</v>
      </c>
      <c r="AE969" s="11">
        <f t="shared" si="334"/>
        <v>8.3333333333333329E-2</v>
      </c>
      <c r="AF969" s="11">
        <f t="shared" si="335"/>
        <v>90</v>
      </c>
      <c r="AG969" s="11">
        <f t="shared" si="336"/>
        <v>10.522222222222222</v>
      </c>
      <c r="AH969" s="13">
        <f t="shared" si="337"/>
        <v>10.766666666666666</v>
      </c>
      <c r="AI969">
        <f t="shared" si="338"/>
        <v>10.85</v>
      </c>
      <c r="AJ969" s="14">
        <f t="shared" si="339"/>
        <v>0.99231950844854067</v>
      </c>
      <c r="AK969">
        <f t="shared" si="340"/>
        <v>85.714285714285708</v>
      </c>
      <c r="AL969" s="8">
        <f t="shared" si="341"/>
        <v>1.05</v>
      </c>
      <c r="AM969" s="8">
        <f t="shared" si="342"/>
        <v>0.93453009503695883</v>
      </c>
      <c r="AN969" s="16">
        <f t="shared" si="343"/>
        <v>0.97372006676431522</v>
      </c>
      <c r="AO969" s="16">
        <f t="shared" si="344"/>
        <v>0.86917745378429356</v>
      </c>
      <c r="AP969" s="17">
        <f t="shared" si="345"/>
        <v>17763.18</v>
      </c>
      <c r="AQ969" s="17">
        <f t="shared" si="346"/>
        <v>18.757317845828933</v>
      </c>
      <c r="AR969" s="17">
        <f t="shared" si="347"/>
        <v>11045.05</v>
      </c>
      <c r="AS969" s="17">
        <f t="shared" si="348"/>
        <v>11.663199577613515</v>
      </c>
      <c r="AT969" s="18" t="str">
        <f t="shared" si="349"/>
        <v>Low</v>
      </c>
      <c r="AU969" s="16" t="str">
        <f t="shared" si="350"/>
        <v>Normal</v>
      </c>
      <c r="AV969" s="17">
        <f t="shared" si="351"/>
        <v>300.11708553326292</v>
      </c>
    </row>
    <row r="970" spans="1:48">
      <c r="A970">
        <v>969</v>
      </c>
      <c r="B970" s="2">
        <v>46042</v>
      </c>
      <c r="C970" t="s">
        <v>46</v>
      </c>
      <c r="D970" t="s">
        <v>27</v>
      </c>
      <c r="E970" t="s">
        <v>35</v>
      </c>
      <c r="F970" t="s">
        <v>57</v>
      </c>
      <c r="G970" t="s">
        <v>36</v>
      </c>
      <c r="H970" t="s">
        <v>1072</v>
      </c>
      <c r="I970" t="s">
        <v>60</v>
      </c>
      <c r="J970" s="4">
        <v>722</v>
      </c>
      <c r="K970" s="4">
        <v>612</v>
      </c>
      <c r="L970" s="4">
        <v>575</v>
      </c>
      <c r="M970" s="4">
        <v>37</v>
      </c>
      <c r="N970" s="4">
        <v>11</v>
      </c>
      <c r="O970" s="4">
        <v>13</v>
      </c>
      <c r="P970" t="s">
        <v>33</v>
      </c>
      <c r="Q970" s="4">
        <v>45</v>
      </c>
      <c r="R970" s="4">
        <v>47</v>
      </c>
      <c r="S970" s="4">
        <v>72.2</v>
      </c>
      <c r="T970" s="5">
        <v>2.25</v>
      </c>
      <c r="U970" s="5">
        <v>19.34</v>
      </c>
      <c r="V970" s="43">
        <v>11799.36</v>
      </c>
      <c r="W970" s="5">
        <v>6.37</v>
      </c>
      <c r="X970" s="6" t="s">
        <v>45</v>
      </c>
      <c r="Y970" s="4">
        <v>35</v>
      </c>
      <c r="Z970" s="43">
        <v>20032.759999999998</v>
      </c>
      <c r="AA970" s="8">
        <f t="shared" si="330"/>
        <v>0.8476454293628809</v>
      </c>
      <c r="AB970" s="8">
        <f t="shared" si="331"/>
        <v>6.0457516339869281E-2</v>
      </c>
      <c r="AC970" s="8">
        <f t="shared" si="332"/>
        <v>1.7973856209150325E-2</v>
      </c>
      <c r="AD970" s="8">
        <f t="shared" si="333"/>
        <v>0.93954248366013071</v>
      </c>
      <c r="AE970" s="11">
        <f t="shared" si="334"/>
        <v>0.21666666666666667</v>
      </c>
      <c r="AF970" s="11">
        <f t="shared" si="335"/>
        <v>76.59574468085107</v>
      </c>
      <c r="AG970" s="11">
        <f t="shared" si="336"/>
        <v>7.99</v>
      </c>
      <c r="AH970" s="13">
        <f t="shared" si="337"/>
        <v>8.8083333333333336</v>
      </c>
      <c r="AI970">
        <f t="shared" si="338"/>
        <v>9.0250000000000004</v>
      </c>
      <c r="AJ970" s="14">
        <f t="shared" si="339"/>
        <v>0.97599261311172669</v>
      </c>
      <c r="AK970">
        <f t="shared" si="340"/>
        <v>80</v>
      </c>
      <c r="AL970" s="8">
        <f t="shared" si="341"/>
        <v>0.95744680851063835</v>
      </c>
      <c r="AM970" s="8">
        <f t="shared" si="342"/>
        <v>0.93954248366013071</v>
      </c>
      <c r="AN970" s="16">
        <f t="shared" si="343"/>
        <v>0.87796582061833983</v>
      </c>
      <c r="AO970" s="16">
        <f t="shared" si="344"/>
        <v>0.86591049712866786</v>
      </c>
      <c r="AP970" s="17">
        <f t="shared" si="345"/>
        <v>11799.36</v>
      </c>
      <c r="AQ970" s="17">
        <f t="shared" si="346"/>
        <v>19.28</v>
      </c>
      <c r="AR970" s="17">
        <f t="shared" si="347"/>
        <v>8233.3999999999978</v>
      </c>
      <c r="AS970" s="17">
        <f t="shared" si="348"/>
        <v>13.453267973856205</v>
      </c>
      <c r="AT970" s="18" t="str">
        <f t="shared" si="349"/>
        <v>Medium</v>
      </c>
      <c r="AU970" s="16" t="str">
        <f t="shared" si="350"/>
        <v>Normal</v>
      </c>
      <c r="AV970" s="17">
        <f t="shared" si="351"/>
        <v>212.08</v>
      </c>
    </row>
    <row r="971" spans="1:48">
      <c r="A971">
        <v>970</v>
      </c>
      <c r="B971" s="2">
        <v>46146</v>
      </c>
      <c r="C971" t="s">
        <v>26</v>
      </c>
      <c r="D971" t="s">
        <v>55</v>
      </c>
      <c r="E971" t="s">
        <v>56</v>
      </c>
      <c r="F971" t="s">
        <v>29</v>
      </c>
      <c r="G971" t="s">
        <v>58</v>
      </c>
      <c r="H971" t="s">
        <v>1073</v>
      </c>
      <c r="I971" t="s">
        <v>140</v>
      </c>
      <c r="J971" s="4">
        <v>680</v>
      </c>
      <c r="K971" s="4">
        <v>632</v>
      </c>
      <c r="L971" s="4">
        <v>592</v>
      </c>
      <c r="M971" s="4">
        <v>40</v>
      </c>
      <c r="N971" s="4">
        <v>10</v>
      </c>
      <c r="O971" s="4">
        <v>32</v>
      </c>
      <c r="P971" t="s">
        <v>61</v>
      </c>
      <c r="Q971" s="4">
        <v>49</v>
      </c>
      <c r="R971" s="4">
        <v>51</v>
      </c>
      <c r="S971" s="4">
        <v>69.400000000000006</v>
      </c>
      <c r="T971" s="5">
        <v>2.83</v>
      </c>
      <c r="U971" s="5">
        <v>21.28</v>
      </c>
      <c r="V971" s="43">
        <v>14034.4</v>
      </c>
      <c r="W971" s="5">
        <v>9.24</v>
      </c>
      <c r="X971" s="6" t="s">
        <v>34</v>
      </c>
      <c r="Y971" s="4">
        <v>11</v>
      </c>
      <c r="Z971" s="43">
        <v>22958.22</v>
      </c>
      <c r="AA971" s="8">
        <f t="shared" si="330"/>
        <v>0.92941176470588238</v>
      </c>
      <c r="AB971" s="8">
        <f t="shared" si="331"/>
        <v>6.3291139240506333E-2</v>
      </c>
      <c r="AC971" s="8">
        <f t="shared" si="332"/>
        <v>1.5822784810126583E-2</v>
      </c>
      <c r="AD971" s="8">
        <f t="shared" si="333"/>
        <v>0.93670886075949367</v>
      </c>
      <c r="AE971" s="11">
        <f t="shared" si="334"/>
        <v>0.53333333333333333</v>
      </c>
      <c r="AF971" s="11">
        <f t="shared" si="335"/>
        <v>70.588235294117652</v>
      </c>
      <c r="AG971" s="11">
        <f t="shared" si="336"/>
        <v>8.9533333333333331</v>
      </c>
      <c r="AH971" s="13">
        <f t="shared" si="337"/>
        <v>8.7222222222222232</v>
      </c>
      <c r="AI971">
        <f t="shared" si="338"/>
        <v>9.2555555555555564</v>
      </c>
      <c r="AJ971" s="14">
        <f t="shared" si="339"/>
        <v>0.94237695078031214</v>
      </c>
      <c r="AK971">
        <f t="shared" si="340"/>
        <v>73.469387755102048</v>
      </c>
      <c r="AL971" s="8">
        <f t="shared" si="341"/>
        <v>0.96078431372549022</v>
      </c>
      <c r="AM971" s="8">
        <f t="shared" si="342"/>
        <v>0.93670886075949367</v>
      </c>
      <c r="AN971" s="16">
        <f t="shared" si="343"/>
        <v>0.84811586585490495</v>
      </c>
      <c r="AO971" s="16">
        <f t="shared" si="344"/>
        <v>0.86552161572577524</v>
      </c>
      <c r="AP971" s="17">
        <f t="shared" si="345"/>
        <v>14034.4</v>
      </c>
      <c r="AQ971" s="17">
        <f t="shared" si="346"/>
        <v>22.206329113924049</v>
      </c>
      <c r="AR971" s="17">
        <f t="shared" si="347"/>
        <v>8923.8200000000015</v>
      </c>
      <c r="AS971" s="17">
        <f t="shared" si="348"/>
        <v>14.119968354430382</v>
      </c>
      <c r="AT971" s="18" t="str">
        <f t="shared" si="349"/>
        <v>Medium</v>
      </c>
      <c r="AU971" s="16" t="str">
        <f t="shared" si="350"/>
        <v>Warning</v>
      </c>
      <c r="AV971" s="17">
        <f t="shared" si="351"/>
        <v>222.0632911392405</v>
      </c>
    </row>
    <row r="972" spans="1:48">
      <c r="A972">
        <v>971</v>
      </c>
      <c r="B972" s="2">
        <v>46098</v>
      </c>
      <c r="C972" t="s">
        <v>46</v>
      </c>
      <c r="D972" t="s">
        <v>40</v>
      </c>
      <c r="E972" t="s">
        <v>67</v>
      </c>
      <c r="F972" t="s">
        <v>57</v>
      </c>
      <c r="G972" t="s">
        <v>30</v>
      </c>
      <c r="H972" t="s">
        <v>1074</v>
      </c>
      <c r="I972" t="s">
        <v>32</v>
      </c>
      <c r="J972" s="4">
        <v>955</v>
      </c>
      <c r="K972" s="4">
        <v>854</v>
      </c>
      <c r="L972" s="4">
        <v>815</v>
      </c>
      <c r="M972" s="4">
        <v>39</v>
      </c>
      <c r="N972" s="4">
        <v>16</v>
      </c>
      <c r="O972" s="4">
        <v>17</v>
      </c>
      <c r="P972" t="s">
        <v>73</v>
      </c>
      <c r="Q972" s="4">
        <v>42</v>
      </c>
      <c r="R972" s="4">
        <v>47</v>
      </c>
      <c r="S972" s="4">
        <v>72.400000000000006</v>
      </c>
      <c r="T972" s="5">
        <v>1.56</v>
      </c>
      <c r="U972" s="5">
        <v>26.16</v>
      </c>
      <c r="V972" s="43">
        <v>16182.95</v>
      </c>
      <c r="W972" s="5">
        <v>7.57</v>
      </c>
      <c r="X972" s="6" t="s">
        <v>45</v>
      </c>
      <c r="Y972" s="4">
        <v>45</v>
      </c>
      <c r="Z972" s="43">
        <v>26017.67</v>
      </c>
      <c r="AA972" s="8">
        <f t="shared" si="330"/>
        <v>0.89424083769633511</v>
      </c>
      <c r="AB972" s="8">
        <f t="shared" si="331"/>
        <v>4.5667447306791571E-2</v>
      </c>
      <c r="AC972" s="8">
        <f t="shared" si="332"/>
        <v>1.873536299765808E-2</v>
      </c>
      <c r="AD972" s="8">
        <f t="shared" si="333"/>
        <v>0.95433255269320838</v>
      </c>
      <c r="AE972" s="11">
        <f t="shared" si="334"/>
        <v>0.28333333333333333</v>
      </c>
      <c r="AF972" s="11">
        <f t="shared" si="335"/>
        <v>76.59574468085107</v>
      </c>
      <c r="AG972" s="11">
        <f t="shared" si="336"/>
        <v>11.149444444444445</v>
      </c>
      <c r="AH972" s="13">
        <f t="shared" si="337"/>
        <v>10.858333333333334</v>
      </c>
      <c r="AI972">
        <f t="shared" si="338"/>
        <v>11.141666666666667</v>
      </c>
      <c r="AJ972" s="14">
        <f t="shared" si="339"/>
        <v>0.97456993268511594</v>
      </c>
      <c r="AK972">
        <f t="shared" si="340"/>
        <v>85.714285714285708</v>
      </c>
      <c r="AL972" s="8">
        <f t="shared" si="341"/>
        <v>0.89361702127659592</v>
      </c>
      <c r="AM972" s="8">
        <f t="shared" si="342"/>
        <v>0.95433255269320838</v>
      </c>
      <c r="AN972" s="16">
        <f t="shared" si="343"/>
        <v>0.83112085295260163</v>
      </c>
      <c r="AO972" s="16">
        <f t="shared" si="344"/>
        <v>0.86610180738813758</v>
      </c>
      <c r="AP972" s="17">
        <f t="shared" si="345"/>
        <v>16182.95</v>
      </c>
      <c r="AQ972" s="17">
        <f t="shared" si="346"/>
        <v>18.949590163934428</v>
      </c>
      <c r="AR972" s="17">
        <f t="shared" si="347"/>
        <v>9834.7199999999975</v>
      </c>
      <c r="AS972" s="17">
        <f t="shared" si="348"/>
        <v>11.516065573770488</v>
      </c>
      <c r="AT972" s="18" t="str">
        <f t="shared" si="349"/>
        <v>Low</v>
      </c>
      <c r="AU972" s="16" t="str">
        <f t="shared" si="350"/>
        <v>Warning</v>
      </c>
      <c r="AV972" s="17">
        <f t="shared" si="351"/>
        <v>303.19344262295084</v>
      </c>
    </row>
    <row r="973" spans="1:48">
      <c r="A973">
        <v>972</v>
      </c>
      <c r="B973" s="2">
        <v>46181</v>
      </c>
      <c r="C973" t="s">
        <v>46</v>
      </c>
      <c r="D973" t="s">
        <v>40</v>
      </c>
      <c r="E973" t="s">
        <v>74</v>
      </c>
      <c r="F973" t="s">
        <v>29</v>
      </c>
      <c r="G973" t="s">
        <v>36</v>
      </c>
      <c r="H973" t="s">
        <v>1075</v>
      </c>
      <c r="I973" t="s">
        <v>265</v>
      </c>
      <c r="J973" s="4">
        <v>791</v>
      </c>
      <c r="K973" s="4">
        <v>796</v>
      </c>
      <c r="L973" s="4">
        <v>760</v>
      </c>
      <c r="M973" s="4">
        <v>36</v>
      </c>
      <c r="N973" s="4">
        <v>10</v>
      </c>
      <c r="O973" s="4">
        <v>18</v>
      </c>
      <c r="P973" t="s">
        <v>76</v>
      </c>
      <c r="Q973" s="4">
        <v>45</v>
      </c>
      <c r="R973" s="4">
        <v>44</v>
      </c>
      <c r="S973" s="4">
        <v>66.900000000000006</v>
      </c>
      <c r="T973" s="5">
        <v>2.7</v>
      </c>
      <c r="U973" s="5">
        <v>30.76</v>
      </c>
      <c r="V973" s="43">
        <v>15871.75</v>
      </c>
      <c r="W973" s="5">
        <v>9.19</v>
      </c>
      <c r="X973" s="6" t="s">
        <v>45</v>
      </c>
      <c r="Y973" s="4">
        <v>17</v>
      </c>
      <c r="Z973" s="43">
        <v>25931.759999999998</v>
      </c>
      <c r="AA973" s="8">
        <f t="shared" si="330"/>
        <v>1.0063211125158027</v>
      </c>
      <c r="AB973" s="8">
        <f t="shared" si="331"/>
        <v>4.5226130653266333E-2</v>
      </c>
      <c r="AC973" s="8">
        <f t="shared" si="332"/>
        <v>1.2562814070351759E-2</v>
      </c>
      <c r="AD973" s="8">
        <f t="shared" si="333"/>
        <v>0.95477386934673369</v>
      </c>
      <c r="AE973" s="11">
        <f t="shared" si="334"/>
        <v>0.3</v>
      </c>
      <c r="AF973" s="11">
        <f t="shared" si="335"/>
        <v>81.818181818181813</v>
      </c>
      <c r="AG973" s="11">
        <f t="shared" si="336"/>
        <v>9.7288888888888891</v>
      </c>
      <c r="AH973" s="13">
        <f t="shared" si="337"/>
        <v>9.5874999999999986</v>
      </c>
      <c r="AI973">
        <f t="shared" si="338"/>
        <v>9.8874999999999993</v>
      </c>
      <c r="AJ973" s="14">
        <f t="shared" si="339"/>
        <v>0.96965865992414657</v>
      </c>
      <c r="AK973">
        <f t="shared" si="340"/>
        <v>80</v>
      </c>
      <c r="AL973" s="8">
        <f t="shared" si="341"/>
        <v>1.0227272727272727</v>
      </c>
      <c r="AM973" s="8">
        <f t="shared" si="342"/>
        <v>0.95477386934673369</v>
      </c>
      <c r="AN973" s="16">
        <f t="shared" si="343"/>
        <v>0.94684576774228568</v>
      </c>
      <c r="AO973" s="16">
        <f t="shared" si="344"/>
        <v>0.86730804719625942</v>
      </c>
      <c r="AP973" s="17">
        <f t="shared" si="345"/>
        <v>15871.75</v>
      </c>
      <c r="AQ973" s="17">
        <f t="shared" si="346"/>
        <v>19.939384422110553</v>
      </c>
      <c r="AR973" s="17">
        <f t="shared" si="347"/>
        <v>10060.009999999998</v>
      </c>
      <c r="AS973" s="17">
        <f t="shared" si="348"/>
        <v>12.638203517587938</v>
      </c>
      <c r="AT973" s="18" t="str">
        <f t="shared" si="349"/>
        <v>Low</v>
      </c>
      <c r="AU973" s="16" t="str">
        <f t="shared" si="350"/>
        <v>Normal</v>
      </c>
      <c r="AV973" s="17">
        <f t="shared" si="351"/>
        <v>199.39384422110552</v>
      </c>
    </row>
    <row r="974" spans="1:48">
      <c r="A974">
        <v>973</v>
      </c>
      <c r="B974" s="2">
        <v>46080</v>
      </c>
      <c r="C974" t="s">
        <v>26</v>
      </c>
      <c r="D974" t="s">
        <v>108</v>
      </c>
      <c r="E974" t="s">
        <v>130</v>
      </c>
      <c r="F974" t="s">
        <v>29</v>
      </c>
      <c r="G974" t="s">
        <v>47</v>
      </c>
      <c r="H974" t="s">
        <v>1076</v>
      </c>
      <c r="I974" t="s">
        <v>86</v>
      </c>
      <c r="J974" s="4">
        <v>663</v>
      </c>
      <c r="K974" s="4">
        <v>646</v>
      </c>
      <c r="L974" s="4">
        <v>603</v>
      </c>
      <c r="M974" s="4">
        <v>43</v>
      </c>
      <c r="N974" s="4">
        <v>9</v>
      </c>
      <c r="O974" s="4">
        <v>0</v>
      </c>
      <c r="P974" t="s">
        <v>39</v>
      </c>
      <c r="Q974" s="4">
        <v>64</v>
      </c>
      <c r="R974" s="4">
        <v>64</v>
      </c>
      <c r="S974" s="4">
        <v>68.099999999999994</v>
      </c>
      <c r="T974" s="5">
        <v>2.33</v>
      </c>
      <c r="U974" s="5">
        <v>18.61</v>
      </c>
      <c r="V974" s="43">
        <v>19867.78</v>
      </c>
      <c r="W974" s="5">
        <v>8.9499999999999993</v>
      </c>
      <c r="X974" s="6" t="s">
        <v>34</v>
      </c>
      <c r="Y974" s="4">
        <v>33</v>
      </c>
      <c r="Z974" s="43">
        <v>32285.35</v>
      </c>
      <c r="AA974" s="8">
        <f t="shared" si="330"/>
        <v>0.97435897435897434</v>
      </c>
      <c r="AB974" s="8">
        <f t="shared" si="331"/>
        <v>6.6563467492260067E-2</v>
      </c>
      <c r="AC974" s="8">
        <f t="shared" si="332"/>
        <v>1.393188854489164E-2</v>
      </c>
      <c r="AD974" s="8">
        <f t="shared" si="333"/>
        <v>0.93343653250773995</v>
      </c>
      <c r="AE974" s="11">
        <f t="shared" si="334"/>
        <v>0</v>
      </c>
      <c r="AF974" s="11">
        <f t="shared" si="335"/>
        <v>56.25</v>
      </c>
      <c r="AG974" s="11">
        <f t="shared" si="336"/>
        <v>11.484444444444444</v>
      </c>
      <c r="AH974" s="13">
        <f t="shared" si="337"/>
        <v>11.786666666666667</v>
      </c>
      <c r="AI974">
        <f t="shared" si="338"/>
        <v>11.786666666666667</v>
      </c>
      <c r="AJ974" s="14">
        <f t="shared" si="339"/>
        <v>1</v>
      </c>
      <c r="AK974">
        <f t="shared" si="340"/>
        <v>56.25</v>
      </c>
      <c r="AL974" s="8">
        <f t="shared" si="341"/>
        <v>1</v>
      </c>
      <c r="AM974" s="8">
        <f t="shared" si="342"/>
        <v>0.93343653250773995</v>
      </c>
      <c r="AN974" s="16">
        <f t="shared" si="343"/>
        <v>0.93343653250773995</v>
      </c>
      <c r="AO974" s="16">
        <f t="shared" si="344"/>
        <v>0.8644674143196156</v>
      </c>
      <c r="AP974" s="17">
        <f t="shared" si="345"/>
        <v>19867.78</v>
      </c>
      <c r="AQ974" s="17">
        <f t="shared" si="346"/>
        <v>30.755077399380802</v>
      </c>
      <c r="AR974" s="17">
        <f t="shared" si="347"/>
        <v>12417.57</v>
      </c>
      <c r="AS974" s="17">
        <f t="shared" si="348"/>
        <v>19.222244582043345</v>
      </c>
      <c r="AT974" s="18" t="str">
        <f t="shared" si="349"/>
        <v>Medium</v>
      </c>
      <c r="AU974" s="16" t="str">
        <f t="shared" si="350"/>
        <v>Normal</v>
      </c>
      <c r="AV974" s="17">
        <f t="shared" si="351"/>
        <v>276.79569659442723</v>
      </c>
    </row>
    <row r="975" spans="1:48">
      <c r="A975">
        <v>974</v>
      </c>
      <c r="B975" s="2">
        <v>46162</v>
      </c>
      <c r="C975" t="s">
        <v>26</v>
      </c>
      <c r="D975" t="s">
        <v>27</v>
      </c>
      <c r="E975" t="s">
        <v>35</v>
      </c>
      <c r="F975" t="s">
        <v>29</v>
      </c>
      <c r="G975" t="s">
        <v>58</v>
      </c>
      <c r="H975" t="s">
        <v>1077</v>
      </c>
      <c r="I975" t="s">
        <v>119</v>
      </c>
      <c r="J975" s="4">
        <v>632</v>
      </c>
      <c r="K975" s="4">
        <v>657</v>
      </c>
      <c r="L975" s="4">
        <v>616</v>
      </c>
      <c r="M975" s="4">
        <v>41</v>
      </c>
      <c r="N975" s="4">
        <v>16</v>
      </c>
      <c r="O975" s="4">
        <v>8</v>
      </c>
      <c r="P975" t="s">
        <v>33</v>
      </c>
      <c r="Q975" s="4">
        <v>49</v>
      </c>
      <c r="R975" s="4">
        <v>53</v>
      </c>
      <c r="S975" s="4">
        <v>75.8</v>
      </c>
      <c r="T975" s="5">
        <v>2.54</v>
      </c>
      <c r="U975" s="5">
        <v>26.71</v>
      </c>
      <c r="V975" s="43">
        <v>14530.82</v>
      </c>
      <c r="W975" s="5">
        <v>7.6</v>
      </c>
      <c r="X975" s="6" t="s">
        <v>50</v>
      </c>
      <c r="Y975" s="4">
        <v>10</v>
      </c>
      <c r="Z975" s="43">
        <v>23936.32</v>
      </c>
      <c r="AA975" s="8">
        <f t="shared" si="330"/>
        <v>1.0395569620253164</v>
      </c>
      <c r="AB975" s="8">
        <f t="shared" si="331"/>
        <v>6.2404870624048703E-2</v>
      </c>
      <c r="AC975" s="8">
        <f t="shared" si="332"/>
        <v>2.4353120243531201E-2</v>
      </c>
      <c r="AD975" s="8">
        <f t="shared" si="333"/>
        <v>0.93759512937595124</v>
      </c>
      <c r="AE975" s="11">
        <f t="shared" si="334"/>
        <v>0.13333333333333333</v>
      </c>
      <c r="AF975" s="11">
        <f t="shared" si="335"/>
        <v>67.924528301886795</v>
      </c>
      <c r="AG975" s="11">
        <f t="shared" si="336"/>
        <v>9.6724999999999994</v>
      </c>
      <c r="AH975" s="13">
        <f t="shared" si="337"/>
        <v>8.4688888888888894</v>
      </c>
      <c r="AI975">
        <f t="shared" si="338"/>
        <v>8.6022222222222222</v>
      </c>
      <c r="AJ975" s="14">
        <f t="shared" si="339"/>
        <v>0.98450012916559038</v>
      </c>
      <c r="AK975">
        <f t="shared" si="340"/>
        <v>73.469387755102048</v>
      </c>
      <c r="AL975" s="8">
        <f t="shared" si="341"/>
        <v>0.92452830188679236</v>
      </c>
      <c r="AM975" s="8">
        <f t="shared" si="342"/>
        <v>0.93759512937595124</v>
      </c>
      <c r="AN975" s="16">
        <f t="shared" si="343"/>
        <v>0.85339742967560317</v>
      </c>
      <c r="AO975" s="16">
        <f t="shared" si="344"/>
        <v>0.86191300253487024</v>
      </c>
      <c r="AP975" s="17">
        <f t="shared" si="345"/>
        <v>14530.82</v>
      </c>
      <c r="AQ975" s="17">
        <f t="shared" si="346"/>
        <v>22.116925418569252</v>
      </c>
      <c r="AR975" s="17">
        <f t="shared" si="347"/>
        <v>9405.5</v>
      </c>
      <c r="AS975" s="17">
        <f t="shared" si="348"/>
        <v>14.315829528158295</v>
      </c>
      <c r="AT975" s="18" t="str">
        <f t="shared" si="349"/>
        <v>Medium</v>
      </c>
      <c r="AU975" s="16" t="str">
        <f t="shared" si="350"/>
        <v>Normal</v>
      </c>
      <c r="AV975" s="17">
        <f t="shared" si="351"/>
        <v>353.87080669710804</v>
      </c>
    </row>
    <row r="976" spans="1:48">
      <c r="A976">
        <v>975</v>
      </c>
      <c r="B976" s="2">
        <v>46177</v>
      </c>
      <c r="C976" t="s">
        <v>26</v>
      </c>
      <c r="D976" t="s">
        <v>77</v>
      </c>
      <c r="E976" t="s">
        <v>78</v>
      </c>
      <c r="F976" t="s">
        <v>29</v>
      </c>
      <c r="G976" t="s">
        <v>47</v>
      </c>
      <c r="H976" t="s">
        <v>1078</v>
      </c>
      <c r="I976" t="s">
        <v>117</v>
      </c>
      <c r="J976" s="4">
        <v>516</v>
      </c>
      <c r="K976" s="4">
        <v>529</v>
      </c>
      <c r="L976" s="4">
        <v>499</v>
      </c>
      <c r="M976" s="4">
        <v>30</v>
      </c>
      <c r="N976" s="4">
        <v>9</v>
      </c>
      <c r="O976" s="4">
        <v>6</v>
      </c>
      <c r="P976" t="s">
        <v>73</v>
      </c>
      <c r="Q976" s="4">
        <v>64</v>
      </c>
      <c r="R976" s="4">
        <v>69</v>
      </c>
      <c r="S976" s="4">
        <v>71.900000000000006</v>
      </c>
      <c r="T976" s="5">
        <v>2.21</v>
      </c>
      <c r="U976" s="5">
        <v>19.760000000000002</v>
      </c>
      <c r="V976" s="43">
        <v>17263.32</v>
      </c>
      <c r="W976" s="5">
        <v>9.3800000000000008</v>
      </c>
      <c r="X976" s="6" t="s">
        <v>34</v>
      </c>
      <c r="Y976" s="4">
        <v>23</v>
      </c>
      <c r="Z976" s="43">
        <v>26015.79</v>
      </c>
      <c r="AA976" s="8">
        <f t="shared" si="330"/>
        <v>1.0251937984496124</v>
      </c>
      <c r="AB976" s="8">
        <f t="shared" si="331"/>
        <v>5.6710775047258979E-2</v>
      </c>
      <c r="AC976" s="8">
        <f t="shared" si="332"/>
        <v>1.7013232514177693E-2</v>
      </c>
      <c r="AD976" s="8">
        <f t="shared" si="333"/>
        <v>0.94328922495274103</v>
      </c>
      <c r="AE976" s="11">
        <f t="shared" si="334"/>
        <v>0.1</v>
      </c>
      <c r="AF976" s="11">
        <f t="shared" si="335"/>
        <v>52.173913043478258</v>
      </c>
      <c r="AG976" s="11">
        <f t="shared" si="336"/>
        <v>10.139166666666666</v>
      </c>
      <c r="AH976" s="13">
        <f t="shared" si="337"/>
        <v>9.0733333333333341</v>
      </c>
      <c r="AI976">
        <f t="shared" si="338"/>
        <v>9.1733333333333338</v>
      </c>
      <c r="AJ976" s="14">
        <f t="shared" si="339"/>
        <v>0.98909883720930236</v>
      </c>
      <c r="AK976">
        <f t="shared" si="340"/>
        <v>56.25</v>
      </c>
      <c r="AL976" s="8">
        <f t="shared" si="341"/>
        <v>0.92753623188405787</v>
      </c>
      <c r="AM976" s="8">
        <f t="shared" si="342"/>
        <v>0.94328922495274103</v>
      </c>
      <c r="AN976" s="16">
        <f t="shared" si="343"/>
        <v>0.86539712515044187</v>
      </c>
      <c r="AO976" s="16">
        <f t="shared" si="344"/>
        <v>0.86224052456791889</v>
      </c>
      <c r="AP976" s="17">
        <f t="shared" si="345"/>
        <v>17263.32</v>
      </c>
      <c r="AQ976" s="17">
        <f t="shared" si="346"/>
        <v>32.633875236294898</v>
      </c>
      <c r="AR976" s="17">
        <f t="shared" si="347"/>
        <v>8752.4700000000012</v>
      </c>
      <c r="AS976" s="17">
        <f t="shared" si="348"/>
        <v>16.545311909262761</v>
      </c>
      <c r="AT976" s="18" t="str">
        <f t="shared" si="349"/>
        <v>Low</v>
      </c>
      <c r="AU976" s="16" t="str">
        <f t="shared" si="350"/>
        <v>Normal</v>
      </c>
      <c r="AV976" s="17">
        <f t="shared" si="351"/>
        <v>293.70487712665408</v>
      </c>
    </row>
    <row r="977" spans="1:48">
      <c r="A977">
        <v>976</v>
      </c>
      <c r="B977" s="2">
        <v>46038</v>
      </c>
      <c r="C977" t="s">
        <v>26</v>
      </c>
      <c r="D977" t="s">
        <v>108</v>
      </c>
      <c r="E977" t="s">
        <v>130</v>
      </c>
      <c r="F977" t="s">
        <v>29</v>
      </c>
      <c r="G977" t="s">
        <v>36</v>
      </c>
      <c r="H977" t="s">
        <v>1079</v>
      </c>
      <c r="I977" t="s">
        <v>119</v>
      </c>
      <c r="J977" s="4">
        <v>933</v>
      </c>
      <c r="K977" s="4">
        <v>743</v>
      </c>
      <c r="L977" s="4">
        <v>695</v>
      </c>
      <c r="M977" s="4">
        <v>48</v>
      </c>
      <c r="N977" s="4">
        <v>12</v>
      </c>
      <c r="O977" s="4">
        <v>45</v>
      </c>
      <c r="P977" t="s">
        <v>33</v>
      </c>
      <c r="Q977" s="4">
        <v>45</v>
      </c>
      <c r="R977" s="4">
        <v>47</v>
      </c>
      <c r="S977" s="4">
        <v>80.2</v>
      </c>
      <c r="T977" s="5">
        <v>1.7</v>
      </c>
      <c r="U977" s="5">
        <v>28.42</v>
      </c>
      <c r="V977" s="43">
        <v>14612.93</v>
      </c>
      <c r="W977" s="5">
        <v>8.19</v>
      </c>
      <c r="X977" s="6" t="s">
        <v>45</v>
      </c>
      <c r="Y977" s="4">
        <v>35</v>
      </c>
      <c r="Z977" s="43">
        <v>24551.52</v>
      </c>
      <c r="AA977" s="8">
        <f t="shared" si="330"/>
        <v>0.7963558413719185</v>
      </c>
      <c r="AB977" s="8">
        <f t="shared" si="331"/>
        <v>6.4602960969044415E-2</v>
      </c>
      <c r="AC977" s="8">
        <f t="shared" si="332"/>
        <v>1.6150740242261104E-2</v>
      </c>
      <c r="AD977" s="8">
        <f t="shared" si="333"/>
        <v>0.93539703903095561</v>
      </c>
      <c r="AE977" s="11">
        <f t="shared" si="334"/>
        <v>0.75</v>
      </c>
      <c r="AF977" s="11">
        <f t="shared" si="335"/>
        <v>76.59574468085107</v>
      </c>
      <c r="AG977" s="11">
        <f t="shared" si="336"/>
        <v>9.700277777777778</v>
      </c>
      <c r="AH977" s="13">
        <f t="shared" si="337"/>
        <v>10.9125</v>
      </c>
      <c r="AI977">
        <f t="shared" si="338"/>
        <v>11.6625</v>
      </c>
      <c r="AJ977" s="14">
        <f t="shared" si="339"/>
        <v>0.93569131832797425</v>
      </c>
      <c r="AK977">
        <f t="shared" si="340"/>
        <v>80</v>
      </c>
      <c r="AL977" s="8">
        <f t="shared" si="341"/>
        <v>0.95744680851063835</v>
      </c>
      <c r="AM977" s="8">
        <f t="shared" si="342"/>
        <v>0.93539703903095561</v>
      </c>
      <c r="AN977" s="16">
        <f t="shared" si="343"/>
        <v>0.83799851037219431</v>
      </c>
      <c r="AO977" s="16">
        <f t="shared" si="344"/>
        <v>0.86211426054461793</v>
      </c>
      <c r="AP977" s="17">
        <f t="shared" si="345"/>
        <v>14612.93</v>
      </c>
      <c r="AQ977" s="17">
        <f t="shared" si="346"/>
        <v>19.667469717362046</v>
      </c>
      <c r="AR977" s="17">
        <f t="shared" si="347"/>
        <v>9938.59</v>
      </c>
      <c r="AS977" s="17">
        <f t="shared" si="348"/>
        <v>13.376298788694482</v>
      </c>
      <c r="AT977" s="18" t="str">
        <f t="shared" si="349"/>
        <v>High</v>
      </c>
      <c r="AU977" s="16" t="str">
        <f t="shared" si="350"/>
        <v>Warning</v>
      </c>
      <c r="AV977" s="17">
        <f t="shared" si="351"/>
        <v>236.00963660834455</v>
      </c>
    </row>
    <row r="978" spans="1:48">
      <c r="A978">
        <v>977</v>
      </c>
      <c r="B978" s="2">
        <v>46097</v>
      </c>
      <c r="C978" t="s">
        <v>26</v>
      </c>
      <c r="D978" t="s">
        <v>27</v>
      </c>
      <c r="E978" t="s">
        <v>51</v>
      </c>
      <c r="F978" t="s">
        <v>57</v>
      </c>
      <c r="G978" t="s">
        <v>58</v>
      </c>
      <c r="H978" t="s">
        <v>1080</v>
      </c>
      <c r="I978" t="s">
        <v>100</v>
      </c>
      <c r="J978" s="4">
        <v>782</v>
      </c>
      <c r="K978" s="4">
        <v>680</v>
      </c>
      <c r="L978" s="4">
        <v>654</v>
      </c>
      <c r="M978" s="4">
        <v>26</v>
      </c>
      <c r="N978" s="4">
        <v>7</v>
      </c>
      <c r="O978" s="4">
        <v>22</v>
      </c>
      <c r="P978" t="s">
        <v>61</v>
      </c>
      <c r="Q978" s="4">
        <v>49</v>
      </c>
      <c r="R978" s="4">
        <v>53</v>
      </c>
      <c r="S978" s="4">
        <v>70.900000000000006</v>
      </c>
      <c r="T978" s="5">
        <v>1.51</v>
      </c>
      <c r="U978" s="5">
        <v>25.37</v>
      </c>
      <c r="V978" s="43">
        <v>15478.13</v>
      </c>
      <c r="W978" s="5">
        <v>6.49</v>
      </c>
      <c r="X978" s="6" t="s">
        <v>89</v>
      </c>
      <c r="Y978" s="4">
        <v>5</v>
      </c>
      <c r="Z978" s="43">
        <v>24850.98</v>
      </c>
      <c r="AA978" s="8">
        <f t="shared" si="330"/>
        <v>0.86956521739130432</v>
      </c>
      <c r="AB978" s="8">
        <f t="shared" si="331"/>
        <v>3.8235294117647062E-2</v>
      </c>
      <c r="AC978" s="8">
        <f t="shared" si="332"/>
        <v>1.0294117647058823E-2</v>
      </c>
      <c r="AD978" s="8">
        <f t="shared" si="333"/>
        <v>0.96176470588235297</v>
      </c>
      <c r="AE978" s="11">
        <f t="shared" si="334"/>
        <v>0.36666666666666664</v>
      </c>
      <c r="AF978" s="11">
        <f t="shared" si="335"/>
        <v>67.924528301886795</v>
      </c>
      <c r="AG978" s="11">
        <f t="shared" si="336"/>
        <v>10.011111111111111</v>
      </c>
      <c r="AH978" s="13">
        <f t="shared" si="337"/>
        <v>10.277222222222221</v>
      </c>
      <c r="AI978">
        <f t="shared" si="338"/>
        <v>10.643888888888888</v>
      </c>
      <c r="AJ978" s="14">
        <f t="shared" si="339"/>
        <v>0.9655514379664909</v>
      </c>
      <c r="AK978">
        <f t="shared" si="340"/>
        <v>73.469387755102048</v>
      </c>
      <c r="AL978" s="8">
        <f t="shared" si="341"/>
        <v>0.92452830188679236</v>
      </c>
      <c r="AM978" s="8">
        <f t="shared" si="342"/>
        <v>0.96176470588235297</v>
      </c>
      <c r="AN978" s="16">
        <f t="shared" si="343"/>
        <v>0.85854776307087033</v>
      </c>
      <c r="AO978" s="16">
        <f t="shared" si="344"/>
        <v>0.86311908346846888</v>
      </c>
      <c r="AP978" s="17">
        <f t="shared" si="345"/>
        <v>15478.13</v>
      </c>
      <c r="AQ978" s="17">
        <f t="shared" si="346"/>
        <v>22.76195588235294</v>
      </c>
      <c r="AR978" s="17">
        <f t="shared" si="347"/>
        <v>9372.85</v>
      </c>
      <c r="AS978" s="17">
        <f t="shared" si="348"/>
        <v>13.783602941176472</v>
      </c>
      <c r="AT978" s="18" t="str">
        <f t="shared" si="349"/>
        <v>Low</v>
      </c>
      <c r="AU978" s="16" t="str">
        <f t="shared" si="350"/>
        <v>Normal</v>
      </c>
      <c r="AV978" s="17">
        <f t="shared" si="351"/>
        <v>159.33369117647058</v>
      </c>
    </row>
    <row r="979" spans="1:48">
      <c r="A979">
        <v>978</v>
      </c>
      <c r="B979" s="2">
        <v>46180</v>
      </c>
      <c r="C979" t="s">
        <v>26</v>
      </c>
      <c r="D979" t="s">
        <v>40</v>
      </c>
      <c r="E979" t="s">
        <v>67</v>
      </c>
      <c r="F979" t="s">
        <v>57</v>
      </c>
      <c r="G979" t="s">
        <v>47</v>
      </c>
      <c r="H979" t="s">
        <v>1081</v>
      </c>
      <c r="I979" t="s">
        <v>44</v>
      </c>
      <c r="J979" s="4">
        <v>513</v>
      </c>
      <c r="K979" s="4">
        <v>488</v>
      </c>
      <c r="L979" s="4">
        <v>465</v>
      </c>
      <c r="M979" s="4">
        <v>23</v>
      </c>
      <c r="N979" s="4">
        <v>6</v>
      </c>
      <c r="O979" s="4">
        <v>29</v>
      </c>
      <c r="P979" t="s">
        <v>33</v>
      </c>
      <c r="Q979" s="4">
        <v>64</v>
      </c>
      <c r="R979" s="4">
        <v>70</v>
      </c>
      <c r="S979" s="4">
        <v>75.900000000000006</v>
      </c>
      <c r="T979" s="5">
        <v>2.2400000000000002</v>
      </c>
      <c r="U979" s="5">
        <v>20.010000000000002</v>
      </c>
      <c r="V979" s="43">
        <v>14557.15</v>
      </c>
      <c r="W979" s="5">
        <v>7.06</v>
      </c>
      <c r="X979" s="6" t="s">
        <v>45</v>
      </c>
      <c r="Y979" s="4">
        <v>23</v>
      </c>
      <c r="Z979" s="43">
        <v>24635.77</v>
      </c>
      <c r="AA979" s="8">
        <f t="shared" si="330"/>
        <v>0.95126705653021437</v>
      </c>
      <c r="AB979" s="8">
        <f t="shared" si="331"/>
        <v>4.7131147540983603E-2</v>
      </c>
      <c r="AC979" s="8">
        <f t="shared" si="332"/>
        <v>1.2295081967213115E-2</v>
      </c>
      <c r="AD979" s="8">
        <f t="shared" si="333"/>
        <v>0.95286885245901642</v>
      </c>
      <c r="AE979" s="11">
        <f t="shared" si="334"/>
        <v>0.48333333333333334</v>
      </c>
      <c r="AF979" s="11">
        <f t="shared" si="335"/>
        <v>51.428571428571431</v>
      </c>
      <c r="AG979" s="11">
        <f t="shared" si="336"/>
        <v>9.4888888888888889</v>
      </c>
      <c r="AH979" s="13">
        <f t="shared" si="337"/>
        <v>8.6366666666666667</v>
      </c>
      <c r="AI979">
        <f t="shared" si="338"/>
        <v>9.1199999999999992</v>
      </c>
      <c r="AJ979" s="14">
        <f t="shared" si="339"/>
        <v>0.94700292397660824</v>
      </c>
      <c r="AK979">
        <f t="shared" si="340"/>
        <v>56.25</v>
      </c>
      <c r="AL979" s="8">
        <f t="shared" si="341"/>
        <v>0.91428571428571437</v>
      </c>
      <c r="AM979" s="8">
        <f t="shared" si="342"/>
        <v>0.95286885245901642</v>
      </c>
      <c r="AN979" s="16">
        <f t="shared" si="343"/>
        <v>0.82502362463535894</v>
      </c>
      <c r="AO979" s="16">
        <f t="shared" si="344"/>
        <v>0.86331783652923411</v>
      </c>
      <c r="AP979" s="17">
        <f t="shared" si="345"/>
        <v>14557.15</v>
      </c>
      <c r="AQ979" s="17">
        <f t="shared" si="346"/>
        <v>29.830225409836064</v>
      </c>
      <c r="AR979" s="17">
        <f t="shared" si="347"/>
        <v>10078.620000000001</v>
      </c>
      <c r="AS979" s="17">
        <f t="shared" si="348"/>
        <v>20.652909836065575</v>
      </c>
      <c r="AT979" s="18" t="str">
        <f t="shared" si="349"/>
        <v>High</v>
      </c>
      <c r="AU979" s="16" t="str">
        <f t="shared" si="350"/>
        <v>Warning</v>
      </c>
      <c r="AV979" s="17">
        <f t="shared" si="351"/>
        <v>178.98135245901639</v>
      </c>
    </row>
    <row r="980" spans="1:48">
      <c r="A980">
        <v>979</v>
      </c>
      <c r="B980" s="2">
        <v>46109</v>
      </c>
      <c r="C980" t="s">
        <v>26</v>
      </c>
      <c r="D980" t="s">
        <v>108</v>
      </c>
      <c r="E980" t="s">
        <v>146</v>
      </c>
      <c r="F980" t="s">
        <v>42</v>
      </c>
      <c r="G980" t="s">
        <v>103</v>
      </c>
      <c r="H980" t="s">
        <v>1082</v>
      </c>
      <c r="I980" t="s">
        <v>100</v>
      </c>
      <c r="J980" s="4">
        <v>748</v>
      </c>
      <c r="K980" s="4">
        <v>632</v>
      </c>
      <c r="L980" s="4">
        <v>581</v>
      </c>
      <c r="M980" s="4">
        <v>51</v>
      </c>
      <c r="N980" s="4">
        <v>16</v>
      </c>
      <c r="O980" s="4">
        <v>36</v>
      </c>
      <c r="P980" t="s">
        <v>73</v>
      </c>
      <c r="Q980" s="4">
        <v>57</v>
      </c>
      <c r="R980" s="4">
        <v>61</v>
      </c>
      <c r="S980" s="4">
        <v>69.7</v>
      </c>
      <c r="T980" s="5">
        <v>1.45</v>
      </c>
      <c r="U980" s="5">
        <v>27.04</v>
      </c>
      <c r="V980" s="43">
        <v>17597.96</v>
      </c>
      <c r="W980" s="5">
        <v>7.5</v>
      </c>
      <c r="X980" s="6" t="s">
        <v>50</v>
      </c>
      <c r="Y980" s="4">
        <v>31</v>
      </c>
      <c r="Z980" s="43">
        <v>26882.959999999999</v>
      </c>
      <c r="AA980" s="8">
        <f t="shared" si="330"/>
        <v>0.84491978609625673</v>
      </c>
      <c r="AB980" s="8">
        <f t="shared" si="331"/>
        <v>8.0696202531645569E-2</v>
      </c>
      <c r="AC980" s="8">
        <f t="shared" si="332"/>
        <v>2.5316455696202531E-2</v>
      </c>
      <c r="AD980" s="8">
        <f t="shared" si="333"/>
        <v>0.91930379746835444</v>
      </c>
      <c r="AE980" s="11">
        <f t="shared" si="334"/>
        <v>0.6</v>
      </c>
      <c r="AF980" s="11">
        <f t="shared" si="335"/>
        <v>59.016393442622949</v>
      </c>
      <c r="AG980" s="11">
        <f t="shared" si="336"/>
        <v>10.70888888888889</v>
      </c>
      <c r="AH980" s="13">
        <f t="shared" si="337"/>
        <v>11.243333333333334</v>
      </c>
      <c r="AI980">
        <f t="shared" si="338"/>
        <v>11.843333333333334</v>
      </c>
      <c r="AJ980" s="14">
        <f t="shared" si="339"/>
        <v>0.94933858710948493</v>
      </c>
      <c r="AK980">
        <f t="shared" si="340"/>
        <v>63.157894736842103</v>
      </c>
      <c r="AL980" s="8">
        <f t="shared" si="341"/>
        <v>0.93442622950819676</v>
      </c>
      <c r="AM980" s="8">
        <f t="shared" si="342"/>
        <v>0.91930379746835444</v>
      </c>
      <c r="AN980" s="16">
        <f t="shared" si="343"/>
        <v>0.81550233423181195</v>
      </c>
      <c r="AO980" s="16">
        <f t="shared" si="344"/>
        <v>0.86505848252441031</v>
      </c>
      <c r="AP980" s="17">
        <f t="shared" si="345"/>
        <v>17597.96</v>
      </c>
      <c r="AQ980" s="17">
        <f t="shared" si="346"/>
        <v>27.844873417721519</v>
      </c>
      <c r="AR980" s="17">
        <f t="shared" si="347"/>
        <v>9285</v>
      </c>
      <c r="AS980" s="17">
        <f t="shared" si="348"/>
        <v>14.691455696202532</v>
      </c>
      <c r="AT980" s="18" t="str">
        <f t="shared" si="349"/>
        <v>Medium</v>
      </c>
      <c r="AU980" s="16" t="str">
        <f t="shared" si="350"/>
        <v>Warning</v>
      </c>
      <c r="AV980" s="17">
        <f t="shared" si="351"/>
        <v>445.51797468354431</v>
      </c>
    </row>
    <row r="981" spans="1:48">
      <c r="A981">
        <v>980</v>
      </c>
      <c r="B981" s="2">
        <v>46037</v>
      </c>
      <c r="C981" t="s">
        <v>26</v>
      </c>
      <c r="D981" t="s">
        <v>108</v>
      </c>
      <c r="E981" t="s">
        <v>146</v>
      </c>
      <c r="F981" t="s">
        <v>42</v>
      </c>
      <c r="G981" t="s">
        <v>103</v>
      </c>
      <c r="H981" t="s">
        <v>1083</v>
      </c>
      <c r="I981" t="s">
        <v>205</v>
      </c>
      <c r="J981" s="4">
        <v>630</v>
      </c>
      <c r="K981" s="4">
        <v>498</v>
      </c>
      <c r="L981" s="4">
        <v>453</v>
      </c>
      <c r="M981" s="4">
        <v>45</v>
      </c>
      <c r="N981" s="4">
        <v>10</v>
      </c>
      <c r="O981" s="4">
        <v>57</v>
      </c>
      <c r="P981" t="s">
        <v>33</v>
      </c>
      <c r="Q981" s="4">
        <v>57</v>
      </c>
      <c r="R981" s="4">
        <v>58</v>
      </c>
      <c r="S981" s="4">
        <v>61.6</v>
      </c>
      <c r="T981" s="5">
        <v>2.1</v>
      </c>
      <c r="U981" s="5">
        <v>20.27</v>
      </c>
      <c r="V981" s="43">
        <v>13129.77</v>
      </c>
      <c r="W981" s="5">
        <v>6.75</v>
      </c>
      <c r="X981" s="6" t="s">
        <v>45</v>
      </c>
      <c r="Y981" s="4">
        <v>19</v>
      </c>
      <c r="Z981" s="43">
        <v>20664.990000000002</v>
      </c>
      <c r="AA981" s="8">
        <f t="shared" si="330"/>
        <v>0.79047619047619044</v>
      </c>
      <c r="AB981" s="8">
        <f t="shared" si="331"/>
        <v>9.036144578313253E-2</v>
      </c>
      <c r="AC981" s="8">
        <f t="shared" si="332"/>
        <v>2.0080321285140562E-2</v>
      </c>
      <c r="AD981" s="8">
        <f t="shared" si="333"/>
        <v>0.90963855421686746</v>
      </c>
      <c r="AE981" s="11">
        <f t="shared" si="334"/>
        <v>0.95</v>
      </c>
      <c r="AF981" s="11">
        <f t="shared" si="335"/>
        <v>62.068965517241381</v>
      </c>
      <c r="AG981" s="11">
        <f t="shared" si="336"/>
        <v>8.0233333333333334</v>
      </c>
      <c r="AH981" s="13">
        <f t="shared" si="337"/>
        <v>9.0250000000000004</v>
      </c>
      <c r="AI981">
        <f t="shared" si="338"/>
        <v>9.9749999999999996</v>
      </c>
      <c r="AJ981" s="14">
        <f t="shared" si="339"/>
        <v>0.90476190476190488</v>
      </c>
      <c r="AK981">
        <f t="shared" si="340"/>
        <v>63.157894736842103</v>
      </c>
      <c r="AL981" s="8">
        <f t="shared" si="341"/>
        <v>0.98275862068965525</v>
      </c>
      <c r="AM981" s="8">
        <f t="shared" si="342"/>
        <v>0.90963855421686746</v>
      </c>
      <c r="AN981" s="16">
        <f t="shared" si="343"/>
        <v>0.80881654697608185</v>
      </c>
      <c r="AO981" s="16">
        <f t="shared" si="344"/>
        <v>0.86741829910977208</v>
      </c>
      <c r="AP981" s="17">
        <f t="shared" si="345"/>
        <v>13129.77</v>
      </c>
      <c r="AQ981" s="17">
        <f t="shared" si="346"/>
        <v>26.365000000000002</v>
      </c>
      <c r="AR981" s="17">
        <f t="shared" si="347"/>
        <v>7535.2200000000012</v>
      </c>
      <c r="AS981" s="17">
        <f t="shared" si="348"/>
        <v>15.130963855421689</v>
      </c>
      <c r="AT981" s="18" t="str">
        <f t="shared" si="349"/>
        <v>Medium</v>
      </c>
      <c r="AU981" s="16" t="str">
        <f t="shared" si="350"/>
        <v>Warning</v>
      </c>
      <c r="AV981" s="17">
        <f t="shared" si="351"/>
        <v>263.65000000000003</v>
      </c>
    </row>
    <row r="982" spans="1:48">
      <c r="A982">
        <v>981</v>
      </c>
      <c r="B982" s="2">
        <v>46116</v>
      </c>
      <c r="C982" t="s">
        <v>26</v>
      </c>
      <c r="D982" t="s">
        <v>108</v>
      </c>
      <c r="E982" t="s">
        <v>130</v>
      </c>
      <c r="F982" t="s">
        <v>57</v>
      </c>
      <c r="G982" t="s">
        <v>103</v>
      </c>
      <c r="H982" t="s">
        <v>1084</v>
      </c>
      <c r="I982" t="s">
        <v>65</v>
      </c>
      <c r="J982" s="4">
        <v>541</v>
      </c>
      <c r="K982" s="4">
        <v>442</v>
      </c>
      <c r="L982" s="4">
        <v>404</v>
      </c>
      <c r="M982" s="4">
        <v>38</v>
      </c>
      <c r="N982" s="4">
        <v>12</v>
      </c>
      <c r="O982" s="4">
        <v>36</v>
      </c>
      <c r="P982" t="s">
        <v>33</v>
      </c>
      <c r="Q982" s="4">
        <v>57</v>
      </c>
      <c r="R982" s="4">
        <v>58</v>
      </c>
      <c r="S982" s="4">
        <v>77.900000000000006</v>
      </c>
      <c r="T982" s="5">
        <v>1.9</v>
      </c>
      <c r="U982" s="5">
        <v>18.25</v>
      </c>
      <c r="V982" s="43">
        <v>11433.21</v>
      </c>
      <c r="W982" s="5">
        <v>8.49</v>
      </c>
      <c r="X982" s="6" t="s">
        <v>50</v>
      </c>
      <c r="Y982" s="4">
        <v>51</v>
      </c>
      <c r="Z982" s="43">
        <v>18485.71</v>
      </c>
      <c r="AA982" s="8">
        <f t="shared" si="330"/>
        <v>0.81700554528650648</v>
      </c>
      <c r="AB982" s="8">
        <f t="shared" si="331"/>
        <v>8.5972850678733032E-2</v>
      </c>
      <c r="AC982" s="8">
        <f t="shared" si="332"/>
        <v>2.7149321266968326E-2</v>
      </c>
      <c r="AD982" s="8">
        <f t="shared" si="333"/>
        <v>0.91402714932126694</v>
      </c>
      <c r="AE982" s="11">
        <f t="shared" si="334"/>
        <v>0.6</v>
      </c>
      <c r="AF982" s="11">
        <f t="shared" si="335"/>
        <v>62.068965517241381</v>
      </c>
      <c r="AG982" s="11">
        <f t="shared" si="336"/>
        <v>7.1211111111111114</v>
      </c>
      <c r="AH982" s="13">
        <f t="shared" si="337"/>
        <v>7.9658333333333342</v>
      </c>
      <c r="AI982">
        <f t="shared" si="338"/>
        <v>8.5658333333333339</v>
      </c>
      <c r="AJ982" s="14">
        <f t="shared" si="339"/>
        <v>0.92995427570775369</v>
      </c>
      <c r="AK982">
        <f t="shared" si="340"/>
        <v>63.157894736842103</v>
      </c>
      <c r="AL982" s="8">
        <f t="shared" si="341"/>
        <v>0.98275862068965525</v>
      </c>
      <c r="AM982" s="8">
        <f t="shared" si="342"/>
        <v>0.91402714932126694</v>
      </c>
      <c r="AN982" s="16">
        <f t="shared" si="343"/>
        <v>0.83534822363075956</v>
      </c>
      <c r="AO982" s="16">
        <f t="shared" si="344"/>
        <v>0.87034838671645665</v>
      </c>
      <c r="AP982" s="17">
        <f t="shared" si="345"/>
        <v>11433.21</v>
      </c>
      <c r="AQ982" s="17">
        <f t="shared" si="346"/>
        <v>25.866990950226242</v>
      </c>
      <c r="AR982" s="17">
        <f t="shared" si="347"/>
        <v>7052.5</v>
      </c>
      <c r="AS982" s="17">
        <f t="shared" si="348"/>
        <v>15.955882352941176</v>
      </c>
      <c r="AT982" s="18" t="str">
        <f t="shared" si="349"/>
        <v>High</v>
      </c>
      <c r="AU982" s="16" t="str">
        <f t="shared" si="350"/>
        <v>Warning</v>
      </c>
      <c r="AV982" s="17">
        <f t="shared" si="351"/>
        <v>310.40389140271492</v>
      </c>
    </row>
    <row r="983" spans="1:48">
      <c r="A983">
        <v>982</v>
      </c>
      <c r="B983" s="2">
        <v>46161</v>
      </c>
      <c r="C983" t="s">
        <v>26</v>
      </c>
      <c r="D983" t="s">
        <v>108</v>
      </c>
      <c r="E983" t="s">
        <v>146</v>
      </c>
      <c r="F983" t="s">
        <v>42</v>
      </c>
      <c r="G983" t="s">
        <v>103</v>
      </c>
      <c r="H983" t="s">
        <v>1085</v>
      </c>
      <c r="I983" t="s">
        <v>111</v>
      </c>
      <c r="J983" s="4">
        <v>640</v>
      </c>
      <c r="K983" s="4">
        <v>593</v>
      </c>
      <c r="L983" s="4">
        <v>547</v>
      </c>
      <c r="M983" s="4">
        <v>46</v>
      </c>
      <c r="N983" s="4">
        <v>10</v>
      </c>
      <c r="O983" s="4">
        <v>33</v>
      </c>
      <c r="P983" t="s">
        <v>33</v>
      </c>
      <c r="Q983" s="4">
        <v>57</v>
      </c>
      <c r="R983" s="4">
        <v>62</v>
      </c>
      <c r="S983" s="4">
        <v>70.5</v>
      </c>
      <c r="T983" s="5">
        <v>1.92</v>
      </c>
      <c r="U983" s="5">
        <v>19.309999999999999</v>
      </c>
      <c r="V983" s="43">
        <v>15354.82</v>
      </c>
      <c r="W983" s="5">
        <v>7.52</v>
      </c>
      <c r="X983" s="6" t="s">
        <v>34</v>
      </c>
      <c r="Y983" s="4">
        <v>1</v>
      </c>
      <c r="Z983" s="43">
        <v>24641.97</v>
      </c>
      <c r="AA983" s="8">
        <f t="shared" si="330"/>
        <v>0.92656249999999996</v>
      </c>
      <c r="AB983" s="8">
        <f t="shared" si="331"/>
        <v>7.7571669477234401E-2</v>
      </c>
      <c r="AC983" s="8">
        <f t="shared" si="332"/>
        <v>1.6863406408094434E-2</v>
      </c>
      <c r="AD983" s="8">
        <f t="shared" si="333"/>
        <v>0.92242833052276563</v>
      </c>
      <c r="AE983" s="11">
        <f t="shared" si="334"/>
        <v>0.55000000000000004</v>
      </c>
      <c r="AF983" s="11">
        <f t="shared" si="335"/>
        <v>58.064516129032256</v>
      </c>
      <c r="AG983" s="11">
        <f t="shared" si="336"/>
        <v>10.212777777777777</v>
      </c>
      <c r="AH983" s="13">
        <f t="shared" si="337"/>
        <v>9.5833333333333321</v>
      </c>
      <c r="AI983">
        <f t="shared" si="338"/>
        <v>10.133333333333333</v>
      </c>
      <c r="AJ983" s="14">
        <f t="shared" si="339"/>
        <v>0.94572368421052622</v>
      </c>
      <c r="AK983">
        <f t="shared" si="340"/>
        <v>63.157894736842103</v>
      </c>
      <c r="AL983" s="8">
        <f t="shared" si="341"/>
        <v>0.91935483870967738</v>
      </c>
      <c r="AM983" s="8">
        <f t="shared" si="342"/>
        <v>0.92242833052276563</v>
      </c>
      <c r="AN983" s="16">
        <f t="shared" si="343"/>
        <v>0.802010519229723</v>
      </c>
      <c r="AO983" s="16">
        <f t="shared" si="344"/>
        <v>0.87219050056307224</v>
      </c>
      <c r="AP983" s="17">
        <f t="shared" si="345"/>
        <v>15354.82</v>
      </c>
      <c r="AQ983" s="17">
        <f t="shared" si="346"/>
        <v>25.89345699831366</v>
      </c>
      <c r="AR983" s="17">
        <f t="shared" si="347"/>
        <v>9287.1500000000015</v>
      </c>
      <c r="AS983" s="17">
        <f t="shared" si="348"/>
        <v>15.661298482293425</v>
      </c>
      <c r="AT983" s="18" t="str">
        <f t="shared" si="349"/>
        <v>Low</v>
      </c>
      <c r="AU983" s="16" t="str">
        <f t="shared" si="350"/>
        <v>Warning</v>
      </c>
      <c r="AV983" s="17">
        <f t="shared" si="351"/>
        <v>258.93456998313661</v>
      </c>
    </row>
    <row r="984" spans="1:48">
      <c r="A984">
        <v>983</v>
      </c>
      <c r="B984" s="2">
        <v>46072</v>
      </c>
      <c r="C984" t="s">
        <v>46</v>
      </c>
      <c r="D984" t="s">
        <v>55</v>
      </c>
      <c r="E984" t="s">
        <v>92</v>
      </c>
      <c r="F984" t="s">
        <v>42</v>
      </c>
      <c r="G984" t="s">
        <v>30</v>
      </c>
      <c r="H984" t="s">
        <v>1086</v>
      </c>
      <c r="I984" t="s">
        <v>88</v>
      </c>
      <c r="J984" s="4">
        <v>767</v>
      </c>
      <c r="K984" s="4">
        <v>652</v>
      </c>
      <c r="L984" s="4">
        <v>625</v>
      </c>
      <c r="M984" s="4">
        <v>27</v>
      </c>
      <c r="N984" s="4">
        <v>5</v>
      </c>
      <c r="O984" s="4">
        <v>8</v>
      </c>
      <c r="P984" t="s">
        <v>81</v>
      </c>
      <c r="Q984" s="4">
        <v>42</v>
      </c>
      <c r="R984" s="4">
        <v>41</v>
      </c>
      <c r="S984" s="4">
        <v>78.2</v>
      </c>
      <c r="T984" s="5">
        <v>1.76</v>
      </c>
      <c r="U984" s="5">
        <v>26.01</v>
      </c>
      <c r="V984" s="43">
        <v>11619.43</v>
      </c>
      <c r="W984" s="5">
        <v>8.83</v>
      </c>
      <c r="X984" s="6" t="s">
        <v>50</v>
      </c>
      <c r="Y984" s="4">
        <v>24</v>
      </c>
      <c r="Z984" s="43">
        <v>20513.169999999998</v>
      </c>
      <c r="AA984" s="8">
        <f t="shared" si="330"/>
        <v>0.85006518904823991</v>
      </c>
      <c r="AB984" s="8">
        <f t="shared" si="331"/>
        <v>4.1411042944785273E-2</v>
      </c>
      <c r="AC984" s="8">
        <f t="shared" si="332"/>
        <v>7.6687116564417178E-3</v>
      </c>
      <c r="AD984" s="8">
        <f t="shared" si="333"/>
        <v>0.95858895705521474</v>
      </c>
      <c r="AE984" s="11">
        <f t="shared" si="334"/>
        <v>0.13333333333333333</v>
      </c>
      <c r="AF984" s="11">
        <f t="shared" si="335"/>
        <v>87.804878048780495</v>
      </c>
      <c r="AG984" s="11">
        <f t="shared" si="336"/>
        <v>7.4255555555555555</v>
      </c>
      <c r="AH984" s="13">
        <f t="shared" si="337"/>
        <v>8.8150000000000013</v>
      </c>
      <c r="AI984">
        <f t="shared" si="338"/>
        <v>8.9483333333333341</v>
      </c>
      <c r="AJ984" s="14">
        <f t="shared" si="339"/>
        <v>0.98509964611659528</v>
      </c>
      <c r="AK984">
        <f t="shared" si="340"/>
        <v>85.714285714285708</v>
      </c>
      <c r="AL984" s="8">
        <f t="shared" si="341"/>
        <v>1.0243902439024393</v>
      </c>
      <c r="AM984" s="8">
        <f t="shared" si="342"/>
        <v>0.95858895705521474</v>
      </c>
      <c r="AN984" s="16">
        <f t="shared" si="343"/>
        <v>0.96733748730213365</v>
      </c>
      <c r="AO984" s="16">
        <f t="shared" si="344"/>
        <v>0.87608938841492501</v>
      </c>
      <c r="AP984" s="17">
        <f t="shared" si="345"/>
        <v>11619.43</v>
      </c>
      <c r="AQ984" s="17">
        <f t="shared" si="346"/>
        <v>17.821211656441719</v>
      </c>
      <c r="AR984" s="17">
        <f t="shared" si="347"/>
        <v>8893.739999999998</v>
      </c>
      <c r="AS984" s="17">
        <f t="shared" si="348"/>
        <v>13.640705521472389</v>
      </c>
      <c r="AT984" s="18" t="str">
        <f t="shared" si="349"/>
        <v>Low</v>
      </c>
      <c r="AU984" s="16" t="str">
        <f t="shared" si="350"/>
        <v>Normal</v>
      </c>
      <c r="AV984" s="17">
        <f t="shared" si="351"/>
        <v>89.106058282208593</v>
      </c>
    </row>
    <row r="985" spans="1:48">
      <c r="A985">
        <v>984</v>
      </c>
      <c r="B985" s="2">
        <v>46065</v>
      </c>
      <c r="C985" t="s">
        <v>26</v>
      </c>
      <c r="D985" t="s">
        <v>27</v>
      </c>
      <c r="E985" t="s">
        <v>35</v>
      </c>
      <c r="F985" t="s">
        <v>29</v>
      </c>
      <c r="G985" t="s">
        <v>103</v>
      </c>
      <c r="H985" t="s">
        <v>1087</v>
      </c>
      <c r="I985" t="s">
        <v>134</v>
      </c>
      <c r="J985" s="4">
        <v>645</v>
      </c>
      <c r="K985" s="4">
        <v>638</v>
      </c>
      <c r="L985" s="4">
        <v>608</v>
      </c>
      <c r="M985" s="4">
        <v>30</v>
      </c>
      <c r="N985" s="4">
        <v>12</v>
      </c>
      <c r="O985" s="4">
        <v>47</v>
      </c>
      <c r="P985" t="s">
        <v>73</v>
      </c>
      <c r="Q985" s="4">
        <v>57</v>
      </c>
      <c r="R985" s="4">
        <v>55</v>
      </c>
      <c r="S985" s="4">
        <v>72.8</v>
      </c>
      <c r="T985" s="5">
        <v>2.0299999999999998</v>
      </c>
      <c r="U985" s="5">
        <v>20.9</v>
      </c>
      <c r="V985" s="43">
        <v>18317.099999999999</v>
      </c>
      <c r="W985" s="5">
        <v>10.199999999999999</v>
      </c>
      <c r="X985" s="6" t="s">
        <v>34</v>
      </c>
      <c r="Y985" s="4">
        <v>1</v>
      </c>
      <c r="Z985" s="43">
        <v>27258.51</v>
      </c>
      <c r="AA985" s="8">
        <f t="shared" si="330"/>
        <v>0.98914728682170538</v>
      </c>
      <c r="AB985" s="8">
        <f t="shared" si="331"/>
        <v>4.7021943573667714E-2</v>
      </c>
      <c r="AC985" s="8">
        <f t="shared" si="332"/>
        <v>1.8808777429467086E-2</v>
      </c>
      <c r="AD985" s="8">
        <f t="shared" si="333"/>
        <v>0.95297805642633227</v>
      </c>
      <c r="AE985" s="11">
        <f t="shared" si="334"/>
        <v>0.78333333333333333</v>
      </c>
      <c r="AF985" s="11">
        <f t="shared" si="335"/>
        <v>65.454545454545453</v>
      </c>
      <c r="AG985" s="11">
        <f t="shared" si="336"/>
        <v>9.7472222222222218</v>
      </c>
      <c r="AH985" s="13">
        <f t="shared" si="337"/>
        <v>9.4291666666666671</v>
      </c>
      <c r="AI985">
        <f t="shared" si="338"/>
        <v>10.2125</v>
      </c>
      <c r="AJ985" s="14">
        <f t="shared" si="339"/>
        <v>0.92329661362709103</v>
      </c>
      <c r="AK985">
        <f t="shared" si="340"/>
        <v>63.157894736842103</v>
      </c>
      <c r="AL985" s="8">
        <f t="shared" si="341"/>
        <v>1.0363636363636364</v>
      </c>
      <c r="AM985" s="8">
        <f t="shared" si="342"/>
        <v>0.95297805642633227</v>
      </c>
      <c r="AN985" s="16">
        <f t="shared" si="343"/>
        <v>0.91187710008151801</v>
      </c>
      <c r="AO985" s="16">
        <f t="shared" si="344"/>
        <v>0.87072185318626549</v>
      </c>
      <c r="AP985" s="17">
        <f t="shared" si="345"/>
        <v>18317.099999999999</v>
      </c>
      <c r="AQ985" s="17">
        <f t="shared" si="346"/>
        <v>28.710188087774291</v>
      </c>
      <c r="AR985" s="17">
        <f t="shared" si="347"/>
        <v>8941.41</v>
      </c>
      <c r="AS985" s="17">
        <f t="shared" si="348"/>
        <v>14.01474921630094</v>
      </c>
      <c r="AT985" s="18" t="str">
        <f t="shared" si="349"/>
        <v>Medium</v>
      </c>
      <c r="AU985" s="16" t="str">
        <f t="shared" si="350"/>
        <v>Normal</v>
      </c>
      <c r="AV985" s="17">
        <f t="shared" si="351"/>
        <v>344.52225705329147</v>
      </c>
    </row>
    <row r="986" spans="1:48">
      <c r="A986">
        <v>985</v>
      </c>
      <c r="B986" s="2">
        <v>46108</v>
      </c>
      <c r="C986" t="s">
        <v>26</v>
      </c>
      <c r="D986" t="s">
        <v>55</v>
      </c>
      <c r="E986" t="s">
        <v>56</v>
      </c>
      <c r="F986" t="s">
        <v>57</v>
      </c>
      <c r="G986" t="s">
        <v>58</v>
      </c>
      <c r="H986" t="s">
        <v>1088</v>
      </c>
      <c r="I986" t="s">
        <v>63</v>
      </c>
      <c r="J986" s="4">
        <v>829</v>
      </c>
      <c r="K986" s="4">
        <v>736</v>
      </c>
      <c r="L986" s="4">
        <v>689</v>
      </c>
      <c r="M986" s="4">
        <v>47</v>
      </c>
      <c r="N986" s="4">
        <v>11</v>
      </c>
      <c r="O986" s="4">
        <v>55</v>
      </c>
      <c r="P986" t="s">
        <v>33</v>
      </c>
      <c r="Q986" s="4">
        <v>49</v>
      </c>
      <c r="R986" s="4">
        <v>49</v>
      </c>
      <c r="S986" s="4">
        <v>75</v>
      </c>
      <c r="T986" s="5">
        <v>1.51</v>
      </c>
      <c r="U986" s="5">
        <v>27.99</v>
      </c>
      <c r="V986" s="43">
        <v>16307.12</v>
      </c>
      <c r="W986" s="5">
        <v>8.4700000000000006</v>
      </c>
      <c r="X986" s="6" t="s">
        <v>34</v>
      </c>
      <c r="Y986" s="4">
        <v>18</v>
      </c>
      <c r="Z986" s="43">
        <v>26960.21</v>
      </c>
      <c r="AA986" s="8">
        <f t="shared" si="330"/>
        <v>0.887816646562123</v>
      </c>
      <c r="AB986" s="8">
        <f t="shared" si="331"/>
        <v>6.3858695652173919E-2</v>
      </c>
      <c r="AC986" s="8">
        <f t="shared" si="332"/>
        <v>1.4945652173913044E-2</v>
      </c>
      <c r="AD986" s="8">
        <f t="shared" si="333"/>
        <v>0.93614130434782605</v>
      </c>
      <c r="AE986" s="11">
        <f t="shared" si="334"/>
        <v>0.91666666666666663</v>
      </c>
      <c r="AF986" s="11">
        <f t="shared" si="335"/>
        <v>73.469387755102048</v>
      </c>
      <c r="AG986" s="11">
        <f t="shared" si="336"/>
        <v>10.017777777777777</v>
      </c>
      <c r="AH986" s="13">
        <f t="shared" si="337"/>
        <v>10.366944444444446</v>
      </c>
      <c r="AI986">
        <f t="shared" si="338"/>
        <v>11.283611111111112</v>
      </c>
      <c r="AJ986" s="14">
        <f t="shared" si="339"/>
        <v>0.91876123187513858</v>
      </c>
      <c r="AK986">
        <f t="shared" si="340"/>
        <v>73.469387755102048</v>
      </c>
      <c r="AL986" s="8">
        <f t="shared" si="341"/>
        <v>1</v>
      </c>
      <c r="AM986" s="8">
        <f t="shared" si="342"/>
        <v>0.93614130434782605</v>
      </c>
      <c r="AN986" s="16">
        <f t="shared" si="343"/>
        <v>0.86009033799180767</v>
      </c>
      <c r="AO986" s="16">
        <f t="shared" si="344"/>
        <v>0.86814965025531221</v>
      </c>
      <c r="AP986" s="17">
        <f t="shared" si="345"/>
        <v>16307.12</v>
      </c>
      <c r="AQ986" s="17">
        <f t="shared" si="346"/>
        <v>22.156413043478263</v>
      </c>
      <c r="AR986" s="17">
        <f t="shared" si="347"/>
        <v>10653.089999999998</v>
      </c>
      <c r="AS986" s="17">
        <f t="shared" si="348"/>
        <v>14.474307065217388</v>
      </c>
      <c r="AT986" s="18" t="str">
        <f t="shared" si="349"/>
        <v>Medium</v>
      </c>
      <c r="AU986" s="16" t="str">
        <f t="shared" si="350"/>
        <v>Normal</v>
      </c>
      <c r="AV986" s="17">
        <f t="shared" si="351"/>
        <v>243.72054347826091</v>
      </c>
    </row>
    <row r="987" spans="1:48">
      <c r="A987">
        <v>986</v>
      </c>
      <c r="B987" s="2">
        <v>46141</v>
      </c>
      <c r="C987" t="s">
        <v>26</v>
      </c>
      <c r="D987" t="s">
        <v>77</v>
      </c>
      <c r="E987" t="s">
        <v>84</v>
      </c>
      <c r="F987" t="s">
        <v>29</v>
      </c>
      <c r="G987" t="s">
        <v>36</v>
      </c>
      <c r="H987" t="s">
        <v>1089</v>
      </c>
      <c r="I987" t="s">
        <v>197</v>
      </c>
      <c r="J987" s="4">
        <v>808</v>
      </c>
      <c r="K987" s="4">
        <v>770</v>
      </c>
      <c r="L987" s="4">
        <v>723</v>
      </c>
      <c r="M987" s="4">
        <v>47</v>
      </c>
      <c r="N987" s="4">
        <v>12</v>
      </c>
      <c r="O987" s="4">
        <v>47</v>
      </c>
      <c r="P987" t="s">
        <v>83</v>
      </c>
      <c r="Q987" s="4">
        <v>45</v>
      </c>
      <c r="R987" s="4">
        <v>47</v>
      </c>
      <c r="S987" s="4">
        <v>70.099999999999994</v>
      </c>
      <c r="T987" s="5">
        <v>2.46</v>
      </c>
      <c r="U987" s="5">
        <v>28.84</v>
      </c>
      <c r="V987" s="43">
        <v>15921.7</v>
      </c>
      <c r="W987" s="5">
        <v>9.06</v>
      </c>
      <c r="X987" s="6" t="s">
        <v>34</v>
      </c>
      <c r="Y987" s="4">
        <v>18</v>
      </c>
      <c r="Z987" s="43">
        <v>25699.09</v>
      </c>
      <c r="AA987" s="8">
        <f t="shared" si="330"/>
        <v>0.95297029702970293</v>
      </c>
      <c r="AB987" s="8">
        <f t="shared" si="331"/>
        <v>6.1038961038961038E-2</v>
      </c>
      <c r="AC987" s="8">
        <f t="shared" si="332"/>
        <v>1.5584415584415584E-2</v>
      </c>
      <c r="AD987" s="8">
        <f t="shared" si="333"/>
        <v>0.938961038961039</v>
      </c>
      <c r="AE987" s="11">
        <f t="shared" si="334"/>
        <v>0.78333333333333333</v>
      </c>
      <c r="AF987" s="11">
        <f t="shared" si="335"/>
        <v>76.59574468085107</v>
      </c>
      <c r="AG987" s="11">
        <f t="shared" si="336"/>
        <v>10.052777777777777</v>
      </c>
      <c r="AH987" s="13">
        <f t="shared" si="337"/>
        <v>9.3166666666666664</v>
      </c>
      <c r="AI987">
        <f t="shared" si="338"/>
        <v>10.1</v>
      </c>
      <c r="AJ987" s="14">
        <f t="shared" si="339"/>
        <v>0.92244224422442245</v>
      </c>
      <c r="AK987">
        <f t="shared" si="340"/>
        <v>80</v>
      </c>
      <c r="AL987" s="8">
        <f t="shared" si="341"/>
        <v>0.95744680851063835</v>
      </c>
      <c r="AM987" s="8">
        <f t="shared" si="342"/>
        <v>0.938961038961039</v>
      </c>
      <c r="AN987" s="16">
        <f t="shared" si="343"/>
        <v>0.82928042044326022</v>
      </c>
      <c r="AO987" s="16">
        <f t="shared" si="344"/>
        <v>0.86868693773954597</v>
      </c>
      <c r="AP987" s="17">
        <f t="shared" si="345"/>
        <v>15921.7</v>
      </c>
      <c r="AQ987" s="17">
        <f t="shared" si="346"/>
        <v>20.677532467532469</v>
      </c>
      <c r="AR987" s="17">
        <f t="shared" si="347"/>
        <v>9777.39</v>
      </c>
      <c r="AS987" s="17">
        <f t="shared" si="348"/>
        <v>12.697909090909091</v>
      </c>
      <c r="AT987" s="18" t="str">
        <f t="shared" si="349"/>
        <v>Medium</v>
      </c>
      <c r="AU987" s="16" t="str">
        <f t="shared" si="350"/>
        <v>Warning</v>
      </c>
      <c r="AV987" s="17">
        <f t="shared" si="351"/>
        <v>248.13038961038961</v>
      </c>
    </row>
    <row r="988" spans="1:48">
      <c r="A988">
        <v>987</v>
      </c>
      <c r="B988" s="2">
        <v>46070</v>
      </c>
      <c r="C988" t="s">
        <v>26</v>
      </c>
      <c r="D988" t="s">
        <v>40</v>
      </c>
      <c r="E988" t="s">
        <v>74</v>
      </c>
      <c r="F988" t="s">
        <v>57</v>
      </c>
      <c r="G988" t="s">
        <v>103</v>
      </c>
      <c r="H988" t="s">
        <v>1090</v>
      </c>
      <c r="I988" t="s">
        <v>129</v>
      </c>
      <c r="J988" s="4">
        <v>696</v>
      </c>
      <c r="K988" s="4">
        <v>591</v>
      </c>
      <c r="L988" s="4">
        <v>557</v>
      </c>
      <c r="M988" s="4">
        <v>34</v>
      </c>
      <c r="N988" s="4">
        <v>10</v>
      </c>
      <c r="O988" s="4">
        <v>13</v>
      </c>
      <c r="P988" t="s">
        <v>61</v>
      </c>
      <c r="Q988" s="4">
        <v>57</v>
      </c>
      <c r="R988" s="4">
        <v>60</v>
      </c>
      <c r="S988" s="4">
        <v>77.599999999999994</v>
      </c>
      <c r="T988" s="5">
        <v>1.71</v>
      </c>
      <c r="U988" s="5">
        <v>19.329999999999998</v>
      </c>
      <c r="V988" s="43">
        <v>15361.66</v>
      </c>
      <c r="W988" s="5">
        <v>7.23</v>
      </c>
      <c r="X988" s="6" t="s">
        <v>34</v>
      </c>
      <c r="Y988" s="4">
        <v>35</v>
      </c>
      <c r="Z988" s="43">
        <v>25490.37</v>
      </c>
      <c r="AA988" s="8">
        <f t="shared" si="330"/>
        <v>0.84913793103448276</v>
      </c>
      <c r="AB988" s="8">
        <f t="shared" si="331"/>
        <v>5.7529610829103212E-2</v>
      </c>
      <c r="AC988" s="8">
        <f t="shared" si="332"/>
        <v>1.6920473773265651E-2</v>
      </c>
      <c r="AD988" s="8">
        <f t="shared" si="333"/>
        <v>0.94247038917089676</v>
      </c>
      <c r="AE988" s="11">
        <f t="shared" si="334"/>
        <v>0.21666666666666667</v>
      </c>
      <c r="AF988" s="11">
        <f t="shared" si="335"/>
        <v>60</v>
      </c>
      <c r="AG988" s="11">
        <f t="shared" si="336"/>
        <v>9.85</v>
      </c>
      <c r="AH988" s="13">
        <f t="shared" si="337"/>
        <v>10.803333333333333</v>
      </c>
      <c r="AI988">
        <f t="shared" si="338"/>
        <v>11.02</v>
      </c>
      <c r="AJ988" s="14">
        <f t="shared" si="339"/>
        <v>0.98033877797943136</v>
      </c>
      <c r="AK988">
        <f t="shared" si="340"/>
        <v>63.157894736842103</v>
      </c>
      <c r="AL988" s="8">
        <f t="shared" si="341"/>
        <v>0.95000000000000007</v>
      </c>
      <c r="AM988" s="8">
        <f t="shared" si="342"/>
        <v>0.94247038917089676</v>
      </c>
      <c r="AN988" s="16">
        <f t="shared" si="343"/>
        <v>0.87774325612151627</v>
      </c>
      <c r="AO988" s="16">
        <f t="shared" si="344"/>
        <v>0.8715016889749948</v>
      </c>
      <c r="AP988" s="17">
        <f t="shared" si="345"/>
        <v>15361.66</v>
      </c>
      <c r="AQ988" s="17">
        <f t="shared" si="346"/>
        <v>25.992656514382404</v>
      </c>
      <c r="AR988" s="17">
        <f t="shared" si="347"/>
        <v>10128.709999999999</v>
      </c>
      <c r="AS988" s="17">
        <f t="shared" si="348"/>
        <v>17.138257191201351</v>
      </c>
      <c r="AT988" s="18" t="str">
        <f t="shared" si="349"/>
        <v>Medium</v>
      </c>
      <c r="AU988" s="16" t="str">
        <f t="shared" si="350"/>
        <v>Normal</v>
      </c>
      <c r="AV988" s="17">
        <f t="shared" si="351"/>
        <v>259.92656514382406</v>
      </c>
    </row>
    <row r="989" spans="1:48">
      <c r="A989">
        <v>988</v>
      </c>
      <c r="B989" s="2">
        <v>46080</v>
      </c>
      <c r="C989" t="s">
        <v>46</v>
      </c>
      <c r="D989" t="s">
        <v>55</v>
      </c>
      <c r="E989" t="s">
        <v>56</v>
      </c>
      <c r="F989" t="s">
        <v>29</v>
      </c>
      <c r="G989" t="s">
        <v>47</v>
      </c>
      <c r="H989" t="s">
        <v>1091</v>
      </c>
      <c r="I989" t="s">
        <v>129</v>
      </c>
      <c r="J989" s="4">
        <v>485</v>
      </c>
      <c r="K989" s="4">
        <v>449</v>
      </c>
      <c r="L989" s="4">
        <v>415</v>
      </c>
      <c r="M989" s="4">
        <v>34</v>
      </c>
      <c r="N989" s="4">
        <v>9</v>
      </c>
      <c r="O989" s="4">
        <v>11</v>
      </c>
      <c r="P989" t="s">
        <v>33</v>
      </c>
      <c r="Q989" s="4">
        <v>64</v>
      </c>
      <c r="R989" s="4">
        <v>68</v>
      </c>
      <c r="S989" s="4">
        <v>69.8</v>
      </c>
      <c r="T989" s="5">
        <v>1.91</v>
      </c>
      <c r="U989" s="5">
        <v>15</v>
      </c>
      <c r="V989" s="43">
        <v>14482.49</v>
      </c>
      <c r="W989" s="5">
        <v>9.2899999999999991</v>
      </c>
      <c r="X989" s="6" t="s">
        <v>34</v>
      </c>
      <c r="Y989" s="4">
        <v>32</v>
      </c>
      <c r="Z989" s="43">
        <v>21971.95</v>
      </c>
      <c r="AA989" s="8">
        <f t="shared" si="330"/>
        <v>0.9257731958762887</v>
      </c>
      <c r="AB989" s="8">
        <f t="shared" si="331"/>
        <v>7.5723830734966593E-2</v>
      </c>
      <c r="AC989" s="8">
        <f t="shared" si="332"/>
        <v>2.0044543429844099E-2</v>
      </c>
      <c r="AD989" s="8">
        <f t="shared" si="333"/>
        <v>0.92427616926503342</v>
      </c>
      <c r="AE989" s="11">
        <f t="shared" si="334"/>
        <v>0.18333333333333332</v>
      </c>
      <c r="AF989" s="11">
        <f t="shared" si="335"/>
        <v>52.941176470588232</v>
      </c>
      <c r="AG989" s="11">
        <f t="shared" si="336"/>
        <v>8.4811111111111117</v>
      </c>
      <c r="AH989" s="13">
        <f t="shared" si="337"/>
        <v>8.4388888888888882</v>
      </c>
      <c r="AI989">
        <f t="shared" si="338"/>
        <v>8.6222222222222218</v>
      </c>
      <c r="AJ989" s="14">
        <f t="shared" si="339"/>
        <v>0.97873711340206182</v>
      </c>
      <c r="AK989">
        <f t="shared" si="340"/>
        <v>56.25</v>
      </c>
      <c r="AL989" s="8">
        <f t="shared" si="341"/>
        <v>0.94117647058823528</v>
      </c>
      <c r="AM989" s="8">
        <f t="shared" si="342"/>
        <v>0.92427616926503342</v>
      </c>
      <c r="AN989" s="16">
        <f t="shared" si="343"/>
        <v>0.85141024931084641</v>
      </c>
      <c r="AO989" s="16">
        <f t="shared" si="344"/>
        <v>0.87102156842526246</v>
      </c>
      <c r="AP989" s="17">
        <f t="shared" si="345"/>
        <v>14482.49</v>
      </c>
      <c r="AQ989" s="17">
        <f t="shared" si="346"/>
        <v>32.25498886414254</v>
      </c>
      <c r="AR989" s="17">
        <f t="shared" si="347"/>
        <v>7489.4600000000009</v>
      </c>
      <c r="AS989" s="17">
        <f t="shared" si="348"/>
        <v>16.680311804008912</v>
      </c>
      <c r="AT989" s="18" t="str">
        <f t="shared" si="349"/>
        <v>Low</v>
      </c>
      <c r="AU989" s="16" t="str">
        <f t="shared" si="350"/>
        <v>Normal</v>
      </c>
      <c r="AV989" s="17">
        <f t="shared" si="351"/>
        <v>290.29489977728286</v>
      </c>
    </row>
    <row r="990" spans="1:48">
      <c r="A990">
        <v>989</v>
      </c>
      <c r="B990" s="2">
        <v>46025</v>
      </c>
      <c r="C990" t="s">
        <v>46</v>
      </c>
      <c r="D990" t="s">
        <v>77</v>
      </c>
      <c r="E990" t="s">
        <v>84</v>
      </c>
      <c r="F990" t="s">
        <v>42</v>
      </c>
      <c r="G990" t="s">
        <v>47</v>
      </c>
      <c r="H990" t="s">
        <v>1092</v>
      </c>
      <c r="I990" t="s">
        <v>113</v>
      </c>
      <c r="J990" s="4">
        <v>504</v>
      </c>
      <c r="K990" s="4">
        <v>434</v>
      </c>
      <c r="L990" s="4">
        <v>403</v>
      </c>
      <c r="M990" s="4">
        <v>31</v>
      </c>
      <c r="N990" s="4">
        <v>6</v>
      </c>
      <c r="O990" s="4">
        <v>22</v>
      </c>
      <c r="P990" t="s">
        <v>33</v>
      </c>
      <c r="Q990" s="4">
        <v>64</v>
      </c>
      <c r="R990" s="4">
        <v>68</v>
      </c>
      <c r="S990" s="4">
        <v>79.5</v>
      </c>
      <c r="T990" s="5">
        <v>1.5</v>
      </c>
      <c r="U990" s="5">
        <v>16.22</v>
      </c>
      <c r="V990" s="43">
        <v>13101.7</v>
      </c>
      <c r="W990" s="5">
        <v>8.92</v>
      </c>
      <c r="X990" s="6" t="s">
        <v>50</v>
      </c>
      <c r="Y990" s="4">
        <v>27</v>
      </c>
      <c r="Z990" s="43">
        <v>20810.36</v>
      </c>
      <c r="AA990" s="8">
        <f t="shared" si="330"/>
        <v>0.86111111111111116</v>
      </c>
      <c r="AB990" s="8">
        <f t="shared" si="331"/>
        <v>7.1428571428571425E-2</v>
      </c>
      <c r="AC990" s="8">
        <f t="shared" si="332"/>
        <v>1.3824884792626729E-2</v>
      </c>
      <c r="AD990" s="8">
        <f t="shared" si="333"/>
        <v>0.9285714285714286</v>
      </c>
      <c r="AE990" s="11">
        <f t="shared" si="334"/>
        <v>0.36666666666666664</v>
      </c>
      <c r="AF990" s="11">
        <f t="shared" si="335"/>
        <v>52.941176470588232</v>
      </c>
      <c r="AG990" s="11">
        <f t="shared" si="336"/>
        <v>8.1977777777777785</v>
      </c>
      <c r="AH990" s="13">
        <f t="shared" si="337"/>
        <v>8.5933333333333337</v>
      </c>
      <c r="AI990">
        <f t="shared" si="338"/>
        <v>8.9600000000000009</v>
      </c>
      <c r="AJ990" s="14">
        <f t="shared" si="339"/>
        <v>0.95907738095238093</v>
      </c>
      <c r="AK990">
        <f t="shared" si="340"/>
        <v>56.25</v>
      </c>
      <c r="AL990" s="8">
        <f t="shared" si="341"/>
        <v>0.94117647058823528</v>
      </c>
      <c r="AM990" s="8">
        <f t="shared" si="342"/>
        <v>0.9285714285714286</v>
      </c>
      <c r="AN990" s="16">
        <f t="shared" si="343"/>
        <v>0.83818527410964394</v>
      </c>
      <c r="AO990" s="16">
        <f t="shared" si="344"/>
        <v>0.87265584501813054</v>
      </c>
      <c r="AP990" s="17">
        <f t="shared" si="345"/>
        <v>13101.7</v>
      </c>
      <c r="AQ990" s="17">
        <f t="shared" si="346"/>
        <v>30.188248847926268</v>
      </c>
      <c r="AR990" s="17">
        <f t="shared" si="347"/>
        <v>7708.66</v>
      </c>
      <c r="AS990" s="17">
        <f t="shared" si="348"/>
        <v>17.76188940092166</v>
      </c>
      <c r="AT990" s="18" t="str">
        <f t="shared" si="349"/>
        <v>Medium</v>
      </c>
      <c r="AU990" s="16" t="str">
        <f t="shared" si="350"/>
        <v>Warning</v>
      </c>
      <c r="AV990" s="17">
        <f t="shared" si="351"/>
        <v>181.12949308755759</v>
      </c>
    </row>
    <row r="991" spans="1:48">
      <c r="A991">
        <v>990</v>
      </c>
      <c r="B991" s="2">
        <v>46150</v>
      </c>
      <c r="C991" t="s">
        <v>46</v>
      </c>
      <c r="D991" t="s">
        <v>27</v>
      </c>
      <c r="E991" t="s">
        <v>51</v>
      </c>
      <c r="F991" t="s">
        <v>29</v>
      </c>
      <c r="G991" t="s">
        <v>58</v>
      </c>
      <c r="H991" t="s">
        <v>1093</v>
      </c>
      <c r="I991" t="s">
        <v>129</v>
      </c>
      <c r="J991" s="4">
        <v>742</v>
      </c>
      <c r="K991" s="4">
        <v>827</v>
      </c>
      <c r="L991" s="4">
        <v>786</v>
      </c>
      <c r="M991" s="4">
        <v>41</v>
      </c>
      <c r="N991" s="4">
        <v>13</v>
      </c>
      <c r="O991" s="4">
        <v>37</v>
      </c>
      <c r="P991" t="s">
        <v>81</v>
      </c>
      <c r="Q991" s="4">
        <v>49</v>
      </c>
      <c r="R991" s="4">
        <v>49</v>
      </c>
      <c r="S991" s="4">
        <v>74.8</v>
      </c>
      <c r="T991" s="5">
        <v>2.77</v>
      </c>
      <c r="U991" s="5">
        <v>33.94</v>
      </c>
      <c r="V991" s="43">
        <v>17596.57</v>
      </c>
      <c r="W991" s="5">
        <v>9.0500000000000007</v>
      </c>
      <c r="X991" s="6" t="s">
        <v>50</v>
      </c>
      <c r="Y991" s="4">
        <v>48</v>
      </c>
      <c r="Z991" s="43">
        <v>29222.53</v>
      </c>
      <c r="AA991" s="8">
        <f t="shared" si="330"/>
        <v>1.1145552560646901</v>
      </c>
      <c r="AB991" s="8">
        <f t="shared" si="331"/>
        <v>4.9576783555018135E-2</v>
      </c>
      <c r="AC991" s="8">
        <f t="shared" si="332"/>
        <v>1.5719467956469165E-2</v>
      </c>
      <c r="AD991" s="8">
        <f t="shared" si="333"/>
        <v>0.95042321644498184</v>
      </c>
      <c r="AE991" s="11">
        <f t="shared" si="334"/>
        <v>0.6166666666666667</v>
      </c>
      <c r="AF991" s="11">
        <f t="shared" si="335"/>
        <v>73.469387755102048</v>
      </c>
      <c r="AG991" s="11">
        <f t="shared" si="336"/>
        <v>11.256388888888889</v>
      </c>
      <c r="AH991" s="13">
        <f t="shared" si="337"/>
        <v>9.4827777777777769</v>
      </c>
      <c r="AI991">
        <f t="shared" si="338"/>
        <v>10.099444444444444</v>
      </c>
      <c r="AJ991" s="14">
        <f t="shared" si="339"/>
        <v>0.93894053578304637</v>
      </c>
      <c r="AK991">
        <f t="shared" si="340"/>
        <v>73.469387755102048</v>
      </c>
      <c r="AL991" s="8">
        <f t="shared" si="341"/>
        <v>1</v>
      </c>
      <c r="AM991" s="8">
        <f t="shared" si="342"/>
        <v>0.95042321644498184</v>
      </c>
      <c r="AN991" s="16">
        <f t="shared" si="343"/>
        <v>0.89239088406949751</v>
      </c>
      <c r="AO991" s="16">
        <f t="shared" si="344"/>
        <v>0.87578953328253839</v>
      </c>
      <c r="AP991" s="17">
        <f t="shared" si="345"/>
        <v>17596.57</v>
      </c>
      <c r="AQ991" s="17">
        <f t="shared" si="346"/>
        <v>21.277593712212816</v>
      </c>
      <c r="AR991" s="17">
        <f t="shared" si="347"/>
        <v>11625.96</v>
      </c>
      <c r="AS991" s="17">
        <f t="shared" si="348"/>
        <v>14.057992744860941</v>
      </c>
      <c r="AT991" s="18" t="str">
        <f t="shared" si="349"/>
        <v>High</v>
      </c>
      <c r="AU991" s="16" t="str">
        <f t="shared" si="350"/>
        <v>Normal</v>
      </c>
      <c r="AV991" s="17">
        <f t="shared" si="351"/>
        <v>276.6087182587666</v>
      </c>
    </row>
    <row r="992" spans="1:48">
      <c r="A992">
        <v>991</v>
      </c>
      <c r="B992" s="2">
        <v>46134</v>
      </c>
      <c r="C992" t="s">
        <v>46</v>
      </c>
      <c r="D992" t="s">
        <v>77</v>
      </c>
      <c r="E992" t="s">
        <v>105</v>
      </c>
      <c r="F992" t="s">
        <v>42</v>
      </c>
      <c r="G992" t="s">
        <v>30</v>
      </c>
      <c r="H992" t="s">
        <v>1094</v>
      </c>
      <c r="I992" t="s">
        <v>44</v>
      </c>
      <c r="J992" s="4">
        <v>770</v>
      </c>
      <c r="K992" s="4">
        <v>645</v>
      </c>
      <c r="L992" s="4">
        <v>595</v>
      </c>
      <c r="M992" s="4">
        <v>50</v>
      </c>
      <c r="N992" s="4">
        <v>16</v>
      </c>
      <c r="O992" s="4">
        <v>23</v>
      </c>
      <c r="P992" t="s">
        <v>33</v>
      </c>
      <c r="Q992" s="4">
        <v>42</v>
      </c>
      <c r="R992" s="4">
        <v>41</v>
      </c>
      <c r="S992" s="4">
        <v>74.599999999999994</v>
      </c>
      <c r="T992" s="5">
        <v>2.21</v>
      </c>
      <c r="U992" s="5">
        <v>26.76</v>
      </c>
      <c r="V992" s="43">
        <v>11517.13</v>
      </c>
      <c r="W992" s="5">
        <v>8.4</v>
      </c>
      <c r="X992" s="6" t="s">
        <v>89</v>
      </c>
      <c r="Y992" s="4">
        <v>39</v>
      </c>
      <c r="Z992" s="43">
        <v>18921.439999999999</v>
      </c>
      <c r="AA992" s="8">
        <f t="shared" si="330"/>
        <v>0.83766233766233766</v>
      </c>
      <c r="AB992" s="8">
        <f t="shared" si="331"/>
        <v>7.7519379844961239E-2</v>
      </c>
      <c r="AC992" s="8">
        <f t="shared" si="332"/>
        <v>2.4806201550387597E-2</v>
      </c>
      <c r="AD992" s="8">
        <f t="shared" si="333"/>
        <v>0.92248062015503873</v>
      </c>
      <c r="AE992" s="11">
        <f t="shared" si="334"/>
        <v>0.38333333333333336</v>
      </c>
      <c r="AF992" s="11">
        <f t="shared" si="335"/>
        <v>87.804878048780495</v>
      </c>
      <c r="AG992" s="11">
        <f t="shared" si="336"/>
        <v>7.3458333333333332</v>
      </c>
      <c r="AH992" s="13">
        <f t="shared" si="337"/>
        <v>8.6</v>
      </c>
      <c r="AI992">
        <f t="shared" si="338"/>
        <v>8.9833333333333325</v>
      </c>
      <c r="AJ992" s="14">
        <f t="shared" si="339"/>
        <v>0.9573283858998145</v>
      </c>
      <c r="AK992">
        <f t="shared" si="340"/>
        <v>85.714285714285708</v>
      </c>
      <c r="AL992" s="8">
        <f t="shared" si="341"/>
        <v>1.0243902439024393</v>
      </c>
      <c r="AM992" s="8">
        <f t="shared" si="342"/>
        <v>0.92248062015503873</v>
      </c>
      <c r="AN992" s="16">
        <f t="shared" si="343"/>
        <v>0.90465631929046586</v>
      </c>
      <c r="AO992" s="16">
        <f t="shared" si="344"/>
        <v>0.8741293982038425</v>
      </c>
      <c r="AP992" s="17">
        <f t="shared" si="345"/>
        <v>11517.13</v>
      </c>
      <c r="AQ992" s="17">
        <f t="shared" si="346"/>
        <v>17.856015503875966</v>
      </c>
      <c r="AR992" s="17">
        <f t="shared" si="347"/>
        <v>7404.3099999999995</v>
      </c>
      <c r="AS992" s="17">
        <f t="shared" si="348"/>
        <v>11.479550387596898</v>
      </c>
      <c r="AT992" s="18" t="str">
        <f t="shared" si="349"/>
        <v>High</v>
      </c>
      <c r="AU992" s="16" t="str">
        <f t="shared" si="350"/>
        <v>Normal</v>
      </c>
      <c r="AV992" s="17">
        <f t="shared" si="351"/>
        <v>285.69624806201546</v>
      </c>
    </row>
    <row r="993" spans="1:48">
      <c r="A993">
        <v>992</v>
      </c>
      <c r="B993" s="2">
        <v>46055</v>
      </c>
      <c r="C993" t="s">
        <v>46</v>
      </c>
      <c r="D993" t="s">
        <v>27</v>
      </c>
      <c r="E993" t="s">
        <v>51</v>
      </c>
      <c r="F993" t="s">
        <v>29</v>
      </c>
      <c r="G993" t="s">
        <v>30</v>
      </c>
      <c r="H993" t="s">
        <v>1095</v>
      </c>
      <c r="I993" t="s">
        <v>44</v>
      </c>
      <c r="J993" s="4">
        <v>976</v>
      </c>
      <c r="K993" s="4">
        <v>928</v>
      </c>
      <c r="L993" s="4">
        <v>903</v>
      </c>
      <c r="M993" s="4">
        <v>25</v>
      </c>
      <c r="N993" s="4">
        <v>8</v>
      </c>
      <c r="O993" s="4">
        <v>0</v>
      </c>
      <c r="P993" t="s">
        <v>39</v>
      </c>
      <c r="Q993" s="4">
        <v>42</v>
      </c>
      <c r="R993" s="4">
        <v>42</v>
      </c>
      <c r="S993" s="4">
        <v>72.599999999999994</v>
      </c>
      <c r="T993" s="5">
        <v>2.16</v>
      </c>
      <c r="U993" s="5">
        <v>27.27</v>
      </c>
      <c r="V993" s="43">
        <v>16639.61</v>
      </c>
      <c r="W993" s="5">
        <v>8.02</v>
      </c>
      <c r="X993" s="6" t="s">
        <v>34</v>
      </c>
      <c r="Y993" s="4">
        <v>29</v>
      </c>
      <c r="Z993" s="43">
        <v>29076.65</v>
      </c>
      <c r="AA993" s="8">
        <f t="shared" si="330"/>
        <v>0.95081967213114749</v>
      </c>
      <c r="AB993" s="8">
        <f t="shared" si="331"/>
        <v>2.6939655172413791E-2</v>
      </c>
      <c r="AC993" s="8">
        <f t="shared" si="332"/>
        <v>8.6206896551724137E-3</v>
      </c>
      <c r="AD993" s="8">
        <f t="shared" si="333"/>
        <v>0.97306034482758619</v>
      </c>
      <c r="AE993" s="11">
        <f t="shared" si="334"/>
        <v>0</v>
      </c>
      <c r="AF993" s="11">
        <f t="shared" si="335"/>
        <v>85.714285714285708</v>
      </c>
      <c r="AG993" s="11">
        <f t="shared" si="336"/>
        <v>10.826666666666666</v>
      </c>
      <c r="AH993" s="13">
        <f t="shared" si="337"/>
        <v>11.386666666666667</v>
      </c>
      <c r="AI993">
        <f t="shared" si="338"/>
        <v>11.386666666666667</v>
      </c>
      <c r="AJ993" s="14">
        <f t="shared" si="339"/>
        <v>1</v>
      </c>
      <c r="AK993">
        <f t="shared" si="340"/>
        <v>85.714285714285708</v>
      </c>
      <c r="AL993" s="8">
        <f t="shared" si="341"/>
        <v>1</v>
      </c>
      <c r="AM993" s="8">
        <f t="shared" si="342"/>
        <v>0.97306034482758619</v>
      </c>
      <c r="AN993" s="16">
        <f t="shared" si="343"/>
        <v>0.97306034482758619</v>
      </c>
      <c r="AO993" s="16">
        <f t="shared" si="344"/>
        <v>0.8707375180831064</v>
      </c>
      <c r="AP993" s="17">
        <f t="shared" si="345"/>
        <v>16639.61</v>
      </c>
      <c r="AQ993" s="17">
        <f t="shared" si="346"/>
        <v>17.930614224137933</v>
      </c>
      <c r="AR993" s="17">
        <f t="shared" si="347"/>
        <v>12437.04</v>
      </c>
      <c r="AS993" s="17">
        <f t="shared" si="348"/>
        <v>13.40198275862069</v>
      </c>
      <c r="AT993" s="18" t="str">
        <f t="shared" si="349"/>
        <v>Medium</v>
      </c>
      <c r="AU993" s="16" t="str">
        <f t="shared" si="350"/>
        <v>Normal</v>
      </c>
      <c r="AV993" s="17">
        <f t="shared" si="351"/>
        <v>143.44491379310347</v>
      </c>
    </row>
    <row r="994" spans="1:48">
      <c r="A994">
        <v>993</v>
      </c>
      <c r="B994" s="2">
        <v>46044</v>
      </c>
      <c r="C994" t="s">
        <v>26</v>
      </c>
      <c r="D994" t="s">
        <v>27</v>
      </c>
      <c r="E994" t="s">
        <v>51</v>
      </c>
      <c r="F994" t="s">
        <v>42</v>
      </c>
      <c r="G994" t="s">
        <v>30</v>
      </c>
      <c r="H994" t="s">
        <v>1096</v>
      </c>
      <c r="I994" t="s">
        <v>205</v>
      </c>
      <c r="J994" s="4">
        <v>940</v>
      </c>
      <c r="K994" s="4">
        <v>797</v>
      </c>
      <c r="L994" s="4">
        <v>762</v>
      </c>
      <c r="M994" s="4">
        <v>35</v>
      </c>
      <c r="N994" s="4">
        <v>9</v>
      </c>
      <c r="O994" s="4">
        <v>49</v>
      </c>
      <c r="P994" t="s">
        <v>54</v>
      </c>
      <c r="Q994" s="4">
        <v>42</v>
      </c>
      <c r="R994" s="4">
        <v>45</v>
      </c>
      <c r="S994" s="4">
        <v>77.7</v>
      </c>
      <c r="T994" s="5">
        <v>1.61</v>
      </c>
      <c r="U994" s="5">
        <v>32.700000000000003</v>
      </c>
      <c r="V994" s="43">
        <v>14959.74</v>
      </c>
      <c r="W994" s="5">
        <v>8.6199999999999992</v>
      </c>
      <c r="X994" s="6" t="s">
        <v>34</v>
      </c>
      <c r="Y994" s="4">
        <v>37</v>
      </c>
      <c r="Z994" s="43">
        <v>24070.400000000001</v>
      </c>
      <c r="AA994" s="8">
        <f t="shared" si="330"/>
        <v>0.84787234042553195</v>
      </c>
      <c r="AB994" s="8">
        <f t="shared" si="331"/>
        <v>4.3914680050188205E-2</v>
      </c>
      <c r="AC994" s="8">
        <f t="shared" si="332"/>
        <v>1.1292346298619825E-2</v>
      </c>
      <c r="AD994" s="8">
        <f t="shared" si="333"/>
        <v>0.95608531994981183</v>
      </c>
      <c r="AE994" s="11">
        <f t="shared" si="334"/>
        <v>0.81666666666666665</v>
      </c>
      <c r="AF994" s="11">
        <f t="shared" si="335"/>
        <v>80</v>
      </c>
      <c r="AG994" s="11">
        <f t="shared" si="336"/>
        <v>9.9625000000000004</v>
      </c>
      <c r="AH994" s="13">
        <f t="shared" si="337"/>
        <v>10.15</v>
      </c>
      <c r="AI994">
        <f t="shared" si="338"/>
        <v>10.966666666666667</v>
      </c>
      <c r="AJ994" s="14">
        <f t="shared" si="339"/>
        <v>0.92553191489361708</v>
      </c>
      <c r="AK994">
        <f t="shared" si="340"/>
        <v>85.714285714285708</v>
      </c>
      <c r="AL994" s="8">
        <f t="shared" si="341"/>
        <v>0.93333333333333335</v>
      </c>
      <c r="AM994" s="8">
        <f t="shared" si="342"/>
        <v>0.95608531994981183</v>
      </c>
      <c r="AN994" s="16">
        <f t="shared" si="343"/>
        <v>0.82589497850983751</v>
      </c>
      <c r="AO994" s="16">
        <f t="shared" si="344"/>
        <v>0.85794716474004629</v>
      </c>
      <c r="AP994" s="17">
        <f t="shared" si="345"/>
        <v>14959.74</v>
      </c>
      <c r="AQ994" s="17">
        <f t="shared" si="346"/>
        <v>18.770062735257213</v>
      </c>
      <c r="AR994" s="17">
        <f t="shared" si="347"/>
        <v>9110.6600000000017</v>
      </c>
      <c r="AS994" s="17">
        <f t="shared" si="348"/>
        <v>11.431191969887079</v>
      </c>
      <c r="AT994" s="18" t="str">
        <f t="shared" si="349"/>
        <v>High</v>
      </c>
      <c r="AU994" s="16" t="str">
        <f t="shared" si="350"/>
        <v>Warning</v>
      </c>
      <c r="AV994" s="17">
        <f t="shared" si="351"/>
        <v>168.93056461731493</v>
      </c>
    </row>
    <row r="995" spans="1:48">
      <c r="A995">
        <v>994</v>
      </c>
      <c r="B995" s="2">
        <v>46111</v>
      </c>
      <c r="C995" t="s">
        <v>26</v>
      </c>
      <c r="D995" t="s">
        <v>77</v>
      </c>
      <c r="E995" t="s">
        <v>105</v>
      </c>
      <c r="F995" t="s">
        <v>29</v>
      </c>
      <c r="G995" t="s">
        <v>47</v>
      </c>
      <c r="H995" t="s">
        <v>1097</v>
      </c>
      <c r="I995" t="s">
        <v>96</v>
      </c>
      <c r="J995" s="4">
        <v>569</v>
      </c>
      <c r="K995" s="4">
        <v>587</v>
      </c>
      <c r="L995" s="4">
        <v>535</v>
      </c>
      <c r="M995" s="4">
        <v>52</v>
      </c>
      <c r="N995" s="4">
        <v>11</v>
      </c>
      <c r="O995" s="4">
        <v>17</v>
      </c>
      <c r="P995" t="s">
        <v>54</v>
      </c>
      <c r="Q995" s="4">
        <v>64</v>
      </c>
      <c r="R995" s="4">
        <v>68</v>
      </c>
      <c r="S995" s="4">
        <v>74.8</v>
      </c>
      <c r="T995" s="5">
        <v>1.69</v>
      </c>
      <c r="U995" s="5">
        <v>19.8</v>
      </c>
      <c r="V995" s="43">
        <v>17532.759999999998</v>
      </c>
      <c r="W995" s="5">
        <v>9.52</v>
      </c>
      <c r="X995" s="6" t="s">
        <v>50</v>
      </c>
      <c r="Y995" s="4">
        <v>22</v>
      </c>
      <c r="Z995" s="43">
        <v>28521.06</v>
      </c>
      <c r="AA995" s="8">
        <f t="shared" si="330"/>
        <v>1.031634446397188</v>
      </c>
      <c r="AB995" s="8">
        <f t="shared" si="331"/>
        <v>8.8586030664395229E-2</v>
      </c>
      <c r="AC995" s="8">
        <f t="shared" si="332"/>
        <v>1.8739352640545145E-2</v>
      </c>
      <c r="AD995" s="8">
        <f t="shared" si="333"/>
        <v>0.91141396933560481</v>
      </c>
      <c r="AE995" s="11">
        <f t="shared" si="334"/>
        <v>0.28333333333333333</v>
      </c>
      <c r="AF995" s="11">
        <f t="shared" si="335"/>
        <v>52.941176470588232</v>
      </c>
      <c r="AG995" s="11">
        <f t="shared" si="336"/>
        <v>11.087777777777777</v>
      </c>
      <c r="AH995" s="13">
        <f t="shared" si="337"/>
        <v>9.8322222222222226</v>
      </c>
      <c r="AI995">
        <f t="shared" si="338"/>
        <v>10.115555555555556</v>
      </c>
      <c r="AJ995" s="14">
        <f t="shared" si="339"/>
        <v>0.97199033391915646</v>
      </c>
      <c r="AK995">
        <f t="shared" si="340"/>
        <v>56.25</v>
      </c>
      <c r="AL995" s="8">
        <f t="shared" si="341"/>
        <v>0.94117647058823528</v>
      </c>
      <c r="AM995" s="8">
        <f t="shared" si="342"/>
        <v>0.91141396933560481</v>
      </c>
      <c r="AN995" s="16">
        <f t="shared" si="343"/>
        <v>0.83377465260526906</v>
      </c>
      <c r="AO995" s="16">
        <f t="shared" si="344"/>
        <v>0.86252604848721914</v>
      </c>
      <c r="AP995" s="17">
        <f t="shared" si="345"/>
        <v>17532.759999999998</v>
      </c>
      <c r="AQ995" s="17">
        <f t="shared" si="346"/>
        <v>29.868415672913116</v>
      </c>
      <c r="AR995" s="17">
        <f t="shared" si="347"/>
        <v>10988.300000000003</v>
      </c>
      <c r="AS995" s="17">
        <f t="shared" si="348"/>
        <v>18.71942078364566</v>
      </c>
      <c r="AT995" s="18" t="str">
        <f t="shared" si="349"/>
        <v>Low</v>
      </c>
      <c r="AU995" s="16" t="str">
        <f t="shared" si="350"/>
        <v>Warning</v>
      </c>
      <c r="AV995" s="17">
        <f t="shared" si="351"/>
        <v>328.55257240204429</v>
      </c>
    </row>
    <row r="996" spans="1:48">
      <c r="A996">
        <v>995</v>
      </c>
      <c r="B996" s="2">
        <v>46194</v>
      </c>
      <c r="C996" t="s">
        <v>46</v>
      </c>
      <c r="D996" t="s">
        <v>40</v>
      </c>
      <c r="E996" t="s">
        <v>41</v>
      </c>
      <c r="F996" t="s">
        <v>57</v>
      </c>
      <c r="G996" t="s">
        <v>36</v>
      </c>
      <c r="H996" t="s">
        <v>1098</v>
      </c>
      <c r="I996" t="s">
        <v>205</v>
      </c>
      <c r="J996" s="4">
        <v>709</v>
      </c>
      <c r="K996" s="4">
        <v>661</v>
      </c>
      <c r="L996" s="4">
        <v>622</v>
      </c>
      <c r="M996" s="4">
        <v>39</v>
      </c>
      <c r="N996" s="4">
        <v>13</v>
      </c>
      <c r="O996" s="4">
        <v>0</v>
      </c>
      <c r="P996" t="s">
        <v>39</v>
      </c>
      <c r="Q996" s="4">
        <v>45</v>
      </c>
      <c r="R996" s="4">
        <v>49</v>
      </c>
      <c r="S996" s="4">
        <v>72.5</v>
      </c>
      <c r="T996" s="5">
        <v>1.55</v>
      </c>
      <c r="U996" s="5">
        <v>22.61</v>
      </c>
      <c r="V996" s="43">
        <v>13814.22</v>
      </c>
      <c r="W996" s="5">
        <v>9.17</v>
      </c>
      <c r="X996" s="6" t="s">
        <v>45</v>
      </c>
      <c r="Y996" s="4">
        <v>14</v>
      </c>
      <c r="Z996" s="43">
        <v>21320.51</v>
      </c>
      <c r="AA996" s="8">
        <f t="shared" si="330"/>
        <v>0.93229901269393511</v>
      </c>
      <c r="AB996" s="8">
        <f t="shared" si="331"/>
        <v>5.9001512859304085E-2</v>
      </c>
      <c r="AC996" s="8">
        <f t="shared" si="332"/>
        <v>1.9667170953101363E-2</v>
      </c>
      <c r="AD996" s="8">
        <f t="shared" si="333"/>
        <v>0.94099848714069589</v>
      </c>
      <c r="AE996" s="11">
        <f t="shared" si="334"/>
        <v>0</v>
      </c>
      <c r="AF996" s="11">
        <f t="shared" si="335"/>
        <v>73.469387755102048</v>
      </c>
      <c r="AG996" s="11">
        <f t="shared" si="336"/>
        <v>8.9969444444444449</v>
      </c>
      <c r="AH996" s="13">
        <f t="shared" si="337"/>
        <v>8.8625000000000007</v>
      </c>
      <c r="AI996">
        <f t="shared" si="338"/>
        <v>8.8625000000000007</v>
      </c>
      <c r="AJ996" s="14">
        <f t="shared" si="339"/>
        <v>1</v>
      </c>
      <c r="AK996">
        <f t="shared" si="340"/>
        <v>80</v>
      </c>
      <c r="AL996" s="8">
        <f t="shared" si="341"/>
        <v>0.91836734693877564</v>
      </c>
      <c r="AM996" s="8">
        <f t="shared" si="342"/>
        <v>0.94099848714069589</v>
      </c>
      <c r="AN996" s="16">
        <f t="shared" si="343"/>
        <v>0.86418228410880249</v>
      </c>
      <c r="AO996" s="16">
        <f t="shared" si="344"/>
        <v>0.86731794780087734</v>
      </c>
      <c r="AP996" s="17">
        <f t="shared" si="345"/>
        <v>13814.22</v>
      </c>
      <c r="AQ996" s="17">
        <f t="shared" si="346"/>
        <v>20.898971255673221</v>
      </c>
      <c r="AR996" s="17">
        <f t="shared" si="347"/>
        <v>7506.2899999999991</v>
      </c>
      <c r="AS996" s="17">
        <f t="shared" si="348"/>
        <v>11.355960665658092</v>
      </c>
      <c r="AT996" s="18" t="str">
        <f t="shared" si="349"/>
        <v>Low</v>
      </c>
      <c r="AU996" s="16" t="str">
        <f t="shared" si="350"/>
        <v>Normal</v>
      </c>
      <c r="AV996" s="17">
        <f t="shared" si="351"/>
        <v>271.68662632375185</v>
      </c>
    </row>
    <row r="997" spans="1:48">
      <c r="A997">
        <v>996</v>
      </c>
      <c r="B997" s="2">
        <v>46085</v>
      </c>
      <c r="C997" t="s">
        <v>26</v>
      </c>
      <c r="D997" t="s">
        <v>27</v>
      </c>
      <c r="E997" t="s">
        <v>35</v>
      </c>
      <c r="F997" t="s">
        <v>42</v>
      </c>
      <c r="G997" t="s">
        <v>103</v>
      </c>
      <c r="H997" t="s">
        <v>1099</v>
      </c>
      <c r="I997" t="s">
        <v>197</v>
      </c>
      <c r="J997" s="4">
        <v>526</v>
      </c>
      <c r="K997" s="4">
        <v>453</v>
      </c>
      <c r="L997" s="4">
        <v>432</v>
      </c>
      <c r="M997" s="4">
        <v>21</v>
      </c>
      <c r="N997" s="4">
        <v>6</v>
      </c>
      <c r="O997" s="4">
        <v>32</v>
      </c>
      <c r="P997" t="s">
        <v>33</v>
      </c>
      <c r="Q997" s="4">
        <v>57</v>
      </c>
      <c r="R997" s="4">
        <v>57</v>
      </c>
      <c r="S997" s="4">
        <v>76.400000000000006</v>
      </c>
      <c r="T997" s="5">
        <v>2.63</v>
      </c>
      <c r="U997" s="5">
        <v>15.83</v>
      </c>
      <c r="V997" s="43">
        <v>12275.95</v>
      </c>
      <c r="W997" s="5">
        <v>8.01</v>
      </c>
      <c r="X997" s="6" t="s">
        <v>45</v>
      </c>
      <c r="Y997" s="4">
        <v>17</v>
      </c>
      <c r="Z997" s="43">
        <v>20047.419999999998</v>
      </c>
      <c r="AA997" s="8">
        <f t="shared" si="330"/>
        <v>0.86121673003802279</v>
      </c>
      <c r="AB997" s="8">
        <f t="shared" si="331"/>
        <v>4.6357615894039736E-2</v>
      </c>
      <c r="AC997" s="8">
        <f t="shared" si="332"/>
        <v>1.3245033112582781E-2</v>
      </c>
      <c r="AD997" s="8">
        <f t="shared" si="333"/>
        <v>0.95364238410596025</v>
      </c>
      <c r="AE997" s="11">
        <f t="shared" si="334"/>
        <v>0.53333333333333333</v>
      </c>
      <c r="AF997" s="11">
        <f t="shared" si="335"/>
        <v>63.157894736842103</v>
      </c>
      <c r="AG997" s="11">
        <f t="shared" si="336"/>
        <v>7.1725000000000003</v>
      </c>
      <c r="AH997" s="13">
        <f t="shared" si="337"/>
        <v>7.7949999999999999</v>
      </c>
      <c r="AI997">
        <f t="shared" si="338"/>
        <v>8.3283333333333331</v>
      </c>
      <c r="AJ997" s="14">
        <f t="shared" si="339"/>
        <v>0.93596157694616766</v>
      </c>
      <c r="AK997">
        <f t="shared" si="340"/>
        <v>63.157894736842103</v>
      </c>
      <c r="AL997" s="8">
        <f t="shared" si="341"/>
        <v>1</v>
      </c>
      <c r="AM997" s="8">
        <f t="shared" si="342"/>
        <v>0.95364238410596025</v>
      </c>
      <c r="AN997" s="16">
        <f t="shared" si="343"/>
        <v>0.89257262967051754</v>
      </c>
      <c r="AO997" s="16">
        <f t="shared" si="344"/>
        <v>0.86794508053929253</v>
      </c>
      <c r="AP997" s="17">
        <f t="shared" si="345"/>
        <v>12275.95</v>
      </c>
      <c r="AQ997" s="17">
        <f t="shared" si="346"/>
        <v>27.099227373068434</v>
      </c>
      <c r="AR997" s="17">
        <f t="shared" si="347"/>
        <v>7771.4699999999975</v>
      </c>
      <c r="AS997" s="17">
        <f t="shared" si="348"/>
        <v>17.155562913907278</v>
      </c>
      <c r="AT997" s="18" t="str">
        <f t="shared" si="349"/>
        <v>High</v>
      </c>
      <c r="AU997" s="16" t="str">
        <f t="shared" si="350"/>
        <v>Normal</v>
      </c>
      <c r="AV997" s="17">
        <f t="shared" si="351"/>
        <v>162.59536423841061</v>
      </c>
    </row>
    <row r="998" spans="1:48">
      <c r="A998">
        <v>997</v>
      </c>
      <c r="B998" s="2">
        <v>46117</v>
      </c>
      <c r="C998" t="s">
        <v>46</v>
      </c>
      <c r="D998" t="s">
        <v>77</v>
      </c>
      <c r="E998" t="s">
        <v>78</v>
      </c>
      <c r="F998" t="s">
        <v>29</v>
      </c>
      <c r="G998" t="s">
        <v>58</v>
      </c>
      <c r="H998" t="s">
        <v>1100</v>
      </c>
      <c r="I998" t="s">
        <v>80</v>
      </c>
      <c r="J998" s="4">
        <v>779</v>
      </c>
      <c r="K998" s="4">
        <v>685</v>
      </c>
      <c r="L998" s="4">
        <v>636</v>
      </c>
      <c r="M998" s="4">
        <v>49</v>
      </c>
      <c r="N998" s="4">
        <v>10</v>
      </c>
      <c r="O998" s="4">
        <v>44</v>
      </c>
      <c r="P998" t="s">
        <v>54</v>
      </c>
      <c r="Q998" s="4">
        <v>49</v>
      </c>
      <c r="R998" s="4">
        <v>53</v>
      </c>
      <c r="S998" s="4">
        <v>73.8</v>
      </c>
      <c r="T998" s="5">
        <v>3.06</v>
      </c>
      <c r="U998" s="5">
        <v>22.76</v>
      </c>
      <c r="V998" s="43">
        <v>15249.82</v>
      </c>
      <c r="W998" s="5">
        <v>8.15</v>
      </c>
      <c r="X998" s="6" t="s">
        <v>50</v>
      </c>
      <c r="Y998" s="4">
        <v>51</v>
      </c>
      <c r="Z998" s="43">
        <v>23993.98</v>
      </c>
      <c r="AA998" s="8">
        <f t="shared" si="330"/>
        <v>0.87933247753530164</v>
      </c>
      <c r="AB998" s="8">
        <f t="shared" si="331"/>
        <v>7.153284671532846E-2</v>
      </c>
      <c r="AC998" s="8">
        <f t="shared" si="332"/>
        <v>1.4598540145985401E-2</v>
      </c>
      <c r="AD998" s="8">
        <f t="shared" si="333"/>
        <v>0.92846715328467155</v>
      </c>
      <c r="AE998" s="11">
        <f t="shared" si="334"/>
        <v>0.73333333333333328</v>
      </c>
      <c r="AF998" s="11">
        <f t="shared" si="335"/>
        <v>67.924528301886795</v>
      </c>
      <c r="AG998" s="11">
        <f t="shared" si="336"/>
        <v>10.084722222222222</v>
      </c>
      <c r="AH998" s="13">
        <f t="shared" si="337"/>
        <v>9.8697222222222223</v>
      </c>
      <c r="AI998">
        <f t="shared" si="338"/>
        <v>10.603055555555555</v>
      </c>
      <c r="AJ998" s="14">
        <f t="shared" si="339"/>
        <v>0.93083754682874442</v>
      </c>
      <c r="AK998">
        <f t="shared" si="340"/>
        <v>73.469387755102048</v>
      </c>
      <c r="AL998" s="8">
        <f t="shared" si="341"/>
        <v>0.92452830188679236</v>
      </c>
      <c r="AM998" s="8">
        <f t="shared" si="342"/>
        <v>0.92846715328467155</v>
      </c>
      <c r="AN998" s="16">
        <f t="shared" si="343"/>
        <v>0.79902551465007543</v>
      </c>
      <c r="AO998" s="16">
        <f t="shared" si="344"/>
        <v>0.86178819325648615</v>
      </c>
      <c r="AP998" s="17">
        <f t="shared" si="345"/>
        <v>15249.82</v>
      </c>
      <c r="AQ998" s="17">
        <f t="shared" si="346"/>
        <v>22.26251094890511</v>
      </c>
      <c r="AR998" s="17">
        <f t="shared" si="347"/>
        <v>8744.16</v>
      </c>
      <c r="AS998" s="17">
        <f t="shared" si="348"/>
        <v>12.765197080291971</v>
      </c>
      <c r="AT998" s="18" t="str">
        <f t="shared" si="349"/>
        <v>High</v>
      </c>
      <c r="AU998" s="16" t="str">
        <f t="shared" si="350"/>
        <v>Warning</v>
      </c>
      <c r="AV998" s="17">
        <f t="shared" si="351"/>
        <v>222.62510948905111</v>
      </c>
    </row>
    <row r="999" spans="1:48">
      <c r="A999">
        <v>998</v>
      </c>
      <c r="B999" s="2">
        <v>46076</v>
      </c>
      <c r="C999" t="s">
        <v>26</v>
      </c>
      <c r="D999" t="s">
        <v>40</v>
      </c>
      <c r="E999" t="s">
        <v>74</v>
      </c>
      <c r="F999" t="s">
        <v>42</v>
      </c>
      <c r="G999" t="s">
        <v>30</v>
      </c>
      <c r="H999" t="s">
        <v>1101</v>
      </c>
      <c r="I999" t="s">
        <v>117</v>
      </c>
      <c r="J999" s="4">
        <v>974</v>
      </c>
      <c r="K999" s="4">
        <v>965</v>
      </c>
      <c r="L999" s="4">
        <v>921</v>
      </c>
      <c r="M999" s="4">
        <v>44</v>
      </c>
      <c r="N999" s="4">
        <v>9</v>
      </c>
      <c r="O999" s="4">
        <v>0</v>
      </c>
      <c r="P999" t="s">
        <v>39</v>
      </c>
      <c r="Q999" s="4">
        <v>42</v>
      </c>
      <c r="R999" s="4">
        <v>42</v>
      </c>
      <c r="S999" s="4">
        <v>73.5</v>
      </c>
      <c r="T999" s="5">
        <v>2.6</v>
      </c>
      <c r="U999" s="5">
        <v>30.47</v>
      </c>
      <c r="V999" s="43">
        <v>18526.310000000001</v>
      </c>
      <c r="W999" s="5">
        <v>9.76</v>
      </c>
      <c r="X999" s="6" t="s">
        <v>34</v>
      </c>
      <c r="Y999" s="4">
        <v>8</v>
      </c>
      <c r="Z999" s="43">
        <v>29344.63</v>
      </c>
      <c r="AA999" s="8">
        <f t="shared" si="330"/>
        <v>0.99075975359342916</v>
      </c>
      <c r="AB999" s="8">
        <f t="shared" si="331"/>
        <v>4.5595854922279792E-2</v>
      </c>
      <c r="AC999" s="8">
        <f t="shared" si="332"/>
        <v>9.3264248704663204E-3</v>
      </c>
      <c r="AD999" s="8">
        <f t="shared" si="333"/>
        <v>0.9544041450777202</v>
      </c>
      <c r="AE999" s="11">
        <f t="shared" si="334"/>
        <v>0</v>
      </c>
      <c r="AF999" s="11">
        <f t="shared" si="335"/>
        <v>85.714285714285708</v>
      </c>
      <c r="AG999" s="11">
        <f t="shared" si="336"/>
        <v>11.258333333333333</v>
      </c>
      <c r="AH999" s="13">
        <f t="shared" si="337"/>
        <v>11.363333333333333</v>
      </c>
      <c r="AI999">
        <f t="shared" si="338"/>
        <v>11.363333333333333</v>
      </c>
      <c r="AJ999" s="14">
        <f t="shared" si="339"/>
        <v>1</v>
      </c>
      <c r="AK999">
        <f t="shared" si="340"/>
        <v>85.714285714285708</v>
      </c>
      <c r="AL999" s="8">
        <f t="shared" si="341"/>
        <v>1</v>
      </c>
      <c r="AM999" s="8">
        <f t="shared" si="342"/>
        <v>0.9544041450777202</v>
      </c>
      <c r="AN999" s="16">
        <f t="shared" si="343"/>
        <v>0.9544041450777202</v>
      </c>
      <c r="AO999" s="16">
        <f t="shared" si="344"/>
        <v>0.88270908612528975</v>
      </c>
      <c r="AP999" s="17">
        <f t="shared" si="345"/>
        <v>18526.310000000001</v>
      </c>
      <c r="AQ999" s="17">
        <f t="shared" si="346"/>
        <v>19.198248704663214</v>
      </c>
      <c r="AR999" s="17">
        <f t="shared" si="347"/>
        <v>10818.32</v>
      </c>
      <c r="AS999" s="17">
        <f t="shared" si="348"/>
        <v>11.210694300518135</v>
      </c>
      <c r="AT999" s="18" t="str">
        <f t="shared" si="349"/>
        <v>Medium</v>
      </c>
      <c r="AU999" s="16" t="str">
        <f t="shared" si="350"/>
        <v>Normal</v>
      </c>
      <c r="AV999" s="17">
        <f t="shared" si="351"/>
        <v>172.78423834196894</v>
      </c>
    </row>
    <row r="1000" spans="1:48">
      <c r="A1000">
        <v>999</v>
      </c>
      <c r="B1000" s="2">
        <v>46097</v>
      </c>
      <c r="C1000" t="s">
        <v>26</v>
      </c>
      <c r="D1000" t="s">
        <v>40</v>
      </c>
      <c r="E1000" t="s">
        <v>41</v>
      </c>
      <c r="F1000" t="s">
        <v>57</v>
      </c>
      <c r="G1000" t="s">
        <v>47</v>
      </c>
      <c r="H1000" t="s">
        <v>1102</v>
      </c>
      <c r="I1000" t="s">
        <v>134</v>
      </c>
      <c r="J1000" s="4">
        <v>466</v>
      </c>
      <c r="K1000" s="4">
        <v>504</v>
      </c>
      <c r="L1000" s="4">
        <v>472</v>
      </c>
      <c r="M1000" s="4">
        <v>32</v>
      </c>
      <c r="N1000" s="4">
        <v>8</v>
      </c>
      <c r="O1000" s="4">
        <v>24</v>
      </c>
      <c r="P1000" t="s">
        <v>54</v>
      </c>
      <c r="Q1000" s="4">
        <v>64</v>
      </c>
      <c r="R1000" s="4">
        <v>66</v>
      </c>
      <c r="S1000" s="4">
        <v>69.400000000000006</v>
      </c>
      <c r="T1000" s="5">
        <v>1.2</v>
      </c>
      <c r="U1000" s="5">
        <v>20.46</v>
      </c>
      <c r="V1000" s="43">
        <v>16519.12</v>
      </c>
      <c r="W1000" s="5">
        <v>8.7200000000000006</v>
      </c>
      <c r="X1000" s="6" t="s">
        <v>34</v>
      </c>
      <c r="Y1000" s="4">
        <v>1</v>
      </c>
      <c r="Z1000" s="43">
        <v>24239.91</v>
      </c>
      <c r="AA1000" s="8">
        <f t="shared" si="330"/>
        <v>1.0815450643776825</v>
      </c>
      <c r="AB1000" s="8">
        <f t="shared" si="331"/>
        <v>6.3492063492063489E-2</v>
      </c>
      <c r="AC1000" s="8">
        <f t="shared" si="332"/>
        <v>1.5873015873015872E-2</v>
      </c>
      <c r="AD1000" s="8">
        <f t="shared" si="333"/>
        <v>0.93650793650793651</v>
      </c>
      <c r="AE1000" s="11">
        <f t="shared" si="334"/>
        <v>0.4</v>
      </c>
      <c r="AF1000" s="11">
        <f t="shared" si="335"/>
        <v>54.545454545454547</v>
      </c>
      <c r="AG1000" s="11">
        <f t="shared" si="336"/>
        <v>9.24</v>
      </c>
      <c r="AH1000" s="13">
        <f t="shared" si="337"/>
        <v>7.8844444444444441</v>
      </c>
      <c r="AI1000">
        <f t="shared" si="338"/>
        <v>8.2844444444444445</v>
      </c>
      <c r="AJ1000" s="14">
        <f t="shared" si="339"/>
        <v>0.95171673819742486</v>
      </c>
      <c r="AK1000">
        <f t="shared" si="340"/>
        <v>56.25</v>
      </c>
      <c r="AL1000" s="8">
        <f t="shared" si="341"/>
        <v>0.96969696969696972</v>
      </c>
      <c r="AM1000" s="8">
        <f t="shared" si="342"/>
        <v>0.93650793650793651</v>
      </c>
      <c r="AN1000" s="16">
        <f t="shared" si="343"/>
        <v>0.86428148230723334</v>
      </c>
      <c r="AO1000" s="16">
        <f t="shared" si="344"/>
        <v>0.84686155664907448</v>
      </c>
      <c r="AP1000" s="17">
        <f t="shared" si="345"/>
        <v>16519.12</v>
      </c>
      <c r="AQ1000" s="17">
        <f t="shared" si="346"/>
        <v>32.776031746031741</v>
      </c>
      <c r="AR1000" s="17">
        <f t="shared" si="347"/>
        <v>7720.7900000000009</v>
      </c>
      <c r="AS1000" s="17">
        <f t="shared" si="348"/>
        <v>15.31902777777778</v>
      </c>
      <c r="AT1000" s="18" t="str">
        <f t="shared" si="349"/>
        <v>Low</v>
      </c>
      <c r="AU1000" s="16" t="str">
        <f t="shared" si="350"/>
        <v>Normal</v>
      </c>
      <c r="AV1000" s="17">
        <f t="shared" si="351"/>
        <v>262.20825396825393</v>
      </c>
    </row>
    <row r="1001" spans="1:48">
      <c r="A1001">
        <v>1000</v>
      </c>
      <c r="B1001" s="2">
        <v>46132</v>
      </c>
      <c r="C1001" t="s">
        <v>26</v>
      </c>
      <c r="D1001" t="s">
        <v>77</v>
      </c>
      <c r="E1001" t="s">
        <v>78</v>
      </c>
      <c r="F1001" t="s">
        <v>57</v>
      </c>
      <c r="G1001" t="s">
        <v>103</v>
      </c>
      <c r="H1001" t="s">
        <v>1103</v>
      </c>
      <c r="I1001" t="s">
        <v>134</v>
      </c>
      <c r="J1001" s="4">
        <v>732</v>
      </c>
      <c r="K1001" s="4">
        <v>628</v>
      </c>
      <c r="L1001" s="4">
        <v>596</v>
      </c>
      <c r="M1001" s="4">
        <v>32</v>
      </c>
      <c r="N1001" s="4">
        <v>9</v>
      </c>
      <c r="O1001" s="4">
        <v>13</v>
      </c>
      <c r="P1001" t="s">
        <v>54</v>
      </c>
      <c r="Q1001" s="4">
        <v>57</v>
      </c>
      <c r="R1001" s="4">
        <v>64</v>
      </c>
      <c r="S1001" s="4">
        <v>60.3</v>
      </c>
      <c r="T1001" s="5">
        <v>1.49</v>
      </c>
      <c r="U1001" s="5">
        <v>26.07</v>
      </c>
      <c r="V1001" s="43">
        <v>16530.14</v>
      </c>
      <c r="W1001" s="5">
        <v>8.08</v>
      </c>
      <c r="X1001" s="6" t="s">
        <v>50</v>
      </c>
      <c r="Y1001" s="4">
        <v>25</v>
      </c>
      <c r="Z1001" s="43">
        <v>27853.42</v>
      </c>
      <c r="AA1001" s="8">
        <f t="shared" si="330"/>
        <v>0.85792349726775952</v>
      </c>
      <c r="AB1001" s="8">
        <f t="shared" si="331"/>
        <v>5.0955414012738856E-2</v>
      </c>
      <c r="AC1001" s="8">
        <f t="shared" si="332"/>
        <v>1.4331210191082803E-2</v>
      </c>
      <c r="AD1001" s="8">
        <f t="shared" si="333"/>
        <v>0.94904458598726116</v>
      </c>
      <c r="AE1001" s="11">
        <f t="shared" si="334"/>
        <v>0.21666666666666667</v>
      </c>
      <c r="AF1001" s="11">
        <f t="shared" si="335"/>
        <v>56.25</v>
      </c>
      <c r="AG1001" s="11">
        <f t="shared" si="336"/>
        <v>11.164444444444445</v>
      </c>
      <c r="AH1001" s="13">
        <f t="shared" si="337"/>
        <v>11.373333333333333</v>
      </c>
      <c r="AI1001">
        <f t="shared" si="338"/>
        <v>11.59</v>
      </c>
      <c r="AJ1001" s="14">
        <f t="shared" si="339"/>
        <v>0.98130572332470523</v>
      </c>
      <c r="AK1001">
        <f t="shared" si="340"/>
        <v>63.157894736842103</v>
      </c>
      <c r="AL1001" s="8">
        <f t="shared" si="341"/>
        <v>0.890625</v>
      </c>
      <c r="AM1001" s="8">
        <f t="shared" si="342"/>
        <v>0.94904458598726116</v>
      </c>
      <c r="AN1001" s="16">
        <f t="shared" si="343"/>
        <v>0.82944163099091572</v>
      </c>
      <c r="AO1001" s="16">
        <f t="shared" si="344"/>
        <v>0.82944163099091572</v>
      </c>
      <c r="AP1001" s="17">
        <f t="shared" si="345"/>
        <v>16530.14</v>
      </c>
      <c r="AQ1001" s="17">
        <f t="shared" si="346"/>
        <v>26.321878980891718</v>
      </c>
      <c r="AR1001" s="17">
        <f t="shared" si="347"/>
        <v>11323.279999999999</v>
      </c>
      <c r="AS1001" s="17">
        <f t="shared" si="348"/>
        <v>18.030700636942672</v>
      </c>
      <c r="AT1001" s="18" t="str">
        <f t="shared" si="349"/>
        <v>Low</v>
      </c>
      <c r="AU1001" s="16" t="str">
        <f t="shared" si="350"/>
        <v>Warning</v>
      </c>
      <c r="AV1001" s="17">
        <f t="shared" si="351"/>
        <v>236.89691082802545</v>
      </c>
    </row>
  </sheetData>
  <conditionalFormatting sqref="M2:M1001">
    <cfRule type="colorScale" priority="8">
      <colorScale>
        <cfvo type="min"/>
        <cfvo type="percentile" val="50"/>
        <cfvo type="max"/>
        <color rgb="FFE2F0D9"/>
        <color rgb="FFFFF2CC"/>
        <color rgb="FFF4CCCC"/>
      </colorScale>
    </cfRule>
  </conditionalFormatting>
  <conditionalFormatting sqref="O2:O1001">
    <cfRule type="dataBar" priority="9">
      <dataBar>
        <cfvo type="min"/>
        <cfvo type="max"/>
        <color rgb="FF5B9BD5"/>
      </dataBar>
    </cfRule>
    <cfRule type="dataBar" priority="13">
      <dataBar>
        <cfvo type="min"/>
        <cfvo type="max"/>
        <color rgb="FF5B9BD5"/>
      </dataBar>
      <extLst>
        <ext xmlns:x14="http://schemas.microsoft.com/office/spreadsheetml/2009/9/main" uri="{B025F937-C7B1-47D3-B67F-A62EFF666E3E}">
          <x14:id>{EAAF9CA7-51EB-661A-32AC-683E4D5E6AF6}</x14:id>
        </ext>
      </extLst>
    </cfRule>
  </conditionalFormatting>
  <conditionalFormatting sqref="S2:S1001">
    <cfRule type="dataBar" priority="10">
      <dataBar>
        <cfvo type="min"/>
        <cfvo type="max"/>
        <color rgb="FFED7D31"/>
      </dataBar>
    </cfRule>
    <cfRule type="dataBar" priority="14">
      <dataBar>
        <cfvo type="min"/>
        <cfvo type="max"/>
        <color rgb="FFED7D31"/>
      </dataBar>
      <extLst>
        <ext xmlns:x14="http://schemas.microsoft.com/office/spreadsheetml/2009/9/main" uri="{B025F937-C7B1-47D3-B67F-A62EFF666E3E}">
          <x14:id>{9A22DA46-4180-4355-EEF1-B8FD68BE4A68}</x14:id>
        </ext>
      </extLst>
    </cfRule>
  </conditionalFormatting>
  <conditionalFormatting sqref="T2:T1001">
    <cfRule type="dataBar" priority="11">
      <dataBar>
        <cfvo type="min"/>
        <cfvo type="max"/>
        <color rgb="FFA5A5A5"/>
      </dataBar>
    </cfRule>
    <cfRule type="dataBar" priority="15">
      <dataBar>
        <cfvo type="min"/>
        <cfvo type="max"/>
        <color rgb="FFA5A5A5"/>
      </dataBar>
      <extLst>
        <ext xmlns:x14="http://schemas.microsoft.com/office/spreadsheetml/2009/9/main" uri="{B025F937-C7B1-47D3-B67F-A62EFF666E3E}">
          <x14:id>{64594007-65D7-21AE-53AD-61627C223EA7}</x14:id>
        </ext>
      </extLst>
    </cfRule>
  </conditionalFormatting>
  <conditionalFormatting sqref="Y2:Y1001">
    <cfRule type="colorScale" priority="12">
      <colorScale>
        <cfvo type="min"/>
        <cfvo type="percentile" val="50"/>
        <cfvo type="max"/>
        <color rgb="FFE2F0D9"/>
        <color rgb="FFFFF2CC"/>
        <color rgb="FFF4CCCC"/>
      </colorScale>
    </cfRule>
  </conditionalFormatting>
  <conditionalFormatting sqref="AB1:AB1048576">
    <cfRule type="colorScale" priority="7">
      <colorScale>
        <cfvo type="min"/>
        <cfvo type="percentile" val="50"/>
        <cfvo type="max"/>
        <color rgb="FFF8696B"/>
        <color rgb="FFFFEB84"/>
        <color rgb="FF63BE7B"/>
      </colorScale>
    </cfRule>
  </conditionalFormatting>
  <conditionalFormatting sqref="AE1:AE1048576">
    <cfRule type="colorScale" priority="2">
      <colorScale>
        <cfvo type="min"/>
        <cfvo type="percentile" val="50"/>
        <cfvo type="max"/>
        <color rgb="FFF8696B"/>
        <color rgb="FFFFEB84"/>
        <color rgb="FF63BE7B"/>
      </colorScale>
    </cfRule>
  </conditionalFormatting>
  <conditionalFormatting sqref="AP1:AP1048576">
    <cfRule type="dataBar" priority="1">
      <dataBar>
        <cfvo type="min"/>
        <cfvo type="max"/>
        <color rgb="FFD6007B"/>
      </dataBar>
      <extLst>
        <ext xmlns:x14="http://schemas.microsoft.com/office/spreadsheetml/2009/9/main" uri="{B025F937-C7B1-47D3-B67F-A62EFF666E3E}">
          <x14:id>{CFFFBC03-8B24-4085-93B7-A3105D3E4FE1}</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AAF9CA7-51EB-661A-32AC-683E4D5E6AF6}">
            <x14:dataBar>
              <x14:cfvo type="min"/>
              <x14:cfvo type="max"/>
              <x14:negativeFillColor auto="1"/>
              <x14:axisColor auto="1"/>
            </x14:dataBar>
          </x14:cfRule>
          <xm:sqref>O2:O1001</xm:sqref>
        </x14:conditionalFormatting>
        <x14:conditionalFormatting xmlns:xm="http://schemas.microsoft.com/office/excel/2006/main">
          <x14:cfRule type="dataBar" id="{9A22DA46-4180-4355-EEF1-B8FD68BE4A68}">
            <x14:dataBar>
              <x14:cfvo type="min"/>
              <x14:cfvo type="max"/>
              <x14:negativeFillColor auto="1"/>
              <x14:axisColor auto="1"/>
            </x14:dataBar>
          </x14:cfRule>
          <xm:sqref>S2:S1001</xm:sqref>
        </x14:conditionalFormatting>
        <x14:conditionalFormatting xmlns:xm="http://schemas.microsoft.com/office/excel/2006/main">
          <x14:cfRule type="dataBar" id="{64594007-65D7-21AE-53AD-61627C223EA7}">
            <x14:dataBar>
              <x14:cfvo type="min"/>
              <x14:cfvo type="max"/>
              <x14:negativeFillColor auto="1"/>
              <x14:axisColor auto="1"/>
            </x14:dataBar>
          </x14:cfRule>
          <xm:sqref>T2:T1001</xm:sqref>
        </x14:conditionalFormatting>
        <x14:conditionalFormatting xmlns:xm="http://schemas.microsoft.com/office/excel/2006/main">
          <x14:cfRule type="dataBar" id="{CFFFBC03-8B24-4085-93B7-A3105D3E4FE1}">
            <x14:dataBar minLength="0" maxLength="100" border="1" negativeBarBorderColorSameAsPositive="0">
              <x14:cfvo type="autoMin"/>
              <x14:cfvo type="autoMax"/>
              <x14:borderColor rgb="FFD6007B"/>
              <x14:negativeFillColor rgb="FFFF0000"/>
              <x14:negativeBorderColor rgb="FFFF0000"/>
              <x14:axisColor rgb="FF000000"/>
            </x14:dataBar>
          </x14:cfRule>
          <xm:sqref>AP1:AP1048576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sheetViews>
  <sheetFormatPr defaultRowHeight="14"/>
  <cols>
    <col min="1" max="1" width="26" customWidth="1"/>
    <col min="2" max="2" width="48" customWidth="1"/>
    <col min="3" max="3" width="18" customWidth="1"/>
    <col min="4" max="4" width="32" customWidth="1"/>
  </cols>
  <sheetData>
    <row r="1" spans="1:4">
      <c r="A1" s="1" t="s">
        <v>1104</v>
      </c>
      <c r="B1" s="1" t="s">
        <v>1105</v>
      </c>
      <c r="C1" s="1" t="s">
        <v>1106</v>
      </c>
      <c r="D1" s="1" t="s">
        <v>1107</v>
      </c>
    </row>
    <row r="2" spans="1:4">
      <c r="A2" s="3" t="s">
        <v>0</v>
      </c>
      <c r="B2" s="3" t="s">
        <v>1108</v>
      </c>
      <c r="C2" s="3" t="s">
        <v>1109</v>
      </c>
      <c r="D2" s="3" t="s">
        <v>1110</v>
      </c>
    </row>
    <row r="3" spans="1:4">
      <c r="A3" s="3" t="s">
        <v>1</v>
      </c>
      <c r="B3" s="3" t="s">
        <v>1111</v>
      </c>
      <c r="C3" s="3" t="s">
        <v>1112</v>
      </c>
      <c r="D3" s="3" t="s">
        <v>1113</v>
      </c>
    </row>
    <row r="4" spans="1:4">
      <c r="A4" s="3" t="s">
        <v>2</v>
      </c>
      <c r="B4" s="3" t="s">
        <v>1114</v>
      </c>
      <c r="C4" s="3" t="s">
        <v>1115</v>
      </c>
      <c r="D4" s="3" t="s">
        <v>1116</v>
      </c>
    </row>
    <row r="5" spans="1:4">
      <c r="A5" s="3" t="s">
        <v>3</v>
      </c>
      <c r="B5" s="3" t="s">
        <v>1117</v>
      </c>
      <c r="C5" s="3" t="s">
        <v>1115</v>
      </c>
      <c r="D5" s="3" t="s">
        <v>1118</v>
      </c>
    </row>
    <row r="6" spans="1:4">
      <c r="A6" s="3" t="s">
        <v>4</v>
      </c>
      <c r="B6" s="3" t="s">
        <v>1119</v>
      </c>
      <c r="C6" s="3" t="s">
        <v>1115</v>
      </c>
      <c r="D6" s="3" t="s">
        <v>1120</v>
      </c>
    </row>
    <row r="7" spans="1:4">
      <c r="A7" s="3" t="s">
        <v>5</v>
      </c>
      <c r="B7" s="3" t="s">
        <v>1121</v>
      </c>
      <c r="C7" s="3" t="s">
        <v>1115</v>
      </c>
      <c r="D7" s="3" t="s">
        <v>1122</v>
      </c>
    </row>
    <row r="8" spans="1:4">
      <c r="A8" s="3" t="s">
        <v>6</v>
      </c>
      <c r="B8" s="3" t="s">
        <v>1123</v>
      </c>
      <c r="C8" s="3" t="s">
        <v>1115</v>
      </c>
      <c r="D8" s="3" t="s">
        <v>1124</v>
      </c>
    </row>
    <row r="9" spans="1:4">
      <c r="A9" s="3" t="s">
        <v>7</v>
      </c>
      <c r="B9" s="3" t="s">
        <v>1125</v>
      </c>
      <c r="C9" s="3" t="s">
        <v>1126</v>
      </c>
      <c r="D9" s="3" t="s">
        <v>1127</v>
      </c>
    </row>
    <row r="10" spans="1:4">
      <c r="A10" s="3" t="s">
        <v>8</v>
      </c>
      <c r="B10" s="3" t="s">
        <v>1128</v>
      </c>
      <c r="C10" s="3" t="s">
        <v>1126</v>
      </c>
      <c r="D10" s="3" t="s">
        <v>1129</v>
      </c>
    </row>
    <row r="11" spans="1:4">
      <c r="A11" s="3" t="s">
        <v>9</v>
      </c>
      <c r="B11" s="3" t="s">
        <v>1130</v>
      </c>
      <c r="C11" s="3" t="s">
        <v>1109</v>
      </c>
      <c r="D11" s="3" t="s">
        <v>1131</v>
      </c>
    </row>
    <row r="12" spans="1:4">
      <c r="A12" s="3" t="s">
        <v>10</v>
      </c>
      <c r="B12" s="3" t="s">
        <v>1132</v>
      </c>
      <c r="C12" s="3" t="s">
        <v>1109</v>
      </c>
      <c r="D12" s="3" t="s">
        <v>1133</v>
      </c>
    </row>
    <row r="13" spans="1:4">
      <c r="A13" s="3" t="s">
        <v>11</v>
      </c>
      <c r="B13" s="3" t="s">
        <v>1134</v>
      </c>
      <c r="C13" s="3" t="s">
        <v>1109</v>
      </c>
      <c r="D13" s="3" t="s">
        <v>1135</v>
      </c>
    </row>
    <row r="14" spans="1:4">
      <c r="A14" s="3" t="s">
        <v>12</v>
      </c>
      <c r="B14" s="3" t="s">
        <v>1136</v>
      </c>
      <c r="C14" s="3" t="s">
        <v>1109</v>
      </c>
      <c r="D14" s="3" t="s">
        <v>1137</v>
      </c>
    </row>
    <row r="15" spans="1:4">
      <c r="A15" s="3" t="s">
        <v>13</v>
      </c>
      <c r="B15" s="3" t="s">
        <v>1138</v>
      </c>
      <c r="C15" s="3" t="s">
        <v>1109</v>
      </c>
      <c r="D15" s="3" t="s">
        <v>1139</v>
      </c>
    </row>
    <row r="16" spans="1:4">
      <c r="A16" s="3" t="s">
        <v>14</v>
      </c>
      <c r="B16" s="3" t="s">
        <v>1140</v>
      </c>
      <c r="C16" s="3" t="s">
        <v>1109</v>
      </c>
      <c r="D16" s="3" t="s">
        <v>1141</v>
      </c>
    </row>
    <row r="17" spans="1:4">
      <c r="A17" s="3" t="s">
        <v>15</v>
      </c>
      <c r="B17" s="3" t="s">
        <v>1142</v>
      </c>
      <c r="C17" s="3" t="s">
        <v>1115</v>
      </c>
      <c r="D17" s="3" t="s">
        <v>1143</v>
      </c>
    </row>
    <row r="18" spans="1:4">
      <c r="A18" s="3" t="s">
        <v>16</v>
      </c>
      <c r="B18" s="3" t="s">
        <v>1144</v>
      </c>
      <c r="C18" s="3" t="s">
        <v>1109</v>
      </c>
      <c r="D18" s="3" t="s">
        <v>1145</v>
      </c>
    </row>
    <row r="19" spans="1:4">
      <c r="A19" s="3" t="s">
        <v>17</v>
      </c>
      <c r="B19" s="3" t="s">
        <v>1146</v>
      </c>
      <c r="C19" s="3" t="s">
        <v>1109</v>
      </c>
      <c r="D19" s="3" t="s">
        <v>1147</v>
      </c>
    </row>
    <row r="20" spans="1:4">
      <c r="A20" s="3" t="s">
        <v>18</v>
      </c>
      <c r="B20" s="3" t="s">
        <v>1148</v>
      </c>
      <c r="C20" s="3" t="s">
        <v>1149</v>
      </c>
      <c r="D20" s="3" t="s">
        <v>1150</v>
      </c>
    </row>
    <row r="21" spans="1:4">
      <c r="A21" s="3" t="s">
        <v>19</v>
      </c>
      <c r="B21" s="3" t="s">
        <v>1151</v>
      </c>
      <c r="C21" s="3" t="s">
        <v>1149</v>
      </c>
      <c r="D21" s="3" t="s">
        <v>1150</v>
      </c>
    </row>
    <row r="22" spans="1:4">
      <c r="A22" s="3" t="s">
        <v>20</v>
      </c>
      <c r="B22" s="3" t="s">
        <v>1152</v>
      </c>
      <c r="C22" s="3" t="s">
        <v>1149</v>
      </c>
      <c r="D22" s="3" t="s">
        <v>1153</v>
      </c>
    </row>
    <row r="23" spans="1:4">
      <c r="A23" s="3" t="s">
        <v>21</v>
      </c>
      <c r="B23" s="3" t="s">
        <v>1154</v>
      </c>
      <c r="C23" s="3" t="s">
        <v>1149</v>
      </c>
      <c r="D23" s="3" t="s">
        <v>1155</v>
      </c>
    </row>
    <row r="24" spans="1:4">
      <c r="A24" s="3" t="s">
        <v>22</v>
      </c>
      <c r="B24" s="3" t="s">
        <v>1156</v>
      </c>
      <c r="C24" s="3" t="s">
        <v>1149</v>
      </c>
      <c r="D24" s="3" t="s">
        <v>1157</v>
      </c>
    </row>
    <row r="25" spans="1:4">
      <c r="A25" s="3" t="s">
        <v>23</v>
      </c>
      <c r="B25" s="3" t="s">
        <v>1158</v>
      </c>
      <c r="C25" s="3" t="s">
        <v>1115</v>
      </c>
      <c r="D25" s="3" t="s">
        <v>1159</v>
      </c>
    </row>
    <row r="26" spans="1:4">
      <c r="A26" s="3" t="s">
        <v>24</v>
      </c>
      <c r="B26" s="3" t="s">
        <v>1160</v>
      </c>
      <c r="C26" s="3" t="s">
        <v>1109</v>
      </c>
      <c r="D26" s="3" t="s">
        <v>1161</v>
      </c>
    </row>
    <row r="27" spans="1:4">
      <c r="A27" s="3" t="s">
        <v>25</v>
      </c>
      <c r="B27" s="3" t="s">
        <v>1162</v>
      </c>
      <c r="C27" s="3" t="s">
        <v>1149</v>
      </c>
      <c r="D27" s="3" t="s">
        <v>1163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topLeftCell="A2" workbookViewId="0">
      <selection activeCell="E22" sqref="E22"/>
    </sheetView>
  </sheetViews>
  <sheetFormatPr defaultRowHeight="14"/>
  <cols>
    <col min="1" max="1" width="20" customWidth="1"/>
    <col min="2" max="3" width="15" customWidth="1"/>
    <col min="4" max="4" width="18" customWidth="1"/>
    <col min="5" max="5" width="28" customWidth="1"/>
  </cols>
  <sheetData>
    <row r="1" spans="1:5">
      <c r="A1" s="1" t="s">
        <v>1164</v>
      </c>
      <c r="B1" s="1" t="s">
        <v>1165</v>
      </c>
      <c r="C1" s="1" t="s">
        <v>1166</v>
      </c>
      <c r="D1" s="1" t="s">
        <v>1167</v>
      </c>
      <c r="E1" s="1" t="s">
        <v>1168</v>
      </c>
    </row>
    <row r="2" spans="1:5">
      <c r="A2" t="s">
        <v>27</v>
      </c>
      <c r="B2" t="s">
        <v>51</v>
      </c>
      <c r="C2" t="s">
        <v>29</v>
      </c>
      <c r="D2" t="s">
        <v>30</v>
      </c>
      <c r="E2" t="s">
        <v>39</v>
      </c>
    </row>
    <row r="3" spans="1:5">
      <c r="A3" t="s">
        <v>77</v>
      </c>
      <c r="B3" t="s">
        <v>35</v>
      </c>
      <c r="C3" t="s">
        <v>42</v>
      </c>
      <c r="D3" t="s">
        <v>58</v>
      </c>
      <c r="E3" t="s">
        <v>33</v>
      </c>
    </row>
    <row r="4" spans="1:5">
      <c r="A4" t="s">
        <v>108</v>
      </c>
      <c r="B4" t="s">
        <v>28</v>
      </c>
      <c r="C4" t="s">
        <v>57</v>
      </c>
      <c r="D4" t="s">
        <v>103</v>
      </c>
      <c r="E4" t="s">
        <v>54</v>
      </c>
    </row>
    <row r="5" spans="1:5">
      <c r="A5" t="s">
        <v>40</v>
      </c>
      <c r="B5" t="s">
        <v>84</v>
      </c>
      <c r="D5" t="s">
        <v>36</v>
      </c>
      <c r="E5" t="s">
        <v>83</v>
      </c>
    </row>
    <row r="6" spans="1:5">
      <c r="A6" t="s">
        <v>55</v>
      </c>
      <c r="B6" t="s">
        <v>78</v>
      </c>
      <c r="D6" t="s">
        <v>47</v>
      </c>
      <c r="E6" t="s">
        <v>73</v>
      </c>
    </row>
    <row r="7" spans="1:5">
      <c r="B7" t="s">
        <v>105</v>
      </c>
      <c r="E7" t="s">
        <v>81</v>
      </c>
    </row>
    <row r="8" spans="1:5">
      <c r="B8" t="s">
        <v>146</v>
      </c>
      <c r="E8" t="s">
        <v>70</v>
      </c>
    </row>
    <row r="9" spans="1:5">
      <c r="B9" t="s">
        <v>130</v>
      </c>
      <c r="E9" t="s">
        <v>61</v>
      </c>
    </row>
    <row r="10" spans="1:5">
      <c r="B10" t="s">
        <v>109</v>
      </c>
      <c r="E10"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0AA28-D2B8-4859-9BF2-B6229C7703BC}">
  <dimension ref="A2:U1004"/>
  <sheetViews>
    <sheetView workbookViewId="0">
      <selection activeCell="D17" sqref="D17"/>
    </sheetView>
  </sheetViews>
  <sheetFormatPr defaultRowHeight="14"/>
  <cols>
    <col min="1" max="1" width="30.58203125" customWidth="1"/>
    <col min="2" max="2" width="18.9140625" customWidth="1"/>
    <col min="3" max="3" width="17.75" customWidth="1"/>
    <col min="4" max="4" width="16.4140625" customWidth="1"/>
    <col min="5" max="5" width="18.1640625" customWidth="1"/>
    <col min="6" max="6" width="23.08203125" customWidth="1"/>
    <col min="7" max="7" width="23.58203125" customWidth="1"/>
    <col min="8" max="8" width="24.58203125" customWidth="1"/>
    <col min="9" max="9" width="26.08203125" customWidth="1"/>
    <col min="10" max="10" width="14.75" customWidth="1"/>
    <col min="11" max="11" width="22.08203125" customWidth="1"/>
    <col min="12" max="12" width="17.5" customWidth="1"/>
    <col min="13" max="13" width="13.58203125" customWidth="1"/>
    <col min="14" max="14" width="11.83203125" customWidth="1"/>
    <col min="15" max="15" width="13" customWidth="1"/>
    <col min="16" max="16" width="20.9140625" customWidth="1"/>
    <col min="17" max="17" width="16.83203125" customWidth="1"/>
    <col min="18" max="18" width="12.83203125" customWidth="1"/>
    <col min="19" max="19" width="15.08203125" customWidth="1"/>
    <col min="20" max="20" width="17.9140625" customWidth="1"/>
    <col min="21" max="21" width="16.25" customWidth="1"/>
  </cols>
  <sheetData>
    <row r="2" spans="1:21" ht="37">
      <c r="D2" s="22" t="s">
        <v>1190</v>
      </c>
      <c r="E2" s="21"/>
      <c r="F2" s="21"/>
    </row>
    <row r="4" spans="1:21" ht="40.5" customHeight="1">
      <c r="A4" s="23" t="s">
        <v>1169</v>
      </c>
      <c r="B4" s="23" t="s">
        <v>1170</v>
      </c>
      <c r="C4" s="24" t="s">
        <v>1171</v>
      </c>
      <c r="D4" s="23" t="s">
        <v>1172</v>
      </c>
      <c r="E4" s="25" t="s">
        <v>1173</v>
      </c>
      <c r="F4" s="25" t="s">
        <v>1174</v>
      </c>
      <c r="G4" s="23" t="s">
        <v>1175</v>
      </c>
      <c r="H4" s="23" t="s">
        <v>1176</v>
      </c>
      <c r="I4" s="23" t="s">
        <v>1177</v>
      </c>
      <c r="J4" s="24" t="s">
        <v>1178</v>
      </c>
      <c r="K4" s="23" t="s">
        <v>1179</v>
      </c>
      <c r="L4" s="24" t="s">
        <v>1181</v>
      </c>
      <c r="M4" s="24" t="s">
        <v>1180</v>
      </c>
      <c r="N4" s="23" t="s">
        <v>1182</v>
      </c>
      <c r="O4" s="23" t="s">
        <v>1183</v>
      </c>
      <c r="P4" s="23" t="s">
        <v>1184</v>
      </c>
      <c r="Q4" s="23" t="s">
        <v>1185</v>
      </c>
      <c r="R4" s="23" t="s">
        <v>1186</v>
      </c>
      <c r="S4" s="23" t="s">
        <v>1187</v>
      </c>
      <c r="T4" s="23" t="s">
        <v>1188</v>
      </c>
      <c r="U4" s="26" t="s">
        <v>1189</v>
      </c>
    </row>
    <row r="5" spans="1:21">
      <c r="A5" s="27">
        <v>0.96465968586387429</v>
      </c>
      <c r="B5" s="27">
        <v>4.3419267299864311E-2</v>
      </c>
      <c r="C5" s="27">
        <v>1.0854816824966078E-2</v>
      </c>
      <c r="D5" s="27">
        <v>0.95658073270013566</v>
      </c>
      <c r="E5" s="28">
        <v>0.36666666666666664</v>
      </c>
      <c r="F5" s="28">
        <v>81.818181818181813</v>
      </c>
      <c r="G5" s="28">
        <v>9.0077777777777772</v>
      </c>
      <c r="H5" s="29">
        <v>8.5466666666666669</v>
      </c>
      <c r="I5" s="19">
        <v>8.913333333333334</v>
      </c>
      <c r="J5" s="30">
        <v>0.95886312640239335</v>
      </c>
      <c r="K5" s="19">
        <v>85.714285714285708</v>
      </c>
      <c r="L5" s="27">
        <v>0.95454545454545459</v>
      </c>
      <c r="M5" s="27">
        <v>0.95658073270013566</v>
      </c>
      <c r="N5" s="31">
        <v>0.87553771964891047</v>
      </c>
      <c r="O5" s="31">
        <v>0.86364026719058495</v>
      </c>
      <c r="P5" s="32">
        <v>13077.65</v>
      </c>
      <c r="Q5" s="32">
        <v>17.744436906377203</v>
      </c>
      <c r="R5" s="32">
        <v>9097.0000000000018</v>
      </c>
      <c r="S5" s="32">
        <v>12.343283582089555</v>
      </c>
      <c r="T5" s="33" t="s">
        <v>1191</v>
      </c>
      <c r="U5" s="34" t="s">
        <v>1192</v>
      </c>
    </row>
    <row r="6" spans="1:21">
      <c r="A6" s="35">
        <v>1.0541310541310542</v>
      </c>
      <c r="B6" s="35">
        <v>5.675675675675676E-2</v>
      </c>
      <c r="C6" s="35">
        <v>2.1621621621621623E-2</v>
      </c>
      <c r="D6" s="35">
        <v>0.94324324324324327</v>
      </c>
      <c r="E6" s="36">
        <v>0</v>
      </c>
      <c r="F6" s="36">
        <v>78.260869565217391</v>
      </c>
      <c r="G6" s="36">
        <v>9.4555555555555557</v>
      </c>
      <c r="H6" s="37">
        <v>8.7750000000000004</v>
      </c>
      <c r="I6" s="20">
        <v>8.7750000000000004</v>
      </c>
      <c r="J6" s="38">
        <v>1</v>
      </c>
      <c r="K6" s="20">
        <v>80</v>
      </c>
      <c r="L6" s="35">
        <v>0.97826086956521741</v>
      </c>
      <c r="M6" s="35">
        <v>0.94324324324324327</v>
      </c>
      <c r="N6" s="39">
        <v>0.92273795534665104</v>
      </c>
      <c r="O6" s="39">
        <v>0.86362835782876468</v>
      </c>
      <c r="P6" s="40">
        <v>14343.22</v>
      </c>
      <c r="Q6" s="40">
        <v>19.382729729729729</v>
      </c>
      <c r="R6" s="40">
        <v>9470.840000000002</v>
      </c>
      <c r="S6" s="40">
        <v>12.798432432432435</v>
      </c>
      <c r="T6" s="41" t="s">
        <v>1191</v>
      </c>
      <c r="U6" s="42" t="s">
        <v>1192</v>
      </c>
    </row>
    <row r="7" spans="1:21">
      <c r="A7" s="27">
        <v>1.047180667433832</v>
      </c>
      <c r="B7" s="27">
        <v>4.3956043956043959E-2</v>
      </c>
      <c r="C7" s="27">
        <v>1.098901098901099E-2</v>
      </c>
      <c r="D7" s="27">
        <v>0.95604395604395609</v>
      </c>
      <c r="E7" s="28">
        <v>0</v>
      </c>
      <c r="F7" s="28">
        <v>75</v>
      </c>
      <c r="G7" s="28">
        <v>12.133333333333333</v>
      </c>
      <c r="H7" s="29">
        <v>10.862500000000001</v>
      </c>
      <c r="I7" s="19">
        <v>10.862500000000001</v>
      </c>
      <c r="J7" s="30">
        <v>1</v>
      </c>
      <c r="K7" s="19">
        <v>80</v>
      </c>
      <c r="L7" s="27">
        <v>0.9375</v>
      </c>
      <c r="M7" s="27">
        <v>0.95604395604395609</v>
      </c>
      <c r="N7" s="31">
        <v>0.89629120879120883</v>
      </c>
      <c r="O7" s="31">
        <v>0.86356912977513967</v>
      </c>
      <c r="P7" s="32">
        <v>18027.330000000002</v>
      </c>
      <c r="Q7" s="32">
        <v>19.810252747252751</v>
      </c>
      <c r="R7" s="32">
        <v>11611.369999999999</v>
      </c>
      <c r="S7" s="32">
        <v>12.759747252747252</v>
      </c>
      <c r="T7" s="33" t="s">
        <v>1191</v>
      </c>
      <c r="U7" s="34" t="s">
        <v>1192</v>
      </c>
    </row>
    <row r="8" spans="1:21">
      <c r="A8" s="35">
        <v>1.1726190476190477</v>
      </c>
      <c r="B8" s="35">
        <v>5.4145516074450083E-2</v>
      </c>
      <c r="C8" s="35">
        <v>1.3536379018612521E-2</v>
      </c>
      <c r="D8" s="35">
        <v>0.94585448392554994</v>
      </c>
      <c r="E8" s="36">
        <v>0</v>
      </c>
      <c r="F8" s="36">
        <v>54.545454545454547</v>
      </c>
      <c r="G8" s="36">
        <v>10.835000000000001</v>
      </c>
      <c r="H8" s="37">
        <v>8.9600000000000009</v>
      </c>
      <c r="I8" s="20">
        <v>8.9600000000000009</v>
      </c>
      <c r="J8" s="38">
        <v>1</v>
      </c>
      <c r="K8" s="20">
        <v>56.25</v>
      </c>
      <c r="L8" s="35">
        <v>0.96969696969696972</v>
      </c>
      <c r="M8" s="35">
        <v>0.94585448392554994</v>
      </c>
      <c r="N8" s="39">
        <v>0.91719222683689694</v>
      </c>
      <c r="O8" s="39">
        <v>0.86353630923450164</v>
      </c>
      <c r="P8" s="40">
        <v>18099.830000000002</v>
      </c>
      <c r="Q8" s="40">
        <v>30.625769881556685</v>
      </c>
      <c r="R8" s="40">
        <v>10984.779999999999</v>
      </c>
      <c r="S8" s="40">
        <v>18.586768189509304</v>
      </c>
      <c r="T8" s="41" t="s">
        <v>1191</v>
      </c>
      <c r="U8" s="42" t="s">
        <v>1192</v>
      </c>
    </row>
    <row r="9" spans="1:21">
      <c r="A9" s="27">
        <v>1.0224719101123596</v>
      </c>
      <c r="B9" s="27">
        <v>3.9835164835164832E-2</v>
      </c>
      <c r="C9" s="27">
        <v>1.510989010989011E-2</v>
      </c>
      <c r="D9" s="27">
        <v>0.9601648351648352</v>
      </c>
      <c r="E9" s="28">
        <v>0.15</v>
      </c>
      <c r="F9" s="28">
        <v>76.59574468085107</v>
      </c>
      <c r="G9" s="28">
        <v>9.5044444444444451</v>
      </c>
      <c r="H9" s="29">
        <v>8.75</v>
      </c>
      <c r="I9" s="19">
        <v>8.9</v>
      </c>
      <c r="J9" s="30">
        <v>0.9831460674157303</v>
      </c>
      <c r="K9" s="19">
        <v>80</v>
      </c>
      <c r="L9" s="27">
        <v>0.95744680851063835</v>
      </c>
      <c r="M9" s="27">
        <v>0.9601648351648352</v>
      </c>
      <c r="N9" s="31">
        <v>0.90381282296474741</v>
      </c>
      <c r="O9" s="31">
        <v>0.86348243783128631</v>
      </c>
      <c r="P9" s="32">
        <v>14311.8</v>
      </c>
      <c r="Q9" s="32">
        <v>19.659065934065932</v>
      </c>
      <c r="R9" s="32">
        <v>10475.670000000002</v>
      </c>
      <c r="S9" s="32">
        <v>14.389656593406595</v>
      </c>
      <c r="T9" s="33" t="s">
        <v>1191</v>
      </c>
      <c r="U9" s="34" t="s">
        <v>1192</v>
      </c>
    </row>
    <row r="10" spans="1:21">
      <c r="A10" s="35">
        <v>0.75173370319001387</v>
      </c>
      <c r="B10" s="35">
        <v>6.273062730627306E-2</v>
      </c>
      <c r="C10" s="35">
        <v>2.5830258302583026E-2</v>
      </c>
      <c r="D10" s="35">
        <v>0.9372693726937269</v>
      </c>
      <c r="E10" s="36">
        <v>0.51666666666666672</v>
      </c>
      <c r="F10" s="36">
        <v>69.230769230769226</v>
      </c>
      <c r="G10" s="36">
        <v>7.8288888888888888</v>
      </c>
      <c r="H10" s="37">
        <v>9.2969444444444438</v>
      </c>
      <c r="I10" s="20">
        <v>9.8136111111111113</v>
      </c>
      <c r="J10" s="38">
        <v>0.94735203373998689</v>
      </c>
      <c r="K10" s="20">
        <v>73.469387755102048</v>
      </c>
      <c r="L10" s="35">
        <v>0.94230769230769218</v>
      </c>
      <c r="M10" s="35">
        <v>0.9372693726937269</v>
      </c>
      <c r="N10" s="39">
        <v>0.83669765909224203</v>
      </c>
      <c r="O10" s="39">
        <v>0.86344190478090099</v>
      </c>
      <c r="P10" s="40">
        <v>11648.58</v>
      </c>
      <c r="Q10" s="40">
        <v>21.491845018450185</v>
      </c>
      <c r="R10" s="40">
        <v>8173.0899999999983</v>
      </c>
      <c r="S10" s="40">
        <v>15.079501845018447</v>
      </c>
      <c r="T10" s="41" t="s">
        <v>1193</v>
      </c>
      <c r="U10" s="42" t="s">
        <v>1194</v>
      </c>
    </row>
    <row r="11" spans="1:21">
      <c r="A11" s="27">
        <v>0.94278606965174128</v>
      </c>
      <c r="B11" s="27">
        <v>4.7493403693931395E-2</v>
      </c>
      <c r="C11" s="27">
        <v>1.3192612137203167E-2</v>
      </c>
      <c r="D11" s="27">
        <v>0.9525065963060686</v>
      </c>
      <c r="E11" s="28">
        <v>0.16666666666666666</v>
      </c>
      <c r="F11" s="28">
        <v>83.720930232558146</v>
      </c>
      <c r="G11" s="28">
        <v>9.0538888888888884</v>
      </c>
      <c r="H11" s="29">
        <v>9.2133333333333347</v>
      </c>
      <c r="I11" s="19">
        <v>9.3800000000000008</v>
      </c>
      <c r="J11" s="30">
        <v>0.98223169864960913</v>
      </c>
      <c r="K11" s="19">
        <v>85.714285714285708</v>
      </c>
      <c r="L11" s="27">
        <v>0.97674418604651181</v>
      </c>
      <c r="M11" s="27">
        <v>0.9525065963060686</v>
      </c>
      <c r="N11" s="31">
        <v>0.91382444713293098</v>
      </c>
      <c r="O11" s="31">
        <v>0.86346881046066826</v>
      </c>
      <c r="P11" s="32">
        <v>13559.73</v>
      </c>
      <c r="Q11" s="32">
        <v>17.888825857519787</v>
      </c>
      <c r="R11" s="32">
        <v>9170.14</v>
      </c>
      <c r="S11" s="32">
        <v>12.097810026385224</v>
      </c>
      <c r="T11" s="33" t="s">
        <v>1191</v>
      </c>
      <c r="U11" s="34" t="s">
        <v>1192</v>
      </c>
    </row>
    <row r="12" spans="1:21">
      <c r="A12" s="35">
        <v>0.906636670416198</v>
      </c>
      <c r="B12" s="35">
        <v>6.9478908188585611E-2</v>
      </c>
      <c r="C12" s="35">
        <v>1.6129032258064516E-2</v>
      </c>
      <c r="D12" s="35">
        <v>0.9305210918114144</v>
      </c>
      <c r="E12" s="36">
        <v>0.71666666666666667</v>
      </c>
      <c r="F12" s="36">
        <v>87.804878048780495</v>
      </c>
      <c r="G12" s="36">
        <v>9.1794444444444441</v>
      </c>
      <c r="H12" s="37">
        <v>9.6549999999999994</v>
      </c>
      <c r="I12" s="20">
        <v>10.371666666666666</v>
      </c>
      <c r="J12" s="38">
        <v>0.93090149445605008</v>
      </c>
      <c r="K12" s="20">
        <v>85.714285714285708</v>
      </c>
      <c r="L12" s="35">
        <v>1.0243902439024393</v>
      </c>
      <c r="M12" s="35">
        <v>0.9305210918114144</v>
      </c>
      <c r="N12" s="39">
        <v>0.88735087681914859</v>
      </c>
      <c r="O12" s="39">
        <v>0.86341809984971907</v>
      </c>
      <c r="P12" s="40">
        <v>14774.26</v>
      </c>
      <c r="Q12" s="40">
        <v>18.330347394540944</v>
      </c>
      <c r="R12" s="40">
        <v>9475.3799999999992</v>
      </c>
      <c r="S12" s="40">
        <v>11.756054590570718</v>
      </c>
      <c r="T12" s="41" t="s">
        <v>1193</v>
      </c>
      <c r="U12" s="42" t="s">
        <v>1192</v>
      </c>
    </row>
    <row r="13" spans="1:21">
      <c r="A13" s="27">
        <v>0.92812887236679054</v>
      </c>
      <c r="B13" s="27">
        <v>4.6728971962616821E-2</v>
      </c>
      <c r="C13" s="27">
        <v>1.602136181575434E-2</v>
      </c>
      <c r="D13" s="27">
        <v>0.95327102803738317</v>
      </c>
      <c r="E13" s="28">
        <v>0.31666666666666665</v>
      </c>
      <c r="F13" s="28">
        <v>78.260869565217391</v>
      </c>
      <c r="G13" s="28">
        <v>9.5705555555555559</v>
      </c>
      <c r="H13" s="29">
        <v>9.7708333333333339</v>
      </c>
      <c r="I13" s="19">
        <v>10.0875</v>
      </c>
      <c r="J13" s="30">
        <v>0.96860801321767864</v>
      </c>
      <c r="K13" s="19">
        <v>80</v>
      </c>
      <c r="L13" s="27">
        <v>0.97826086956521741</v>
      </c>
      <c r="M13" s="27">
        <v>0.95327102803738317</v>
      </c>
      <c r="N13" s="31">
        <v>0.9032732183399319</v>
      </c>
      <c r="O13" s="31">
        <v>0.86339397406648388</v>
      </c>
      <c r="P13" s="32">
        <v>14605.07</v>
      </c>
      <c r="Q13" s="32">
        <v>19.499425901201601</v>
      </c>
      <c r="R13" s="32">
        <v>10244.61</v>
      </c>
      <c r="S13" s="32">
        <v>13.677716955941255</v>
      </c>
      <c r="T13" s="33" t="s">
        <v>1191</v>
      </c>
      <c r="U13" s="34" t="s">
        <v>1192</v>
      </c>
    </row>
    <row r="14" spans="1:21">
      <c r="A14" s="35">
        <v>1.0818713450292399</v>
      </c>
      <c r="B14" s="35">
        <v>3.4594594594594595E-2</v>
      </c>
      <c r="C14" s="35">
        <v>7.5675675675675675E-3</v>
      </c>
      <c r="D14" s="35">
        <v>0.96540540540540543</v>
      </c>
      <c r="E14" s="36">
        <v>0.36666666666666664</v>
      </c>
      <c r="F14" s="36">
        <v>80</v>
      </c>
      <c r="G14" s="36">
        <v>11.5625</v>
      </c>
      <c r="H14" s="37">
        <v>9.6083333333333325</v>
      </c>
      <c r="I14" s="20">
        <v>9.9749999999999996</v>
      </c>
      <c r="J14" s="38">
        <v>0.96324143692564745</v>
      </c>
      <c r="K14" s="20">
        <v>85.714285714285708</v>
      </c>
      <c r="L14" s="35">
        <v>0.93333333333333335</v>
      </c>
      <c r="M14" s="35">
        <v>0.96540540540540543</v>
      </c>
      <c r="N14" s="39">
        <v>0.86792392392392392</v>
      </c>
      <c r="O14" s="39">
        <v>0.86335373264945725</v>
      </c>
      <c r="P14" s="40">
        <v>17596.59</v>
      </c>
      <c r="Q14" s="40">
        <v>19.023340540540541</v>
      </c>
      <c r="R14" s="40">
        <v>10208.099999999999</v>
      </c>
      <c r="S14" s="40">
        <v>11.035783783783781</v>
      </c>
      <c r="T14" s="41" t="s">
        <v>1191</v>
      </c>
      <c r="U14" s="42" t="s">
        <v>1192</v>
      </c>
    </row>
    <row r="15" spans="1:21">
      <c r="A15" s="27">
        <v>1.036904761904762</v>
      </c>
      <c r="B15" s="27">
        <v>4.0183696900114814E-2</v>
      </c>
      <c r="C15" s="27">
        <v>1.3777267508610792E-2</v>
      </c>
      <c r="D15" s="27">
        <v>0.95981630309988519</v>
      </c>
      <c r="E15" s="28">
        <v>0.3</v>
      </c>
      <c r="F15" s="28">
        <v>87.804878048780495</v>
      </c>
      <c r="G15" s="28">
        <v>9.919722222222223</v>
      </c>
      <c r="H15" s="29">
        <v>9.5</v>
      </c>
      <c r="I15" s="19">
        <v>9.8000000000000007</v>
      </c>
      <c r="J15" s="30">
        <v>0.96938775510204078</v>
      </c>
      <c r="K15" s="19">
        <v>85.714285714285708</v>
      </c>
      <c r="L15" s="27">
        <v>1.0243902439024393</v>
      </c>
      <c r="M15" s="27">
        <v>0.95981630309988519</v>
      </c>
      <c r="N15" s="31">
        <v>0.95312768774727297</v>
      </c>
      <c r="O15" s="31">
        <v>0.86334911629463462</v>
      </c>
      <c r="P15" s="32">
        <v>15399.76</v>
      </c>
      <c r="Q15" s="32">
        <v>17.680551090700344</v>
      </c>
      <c r="R15" s="32">
        <v>12040.87</v>
      </c>
      <c r="S15" s="32">
        <v>13.82419058553387</v>
      </c>
      <c r="T15" s="33" t="s">
        <v>1195</v>
      </c>
      <c r="U15" s="34" t="s">
        <v>1192</v>
      </c>
    </row>
    <row r="16" spans="1:21">
      <c r="A16" s="35">
        <v>0.98466780238500851</v>
      </c>
      <c r="B16" s="35">
        <v>7.6124567474048443E-2</v>
      </c>
      <c r="C16" s="35">
        <v>2.5951557093425604E-2</v>
      </c>
      <c r="D16" s="35">
        <v>0.92387543252595161</v>
      </c>
      <c r="E16" s="36">
        <v>0.3</v>
      </c>
      <c r="F16" s="36">
        <v>50.70422535211268</v>
      </c>
      <c r="G16" s="36">
        <v>11.399444444444445</v>
      </c>
      <c r="H16" s="37">
        <v>10.135555555555555</v>
      </c>
      <c r="I16" s="20">
        <v>10.435555555555556</v>
      </c>
      <c r="J16" s="38">
        <v>0.97125212947189088</v>
      </c>
      <c r="K16" s="20">
        <v>56.25</v>
      </c>
      <c r="L16" s="35">
        <v>0.90140845070422537</v>
      </c>
      <c r="M16" s="35">
        <v>0.92387543252595161</v>
      </c>
      <c r="N16" s="39">
        <v>0.80884820841247973</v>
      </c>
      <c r="O16" s="39">
        <v>0.86325833917486428</v>
      </c>
      <c r="P16" s="40">
        <v>18249.07</v>
      </c>
      <c r="Q16" s="40">
        <v>31.572785467128028</v>
      </c>
      <c r="R16" s="40">
        <v>9184.68</v>
      </c>
      <c r="S16" s="40">
        <v>15.89044982698962</v>
      </c>
      <c r="T16" s="41" t="s">
        <v>1191</v>
      </c>
      <c r="U16" s="42" t="s">
        <v>1194</v>
      </c>
    </row>
    <row r="17" spans="1:21">
      <c r="A17" s="27">
        <v>0.88009313154831204</v>
      </c>
      <c r="B17" s="27">
        <v>4.7619047619047616E-2</v>
      </c>
      <c r="C17" s="27">
        <v>1.8518518518518517E-2</v>
      </c>
      <c r="D17" s="27">
        <v>0.95238095238095233</v>
      </c>
      <c r="E17" s="28">
        <v>0.58333333333333337</v>
      </c>
      <c r="F17" s="28">
        <v>80</v>
      </c>
      <c r="G17" s="28">
        <v>9.4499999999999993</v>
      </c>
      <c r="H17" s="29">
        <v>9.4383333333333326</v>
      </c>
      <c r="I17" s="19">
        <v>10.021666666666667</v>
      </c>
      <c r="J17" s="30">
        <v>0.94179278230500574</v>
      </c>
      <c r="K17" s="19">
        <v>85.714285714285708</v>
      </c>
      <c r="L17" s="27">
        <v>0.93333333333333335</v>
      </c>
      <c r="M17" s="27">
        <v>0.95238095238095233</v>
      </c>
      <c r="N17" s="31">
        <v>0.83714913982667183</v>
      </c>
      <c r="O17" s="31">
        <v>0.86331341015741736</v>
      </c>
      <c r="P17" s="32">
        <v>13366.4</v>
      </c>
      <c r="Q17" s="32">
        <v>17.68042328042328</v>
      </c>
      <c r="R17" s="32">
        <v>9593.19</v>
      </c>
      <c r="S17" s="32">
        <v>12.689404761904763</v>
      </c>
      <c r="T17" s="33" t="s">
        <v>1193</v>
      </c>
      <c r="U17" s="34" t="s">
        <v>1194</v>
      </c>
    </row>
    <row r="18" spans="1:21">
      <c r="A18" s="35">
        <v>0.97453310696095075</v>
      </c>
      <c r="B18" s="35">
        <v>8.3623693379790948E-2</v>
      </c>
      <c r="C18" s="35">
        <v>1.5679442508710801E-2</v>
      </c>
      <c r="D18" s="35">
        <v>0.91637630662020908</v>
      </c>
      <c r="E18" s="36">
        <v>0.13333333333333333</v>
      </c>
      <c r="F18" s="36">
        <v>58.064516129032256</v>
      </c>
      <c r="G18" s="36">
        <v>9.8855555555555554</v>
      </c>
      <c r="H18" s="37">
        <v>10.337777777777779</v>
      </c>
      <c r="I18" s="20">
        <v>10.471111111111112</v>
      </c>
      <c r="J18" s="38">
        <v>0.98726655348047543</v>
      </c>
      <c r="K18" s="20">
        <v>56.25</v>
      </c>
      <c r="L18" s="35">
        <v>1.032258064516129</v>
      </c>
      <c r="M18" s="35">
        <v>0.91637630662020908</v>
      </c>
      <c r="N18" s="39">
        <v>0.93389179657094323</v>
      </c>
      <c r="O18" s="39">
        <v>0.86333991904326401</v>
      </c>
      <c r="P18" s="40">
        <v>18150.45</v>
      </c>
      <c r="Q18" s="40">
        <v>31.620993031358886</v>
      </c>
      <c r="R18" s="40">
        <v>9816.5</v>
      </c>
      <c r="S18" s="40">
        <v>17.101916376306619</v>
      </c>
      <c r="T18" s="41" t="s">
        <v>1191</v>
      </c>
      <c r="U18" s="42" t="s">
        <v>1192</v>
      </c>
    </row>
    <row r="19" spans="1:21">
      <c r="A19" s="27">
        <v>0.80491329479768781</v>
      </c>
      <c r="B19" s="27">
        <v>7.0017953321364457E-2</v>
      </c>
      <c r="C19" s="27">
        <v>1.2567324955116697E-2</v>
      </c>
      <c r="D19" s="27">
        <v>0.9299820466786356</v>
      </c>
      <c r="E19" s="28">
        <v>0.3</v>
      </c>
      <c r="F19" s="28">
        <v>73.469387755102048</v>
      </c>
      <c r="G19" s="28">
        <v>7.5813888888888892</v>
      </c>
      <c r="H19" s="29">
        <v>8.35</v>
      </c>
      <c r="I19" s="19">
        <v>8.65</v>
      </c>
      <c r="J19" s="30">
        <v>0.96531791907514441</v>
      </c>
      <c r="K19" s="19">
        <v>80</v>
      </c>
      <c r="L19" s="27">
        <v>0.91836734693877564</v>
      </c>
      <c r="M19" s="27">
        <v>0.9299820466786356</v>
      </c>
      <c r="N19" s="31">
        <v>0.8244443884381204</v>
      </c>
      <c r="O19" s="31">
        <v>0.86326836541493979</v>
      </c>
      <c r="P19" s="32">
        <v>11991.87</v>
      </c>
      <c r="Q19" s="32">
        <v>21.529389587073609</v>
      </c>
      <c r="R19" s="32">
        <v>6542.0599999999995</v>
      </c>
      <c r="S19" s="32">
        <v>11.745170556552962</v>
      </c>
      <c r="T19" s="33" t="s">
        <v>1195</v>
      </c>
      <c r="U19" s="34" t="s">
        <v>1194</v>
      </c>
    </row>
    <row r="20" spans="1:21">
      <c r="A20" s="35">
        <v>1.1076066790352506</v>
      </c>
      <c r="B20" s="35">
        <v>6.1976549413735343E-2</v>
      </c>
      <c r="C20" s="35">
        <v>1.340033500837521E-2</v>
      </c>
      <c r="D20" s="35">
        <v>0.93802345058626468</v>
      </c>
      <c r="E20" s="36">
        <v>0</v>
      </c>
      <c r="F20" s="36">
        <v>54.545454545454547</v>
      </c>
      <c r="G20" s="36">
        <v>10.945</v>
      </c>
      <c r="H20" s="37">
        <v>9.5822222222222226</v>
      </c>
      <c r="I20" s="20">
        <v>9.5822222222222226</v>
      </c>
      <c r="J20" s="38">
        <v>1</v>
      </c>
      <c r="K20" s="20">
        <v>56.25</v>
      </c>
      <c r="L20" s="35">
        <v>0.96969696969696972</v>
      </c>
      <c r="M20" s="35">
        <v>0.93802345058626468</v>
      </c>
      <c r="N20" s="39">
        <v>0.9095984975381961</v>
      </c>
      <c r="O20" s="39">
        <v>0.86330778061999225</v>
      </c>
      <c r="P20" s="40">
        <v>17637.32</v>
      </c>
      <c r="Q20" s="40">
        <v>29.543249581239529</v>
      </c>
      <c r="R20" s="40">
        <v>11157.14</v>
      </c>
      <c r="S20" s="40">
        <v>18.688676716917922</v>
      </c>
      <c r="T20" s="41" t="s">
        <v>1195</v>
      </c>
      <c r="U20" s="42" t="s">
        <v>1192</v>
      </c>
    </row>
    <row r="21" spans="1:21">
      <c r="A21" s="27">
        <v>1.0722222222222222</v>
      </c>
      <c r="B21" s="27">
        <v>6.2176165803108807E-2</v>
      </c>
      <c r="C21" s="27">
        <v>2.072538860103627E-2</v>
      </c>
      <c r="D21" s="27">
        <v>0.93782383419689119</v>
      </c>
      <c r="E21" s="28">
        <v>0</v>
      </c>
      <c r="F21" s="28">
        <v>78.260869565217391</v>
      </c>
      <c r="G21" s="28">
        <v>9.8644444444444446</v>
      </c>
      <c r="H21" s="29">
        <v>8.4</v>
      </c>
      <c r="I21" s="19">
        <v>8.4</v>
      </c>
      <c r="J21" s="30">
        <v>1</v>
      </c>
      <c r="K21" s="19">
        <v>85.714285714285708</v>
      </c>
      <c r="L21" s="27">
        <v>0.91304347826086962</v>
      </c>
      <c r="M21" s="27">
        <v>0.93782383419689119</v>
      </c>
      <c r="N21" s="31">
        <v>0.85627393557107467</v>
      </c>
      <c r="O21" s="31">
        <v>0.86326073720849006</v>
      </c>
      <c r="P21" s="32">
        <v>14967.62</v>
      </c>
      <c r="Q21" s="32">
        <v>19.388108808290156</v>
      </c>
      <c r="R21" s="32">
        <v>7958.76</v>
      </c>
      <c r="S21" s="32">
        <v>10.309274611398964</v>
      </c>
      <c r="T21" s="33" t="s">
        <v>1191</v>
      </c>
      <c r="U21" s="34" t="s">
        <v>1192</v>
      </c>
    </row>
    <row r="22" spans="1:21">
      <c r="A22" s="35">
        <v>1.048114434330299</v>
      </c>
      <c r="B22" s="35">
        <v>6.699751861042183E-2</v>
      </c>
      <c r="C22" s="35">
        <v>1.9851116625310174E-2</v>
      </c>
      <c r="D22" s="35">
        <v>0.9330024813895782</v>
      </c>
      <c r="E22" s="36">
        <v>0.33333333333333331</v>
      </c>
      <c r="F22" s="36">
        <v>80</v>
      </c>
      <c r="G22" s="36">
        <v>10.074999999999999</v>
      </c>
      <c r="H22" s="37">
        <v>9.2791666666666668</v>
      </c>
      <c r="I22" s="20">
        <v>9.6125000000000007</v>
      </c>
      <c r="J22" s="38">
        <v>0.96532293021239701</v>
      </c>
      <c r="K22" s="20">
        <v>80</v>
      </c>
      <c r="L22" s="35">
        <v>1</v>
      </c>
      <c r="M22" s="35">
        <v>0.9330024813895782</v>
      </c>
      <c r="N22" s="39">
        <v>0.90064868923042507</v>
      </c>
      <c r="O22" s="39">
        <v>0.86326784483986074</v>
      </c>
      <c r="P22" s="40">
        <v>16469.830000000002</v>
      </c>
      <c r="Q22" s="40">
        <v>20.434032258064519</v>
      </c>
      <c r="R22" s="40">
        <v>9328.5499999999993</v>
      </c>
      <c r="S22" s="40">
        <v>11.573883374689826</v>
      </c>
      <c r="T22" s="41" t="s">
        <v>1195</v>
      </c>
      <c r="U22" s="42" t="s">
        <v>1192</v>
      </c>
    </row>
    <row r="23" spans="1:21">
      <c r="A23" s="27">
        <v>0.90488431876606679</v>
      </c>
      <c r="B23" s="27">
        <v>3.8352272727272728E-2</v>
      </c>
      <c r="C23" s="27">
        <v>1.278409090909091E-2</v>
      </c>
      <c r="D23" s="27">
        <v>0.96164772727272729</v>
      </c>
      <c r="E23" s="28">
        <v>0.4</v>
      </c>
      <c r="F23" s="28">
        <v>72</v>
      </c>
      <c r="G23" s="28">
        <v>9.7777777777777786</v>
      </c>
      <c r="H23" s="29">
        <v>10.189444444444444</v>
      </c>
      <c r="I23" s="19">
        <v>10.589444444444444</v>
      </c>
      <c r="J23" s="30">
        <v>0.96222653585855933</v>
      </c>
      <c r="K23" s="19">
        <v>73.469387755102048</v>
      </c>
      <c r="L23" s="27">
        <v>0.97999999999999987</v>
      </c>
      <c r="M23" s="27">
        <v>0.96164772727272729</v>
      </c>
      <c r="N23" s="31">
        <v>0.90681650210329501</v>
      </c>
      <c r="O23" s="31">
        <v>0.86322977880687657</v>
      </c>
      <c r="P23" s="32">
        <v>15778.04</v>
      </c>
      <c r="Q23" s="32">
        <v>22.411988636363638</v>
      </c>
      <c r="R23" s="32">
        <v>10364.790000000001</v>
      </c>
      <c r="S23" s="32">
        <v>14.72271306818182</v>
      </c>
      <c r="T23" s="33" t="s">
        <v>1191</v>
      </c>
      <c r="U23" s="34" t="s">
        <v>1192</v>
      </c>
    </row>
    <row r="24" spans="1:21">
      <c r="A24" s="35">
        <v>0.82978723404255317</v>
      </c>
      <c r="B24" s="35">
        <v>6.8376068376068383E-2</v>
      </c>
      <c r="C24" s="35">
        <v>2.3931623931623933E-2</v>
      </c>
      <c r="D24" s="35">
        <v>0.93162393162393164</v>
      </c>
      <c r="E24" s="36">
        <v>0.51666666666666672</v>
      </c>
      <c r="F24" s="36">
        <v>76.59574468085107</v>
      </c>
      <c r="G24" s="36">
        <v>7.6375000000000002</v>
      </c>
      <c r="H24" s="37">
        <v>8.2958333333333325</v>
      </c>
      <c r="I24" s="20">
        <v>8.8125</v>
      </c>
      <c r="J24" s="38">
        <v>0.9413711583924349</v>
      </c>
      <c r="K24" s="20">
        <v>80</v>
      </c>
      <c r="L24" s="35">
        <v>0.95744680851063835</v>
      </c>
      <c r="M24" s="35">
        <v>0.93162393162393164</v>
      </c>
      <c r="N24" s="39">
        <v>0.83968458481812935</v>
      </c>
      <c r="O24" s="39">
        <v>0.86318534789627877</v>
      </c>
      <c r="P24" s="40">
        <v>12556.66</v>
      </c>
      <c r="Q24" s="40">
        <v>21.464376068376069</v>
      </c>
      <c r="R24" s="40">
        <v>6456.4399999999987</v>
      </c>
      <c r="S24" s="40">
        <v>11.036649572649571</v>
      </c>
      <c r="T24" s="41" t="s">
        <v>1195</v>
      </c>
      <c r="U24" s="42" t="s">
        <v>1194</v>
      </c>
    </row>
    <row r="25" spans="1:21">
      <c r="A25" s="27">
        <v>0.93234672304439747</v>
      </c>
      <c r="B25" s="27">
        <v>4.195011337868481E-2</v>
      </c>
      <c r="C25" s="27">
        <v>9.0702947845804991E-3</v>
      </c>
      <c r="D25" s="27">
        <v>0.95804988662131518</v>
      </c>
      <c r="E25" s="28">
        <v>0.6333333333333333</v>
      </c>
      <c r="F25" s="28">
        <v>80</v>
      </c>
      <c r="G25" s="28">
        <v>11.025</v>
      </c>
      <c r="H25" s="29">
        <v>11.191666666666666</v>
      </c>
      <c r="I25" s="19">
        <v>11.824999999999999</v>
      </c>
      <c r="J25" s="30">
        <v>0.94644115574348131</v>
      </c>
      <c r="K25" s="19">
        <v>80</v>
      </c>
      <c r="L25" s="27">
        <v>1</v>
      </c>
      <c r="M25" s="27">
        <v>0.95804988662131518</v>
      </c>
      <c r="N25" s="31">
        <v>0.90673784195378881</v>
      </c>
      <c r="O25" s="31">
        <v>0.86320932826676655</v>
      </c>
      <c r="P25" s="32">
        <v>17714.060000000001</v>
      </c>
      <c r="Q25" s="32">
        <v>20.083968253968255</v>
      </c>
      <c r="R25" s="32">
        <v>12451.66</v>
      </c>
      <c r="S25" s="32">
        <v>14.117528344671202</v>
      </c>
      <c r="T25" s="33" t="s">
        <v>1193</v>
      </c>
      <c r="U25" s="34" t="s">
        <v>1192</v>
      </c>
    </row>
    <row r="26" spans="1:21">
      <c r="A26" s="35">
        <v>0.82866043613707163</v>
      </c>
      <c r="B26" s="35">
        <v>9.7744360902255634E-2</v>
      </c>
      <c r="C26" s="35">
        <v>2.819548872180451E-2</v>
      </c>
      <c r="D26" s="35">
        <v>0.90225563909774431</v>
      </c>
      <c r="E26" s="36">
        <v>0.81666666666666665</v>
      </c>
      <c r="F26" s="36">
        <v>50.70422535211268</v>
      </c>
      <c r="G26" s="36">
        <v>10.492222222222223</v>
      </c>
      <c r="H26" s="37">
        <v>10.596666666666668</v>
      </c>
      <c r="I26" s="20">
        <v>11.413333333333334</v>
      </c>
      <c r="J26" s="38">
        <v>0.92844626168224298</v>
      </c>
      <c r="K26" s="20">
        <v>56.25</v>
      </c>
      <c r="L26" s="35">
        <v>0.90140845070422537</v>
      </c>
      <c r="M26" s="35">
        <v>0.90225563909774431</v>
      </c>
      <c r="N26" s="39">
        <v>0.75510614102717633</v>
      </c>
      <c r="O26" s="39">
        <v>0.86316486604645304</v>
      </c>
      <c r="P26" s="40">
        <v>17082.04</v>
      </c>
      <c r="Q26" s="40">
        <v>32.109097744360902</v>
      </c>
      <c r="R26" s="40">
        <v>8506.27</v>
      </c>
      <c r="S26" s="40">
        <v>15.989229323308271</v>
      </c>
      <c r="T26" s="41" t="s">
        <v>1193</v>
      </c>
      <c r="U26" s="42" t="s">
        <v>1194</v>
      </c>
    </row>
    <row r="27" spans="1:21">
      <c r="A27" s="27">
        <v>0.99746514575411915</v>
      </c>
      <c r="B27" s="27">
        <v>5.3367217280813214E-2</v>
      </c>
      <c r="C27" s="27">
        <v>2.0330368487928845E-2</v>
      </c>
      <c r="D27" s="27">
        <v>0.94663278271918683</v>
      </c>
      <c r="E27" s="28">
        <v>0.55000000000000004</v>
      </c>
      <c r="F27" s="28">
        <v>83.720930232558146</v>
      </c>
      <c r="G27" s="28">
        <v>9.4002777777777773</v>
      </c>
      <c r="H27" s="29">
        <v>8.6549999999999994</v>
      </c>
      <c r="I27" s="19">
        <v>9.2050000000000001</v>
      </c>
      <c r="J27" s="30">
        <v>0.94024986420423673</v>
      </c>
      <c r="K27" s="19">
        <v>85.714285714285708</v>
      </c>
      <c r="L27" s="27">
        <v>0.97674418604651181</v>
      </c>
      <c r="M27" s="27">
        <v>0.94663278271918683</v>
      </c>
      <c r="N27" s="31">
        <v>0.86937201178897117</v>
      </c>
      <c r="O27" s="31">
        <v>0.86327535554033785</v>
      </c>
      <c r="P27" s="32">
        <v>13776.93</v>
      </c>
      <c r="Q27" s="32">
        <v>17.505628970775096</v>
      </c>
      <c r="R27" s="32">
        <v>9446.02</v>
      </c>
      <c r="S27" s="32">
        <v>12.002566709021602</v>
      </c>
      <c r="T27" s="33" t="s">
        <v>1193</v>
      </c>
      <c r="U27" s="34" t="s">
        <v>1192</v>
      </c>
    </row>
    <row r="28" spans="1:21">
      <c r="A28" s="35">
        <v>0.89667458432304037</v>
      </c>
      <c r="B28" s="35">
        <v>4.5033112582781455E-2</v>
      </c>
      <c r="C28" s="35">
        <v>1.7218543046357615E-2</v>
      </c>
      <c r="D28" s="35">
        <v>0.95496688741721858</v>
      </c>
      <c r="E28" s="36">
        <v>0.43333333333333335</v>
      </c>
      <c r="F28" s="36">
        <v>81.818181818181813</v>
      </c>
      <c r="G28" s="36">
        <v>9.2277777777777779</v>
      </c>
      <c r="H28" s="37">
        <v>9.39</v>
      </c>
      <c r="I28" s="20">
        <v>9.8233333333333341</v>
      </c>
      <c r="J28" s="38">
        <v>0.95588734306073975</v>
      </c>
      <c r="K28" s="20">
        <v>85.714285714285708</v>
      </c>
      <c r="L28" s="35">
        <v>0.95454545454545459</v>
      </c>
      <c r="M28" s="35">
        <v>0.95496688741721858</v>
      </c>
      <c r="N28" s="39">
        <v>0.8713479988731283</v>
      </c>
      <c r="O28" s="39">
        <v>0.86326911535994</v>
      </c>
      <c r="P28" s="40">
        <v>13172.49</v>
      </c>
      <c r="Q28" s="40">
        <v>17.447006622516557</v>
      </c>
      <c r="R28" s="40">
        <v>10533.769999999999</v>
      </c>
      <c r="S28" s="40">
        <v>13.952013245033111</v>
      </c>
      <c r="T28" s="41" t="s">
        <v>1193</v>
      </c>
      <c r="U28" s="42" t="s">
        <v>1192</v>
      </c>
    </row>
    <row r="29" spans="1:21">
      <c r="A29" s="27">
        <v>1.0429799426934097</v>
      </c>
      <c r="B29" s="27">
        <v>4.3956043956043959E-2</v>
      </c>
      <c r="C29" s="27">
        <v>1.098901098901099E-2</v>
      </c>
      <c r="D29" s="27">
        <v>0.95604395604395609</v>
      </c>
      <c r="E29" s="28">
        <v>8.3333333333333329E-2</v>
      </c>
      <c r="F29" s="28">
        <v>57.142857142857146</v>
      </c>
      <c r="G29" s="28">
        <v>12.74</v>
      </c>
      <c r="H29" s="29">
        <v>10.968333333333332</v>
      </c>
      <c r="I29" s="19">
        <v>11.051666666666666</v>
      </c>
      <c r="J29" s="30">
        <v>0.99245965917659473</v>
      </c>
      <c r="K29" s="19">
        <v>63.157894736842103</v>
      </c>
      <c r="L29" s="27">
        <v>0.90476190476190488</v>
      </c>
      <c r="M29" s="27">
        <v>0.95604395604395609</v>
      </c>
      <c r="N29" s="31">
        <v>0.85846981508053966</v>
      </c>
      <c r="O29" s="31">
        <v>0.86326083781535679</v>
      </c>
      <c r="P29" s="32">
        <v>19072.349999999999</v>
      </c>
      <c r="Q29" s="32">
        <v>26.198282967032966</v>
      </c>
      <c r="R29" s="32">
        <v>13575.080000000002</v>
      </c>
      <c r="S29" s="32">
        <v>18.647087912087915</v>
      </c>
      <c r="T29" s="33" t="s">
        <v>1191</v>
      </c>
      <c r="U29" s="34" t="s">
        <v>1192</v>
      </c>
    </row>
    <row r="30" spans="1:21">
      <c r="A30" s="35">
        <v>0.86407766990291257</v>
      </c>
      <c r="B30" s="35">
        <v>7.8651685393258425E-2</v>
      </c>
      <c r="C30" s="35">
        <v>2.4968789013732832E-2</v>
      </c>
      <c r="D30" s="35">
        <v>0.9213483146067416</v>
      </c>
      <c r="E30" s="36">
        <v>0.55000000000000004</v>
      </c>
      <c r="F30" s="36">
        <v>73.469387755102048</v>
      </c>
      <c r="G30" s="36">
        <v>10.9025</v>
      </c>
      <c r="H30" s="37">
        <v>11.0375</v>
      </c>
      <c r="I30" s="20">
        <v>11.5875</v>
      </c>
      <c r="J30" s="38">
        <v>0.95253505933117577</v>
      </c>
      <c r="K30" s="20">
        <v>80</v>
      </c>
      <c r="L30" s="35">
        <v>0.91836734693877564</v>
      </c>
      <c r="M30" s="35">
        <v>0.9213483146067416</v>
      </c>
      <c r="N30" s="39">
        <v>0.80597440241505147</v>
      </c>
      <c r="O30" s="39">
        <v>0.86326575168482833</v>
      </c>
      <c r="P30" s="40">
        <v>16409.28</v>
      </c>
      <c r="Q30" s="40">
        <v>20.485992509363296</v>
      </c>
      <c r="R30" s="40">
        <v>9195.73</v>
      </c>
      <c r="S30" s="40">
        <v>11.480312109862671</v>
      </c>
      <c r="T30" s="41" t="s">
        <v>1193</v>
      </c>
      <c r="U30" s="42" t="s">
        <v>1194</v>
      </c>
    </row>
    <row r="31" spans="1:21">
      <c r="A31" s="27">
        <v>0.8868778280542986</v>
      </c>
      <c r="B31" s="27">
        <v>0.15306122448979592</v>
      </c>
      <c r="C31" s="27">
        <v>4.0816326530612242E-2</v>
      </c>
      <c r="D31" s="27">
        <v>0.84693877551020413</v>
      </c>
      <c r="E31" s="28">
        <v>1.0166666666666666</v>
      </c>
      <c r="F31" s="28">
        <v>69.230769230769226</v>
      </c>
      <c r="G31" s="28">
        <v>11.324444444444444</v>
      </c>
      <c r="H31" s="29">
        <v>11.015555555555554</v>
      </c>
      <c r="I31" s="19">
        <v>12.032222222222222</v>
      </c>
      <c r="J31" s="30">
        <v>0.91550466340382297</v>
      </c>
      <c r="K31" s="19">
        <v>73.469387755102048</v>
      </c>
      <c r="L31" s="27">
        <v>0.94230769230769218</v>
      </c>
      <c r="M31" s="27">
        <v>0.84693877551020413</v>
      </c>
      <c r="N31" s="31">
        <v>0.73064314483189718</v>
      </c>
      <c r="O31" s="31">
        <v>0.86332457237196358</v>
      </c>
      <c r="P31" s="32">
        <v>16941.28</v>
      </c>
      <c r="Q31" s="32">
        <v>21.608775510204079</v>
      </c>
      <c r="R31" s="32">
        <v>7882.7800000000025</v>
      </c>
      <c r="S31" s="32">
        <v>10.054566326530615</v>
      </c>
      <c r="T31" s="33" t="s">
        <v>1193</v>
      </c>
      <c r="U31" s="34" t="s">
        <v>1194</v>
      </c>
    </row>
    <row r="32" spans="1:21">
      <c r="A32" s="35">
        <v>0.96015424164524421</v>
      </c>
      <c r="B32" s="35">
        <v>3.7483266398929051E-2</v>
      </c>
      <c r="C32" s="35">
        <v>8.0321285140562242E-3</v>
      </c>
      <c r="D32" s="35">
        <v>0.96251673360107093</v>
      </c>
      <c r="E32" s="36">
        <v>0</v>
      </c>
      <c r="F32" s="36">
        <v>73.469387755102048</v>
      </c>
      <c r="G32" s="36">
        <v>10.1675</v>
      </c>
      <c r="H32" s="37">
        <v>9.7249999999999996</v>
      </c>
      <c r="I32" s="20">
        <v>9.7249999999999996</v>
      </c>
      <c r="J32" s="38">
        <v>1</v>
      </c>
      <c r="K32" s="20">
        <v>80</v>
      </c>
      <c r="L32" s="35">
        <v>0.91836734693877564</v>
      </c>
      <c r="M32" s="35">
        <v>0.96251673360107093</v>
      </c>
      <c r="N32" s="39">
        <v>0.88394393902139179</v>
      </c>
      <c r="O32" s="39">
        <v>0.86346093560684556</v>
      </c>
      <c r="P32" s="40">
        <v>14420.69</v>
      </c>
      <c r="Q32" s="40">
        <v>19.304805890227577</v>
      </c>
      <c r="R32" s="40">
        <v>11460.449999999999</v>
      </c>
      <c r="S32" s="40">
        <v>15.341967871485942</v>
      </c>
      <c r="T32" s="41" t="s">
        <v>1191</v>
      </c>
      <c r="U32" s="42" t="s">
        <v>1192</v>
      </c>
    </row>
    <row r="33" spans="1:21">
      <c r="A33" s="27">
        <v>0.82282282282282282</v>
      </c>
      <c r="B33" s="27">
        <v>8.576642335766424E-2</v>
      </c>
      <c r="C33" s="27">
        <v>1.824817518248175E-2</v>
      </c>
      <c r="D33" s="27">
        <v>0.91423357664233573</v>
      </c>
      <c r="E33" s="28">
        <v>0.41666666666666669</v>
      </c>
      <c r="F33" s="28">
        <v>57.142857142857146</v>
      </c>
      <c r="G33" s="28">
        <v>9.59</v>
      </c>
      <c r="H33" s="29">
        <v>10.128333333333334</v>
      </c>
      <c r="I33" s="19">
        <v>10.545</v>
      </c>
      <c r="J33" s="30">
        <v>0.96048680259206576</v>
      </c>
      <c r="K33" s="19">
        <v>63.157894736842103</v>
      </c>
      <c r="L33" s="27">
        <v>0.90476190476190488</v>
      </c>
      <c r="M33" s="27">
        <v>0.91423357664233573</v>
      </c>
      <c r="N33" s="31">
        <v>0.79447982915136206</v>
      </c>
      <c r="O33" s="31">
        <v>0.86343986255806515</v>
      </c>
      <c r="P33" s="32">
        <v>14319.84</v>
      </c>
      <c r="Q33" s="32">
        <v>26.131094890510948</v>
      </c>
      <c r="R33" s="32">
        <v>8610.25</v>
      </c>
      <c r="S33" s="32">
        <v>15.712135036496351</v>
      </c>
      <c r="T33" s="33" t="s">
        <v>1191</v>
      </c>
      <c r="U33" s="34" t="s">
        <v>1194</v>
      </c>
    </row>
    <row r="34" spans="1:21">
      <c r="A34" s="35">
        <v>0.92010309278350511</v>
      </c>
      <c r="B34" s="35">
        <v>8.9635854341736695E-2</v>
      </c>
      <c r="C34" s="35">
        <v>2.8011204481792718E-2</v>
      </c>
      <c r="D34" s="35">
        <v>0.91036414565826329</v>
      </c>
      <c r="E34" s="36">
        <v>1.05</v>
      </c>
      <c r="F34" s="36">
        <v>67.924528301886795</v>
      </c>
      <c r="G34" s="36">
        <v>10.511666666666667</v>
      </c>
      <c r="H34" s="37">
        <v>9.5122222222222224</v>
      </c>
      <c r="I34" s="20">
        <v>10.562222222222223</v>
      </c>
      <c r="J34" s="38">
        <v>0.90058910162002936</v>
      </c>
      <c r="K34" s="20">
        <v>73.469387755102048</v>
      </c>
      <c r="L34" s="35">
        <v>0.92452830188679236</v>
      </c>
      <c r="M34" s="35">
        <v>0.91036414565826329</v>
      </c>
      <c r="N34" s="39">
        <v>0.7579874976639166</v>
      </c>
      <c r="O34" s="39">
        <v>0.86351088215992589</v>
      </c>
      <c r="P34" s="40">
        <v>16064.96</v>
      </c>
      <c r="Q34" s="40">
        <v>22.499943977591034</v>
      </c>
      <c r="R34" s="40">
        <v>8321.010000000002</v>
      </c>
      <c r="S34" s="40">
        <v>11.654075630252104</v>
      </c>
      <c r="T34" s="41" t="s">
        <v>1195</v>
      </c>
      <c r="U34" s="42" t="s">
        <v>1194</v>
      </c>
    </row>
    <row r="35" spans="1:21">
      <c r="A35" s="27">
        <v>0.98327359617682197</v>
      </c>
      <c r="B35" s="27">
        <v>5.2247873633049821E-2</v>
      </c>
      <c r="C35" s="27">
        <v>1.4580801944106925E-2</v>
      </c>
      <c r="D35" s="27">
        <v>0.94775212636695016</v>
      </c>
      <c r="E35" s="28">
        <v>0.48333333333333334</v>
      </c>
      <c r="F35" s="28">
        <v>75</v>
      </c>
      <c r="G35" s="28">
        <v>10.973333333333333</v>
      </c>
      <c r="H35" s="29">
        <v>10.909166666666668</v>
      </c>
      <c r="I35" s="19">
        <v>11.3925</v>
      </c>
      <c r="J35" s="30">
        <v>0.95757442762051059</v>
      </c>
      <c r="K35" s="19">
        <v>73.469387755102048</v>
      </c>
      <c r="L35" s="27">
        <v>1.0208333333333333</v>
      </c>
      <c r="M35" s="27">
        <v>0.94775212636695016</v>
      </c>
      <c r="N35" s="31">
        <v>0.92645034993053643</v>
      </c>
      <c r="O35" s="31">
        <v>0.86361966915425159</v>
      </c>
      <c r="P35" s="32">
        <v>17894.18</v>
      </c>
      <c r="Q35" s="32">
        <v>21.74262454434994</v>
      </c>
      <c r="R35" s="32">
        <v>11635.130000000001</v>
      </c>
      <c r="S35" s="32">
        <v>14.137460510328069</v>
      </c>
      <c r="T35" s="33" t="s">
        <v>1195</v>
      </c>
      <c r="U35" s="34" t="s">
        <v>1192</v>
      </c>
    </row>
    <row r="36" spans="1:21">
      <c r="A36" s="35">
        <v>1.0542740841248304</v>
      </c>
      <c r="B36" s="35">
        <v>4.633204633204633E-2</v>
      </c>
      <c r="C36" s="35">
        <v>1.6731016731016731E-2</v>
      </c>
      <c r="D36" s="35">
        <v>0.95366795366795365</v>
      </c>
      <c r="E36" s="36">
        <v>0.53333333333333333</v>
      </c>
      <c r="F36" s="36">
        <v>66.666666666666671</v>
      </c>
      <c r="G36" s="36">
        <v>11.654999999999999</v>
      </c>
      <c r="H36" s="37">
        <v>9.4980555555555561</v>
      </c>
      <c r="I36" s="20">
        <v>10.031388888888889</v>
      </c>
      <c r="J36" s="38">
        <v>0.9468335502450641</v>
      </c>
      <c r="K36" s="20">
        <v>73.469387755102048</v>
      </c>
      <c r="L36" s="35">
        <v>0.90740740740740744</v>
      </c>
      <c r="M36" s="35">
        <v>0.95366795366795365</v>
      </c>
      <c r="N36" s="39">
        <v>0.81935696114800594</v>
      </c>
      <c r="O36" s="39">
        <v>0.86355482841041653</v>
      </c>
      <c r="P36" s="40">
        <v>17947.48</v>
      </c>
      <c r="Q36" s="40">
        <v>23.098429858429856</v>
      </c>
      <c r="R36" s="40">
        <v>10438.240000000002</v>
      </c>
      <c r="S36" s="40">
        <v>13.434028314028316</v>
      </c>
      <c r="T36" s="41" t="s">
        <v>1191</v>
      </c>
      <c r="U36" s="42" t="s">
        <v>1194</v>
      </c>
    </row>
    <row r="37" spans="1:21">
      <c r="A37" s="27">
        <v>0.98717948717948723</v>
      </c>
      <c r="B37" s="27">
        <v>5.3391053391053392E-2</v>
      </c>
      <c r="C37" s="27">
        <v>1.443001443001443E-2</v>
      </c>
      <c r="D37" s="27">
        <v>0.94660894660894657</v>
      </c>
      <c r="E37" s="28">
        <v>0.13333333333333333</v>
      </c>
      <c r="F37" s="28">
        <v>67.924528301886795</v>
      </c>
      <c r="G37" s="28">
        <v>10.202500000000001</v>
      </c>
      <c r="H37" s="29">
        <v>9.4216666666666669</v>
      </c>
      <c r="I37" s="19">
        <v>9.5549999999999997</v>
      </c>
      <c r="J37" s="30">
        <v>0.9860457003314147</v>
      </c>
      <c r="K37" s="19">
        <v>73.469387755102048</v>
      </c>
      <c r="L37" s="27">
        <v>0.92452830188679236</v>
      </c>
      <c r="M37" s="27">
        <v>0.94660894660894657</v>
      </c>
      <c r="N37" s="31">
        <v>0.86295442270285028</v>
      </c>
      <c r="O37" s="31">
        <v>0.86360048736419992</v>
      </c>
      <c r="P37" s="32">
        <v>15534.44</v>
      </c>
      <c r="Q37" s="32">
        <v>22.416219336219338</v>
      </c>
      <c r="R37" s="32">
        <v>8926.2800000000007</v>
      </c>
      <c r="S37" s="32">
        <v>12.880634920634922</v>
      </c>
      <c r="T37" s="33" t="s">
        <v>1191</v>
      </c>
      <c r="U37" s="34" t="s">
        <v>1192</v>
      </c>
    </row>
    <row r="38" spans="1:21">
      <c r="A38" s="35">
        <v>1.1075949367088607</v>
      </c>
      <c r="B38" s="35">
        <v>2.5714285714285714E-2</v>
      </c>
      <c r="C38" s="35">
        <v>7.1428571428571426E-3</v>
      </c>
      <c r="D38" s="35">
        <v>0.97428571428571431</v>
      </c>
      <c r="E38" s="36">
        <v>0.3</v>
      </c>
      <c r="F38" s="36">
        <v>59.016393442622949</v>
      </c>
      <c r="G38" s="36">
        <v>11.861111111111111</v>
      </c>
      <c r="H38" s="37">
        <v>9.7066666666666652</v>
      </c>
      <c r="I38" s="20">
        <v>10.006666666666666</v>
      </c>
      <c r="J38" s="38">
        <v>0.97001998667554956</v>
      </c>
      <c r="K38" s="20">
        <v>63.157894736842103</v>
      </c>
      <c r="L38" s="35">
        <v>0.93442622950819676</v>
      </c>
      <c r="M38" s="35">
        <v>0.97428571428571431</v>
      </c>
      <c r="N38" s="39">
        <v>0.88310437850176382</v>
      </c>
      <c r="O38" s="39">
        <v>0.86360115547656968</v>
      </c>
      <c r="P38" s="40">
        <v>18357.099999999999</v>
      </c>
      <c r="Q38" s="40">
        <v>26.224428571428568</v>
      </c>
      <c r="R38" s="40">
        <v>12363.560000000001</v>
      </c>
      <c r="S38" s="40">
        <v>17.662228571428574</v>
      </c>
      <c r="T38" s="41" t="s">
        <v>1191</v>
      </c>
      <c r="U38" s="42" t="s">
        <v>1192</v>
      </c>
    </row>
    <row r="39" spans="1:21">
      <c r="A39" s="27">
        <v>0.9006550218340611</v>
      </c>
      <c r="B39" s="27">
        <v>4.8484848484848485E-2</v>
      </c>
      <c r="C39" s="27">
        <v>8.4848484848484857E-3</v>
      </c>
      <c r="D39" s="27">
        <v>0.95151515151515154</v>
      </c>
      <c r="E39" s="28">
        <v>8.3333333333333329E-2</v>
      </c>
      <c r="F39" s="28">
        <v>85.714285714285708</v>
      </c>
      <c r="G39" s="28">
        <v>9.625</v>
      </c>
      <c r="H39" s="29">
        <v>10.603333333333333</v>
      </c>
      <c r="I39" s="19">
        <v>10.686666666666667</v>
      </c>
      <c r="J39" s="30">
        <v>0.9922021210230817</v>
      </c>
      <c r="K39" s="19">
        <v>85.714285714285708</v>
      </c>
      <c r="L39" s="27">
        <v>1</v>
      </c>
      <c r="M39" s="27">
        <v>0.95151515151515154</v>
      </c>
      <c r="N39" s="31">
        <v>0.94409535151893231</v>
      </c>
      <c r="O39" s="31">
        <v>0.8635809658047009</v>
      </c>
      <c r="P39" s="32">
        <v>15408.88</v>
      </c>
      <c r="Q39" s="32">
        <v>18.677430303030302</v>
      </c>
      <c r="R39" s="32">
        <v>9630.56</v>
      </c>
      <c r="S39" s="32">
        <v>11.673406060606061</v>
      </c>
      <c r="T39" s="33" t="s">
        <v>1191</v>
      </c>
      <c r="U39" s="34" t="s">
        <v>1192</v>
      </c>
    </row>
    <row r="40" spans="1:21">
      <c r="A40" s="35">
        <v>0.93435754189944131</v>
      </c>
      <c r="B40" s="35">
        <v>0.14648729446935724</v>
      </c>
      <c r="C40" s="35">
        <v>2.8400597907324365E-2</v>
      </c>
      <c r="D40" s="35">
        <v>0.85351270553064273</v>
      </c>
      <c r="E40" s="36">
        <v>0.55000000000000004</v>
      </c>
      <c r="F40" s="36">
        <v>66.666666666666671</v>
      </c>
      <c r="G40" s="36">
        <v>10.035</v>
      </c>
      <c r="H40" s="37">
        <v>9.1955555555555542</v>
      </c>
      <c r="I40" s="20">
        <v>9.7455555555555549</v>
      </c>
      <c r="J40" s="38">
        <v>0.94356401778588528</v>
      </c>
      <c r="K40" s="20">
        <v>73.469387755102048</v>
      </c>
      <c r="L40" s="35">
        <v>0.90740740740740744</v>
      </c>
      <c r="M40" s="35">
        <v>0.85351270553064273</v>
      </c>
      <c r="N40" s="39">
        <v>0.73077500010051721</v>
      </c>
      <c r="O40" s="39">
        <v>0.8634975312081058</v>
      </c>
      <c r="P40" s="40">
        <v>15370.95</v>
      </c>
      <c r="Q40" s="40">
        <v>22.976008968609868</v>
      </c>
      <c r="R40" s="40">
        <v>6360.84</v>
      </c>
      <c r="S40" s="40">
        <v>9.50798206278027</v>
      </c>
      <c r="T40" s="41" t="s">
        <v>1193</v>
      </c>
      <c r="U40" s="42" t="s">
        <v>1194</v>
      </c>
    </row>
    <row r="41" spans="1:21">
      <c r="A41" s="27">
        <v>0.81578947368421051</v>
      </c>
      <c r="B41" s="27">
        <v>6.236559139784946E-2</v>
      </c>
      <c r="C41" s="27">
        <v>2.3655913978494623E-2</v>
      </c>
      <c r="D41" s="27">
        <v>0.93763440860215053</v>
      </c>
      <c r="E41" s="28">
        <v>0.71666666666666667</v>
      </c>
      <c r="F41" s="28">
        <v>56.25</v>
      </c>
      <c r="G41" s="28">
        <v>8.2666666666666675</v>
      </c>
      <c r="H41" s="29">
        <v>9.4166666666666661</v>
      </c>
      <c r="I41" s="19">
        <v>10.133333333333333</v>
      </c>
      <c r="J41" s="30">
        <v>0.92927631578947367</v>
      </c>
      <c r="K41" s="19">
        <v>56.25</v>
      </c>
      <c r="L41" s="27">
        <v>1</v>
      </c>
      <c r="M41" s="27">
        <v>0.93763440860215053</v>
      </c>
      <c r="N41" s="31">
        <v>0.87132144878324846</v>
      </c>
      <c r="O41" s="31">
        <v>0.86363521018228384</v>
      </c>
      <c r="P41" s="32">
        <v>14618.18</v>
      </c>
      <c r="Q41" s="32">
        <v>31.436946236559141</v>
      </c>
      <c r="R41" s="32">
        <v>7764.59</v>
      </c>
      <c r="S41" s="32">
        <v>16.698043010752688</v>
      </c>
      <c r="T41" s="33" t="s">
        <v>1195</v>
      </c>
      <c r="U41" s="34" t="s">
        <v>1192</v>
      </c>
    </row>
    <row r="42" spans="1:21">
      <c r="A42" s="35">
        <v>0.9525909592061742</v>
      </c>
      <c r="B42" s="35">
        <v>3.0092592592592591E-2</v>
      </c>
      <c r="C42" s="35">
        <v>8.1018518518518514E-3</v>
      </c>
      <c r="D42" s="35">
        <v>0.96990740740740744</v>
      </c>
      <c r="E42" s="36">
        <v>0.3</v>
      </c>
      <c r="F42" s="36">
        <v>81.818181818181813</v>
      </c>
      <c r="G42" s="36">
        <v>10.56</v>
      </c>
      <c r="H42" s="37">
        <v>11.0375</v>
      </c>
      <c r="I42" s="20">
        <v>11.3375</v>
      </c>
      <c r="J42" s="38">
        <v>0.97353914002205066</v>
      </c>
      <c r="K42" s="20">
        <v>80</v>
      </c>
      <c r="L42" s="35">
        <v>1.0227272727272727</v>
      </c>
      <c r="M42" s="35">
        <v>0.96990740740740744</v>
      </c>
      <c r="N42" s="39">
        <v>0.9657028874745246</v>
      </c>
      <c r="O42" s="39">
        <v>0.86362722862610419</v>
      </c>
      <c r="P42" s="40">
        <v>17021.38</v>
      </c>
      <c r="Q42" s="40">
        <v>19.700671296296296</v>
      </c>
      <c r="R42" s="40">
        <v>12630.899999999998</v>
      </c>
      <c r="S42" s="40">
        <v>14.619097222222219</v>
      </c>
      <c r="T42" s="41" t="s">
        <v>1191</v>
      </c>
      <c r="U42" s="42" t="s">
        <v>1192</v>
      </c>
    </row>
    <row r="43" spans="1:21">
      <c r="A43" s="27">
        <v>0.96153846153846156</v>
      </c>
      <c r="B43" s="27">
        <v>5.0909090909090911E-2</v>
      </c>
      <c r="C43" s="27">
        <v>1.2121212121212121E-2</v>
      </c>
      <c r="D43" s="27">
        <v>0.9490909090909091</v>
      </c>
      <c r="E43" s="28">
        <v>0.2</v>
      </c>
      <c r="F43" s="28">
        <v>73.469387755102048</v>
      </c>
      <c r="G43" s="28">
        <v>11.229166666666666</v>
      </c>
      <c r="H43" s="29">
        <v>11.478333333333333</v>
      </c>
      <c r="I43" s="19">
        <v>11.678333333333333</v>
      </c>
      <c r="J43" s="30">
        <v>0.98287426858855431</v>
      </c>
      <c r="K43" s="19">
        <v>73.469387755102048</v>
      </c>
      <c r="L43" s="27">
        <v>1</v>
      </c>
      <c r="M43" s="27">
        <v>0.9490909090909091</v>
      </c>
      <c r="N43" s="31">
        <v>0.93283703309677335</v>
      </c>
      <c r="O43" s="31">
        <v>0.86352112087262356</v>
      </c>
      <c r="P43" s="32">
        <v>17577.63</v>
      </c>
      <c r="Q43" s="32">
        <v>21.306218181818181</v>
      </c>
      <c r="R43" s="32">
        <v>13055.939999999999</v>
      </c>
      <c r="S43" s="32">
        <v>15.825381818181816</v>
      </c>
      <c r="T43" s="33" t="s">
        <v>1191</v>
      </c>
      <c r="U43" s="34" t="s">
        <v>1192</v>
      </c>
    </row>
    <row r="44" spans="1:21">
      <c r="A44" s="35">
        <v>1.0907759882869692</v>
      </c>
      <c r="B44" s="35">
        <v>4.9664429530201344E-2</v>
      </c>
      <c r="C44" s="35">
        <v>1.6107382550335572E-2</v>
      </c>
      <c r="D44" s="35">
        <v>0.95033557046979866</v>
      </c>
      <c r="E44" s="36">
        <v>0</v>
      </c>
      <c r="F44" s="36">
        <v>56.25</v>
      </c>
      <c r="G44" s="36">
        <v>13.244444444444444</v>
      </c>
      <c r="H44" s="37">
        <v>12.142222222222221</v>
      </c>
      <c r="I44" s="20">
        <v>12.142222222222221</v>
      </c>
      <c r="J44" s="38">
        <v>1</v>
      </c>
      <c r="K44" s="20">
        <v>56.25</v>
      </c>
      <c r="L44" s="35">
        <v>1</v>
      </c>
      <c r="M44" s="35">
        <v>0.95033557046979866</v>
      </c>
      <c r="N44" s="39">
        <v>0.95033557046979866</v>
      </c>
      <c r="O44" s="39">
        <v>0.86344899193170344</v>
      </c>
      <c r="P44" s="40">
        <v>23707.279999999999</v>
      </c>
      <c r="Q44" s="40">
        <v>31.821852348993286</v>
      </c>
      <c r="R44" s="40">
        <v>13392.010000000002</v>
      </c>
      <c r="S44" s="40">
        <v>17.975852348993293</v>
      </c>
      <c r="T44" s="41" t="s">
        <v>1195</v>
      </c>
      <c r="U44" s="42" t="s">
        <v>1192</v>
      </c>
    </row>
    <row r="45" spans="1:21">
      <c r="A45" s="27">
        <v>0.99849849849849848</v>
      </c>
      <c r="B45" s="27">
        <v>4.8120300751879702E-2</v>
      </c>
      <c r="C45" s="27">
        <v>1.9548872180451128E-2</v>
      </c>
      <c r="D45" s="27">
        <v>0.95187969924812033</v>
      </c>
      <c r="E45" s="28">
        <v>0.6</v>
      </c>
      <c r="F45" s="28">
        <v>69.230769230769226</v>
      </c>
      <c r="G45" s="28">
        <v>9.6055555555555561</v>
      </c>
      <c r="H45" s="29">
        <v>8.4649999999999999</v>
      </c>
      <c r="I45" s="19">
        <v>9.0649999999999995</v>
      </c>
      <c r="J45" s="30">
        <v>0.93381136238279094</v>
      </c>
      <c r="K45" s="19">
        <v>73.469387755102048</v>
      </c>
      <c r="L45" s="27">
        <v>0.94230769230769218</v>
      </c>
      <c r="M45" s="27">
        <v>0.95187969924812033</v>
      </c>
      <c r="N45" s="31">
        <v>0.83759476654213483</v>
      </c>
      <c r="O45" s="31">
        <v>0.86335848507905955</v>
      </c>
      <c r="P45" s="32">
        <v>14270.35</v>
      </c>
      <c r="Q45" s="32">
        <v>21.459172932330826</v>
      </c>
      <c r="R45" s="32">
        <v>9737.94</v>
      </c>
      <c r="S45" s="32">
        <v>14.643518796992481</v>
      </c>
      <c r="T45" s="33" t="s">
        <v>1191</v>
      </c>
      <c r="U45" s="34" t="s">
        <v>1194</v>
      </c>
    </row>
    <row r="46" spans="1:21">
      <c r="A46" s="35">
        <v>0.93868921775898517</v>
      </c>
      <c r="B46" s="35">
        <v>9.0090090090090086E-2</v>
      </c>
      <c r="C46" s="35">
        <v>1.8018018018018018E-2</v>
      </c>
      <c r="D46" s="35">
        <v>0.90990990990990994</v>
      </c>
      <c r="E46" s="36">
        <v>0.71666666666666667</v>
      </c>
      <c r="F46" s="36">
        <v>53.731343283582092</v>
      </c>
      <c r="G46" s="36">
        <v>8.2633333333333336</v>
      </c>
      <c r="H46" s="37">
        <v>7.6922222222222221</v>
      </c>
      <c r="I46" s="20">
        <v>8.4088888888888889</v>
      </c>
      <c r="J46" s="38">
        <v>0.91477272727272729</v>
      </c>
      <c r="K46" s="20">
        <v>56.25</v>
      </c>
      <c r="L46" s="35">
        <v>0.95522388059701502</v>
      </c>
      <c r="M46" s="35">
        <v>0.90990990990990994</v>
      </c>
      <c r="N46" s="39">
        <v>0.79509088464312361</v>
      </c>
      <c r="O46" s="39">
        <v>0.86338535027044327</v>
      </c>
      <c r="P46" s="40">
        <v>14398.63</v>
      </c>
      <c r="Q46" s="40">
        <v>32.429346846846848</v>
      </c>
      <c r="R46" s="40">
        <v>6258.1600000000017</v>
      </c>
      <c r="S46" s="40">
        <v>14.094954954954959</v>
      </c>
      <c r="T46" s="41" t="s">
        <v>1191</v>
      </c>
      <c r="U46" s="42" t="s">
        <v>1194</v>
      </c>
    </row>
    <row r="47" spans="1:21">
      <c r="A47" s="27">
        <v>0.95771428571428574</v>
      </c>
      <c r="B47" s="27">
        <v>0.13603818615751789</v>
      </c>
      <c r="C47" s="27">
        <v>5.6085918854415273E-2</v>
      </c>
      <c r="D47" s="27">
        <v>0.86396181384248205</v>
      </c>
      <c r="E47" s="28">
        <v>0.83333333333333337</v>
      </c>
      <c r="F47" s="28">
        <v>78.260869565217391</v>
      </c>
      <c r="G47" s="28">
        <v>10.707777777777778</v>
      </c>
      <c r="H47" s="29">
        <v>9.375</v>
      </c>
      <c r="I47" s="19">
        <v>10.208333333333334</v>
      </c>
      <c r="J47" s="30">
        <v>0.91836734693877542</v>
      </c>
      <c r="K47" s="19">
        <v>85.714285714285708</v>
      </c>
      <c r="L47" s="27">
        <v>0.91304347826086962</v>
      </c>
      <c r="M47" s="27">
        <v>0.86396181384248205</v>
      </c>
      <c r="N47" s="31">
        <v>0.72444003024059045</v>
      </c>
      <c r="O47" s="31">
        <v>0.8634566388566931</v>
      </c>
      <c r="P47" s="32">
        <v>15397.67</v>
      </c>
      <c r="Q47" s="32">
        <v>18.374307875894988</v>
      </c>
      <c r="R47" s="32">
        <v>7213.4</v>
      </c>
      <c r="S47" s="32">
        <v>8.6078758949880658</v>
      </c>
      <c r="T47" s="33" t="s">
        <v>1193</v>
      </c>
      <c r="U47" s="34" t="s">
        <v>1194</v>
      </c>
    </row>
    <row r="48" spans="1:21">
      <c r="A48" s="35">
        <v>1.033724340175953</v>
      </c>
      <c r="B48" s="35">
        <v>4.1134751773049642E-2</v>
      </c>
      <c r="C48" s="35">
        <v>1.7021276595744681E-2</v>
      </c>
      <c r="D48" s="35">
        <v>0.95886524822695041</v>
      </c>
      <c r="E48" s="36">
        <v>0.43333333333333335</v>
      </c>
      <c r="F48" s="36">
        <v>70.588235294117652</v>
      </c>
      <c r="G48" s="36">
        <v>9.9875000000000007</v>
      </c>
      <c r="H48" s="37">
        <v>8.849444444444444</v>
      </c>
      <c r="I48" s="20">
        <v>9.2827777777777776</v>
      </c>
      <c r="J48" s="38">
        <v>0.95331857083009153</v>
      </c>
      <c r="K48" s="20">
        <v>73.469387755102048</v>
      </c>
      <c r="L48" s="35">
        <v>0.96078431372549022</v>
      </c>
      <c r="M48" s="35">
        <v>0.95886524822695041</v>
      </c>
      <c r="N48" s="39">
        <v>0.8782568304874413</v>
      </c>
      <c r="O48" s="39">
        <v>0.86360190177060747</v>
      </c>
      <c r="P48" s="40">
        <v>16123.86</v>
      </c>
      <c r="Q48" s="40">
        <v>22.870723404255319</v>
      </c>
      <c r="R48" s="40">
        <v>10046.64</v>
      </c>
      <c r="S48" s="40">
        <v>14.250553191489361</v>
      </c>
      <c r="T48" s="41" t="s">
        <v>1193</v>
      </c>
      <c r="U48" s="42" t="s">
        <v>1192</v>
      </c>
    </row>
    <row r="49" spans="1:21">
      <c r="A49" s="27">
        <v>0.99585921325051763</v>
      </c>
      <c r="B49" s="27">
        <v>7.4844074844074848E-2</v>
      </c>
      <c r="C49" s="27">
        <v>2.0790020790020791E-2</v>
      </c>
      <c r="D49" s="27">
        <v>0.92515592515592515</v>
      </c>
      <c r="E49" s="28">
        <v>0.26666666666666666</v>
      </c>
      <c r="F49" s="28">
        <v>55.384615384615387</v>
      </c>
      <c r="G49" s="28">
        <v>8.6847222222222218</v>
      </c>
      <c r="H49" s="29">
        <v>8.3199999999999985</v>
      </c>
      <c r="I49" s="19">
        <v>8.586666666666666</v>
      </c>
      <c r="J49" s="30">
        <v>0.96894409937888193</v>
      </c>
      <c r="K49" s="19">
        <v>56.25</v>
      </c>
      <c r="L49" s="27">
        <v>0.98461538461538467</v>
      </c>
      <c r="M49" s="27">
        <v>0.92515592515592515</v>
      </c>
      <c r="N49" s="31">
        <v>0.88263323045931741</v>
      </c>
      <c r="O49" s="31">
        <v>0.86358657234726355</v>
      </c>
      <c r="P49" s="32">
        <v>14818.45</v>
      </c>
      <c r="Q49" s="32">
        <v>30.807588357588358</v>
      </c>
      <c r="R49" s="32">
        <v>8254.91</v>
      </c>
      <c r="S49" s="32">
        <v>17.161975051975052</v>
      </c>
      <c r="T49" s="33" t="s">
        <v>1191</v>
      </c>
      <c r="U49" s="34" t="s">
        <v>1192</v>
      </c>
    </row>
    <row r="50" spans="1:21">
      <c r="A50" s="35">
        <v>1.0157342657342658</v>
      </c>
      <c r="B50" s="35">
        <v>9.4664371772805511E-2</v>
      </c>
      <c r="C50" s="35">
        <v>3.098106712564544E-2</v>
      </c>
      <c r="D50" s="35">
        <v>0.90533562822719449</v>
      </c>
      <c r="E50" s="36">
        <v>0.3</v>
      </c>
      <c r="F50" s="36">
        <v>50</v>
      </c>
      <c r="G50" s="36">
        <v>11.62</v>
      </c>
      <c r="H50" s="37">
        <v>9.8688888888888879</v>
      </c>
      <c r="I50" s="20">
        <v>10.168888888888889</v>
      </c>
      <c r="J50" s="38">
        <v>0.97049825174825166</v>
      </c>
      <c r="K50" s="20">
        <v>56.25</v>
      </c>
      <c r="L50" s="35">
        <v>0.88888888888888884</v>
      </c>
      <c r="M50" s="35">
        <v>0.90533562822719449</v>
      </c>
      <c r="N50" s="39">
        <v>0.78100146172435325</v>
      </c>
      <c r="O50" s="39">
        <v>0.8635666282026434</v>
      </c>
      <c r="P50" s="40">
        <v>17753.599999999999</v>
      </c>
      <c r="Q50" s="40">
        <v>30.556970740103267</v>
      </c>
      <c r="R50" s="40">
        <v>9607.510000000002</v>
      </c>
      <c r="S50" s="40">
        <v>16.536161790017214</v>
      </c>
      <c r="T50" s="41" t="s">
        <v>1191</v>
      </c>
      <c r="U50" s="42" t="s">
        <v>1194</v>
      </c>
    </row>
    <row r="51" spans="1:21">
      <c r="A51" s="27">
        <v>0.96111111111111114</v>
      </c>
      <c r="B51" s="27">
        <v>3.8150289017341042E-2</v>
      </c>
      <c r="C51" s="27">
        <v>1.5028901734104046E-2</v>
      </c>
      <c r="D51" s="27">
        <v>0.96184971098265892</v>
      </c>
      <c r="E51" s="28">
        <v>0.58333333333333337</v>
      </c>
      <c r="F51" s="28">
        <v>78.260869565217391</v>
      </c>
      <c r="G51" s="28">
        <v>11.052777777777777</v>
      </c>
      <c r="H51" s="29">
        <v>10.666666666666666</v>
      </c>
      <c r="I51" s="19">
        <v>11.25</v>
      </c>
      <c r="J51" s="30">
        <v>0.94814814814814807</v>
      </c>
      <c r="K51" s="19">
        <v>80</v>
      </c>
      <c r="L51" s="27">
        <v>0.97826086956521741</v>
      </c>
      <c r="M51" s="27">
        <v>0.96184971098265892</v>
      </c>
      <c r="N51" s="31">
        <v>0.89215045656362557</v>
      </c>
      <c r="O51" s="31">
        <v>0.86365317449874224</v>
      </c>
      <c r="P51" s="32">
        <v>16866.93</v>
      </c>
      <c r="Q51" s="32">
        <v>19.499341040462429</v>
      </c>
      <c r="R51" s="32">
        <v>12797.79</v>
      </c>
      <c r="S51" s="32">
        <v>14.79513294797688</v>
      </c>
      <c r="T51" s="33" t="s">
        <v>1195</v>
      </c>
      <c r="U51" s="34" t="s">
        <v>1192</v>
      </c>
    </row>
    <row r="52" spans="1:21">
      <c r="A52" s="35">
        <v>0.96631823461091759</v>
      </c>
      <c r="B52" s="35">
        <v>3.7259615384615384E-2</v>
      </c>
      <c r="C52" s="35">
        <v>1.0817307692307692E-2</v>
      </c>
      <c r="D52" s="35">
        <v>0.96274038461538458</v>
      </c>
      <c r="E52" s="36">
        <v>0.6</v>
      </c>
      <c r="F52" s="36">
        <v>81.818181818181813</v>
      </c>
      <c r="G52" s="36">
        <v>10.168888888888889</v>
      </c>
      <c r="H52" s="37">
        <v>10.1625</v>
      </c>
      <c r="I52" s="20">
        <v>10.762499999999999</v>
      </c>
      <c r="J52" s="38">
        <v>0.94425087108013939</v>
      </c>
      <c r="K52" s="20">
        <v>80</v>
      </c>
      <c r="L52" s="35">
        <v>1.0227272727272727</v>
      </c>
      <c r="M52" s="35">
        <v>0.96274038461538458</v>
      </c>
      <c r="N52" s="39">
        <v>0.92972909331522136</v>
      </c>
      <c r="O52" s="39">
        <v>0.8636232717893354</v>
      </c>
      <c r="P52" s="40">
        <v>17766.77</v>
      </c>
      <c r="Q52" s="40">
        <v>21.354290865384616</v>
      </c>
      <c r="R52" s="40">
        <v>9620.43</v>
      </c>
      <c r="S52" s="40">
        <v>11.563016826923077</v>
      </c>
      <c r="T52" s="41" t="s">
        <v>1195</v>
      </c>
      <c r="U52" s="42" t="s">
        <v>1192</v>
      </c>
    </row>
    <row r="53" spans="1:21">
      <c r="A53" s="27">
        <v>0.80392156862745101</v>
      </c>
      <c r="B53" s="27">
        <v>6.7073170731707321E-2</v>
      </c>
      <c r="C53" s="27">
        <v>2.7439024390243903E-2</v>
      </c>
      <c r="D53" s="27">
        <v>0.93292682926829273</v>
      </c>
      <c r="E53" s="28">
        <v>0.8</v>
      </c>
      <c r="F53" s="28">
        <v>76.59574468085107</v>
      </c>
      <c r="G53" s="28">
        <v>8.5644444444444439</v>
      </c>
      <c r="H53" s="29">
        <v>9.3999999999999986</v>
      </c>
      <c r="I53" s="19">
        <v>10.199999999999999</v>
      </c>
      <c r="J53" s="30">
        <v>0.92156862745098034</v>
      </c>
      <c r="K53" s="19">
        <v>80</v>
      </c>
      <c r="L53" s="27">
        <v>0.95744680851063835</v>
      </c>
      <c r="M53" s="27">
        <v>0.93292682926829273</v>
      </c>
      <c r="N53" s="31">
        <v>0.82317073170731714</v>
      </c>
      <c r="O53" s="31">
        <v>0.86355383290117793</v>
      </c>
      <c r="P53" s="32">
        <v>13248.21</v>
      </c>
      <c r="Q53" s="32">
        <v>20.195442073170732</v>
      </c>
      <c r="R53" s="32">
        <v>7929.7099999999991</v>
      </c>
      <c r="S53" s="32">
        <v>12.087972560975608</v>
      </c>
      <c r="T53" s="33" t="s">
        <v>1195</v>
      </c>
      <c r="U53" s="34" t="s">
        <v>1194</v>
      </c>
    </row>
    <row r="54" spans="1:21">
      <c r="A54" s="35">
        <v>1.0611205432937181</v>
      </c>
      <c r="B54" s="35">
        <v>3.2000000000000001E-2</v>
      </c>
      <c r="C54" s="35">
        <v>6.4000000000000003E-3</v>
      </c>
      <c r="D54" s="35">
        <v>0.96799999999999997</v>
      </c>
      <c r="E54" s="36">
        <v>0</v>
      </c>
      <c r="F54" s="36">
        <v>62.068965517241381</v>
      </c>
      <c r="G54" s="36">
        <v>10.069444444444445</v>
      </c>
      <c r="H54" s="37">
        <v>9.3258333333333336</v>
      </c>
      <c r="I54" s="20">
        <v>9.3258333333333336</v>
      </c>
      <c r="J54" s="38">
        <v>1</v>
      </c>
      <c r="K54" s="20">
        <v>63.157894736842103</v>
      </c>
      <c r="L54" s="35">
        <v>0.98275862068965525</v>
      </c>
      <c r="M54" s="35">
        <v>0.96799999999999997</v>
      </c>
      <c r="N54" s="39">
        <v>0.95131034482758625</v>
      </c>
      <c r="O54" s="39">
        <v>0.86359629672998317</v>
      </c>
      <c r="P54" s="40">
        <v>17243.05</v>
      </c>
      <c r="Q54" s="40">
        <v>27.58888</v>
      </c>
      <c r="R54" s="40">
        <v>11395.880000000001</v>
      </c>
      <c r="S54" s="40">
        <v>18.233408000000001</v>
      </c>
      <c r="T54" s="41" t="s">
        <v>1195</v>
      </c>
      <c r="U54" s="42" t="s">
        <v>1192</v>
      </c>
    </row>
    <row r="55" spans="1:21">
      <c r="A55" s="27">
        <v>0.79589371980676327</v>
      </c>
      <c r="B55" s="27">
        <v>4.4006069802731411E-2</v>
      </c>
      <c r="C55" s="27">
        <v>1.6691957511380879E-2</v>
      </c>
      <c r="D55" s="27">
        <v>0.95599393019726864</v>
      </c>
      <c r="E55" s="28">
        <v>0.51666666666666672</v>
      </c>
      <c r="F55" s="28">
        <v>76.59574468085107</v>
      </c>
      <c r="G55" s="28">
        <v>8.6036111111111104</v>
      </c>
      <c r="H55" s="29">
        <v>9.8333333333333321</v>
      </c>
      <c r="I55" s="19">
        <v>10.35</v>
      </c>
      <c r="J55" s="30">
        <v>0.95008051529790649</v>
      </c>
      <c r="K55" s="19">
        <v>80</v>
      </c>
      <c r="L55" s="27">
        <v>0.95744680851063835</v>
      </c>
      <c r="M55" s="27">
        <v>0.95599393019726864</v>
      </c>
      <c r="N55" s="31">
        <v>0.86962136727781136</v>
      </c>
      <c r="O55" s="31">
        <v>0.86350396615303837</v>
      </c>
      <c r="P55" s="32">
        <v>14192.26</v>
      </c>
      <c r="Q55" s="32">
        <v>21.536054628224583</v>
      </c>
      <c r="R55" s="32">
        <v>7954.85</v>
      </c>
      <c r="S55" s="32">
        <v>12.071092564491655</v>
      </c>
      <c r="T55" s="33" t="s">
        <v>1193</v>
      </c>
      <c r="U55" s="34" t="s">
        <v>1192</v>
      </c>
    </row>
    <row r="56" spans="1:21">
      <c r="A56" s="35">
        <v>1.0534351145038168</v>
      </c>
      <c r="B56" s="35">
        <v>9.1304347826086957E-2</v>
      </c>
      <c r="C56" s="35">
        <v>2.4637681159420291E-2</v>
      </c>
      <c r="D56" s="35">
        <v>0.90869565217391302</v>
      </c>
      <c r="E56" s="36">
        <v>0</v>
      </c>
      <c r="F56" s="36">
        <v>55.384615384615387</v>
      </c>
      <c r="G56" s="36">
        <v>12.458333333333334</v>
      </c>
      <c r="H56" s="37">
        <v>11.644444444444444</v>
      </c>
      <c r="I56" s="20">
        <v>11.644444444444444</v>
      </c>
      <c r="J56" s="38">
        <v>1</v>
      </c>
      <c r="K56" s="20">
        <v>56.25</v>
      </c>
      <c r="L56" s="35">
        <v>0.98461538461538467</v>
      </c>
      <c r="M56" s="35">
        <v>0.90869565217391302</v>
      </c>
      <c r="N56" s="39">
        <v>0.89471571906354519</v>
      </c>
      <c r="O56" s="39">
        <v>0.86349751999800695</v>
      </c>
      <c r="P56" s="40">
        <v>22020.93</v>
      </c>
      <c r="Q56" s="40">
        <v>31.914391304347827</v>
      </c>
      <c r="R56" s="40">
        <v>9754.369999999999</v>
      </c>
      <c r="S56" s="40">
        <v>14.136768115942028</v>
      </c>
      <c r="T56" s="41" t="s">
        <v>1191</v>
      </c>
      <c r="U56" s="42" t="s">
        <v>1192</v>
      </c>
    </row>
    <row r="57" spans="1:21">
      <c r="A57" s="27">
        <v>0.91523178807947014</v>
      </c>
      <c r="B57" s="27">
        <v>4.9204052098408106E-2</v>
      </c>
      <c r="C57" s="27">
        <v>1.7366136034732273E-2</v>
      </c>
      <c r="D57" s="27">
        <v>0.95079594790159194</v>
      </c>
      <c r="E57" s="28">
        <v>0.48333333333333334</v>
      </c>
      <c r="F57" s="28">
        <v>75</v>
      </c>
      <c r="G57" s="28">
        <v>9.2133333333333329</v>
      </c>
      <c r="H57" s="29">
        <v>8.9541666666666675</v>
      </c>
      <c r="I57" s="19">
        <v>9.4375</v>
      </c>
      <c r="J57" s="30">
        <v>0.94878587196468001</v>
      </c>
      <c r="K57" s="19">
        <v>80</v>
      </c>
      <c r="L57" s="27">
        <v>0.9375</v>
      </c>
      <c r="M57" s="27">
        <v>0.95079594790159194</v>
      </c>
      <c r="N57" s="31">
        <v>0.84572040233465284</v>
      </c>
      <c r="O57" s="31">
        <v>0.86346458940827542</v>
      </c>
      <c r="P57" s="32">
        <v>14275.13</v>
      </c>
      <c r="Q57" s="32">
        <v>20.658654124457307</v>
      </c>
      <c r="R57" s="32">
        <v>9222.42</v>
      </c>
      <c r="S57" s="32">
        <v>13.346483357452966</v>
      </c>
      <c r="T57" s="33" t="s">
        <v>1193</v>
      </c>
      <c r="U57" s="34" t="s">
        <v>1194</v>
      </c>
    </row>
    <row r="58" spans="1:21">
      <c r="A58" s="35">
        <v>0.99605263157894741</v>
      </c>
      <c r="B58" s="35">
        <v>4.7556142668428003E-2</v>
      </c>
      <c r="C58" s="35">
        <v>1.9815059445178335E-2</v>
      </c>
      <c r="D58" s="35">
        <v>0.952443857331572</v>
      </c>
      <c r="E58" s="36">
        <v>0.28333333333333333</v>
      </c>
      <c r="F58" s="36">
        <v>76.59574468085107</v>
      </c>
      <c r="G58" s="36">
        <v>9.8830555555555559</v>
      </c>
      <c r="H58" s="37">
        <v>10.061111111111112</v>
      </c>
      <c r="I58" s="20">
        <v>10.344444444444445</v>
      </c>
      <c r="J58" s="38">
        <v>0.972610096670247</v>
      </c>
      <c r="K58" s="20">
        <v>73.469387755102048</v>
      </c>
      <c r="L58" s="35">
        <v>1.0425531914893618</v>
      </c>
      <c r="M58" s="35">
        <v>0.952443857331572</v>
      </c>
      <c r="N58" s="39">
        <v>0.96577593820127494</v>
      </c>
      <c r="O58" s="39">
        <v>0.86348332667023275</v>
      </c>
      <c r="P58" s="40">
        <v>16423.14</v>
      </c>
      <c r="Q58" s="40">
        <v>21.695033025099075</v>
      </c>
      <c r="R58" s="40">
        <v>11367.619999999999</v>
      </c>
      <c r="S58" s="40">
        <v>15.016671070013208</v>
      </c>
      <c r="T58" s="41" t="s">
        <v>1191</v>
      </c>
      <c r="U58" s="42" t="s">
        <v>1192</v>
      </c>
    </row>
    <row r="59" spans="1:21">
      <c r="A59" s="27">
        <v>1.10752688172043</v>
      </c>
      <c r="B59" s="27">
        <v>5.3398058252427182E-2</v>
      </c>
      <c r="C59" s="27">
        <v>1.6181229773462782E-2</v>
      </c>
      <c r="D59" s="27">
        <v>0.94660194174757284</v>
      </c>
      <c r="E59" s="28">
        <v>0.48333333333333334</v>
      </c>
      <c r="F59" s="28">
        <v>57.142857142857146</v>
      </c>
      <c r="G59" s="28">
        <v>10.815</v>
      </c>
      <c r="H59" s="29">
        <v>8.3516666666666683</v>
      </c>
      <c r="I59" s="19">
        <v>8.8350000000000009</v>
      </c>
      <c r="J59" s="30">
        <v>0.94529334087907957</v>
      </c>
      <c r="K59" s="19">
        <v>63.157894736842103</v>
      </c>
      <c r="L59" s="27">
        <v>0.90476190476190488</v>
      </c>
      <c r="M59" s="27">
        <v>0.94660194174757284</v>
      </c>
      <c r="N59" s="31">
        <v>0.80959589180697888</v>
      </c>
      <c r="O59" s="31">
        <v>0.86337519494557002</v>
      </c>
      <c r="P59" s="32">
        <v>17847.34</v>
      </c>
      <c r="Q59" s="32">
        <v>28.879190938511329</v>
      </c>
      <c r="R59" s="32">
        <v>9351.5099999999984</v>
      </c>
      <c r="S59" s="32">
        <v>15.131893203883493</v>
      </c>
      <c r="T59" s="33" t="s">
        <v>1193</v>
      </c>
      <c r="U59" s="34" t="s">
        <v>1194</v>
      </c>
    </row>
    <row r="60" spans="1:21">
      <c r="A60" s="35">
        <v>1.0148331273176761</v>
      </c>
      <c r="B60" s="35">
        <v>4.7503045066991476E-2</v>
      </c>
      <c r="C60" s="35">
        <v>1.2180267965895249E-2</v>
      </c>
      <c r="D60" s="35">
        <v>0.95249695493300857</v>
      </c>
      <c r="E60" s="36">
        <v>0</v>
      </c>
      <c r="F60" s="36">
        <v>73.469387755102048</v>
      </c>
      <c r="G60" s="36">
        <v>11.174722222222222</v>
      </c>
      <c r="H60" s="37">
        <v>10.112500000000001</v>
      </c>
      <c r="I60" s="20">
        <v>10.112500000000001</v>
      </c>
      <c r="J60" s="38">
        <v>1</v>
      </c>
      <c r="K60" s="20">
        <v>80</v>
      </c>
      <c r="L60" s="35">
        <v>0.91836734693877564</v>
      </c>
      <c r="M60" s="35">
        <v>0.95249695493300857</v>
      </c>
      <c r="N60" s="39">
        <v>0.87474210146908959</v>
      </c>
      <c r="O60" s="39">
        <v>0.86343210426106054</v>
      </c>
      <c r="P60" s="40">
        <v>16612.29</v>
      </c>
      <c r="Q60" s="40">
        <v>20.234214372716202</v>
      </c>
      <c r="R60" s="40">
        <v>10445.009999999998</v>
      </c>
      <c r="S60" s="40">
        <v>12.722302070645553</v>
      </c>
      <c r="T60" s="41" t="s">
        <v>1195</v>
      </c>
      <c r="U60" s="42" t="s">
        <v>1192</v>
      </c>
    </row>
    <row r="61" spans="1:21">
      <c r="A61" s="27">
        <v>0.9978858350951374</v>
      </c>
      <c r="B61" s="27">
        <v>7.4152542372881353E-2</v>
      </c>
      <c r="C61" s="27">
        <v>2.7542372881355932E-2</v>
      </c>
      <c r="D61" s="27">
        <v>0.92584745762711862</v>
      </c>
      <c r="E61" s="28">
        <v>0.5</v>
      </c>
      <c r="F61" s="28">
        <v>57.142857142857146</v>
      </c>
      <c r="G61" s="28">
        <v>8.26</v>
      </c>
      <c r="H61" s="29">
        <v>7.9088888888888889</v>
      </c>
      <c r="I61" s="19">
        <v>8.4088888888888889</v>
      </c>
      <c r="J61" s="30">
        <v>0.94053911205073992</v>
      </c>
      <c r="K61" s="19">
        <v>56.25</v>
      </c>
      <c r="L61" s="27">
        <v>1.0158730158730158</v>
      </c>
      <c r="M61" s="27">
        <v>0.92584745762711862</v>
      </c>
      <c r="N61" s="31">
        <v>0.88461790038455379</v>
      </c>
      <c r="O61" s="31">
        <v>0.86342012333181484</v>
      </c>
      <c r="P61" s="32">
        <v>15220.42</v>
      </c>
      <c r="Q61" s="32">
        <v>32.246652542372878</v>
      </c>
      <c r="R61" s="32">
        <v>7281.0199999999986</v>
      </c>
      <c r="S61" s="32">
        <v>15.425889830508472</v>
      </c>
      <c r="T61" s="33" t="s">
        <v>1195</v>
      </c>
      <c r="U61" s="34" t="s">
        <v>1192</v>
      </c>
    </row>
    <row r="62" spans="1:21">
      <c r="A62" s="35">
        <v>0.96716101694915257</v>
      </c>
      <c r="B62" s="35">
        <v>8.9813800657174148E-2</v>
      </c>
      <c r="C62" s="35">
        <v>3.7239868565169768E-2</v>
      </c>
      <c r="D62" s="35">
        <v>0.91018619934282585</v>
      </c>
      <c r="E62" s="36">
        <v>0.13333333333333333</v>
      </c>
      <c r="F62" s="36">
        <v>78.260869565217391</v>
      </c>
      <c r="G62" s="36">
        <v>11.66611111111111</v>
      </c>
      <c r="H62" s="37">
        <v>10.88</v>
      </c>
      <c r="I62" s="20">
        <v>11.013333333333334</v>
      </c>
      <c r="J62" s="38">
        <v>0.98789346246973375</v>
      </c>
      <c r="K62" s="20">
        <v>85.714285714285708</v>
      </c>
      <c r="L62" s="35">
        <v>0.91304347826086962</v>
      </c>
      <c r="M62" s="35">
        <v>0.91018619934282585</v>
      </c>
      <c r="N62" s="39">
        <v>0.8209785615295645</v>
      </c>
      <c r="O62" s="39">
        <v>0.86339764424692333</v>
      </c>
      <c r="P62" s="40">
        <v>16270.31</v>
      </c>
      <c r="Q62" s="40">
        <v>17.820711938663745</v>
      </c>
      <c r="R62" s="40">
        <v>10226.910000000002</v>
      </c>
      <c r="S62" s="40">
        <v>11.201434830230014</v>
      </c>
      <c r="T62" s="41" t="s">
        <v>1191</v>
      </c>
      <c r="U62" s="42" t="s">
        <v>1194</v>
      </c>
    </row>
    <row r="63" spans="1:21">
      <c r="A63" s="27">
        <v>1.0177215189873419</v>
      </c>
      <c r="B63" s="27">
        <v>3.8557213930348257E-2</v>
      </c>
      <c r="C63" s="27">
        <v>1.1194029850746268E-2</v>
      </c>
      <c r="D63" s="27">
        <v>0.96144278606965172</v>
      </c>
      <c r="E63" s="28">
        <v>0.51666666666666672</v>
      </c>
      <c r="F63" s="28">
        <v>78.260869565217391</v>
      </c>
      <c r="G63" s="28">
        <v>10.273333333333333</v>
      </c>
      <c r="H63" s="29">
        <v>8.6999999999999993</v>
      </c>
      <c r="I63" s="19">
        <v>9.2166666666666668</v>
      </c>
      <c r="J63" s="30">
        <v>0.94394213381555148</v>
      </c>
      <c r="K63" s="19">
        <v>85.714285714285708</v>
      </c>
      <c r="L63" s="27">
        <v>0.91304347826086962</v>
      </c>
      <c r="M63" s="27">
        <v>0.96144278606965172</v>
      </c>
      <c r="N63" s="31">
        <v>0.82862928067422925</v>
      </c>
      <c r="O63" s="31">
        <v>0.86344267512029627</v>
      </c>
      <c r="P63" s="32">
        <v>14145.26</v>
      </c>
      <c r="Q63" s="32">
        <v>17.593606965174128</v>
      </c>
      <c r="R63" s="32">
        <v>11161.589999999998</v>
      </c>
      <c r="S63" s="32">
        <v>13.882574626865669</v>
      </c>
      <c r="T63" s="33" t="s">
        <v>1193</v>
      </c>
      <c r="U63" s="34" t="s">
        <v>1194</v>
      </c>
    </row>
    <row r="64" spans="1:21">
      <c r="A64" s="35">
        <v>0.93852908891328213</v>
      </c>
      <c r="B64" s="35">
        <v>6.1988304093567252E-2</v>
      </c>
      <c r="C64" s="35">
        <v>1.8713450292397661E-2</v>
      </c>
      <c r="D64" s="35">
        <v>0.93801169590643274</v>
      </c>
      <c r="E64" s="36">
        <v>0.3</v>
      </c>
      <c r="F64" s="36">
        <v>85.714285714285708</v>
      </c>
      <c r="G64" s="36">
        <v>9.9749999999999996</v>
      </c>
      <c r="H64" s="37">
        <v>10.328333333333333</v>
      </c>
      <c r="I64" s="20">
        <v>10.628333333333334</v>
      </c>
      <c r="J64" s="38">
        <v>0.9717735612356907</v>
      </c>
      <c r="K64" s="20">
        <v>85.714285714285708</v>
      </c>
      <c r="L64" s="35">
        <v>1</v>
      </c>
      <c r="M64" s="35">
        <v>0.93801169590643274</v>
      </c>
      <c r="N64" s="39">
        <v>0.91153496621172392</v>
      </c>
      <c r="O64" s="39">
        <v>0.86347967128867686</v>
      </c>
      <c r="P64" s="40">
        <v>15758.87</v>
      </c>
      <c r="Q64" s="40">
        <v>18.431426900584796</v>
      </c>
      <c r="R64" s="40">
        <v>9164.4699999999993</v>
      </c>
      <c r="S64" s="40">
        <v>10.718678362573099</v>
      </c>
      <c r="T64" s="41" t="s">
        <v>1195</v>
      </c>
      <c r="U64" s="42" t="s">
        <v>1192</v>
      </c>
    </row>
    <row r="65" spans="1:21">
      <c r="A65" s="27">
        <v>0.96356275303643724</v>
      </c>
      <c r="B65" s="27">
        <v>4.4817927170868348E-2</v>
      </c>
      <c r="C65" s="27">
        <v>1.1204481792717087E-2</v>
      </c>
      <c r="D65" s="27">
        <v>0.9551820728291317</v>
      </c>
      <c r="E65" s="28">
        <v>0.48333333333333334</v>
      </c>
      <c r="F65" s="28">
        <v>72</v>
      </c>
      <c r="G65" s="28">
        <v>9.9166666666666661</v>
      </c>
      <c r="H65" s="29">
        <v>9.6025000000000009</v>
      </c>
      <c r="I65" s="19">
        <v>10.085833333333333</v>
      </c>
      <c r="J65" s="30">
        <v>0.95207799719077923</v>
      </c>
      <c r="K65" s="19">
        <v>73.469387755102048</v>
      </c>
      <c r="L65" s="27">
        <v>0.97999999999999987</v>
      </c>
      <c r="M65" s="27">
        <v>0.9551820728291317</v>
      </c>
      <c r="N65" s="31">
        <v>0.89121967815466263</v>
      </c>
      <c r="O65" s="31">
        <v>0.86342854863450336</v>
      </c>
      <c r="P65" s="32">
        <v>15924.41</v>
      </c>
      <c r="Q65" s="32">
        <v>22.303095238095239</v>
      </c>
      <c r="R65" s="32">
        <v>10247.18</v>
      </c>
      <c r="S65" s="32">
        <v>14.351792717086836</v>
      </c>
      <c r="T65" s="33" t="s">
        <v>1193</v>
      </c>
      <c r="U65" s="34" t="s">
        <v>1192</v>
      </c>
    </row>
    <row r="66" spans="1:21">
      <c r="A66" s="35">
        <v>0.99275362318840576</v>
      </c>
      <c r="B66" s="35">
        <v>4.9635036496350364E-2</v>
      </c>
      <c r="C66" s="35">
        <v>1.3138686131386862E-2</v>
      </c>
      <c r="D66" s="35">
        <v>0.95036496350364963</v>
      </c>
      <c r="E66" s="36">
        <v>0</v>
      </c>
      <c r="F66" s="36">
        <v>73.469387755102048</v>
      </c>
      <c r="G66" s="36">
        <v>9.3236111111111111</v>
      </c>
      <c r="H66" s="37">
        <v>8.625</v>
      </c>
      <c r="I66" s="20">
        <v>8.625</v>
      </c>
      <c r="J66" s="38">
        <v>1</v>
      </c>
      <c r="K66" s="20">
        <v>80</v>
      </c>
      <c r="L66" s="35">
        <v>0.91836734693877564</v>
      </c>
      <c r="M66" s="35">
        <v>0.95036496350364963</v>
      </c>
      <c r="N66" s="39">
        <v>0.87278415015641309</v>
      </c>
      <c r="O66" s="39">
        <v>0.86339895211744266</v>
      </c>
      <c r="P66" s="40">
        <v>14500.01</v>
      </c>
      <c r="Q66" s="40">
        <v>21.167897810218978</v>
      </c>
      <c r="R66" s="40">
        <v>7662.0500000000011</v>
      </c>
      <c r="S66" s="40">
        <v>11.185474452554747</v>
      </c>
      <c r="T66" s="41" t="s">
        <v>1191</v>
      </c>
      <c r="U66" s="42" t="s">
        <v>1192</v>
      </c>
    </row>
    <row r="67" spans="1:21">
      <c r="A67" s="27">
        <v>0.96662216288384517</v>
      </c>
      <c r="B67" s="27">
        <v>7.5966850828729282E-2</v>
      </c>
      <c r="C67" s="27">
        <v>1.7955801104972375E-2</v>
      </c>
      <c r="D67" s="27">
        <v>0.92403314917127077</v>
      </c>
      <c r="E67" s="28">
        <v>0.1</v>
      </c>
      <c r="F67" s="28">
        <v>81.818181818181813</v>
      </c>
      <c r="G67" s="28">
        <v>8.8488888888888884</v>
      </c>
      <c r="H67" s="29">
        <v>9.2625000000000011</v>
      </c>
      <c r="I67" s="19">
        <v>9.3625000000000007</v>
      </c>
      <c r="J67" s="30">
        <v>0.98931909212283053</v>
      </c>
      <c r="K67" s="19">
        <v>80</v>
      </c>
      <c r="L67" s="27">
        <v>1.0227272727272727</v>
      </c>
      <c r="M67" s="27">
        <v>0.92403314917127077</v>
      </c>
      <c r="N67" s="31">
        <v>0.93494008250746519</v>
      </c>
      <c r="O67" s="31">
        <v>0.86338894657582321</v>
      </c>
      <c r="P67" s="32">
        <v>14587.27</v>
      </c>
      <c r="Q67" s="32">
        <v>20.148162983425415</v>
      </c>
      <c r="R67" s="32">
        <v>8591.5999999999985</v>
      </c>
      <c r="S67" s="32">
        <v>11.86685082872928</v>
      </c>
      <c r="T67" s="33" t="s">
        <v>1195</v>
      </c>
      <c r="U67" s="34" t="s">
        <v>1192</v>
      </c>
    </row>
    <row r="68" spans="1:21">
      <c r="A68" s="35">
        <v>1.1100746268656716</v>
      </c>
      <c r="B68" s="35">
        <v>5.7142857142857141E-2</v>
      </c>
      <c r="C68" s="35">
        <v>1.1764705882352941E-2</v>
      </c>
      <c r="D68" s="35">
        <v>0.94285714285714284</v>
      </c>
      <c r="E68" s="36">
        <v>0</v>
      </c>
      <c r="F68" s="36">
        <v>51.428571428571431</v>
      </c>
      <c r="G68" s="36">
        <v>11.569444444444445</v>
      </c>
      <c r="H68" s="37">
        <v>9.5288888888888881</v>
      </c>
      <c r="I68" s="20">
        <v>9.5288888888888881</v>
      </c>
      <c r="J68" s="38">
        <v>1</v>
      </c>
      <c r="K68" s="20">
        <v>56.25</v>
      </c>
      <c r="L68" s="35">
        <v>0.91428571428571437</v>
      </c>
      <c r="M68" s="35">
        <v>0.94285714285714284</v>
      </c>
      <c r="N68" s="39">
        <v>0.86204081632653062</v>
      </c>
      <c r="O68" s="39">
        <v>0.86331258463779592</v>
      </c>
      <c r="P68" s="40">
        <v>18545.650000000001</v>
      </c>
      <c r="Q68" s="40">
        <v>31.16915966386555</v>
      </c>
      <c r="R68" s="40">
        <v>10908.009999999998</v>
      </c>
      <c r="S68" s="40">
        <v>18.332789915966384</v>
      </c>
      <c r="T68" s="41" t="s">
        <v>1191</v>
      </c>
      <c r="U68" s="42" t="s">
        <v>1192</v>
      </c>
    </row>
    <row r="69" spans="1:21">
      <c r="A69" s="27">
        <v>0.96585903083700442</v>
      </c>
      <c r="B69" s="27">
        <v>4.2189281641961229E-2</v>
      </c>
      <c r="C69" s="27">
        <v>1.596351197263398E-2</v>
      </c>
      <c r="D69" s="27">
        <v>0.95781071835803877</v>
      </c>
      <c r="E69" s="28">
        <v>0.16666666666666666</v>
      </c>
      <c r="F69" s="28">
        <v>80</v>
      </c>
      <c r="G69" s="28">
        <v>10.9625</v>
      </c>
      <c r="H69" s="29">
        <v>11.183333333333334</v>
      </c>
      <c r="I69" s="19">
        <v>11.35</v>
      </c>
      <c r="J69" s="30">
        <v>0.98531571218795888</v>
      </c>
      <c r="K69" s="19">
        <v>80</v>
      </c>
      <c r="L69" s="27">
        <v>1</v>
      </c>
      <c r="M69" s="27">
        <v>0.95781071835803877</v>
      </c>
      <c r="N69" s="31">
        <v>0.94374595010021145</v>
      </c>
      <c r="O69" s="31">
        <v>0.86331394336462419</v>
      </c>
      <c r="P69" s="32">
        <v>17207.830000000002</v>
      </c>
      <c r="Q69" s="32">
        <v>19.621242873432156</v>
      </c>
      <c r="R69" s="32">
        <v>11371.559999999998</v>
      </c>
      <c r="S69" s="32">
        <v>12.966431014823259</v>
      </c>
      <c r="T69" s="33" t="s">
        <v>1195</v>
      </c>
      <c r="U69" s="34" t="s">
        <v>1192</v>
      </c>
    </row>
    <row r="70" spans="1:21">
      <c r="A70" s="35">
        <v>0.97402597402597402</v>
      </c>
      <c r="B70" s="35">
        <v>5.0370370370370371E-2</v>
      </c>
      <c r="C70" s="35">
        <v>2.074074074074074E-2</v>
      </c>
      <c r="D70" s="35">
        <v>0.9496296296296296</v>
      </c>
      <c r="E70" s="36">
        <v>0.16666666666666666</v>
      </c>
      <c r="F70" s="36">
        <v>64.285714285714292</v>
      </c>
      <c r="G70" s="36">
        <v>10.5</v>
      </c>
      <c r="H70" s="37">
        <v>10.805833333333334</v>
      </c>
      <c r="I70" s="20">
        <v>10.9725</v>
      </c>
      <c r="J70" s="38">
        <v>0.98481051112630069</v>
      </c>
      <c r="K70" s="20">
        <v>63.157894736842103</v>
      </c>
      <c r="L70" s="35">
        <v>1.017857142857143</v>
      </c>
      <c r="M70" s="35">
        <v>0.9496296296296296</v>
      </c>
      <c r="N70" s="39">
        <v>0.95190533452438231</v>
      </c>
      <c r="O70" s="39">
        <v>0.86322791982800851</v>
      </c>
      <c r="P70" s="40">
        <v>18602.03</v>
      </c>
      <c r="Q70" s="40">
        <v>27.558562962962963</v>
      </c>
      <c r="R70" s="40">
        <v>11370.43</v>
      </c>
      <c r="S70" s="40">
        <v>16.845081481481483</v>
      </c>
      <c r="T70" s="41" t="s">
        <v>1195</v>
      </c>
      <c r="U70" s="42" t="s">
        <v>1192</v>
      </c>
    </row>
    <row r="71" spans="1:21">
      <c r="A71" s="27">
        <v>0.87624750499001991</v>
      </c>
      <c r="B71" s="27">
        <v>7.5170842824601361E-2</v>
      </c>
      <c r="C71" s="27">
        <v>2.2779043280182234E-2</v>
      </c>
      <c r="D71" s="27">
        <v>0.9248291571753986</v>
      </c>
      <c r="E71" s="28">
        <v>0.16666666666666666</v>
      </c>
      <c r="F71" s="28">
        <v>58.064516129032256</v>
      </c>
      <c r="G71" s="28">
        <v>7.5605555555555553</v>
      </c>
      <c r="H71" s="29">
        <v>8.74</v>
      </c>
      <c r="I71" s="19">
        <v>8.9066666666666663</v>
      </c>
      <c r="J71" s="30">
        <v>0.98128742514970069</v>
      </c>
      <c r="K71" s="19">
        <v>56.25</v>
      </c>
      <c r="L71" s="27">
        <v>1.032258064516129</v>
      </c>
      <c r="M71" s="27">
        <v>0.9248291571753986</v>
      </c>
      <c r="N71" s="31">
        <v>0.93679816500440238</v>
      </c>
      <c r="O71" s="31">
        <v>0.86313297612919015</v>
      </c>
      <c r="P71" s="32">
        <v>13954.9</v>
      </c>
      <c r="Q71" s="32">
        <v>31.787927107061503</v>
      </c>
      <c r="R71" s="32">
        <v>7529.1299999999992</v>
      </c>
      <c r="S71" s="32">
        <v>17.150637813211844</v>
      </c>
      <c r="T71" s="33" t="s">
        <v>1191</v>
      </c>
      <c r="U71" s="34" t="s">
        <v>1192</v>
      </c>
    </row>
    <row r="72" spans="1:21">
      <c r="A72" s="35">
        <v>0.87039563437926326</v>
      </c>
      <c r="B72" s="35">
        <v>4.0752351097178681E-2</v>
      </c>
      <c r="C72" s="35">
        <v>1.4106583072100314E-2</v>
      </c>
      <c r="D72" s="35">
        <v>0.95924764890282133</v>
      </c>
      <c r="E72" s="36">
        <v>0.1</v>
      </c>
      <c r="F72" s="36">
        <v>85.714285714285708</v>
      </c>
      <c r="G72" s="36">
        <v>7.4433333333333334</v>
      </c>
      <c r="H72" s="37">
        <v>8.4516666666666662</v>
      </c>
      <c r="I72" s="20">
        <v>8.5516666666666659</v>
      </c>
      <c r="J72" s="38">
        <v>0.98830637302670044</v>
      </c>
      <c r="K72" s="20">
        <v>85.714285714285708</v>
      </c>
      <c r="L72" s="35">
        <v>1</v>
      </c>
      <c r="M72" s="35">
        <v>0.95924764890282133</v>
      </c>
      <c r="N72" s="39">
        <v>0.94803056472153713</v>
      </c>
      <c r="O72" s="39">
        <v>0.86305402094282868</v>
      </c>
      <c r="P72" s="40">
        <v>11674.73</v>
      </c>
      <c r="Q72" s="40">
        <v>18.298949843260189</v>
      </c>
      <c r="R72" s="40">
        <v>7694.27</v>
      </c>
      <c r="S72" s="40">
        <v>12.05998432601881</v>
      </c>
      <c r="T72" s="41" t="s">
        <v>1195</v>
      </c>
      <c r="U72" s="42" t="s">
        <v>1192</v>
      </c>
    </row>
    <row r="73" spans="1:21">
      <c r="A73" s="27">
        <v>1.005089058524173</v>
      </c>
      <c r="B73" s="27">
        <v>6.3291139240506333E-2</v>
      </c>
      <c r="C73" s="27">
        <v>2.5316455696202531E-2</v>
      </c>
      <c r="D73" s="27">
        <v>0.93670886075949367</v>
      </c>
      <c r="E73" s="28">
        <v>0.3</v>
      </c>
      <c r="F73" s="28">
        <v>87.804878048780495</v>
      </c>
      <c r="G73" s="28">
        <v>8.9972222222222218</v>
      </c>
      <c r="H73" s="29">
        <v>8.8699999999999992</v>
      </c>
      <c r="I73" s="19">
        <v>9.17</v>
      </c>
      <c r="J73" s="30">
        <v>0.96728462377317337</v>
      </c>
      <c r="K73" s="19">
        <v>85.714285714285708</v>
      </c>
      <c r="L73" s="27">
        <v>1.0243902439024393</v>
      </c>
      <c r="M73" s="27">
        <v>0.93670886075949367</v>
      </c>
      <c r="N73" s="31">
        <v>0.92816320181754353</v>
      </c>
      <c r="O73" s="31">
        <v>0.86296284439371007</v>
      </c>
      <c r="P73" s="32">
        <v>14851.86</v>
      </c>
      <c r="Q73" s="32">
        <v>18.799822784810129</v>
      </c>
      <c r="R73" s="32">
        <v>8547.989999999998</v>
      </c>
      <c r="S73" s="32">
        <v>10.820240506329112</v>
      </c>
      <c r="T73" s="33" t="s">
        <v>1195</v>
      </c>
      <c r="U73" s="34" t="s">
        <v>1192</v>
      </c>
    </row>
    <row r="74" spans="1:21">
      <c r="A74" s="35">
        <v>0.94320486815415816</v>
      </c>
      <c r="B74" s="35">
        <v>4.3010752688172046E-2</v>
      </c>
      <c r="C74" s="35">
        <v>1.5053763440860216E-2</v>
      </c>
      <c r="D74" s="35">
        <v>0.956989247311828</v>
      </c>
      <c r="E74" s="36">
        <v>0.26666666666666666</v>
      </c>
      <c r="F74" s="36">
        <v>54.545454545454547</v>
      </c>
      <c r="G74" s="36">
        <v>8.5250000000000004</v>
      </c>
      <c r="H74" s="37">
        <v>8.4977777777777774</v>
      </c>
      <c r="I74" s="20">
        <v>8.7644444444444449</v>
      </c>
      <c r="J74" s="38">
        <v>0.96957403651115615</v>
      </c>
      <c r="K74" s="20">
        <v>56.25</v>
      </c>
      <c r="L74" s="35">
        <v>0.96969696969696972</v>
      </c>
      <c r="M74" s="35">
        <v>0.956989247311828</v>
      </c>
      <c r="N74" s="39">
        <v>0.89975459628014753</v>
      </c>
      <c r="O74" s="39">
        <v>0.86289281178638044</v>
      </c>
      <c r="P74" s="40">
        <v>14876.79</v>
      </c>
      <c r="Q74" s="40">
        <v>31.99309677419355</v>
      </c>
      <c r="R74" s="40">
        <v>8260.489999999998</v>
      </c>
      <c r="S74" s="40">
        <v>17.76449462365591</v>
      </c>
      <c r="T74" s="41" t="s">
        <v>1191</v>
      </c>
      <c r="U74" s="42" t="s">
        <v>1192</v>
      </c>
    </row>
    <row r="75" spans="1:21">
      <c r="A75" s="27">
        <v>0.92788461538461542</v>
      </c>
      <c r="B75" s="27">
        <v>6.3471502590673579E-2</v>
      </c>
      <c r="C75" s="27">
        <v>1.683937823834197E-2</v>
      </c>
      <c r="D75" s="27">
        <v>0.93652849740932642</v>
      </c>
      <c r="E75" s="28">
        <v>0.21666666666666667</v>
      </c>
      <c r="F75" s="28">
        <v>78.260869565217391</v>
      </c>
      <c r="G75" s="28">
        <v>9.8644444444444446</v>
      </c>
      <c r="H75" s="29">
        <v>10.183333333333334</v>
      </c>
      <c r="I75" s="19">
        <v>10.4</v>
      </c>
      <c r="J75" s="30">
        <v>0.97916666666666663</v>
      </c>
      <c r="K75" s="19">
        <v>80</v>
      </c>
      <c r="L75" s="27">
        <v>0.97826086956521741</v>
      </c>
      <c r="M75" s="27">
        <v>0.93652849740932642</v>
      </c>
      <c r="N75" s="31">
        <v>0.89708232428474877</v>
      </c>
      <c r="O75" s="31">
        <v>0.86285317545896778</v>
      </c>
      <c r="P75" s="32">
        <v>15854.45</v>
      </c>
      <c r="Q75" s="32">
        <v>20.536852331606219</v>
      </c>
      <c r="R75" s="32">
        <v>8877.43</v>
      </c>
      <c r="S75" s="32">
        <v>11.499261658031088</v>
      </c>
      <c r="T75" s="33" t="s">
        <v>1195</v>
      </c>
      <c r="U75" s="34" t="s">
        <v>1192</v>
      </c>
    </row>
    <row r="76" spans="1:21">
      <c r="A76" s="35">
        <v>0.93762183235867447</v>
      </c>
      <c r="B76" s="35">
        <v>8.1081081081081086E-2</v>
      </c>
      <c r="C76" s="35">
        <v>2.286902286902287E-2</v>
      </c>
      <c r="D76" s="35">
        <v>0.91891891891891897</v>
      </c>
      <c r="E76" s="36">
        <v>0.76666666666666672</v>
      </c>
      <c r="F76" s="36">
        <v>52.941176470588232</v>
      </c>
      <c r="G76" s="36">
        <v>9.0855555555555547</v>
      </c>
      <c r="H76" s="37">
        <v>8.3533333333333317</v>
      </c>
      <c r="I76" s="20">
        <v>9.1199999999999992</v>
      </c>
      <c r="J76" s="38">
        <v>0.91593567251461983</v>
      </c>
      <c r="K76" s="20">
        <v>56.25</v>
      </c>
      <c r="L76" s="35">
        <v>0.94117647058823528</v>
      </c>
      <c r="M76" s="35">
        <v>0.91891891891891897</v>
      </c>
      <c r="N76" s="39">
        <v>0.79216058163426584</v>
      </c>
      <c r="O76" s="39">
        <v>0.86281633030414984</v>
      </c>
      <c r="P76" s="40">
        <v>14177.47</v>
      </c>
      <c r="Q76" s="40">
        <v>29.474989604989602</v>
      </c>
      <c r="R76" s="40">
        <v>8448.9800000000014</v>
      </c>
      <c r="S76" s="40">
        <v>17.565446985446989</v>
      </c>
      <c r="T76" s="41" t="s">
        <v>1193</v>
      </c>
      <c r="U76" s="42" t="s">
        <v>1194</v>
      </c>
    </row>
    <row r="77" spans="1:21">
      <c r="A77" s="27">
        <v>1.0404721753794266</v>
      </c>
      <c r="B77" s="27">
        <v>2.9173419773095625E-2</v>
      </c>
      <c r="C77" s="27">
        <v>9.7244732576985422E-3</v>
      </c>
      <c r="D77" s="27">
        <v>0.97082658022690438</v>
      </c>
      <c r="E77" s="28">
        <v>0.1</v>
      </c>
      <c r="F77" s="28">
        <v>59.016393442622949</v>
      </c>
      <c r="G77" s="28">
        <v>10.454722222222221</v>
      </c>
      <c r="H77" s="29">
        <v>9.2891666666666666</v>
      </c>
      <c r="I77" s="19">
        <v>9.3891666666666662</v>
      </c>
      <c r="J77" s="30">
        <v>0.98934942753172983</v>
      </c>
      <c r="K77" s="19">
        <v>63.157894736842103</v>
      </c>
      <c r="L77" s="27">
        <v>0.93442622950819676</v>
      </c>
      <c r="M77" s="27">
        <v>0.97082658022690438</v>
      </c>
      <c r="N77" s="31">
        <v>0.89750398555187327</v>
      </c>
      <c r="O77" s="31">
        <v>0.86289246796435459</v>
      </c>
      <c r="P77" s="32">
        <v>17505.849999999999</v>
      </c>
      <c r="Q77" s="32">
        <v>28.372528363047</v>
      </c>
      <c r="R77" s="32">
        <v>10346.390000000003</v>
      </c>
      <c r="S77" s="32">
        <v>16.768865478119942</v>
      </c>
      <c r="T77" s="33" t="s">
        <v>1191</v>
      </c>
      <c r="U77" s="34" t="s">
        <v>1192</v>
      </c>
    </row>
    <row r="78" spans="1:21">
      <c r="A78" s="35">
        <v>0.93779160186625199</v>
      </c>
      <c r="B78" s="35">
        <v>6.3018242122719739E-2</v>
      </c>
      <c r="C78" s="35">
        <v>1.3266998341625208E-2</v>
      </c>
      <c r="D78" s="35">
        <v>0.93698175787728022</v>
      </c>
      <c r="E78" s="36">
        <v>0.16666666666666666</v>
      </c>
      <c r="F78" s="36">
        <v>58.064516129032256</v>
      </c>
      <c r="G78" s="36">
        <v>10.385</v>
      </c>
      <c r="H78" s="37">
        <v>11.264444444444445</v>
      </c>
      <c r="I78" s="20">
        <v>11.431111111111111</v>
      </c>
      <c r="J78" s="38">
        <v>0.98541990668740287</v>
      </c>
      <c r="K78" s="20">
        <v>56.25</v>
      </c>
      <c r="L78" s="35">
        <v>1.032258064516129</v>
      </c>
      <c r="M78" s="35">
        <v>0.93698175787728022</v>
      </c>
      <c r="N78" s="39">
        <v>0.95310500791249364</v>
      </c>
      <c r="O78" s="39">
        <v>0.8628551308364284</v>
      </c>
      <c r="P78" s="40">
        <v>19660.63</v>
      </c>
      <c r="Q78" s="40">
        <v>32.604693200663348</v>
      </c>
      <c r="R78" s="40">
        <v>9924.739999999998</v>
      </c>
      <c r="S78" s="40">
        <v>16.458938640132665</v>
      </c>
      <c r="T78" s="41" t="s">
        <v>1191</v>
      </c>
      <c r="U78" s="42" t="s">
        <v>1192</v>
      </c>
    </row>
    <row r="79" spans="1:21">
      <c r="A79" s="27">
        <v>0.98049837486457203</v>
      </c>
      <c r="B79" s="27">
        <v>4.4198895027624308E-2</v>
      </c>
      <c r="C79" s="27">
        <v>1.7679558011049725E-2</v>
      </c>
      <c r="D79" s="27">
        <v>0.95580110497237569</v>
      </c>
      <c r="E79" s="28">
        <v>0.6333333333333333</v>
      </c>
      <c r="F79" s="28">
        <v>76.59574468085107</v>
      </c>
      <c r="G79" s="28">
        <v>11.815277777777778</v>
      </c>
      <c r="H79" s="29">
        <v>10.904166666666667</v>
      </c>
      <c r="I79" s="19">
        <v>11.5375</v>
      </c>
      <c r="J79" s="30">
        <v>0.94510653665583244</v>
      </c>
      <c r="K79" s="19">
        <v>80</v>
      </c>
      <c r="L79" s="27">
        <v>0.95744680851063835</v>
      </c>
      <c r="M79" s="27">
        <v>0.95580110497237569</v>
      </c>
      <c r="N79" s="31">
        <v>0.86489413281599348</v>
      </c>
      <c r="O79" s="31">
        <v>0.86275766876615179</v>
      </c>
      <c r="P79" s="32">
        <v>18725.34</v>
      </c>
      <c r="Q79" s="32">
        <v>20.690983425414366</v>
      </c>
      <c r="R79" s="32">
        <v>10951.150000000001</v>
      </c>
      <c r="S79" s="32">
        <v>12.100718232044201</v>
      </c>
      <c r="T79" s="33" t="s">
        <v>1195</v>
      </c>
      <c r="U79" s="34" t="s">
        <v>1192</v>
      </c>
    </row>
    <row r="80" spans="1:21">
      <c r="A80" s="35">
        <v>0.91373239436619713</v>
      </c>
      <c r="B80" s="35">
        <v>7.8998073217726394E-2</v>
      </c>
      <c r="C80" s="35">
        <v>1.5414258188824663E-2</v>
      </c>
      <c r="D80" s="35">
        <v>0.92100192678227355</v>
      </c>
      <c r="E80" s="36">
        <v>0.33333333333333331</v>
      </c>
      <c r="F80" s="36">
        <v>59.016393442622949</v>
      </c>
      <c r="G80" s="36">
        <v>8.7941666666666674</v>
      </c>
      <c r="H80" s="37">
        <v>8.66</v>
      </c>
      <c r="I80" s="20">
        <v>8.9933333333333341</v>
      </c>
      <c r="J80" s="38">
        <v>0.96293550778354331</v>
      </c>
      <c r="K80" s="20">
        <v>63.157894736842103</v>
      </c>
      <c r="L80" s="35">
        <v>0.93442622950819676</v>
      </c>
      <c r="M80" s="35">
        <v>0.92100192678227355</v>
      </c>
      <c r="N80" s="39">
        <v>0.82871034603336879</v>
      </c>
      <c r="O80" s="39">
        <v>0.86275535907528711</v>
      </c>
      <c r="P80" s="40">
        <v>13972.86</v>
      </c>
      <c r="Q80" s="40">
        <v>26.922658959537575</v>
      </c>
      <c r="R80" s="40">
        <v>7769.43</v>
      </c>
      <c r="S80" s="40">
        <v>14.97</v>
      </c>
      <c r="T80" s="41" t="s">
        <v>1191</v>
      </c>
      <c r="U80" s="42" t="s">
        <v>1194</v>
      </c>
    </row>
    <row r="81" spans="1:21">
      <c r="A81" s="27">
        <v>0.85005393743257818</v>
      </c>
      <c r="B81" s="27">
        <v>9.1370558375634514E-2</v>
      </c>
      <c r="C81" s="27">
        <v>3.6802030456852791E-2</v>
      </c>
      <c r="D81" s="27">
        <v>0.90862944162436543</v>
      </c>
      <c r="E81" s="28">
        <v>0.76666666666666672</v>
      </c>
      <c r="F81" s="28">
        <v>76.59574468085107</v>
      </c>
      <c r="G81" s="28">
        <v>10.287777777777778</v>
      </c>
      <c r="H81" s="29">
        <v>10.820833333333333</v>
      </c>
      <c r="I81" s="19">
        <v>11.5875</v>
      </c>
      <c r="J81" s="30">
        <v>0.93383674937072991</v>
      </c>
      <c r="K81" s="19">
        <v>80</v>
      </c>
      <c r="L81" s="27">
        <v>0.95744680851063835</v>
      </c>
      <c r="M81" s="27">
        <v>0.90862944162436543</v>
      </c>
      <c r="N81" s="31">
        <v>0.81240468907886698</v>
      </c>
      <c r="O81" s="31">
        <v>0.86279220432749704</v>
      </c>
      <c r="P81" s="32">
        <v>15421.01</v>
      </c>
      <c r="Q81" s="32">
        <v>19.569809644670052</v>
      </c>
      <c r="R81" s="32">
        <v>10360.960000000001</v>
      </c>
      <c r="S81" s="32">
        <v>13.148426395939088</v>
      </c>
      <c r="T81" s="33" t="s">
        <v>1193</v>
      </c>
      <c r="U81" s="34" t="s">
        <v>1194</v>
      </c>
    </row>
    <row r="82" spans="1:21">
      <c r="A82" s="35">
        <v>0.92935982339955847</v>
      </c>
      <c r="B82" s="35">
        <v>7.7197149643705457E-2</v>
      </c>
      <c r="C82" s="35">
        <v>2.7315914489311165E-2</v>
      </c>
      <c r="D82" s="35">
        <v>0.9228028503562945</v>
      </c>
      <c r="E82" s="36">
        <v>0.4</v>
      </c>
      <c r="F82" s="36">
        <v>80</v>
      </c>
      <c r="G82" s="36">
        <v>10.525</v>
      </c>
      <c r="H82" s="37">
        <v>10.924999999999999</v>
      </c>
      <c r="I82" s="20">
        <v>11.324999999999999</v>
      </c>
      <c r="J82" s="38">
        <v>0.96467991169977918</v>
      </c>
      <c r="K82" s="20">
        <v>80</v>
      </c>
      <c r="L82" s="35">
        <v>1</v>
      </c>
      <c r="M82" s="35">
        <v>0.9228028503562945</v>
      </c>
      <c r="N82" s="39">
        <v>0.89020937219801477</v>
      </c>
      <c r="O82" s="39">
        <v>0.8628467953516018</v>
      </c>
      <c r="P82" s="40">
        <v>18100.27</v>
      </c>
      <c r="Q82" s="40">
        <v>21.496757719714964</v>
      </c>
      <c r="R82" s="40">
        <v>8442.369999999999</v>
      </c>
      <c r="S82" s="40">
        <v>10.026567695961994</v>
      </c>
      <c r="T82" s="41" t="s">
        <v>1191</v>
      </c>
      <c r="U82" s="42" t="s">
        <v>1192</v>
      </c>
    </row>
    <row r="83" spans="1:21">
      <c r="A83" s="27">
        <v>1.0021551724137931</v>
      </c>
      <c r="B83" s="27">
        <v>4.7311827956989246E-2</v>
      </c>
      <c r="C83" s="27">
        <v>1.0752688172043012E-2</v>
      </c>
      <c r="D83" s="27">
        <v>0.95268817204301071</v>
      </c>
      <c r="E83" s="28">
        <v>0.16666666666666666</v>
      </c>
      <c r="F83" s="28">
        <v>80</v>
      </c>
      <c r="G83" s="28">
        <v>11.625</v>
      </c>
      <c r="H83" s="29">
        <v>10.66</v>
      </c>
      <c r="I83" s="19">
        <v>10.826666666666666</v>
      </c>
      <c r="J83" s="30">
        <v>0.98460591133004927</v>
      </c>
      <c r="K83" s="19">
        <v>85.714285714285708</v>
      </c>
      <c r="L83" s="27">
        <v>0.93333333333333335</v>
      </c>
      <c r="M83" s="27">
        <v>0.95268817204301071</v>
      </c>
      <c r="N83" s="31">
        <v>0.8754875787912495</v>
      </c>
      <c r="O83" s="31">
        <v>0.86281711793636706</v>
      </c>
      <c r="P83" s="32">
        <v>16249.71</v>
      </c>
      <c r="Q83" s="32">
        <v>17.472806451612904</v>
      </c>
      <c r="R83" s="32">
        <v>12676.600000000002</v>
      </c>
      <c r="S83" s="32">
        <v>13.630752688172045</v>
      </c>
      <c r="T83" s="33" t="s">
        <v>1193</v>
      </c>
      <c r="U83" s="34" t="s">
        <v>1192</v>
      </c>
    </row>
    <row r="84" spans="1:21">
      <c r="A84" s="35">
        <v>0.90801186943620182</v>
      </c>
      <c r="B84" s="35">
        <v>5.0653594771241831E-2</v>
      </c>
      <c r="C84" s="35">
        <v>1.9607843137254902E-2</v>
      </c>
      <c r="D84" s="35">
        <v>0.94934640522875813</v>
      </c>
      <c r="E84" s="36">
        <v>0.23333333333333334</v>
      </c>
      <c r="F84" s="36">
        <v>54.545454545454547</v>
      </c>
      <c r="G84" s="36">
        <v>11.22</v>
      </c>
      <c r="H84" s="37">
        <v>11.74888888888889</v>
      </c>
      <c r="I84" s="20">
        <v>11.982222222222223</v>
      </c>
      <c r="J84" s="38">
        <v>0.9805267062314541</v>
      </c>
      <c r="K84" s="20">
        <v>56.25</v>
      </c>
      <c r="L84" s="35">
        <v>0.96969696969696972</v>
      </c>
      <c r="M84" s="35">
        <v>0.94934640522875813</v>
      </c>
      <c r="N84" s="39">
        <v>0.90265164004036413</v>
      </c>
      <c r="O84" s="39">
        <v>0.86280336064987961</v>
      </c>
      <c r="P84" s="40">
        <v>18454.830000000002</v>
      </c>
      <c r="Q84" s="40">
        <v>30.154950980392158</v>
      </c>
      <c r="R84" s="40">
        <v>12176.119999999999</v>
      </c>
      <c r="S84" s="40">
        <v>19.895620915032676</v>
      </c>
      <c r="T84" s="41" t="s">
        <v>1195</v>
      </c>
      <c r="U84" s="42" t="s">
        <v>1192</v>
      </c>
    </row>
    <row r="85" spans="1:21">
      <c r="A85" s="27">
        <v>0.94668400520156049</v>
      </c>
      <c r="B85" s="27">
        <v>7.2802197802197807E-2</v>
      </c>
      <c r="C85" s="27">
        <v>1.3736263736263736E-2</v>
      </c>
      <c r="D85" s="27">
        <v>0.92719780219780223</v>
      </c>
      <c r="E85" s="28">
        <v>0.16666666666666666</v>
      </c>
      <c r="F85" s="28">
        <v>80</v>
      </c>
      <c r="G85" s="28">
        <v>9.1</v>
      </c>
      <c r="H85" s="29">
        <v>9.4458333333333346</v>
      </c>
      <c r="I85" s="19">
        <v>9.6125000000000007</v>
      </c>
      <c r="J85" s="30">
        <v>0.98266146510619856</v>
      </c>
      <c r="K85" s="19">
        <v>80</v>
      </c>
      <c r="L85" s="27">
        <v>1</v>
      </c>
      <c r="M85" s="27">
        <v>0.92719780219780223</v>
      </c>
      <c r="N85" s="31">
        <v>0.91112155075093959</v>
      </c>
      <c r="O85" s="31">
        <v>0.86276004730271594</v>
      </c>
      <c r="P85" s="32">
        <v>14506.71</v>
      </c>
      <c r="Q85" s="32">
        <v>19.926799450549449</v>
      </c>
      <c r="R85" s="32">
        <v>9221.59</v>
      </c>
      <c r="S85" s="32">
        <v>12.667019230769231</v>
      </c>
      <c r="T85" s="33" t="s">
        <v>1195</v>
      </c>
      <c r="U85" s="34" t="s">
        <v>1192</v>
      </c>
    </row>
    <row r="86" spans="1:21">
      <c r="A86" s="35">
        <v>0.86940749697702535</v>
      </c>
      <c r="B86" s="35">
        <v>6.258692628650904E-2</v>
      </c>
      <c r="C86" s="35">
        <v>1.3908205841446454E-2</v>
      </c>
      <c r="D86" s="35">
        <v>0.93741307371349092</v>
      </c>
      <c r="E86" s="36">
        <v>0.8666666666666667</v>
      </c>
      <c r="F86" s="36">
        <v>69.230769230769226</v>
      </c>
      <c r="G86" s="36">
        <v>10.385555555555555</v>
      </c>
      <c r="H86" s="37">
        <v>10.389722222222222</v>
      </c>
      <c r="I86" s="20">
        <v>11.256388888888889</v>
      </c>
      <c r="J86" s="38">
        <v>0.92300668756015103</v>
      </c>
      <c r="K86" s="20">
        <v>73.469387755102048</v>
      </c>
      <c r="L86" s="35">
        <v>0.94230769230769218</v>
      </c>
      <c r="M86" s="35">
        <v>0.93741307371349092</v>
      </c>
      <c r="N86" s="39">
        <v>0.81532092819518409</v>
      </c>
      <c r="O86" s="39">
        <v>0.86270742325108585</v>
      </c>
      <c r="P86" s="40">
        <v>15732.54</v>
      </c>
      <c r="Q86" s="40">
        <v>21.881140472879</v>
      </c>
      <c r="R86" s="40">
        <v>10189.790000000001</v>
      </c>
      <c r="S86" s="40">
        <v>14.172169680111267</v>
      </c>
      <c r="T86" s="41" t="s">
        <v>1191</v>
      </c>
      <c r="U86" s="42" t="s">
        <v>1194</v>
      </c>
    </row>
    <row r="87" spans="1:21">
      <c r="A87" s="27">
        <v>0.86130136986301364</v>
      </c>
      <c r="B87" s="27">
        <v>8.3499005964214709E-2</v>
      </c>
      <c r="C87" s="27">
        <v>1.7892644135188866E-2</v>
      </c>
      <c r="D87" s="27">
        <v>0.91650099403578533</v>
      </c>
      <c r="E87" s="28">
        <v>0.28333333333333333</v>
      </c>
      <c r="F87" s="28">
        <v>54.545454545454547</v>
      </c>
      <c r="G87" s="28">
        <v>9.2216666666666658</v>
      </c>
      <c r="H87" s="29">
        <v>10.098888888888888</v>
      </c>
      <c r="I87" s="19">
        <v>10.382222222222222</v>
      </c>
      <c r="J87" s="30">
        <v>0.9727097602739726</v>
      </c>
      <c r="K87" s="19">
        <v>56.25</v>
      </c>
      <c r="L87" s="27">
        <v>0.96969696969696972</v>
      </c>
      <c r="M87" s="27">
        <v>0.91650099403578533</v>
      </c>
      <c r="N87" s="31">
        <v>0.86447463001154556</v>
      </c>
      <c r="O87" s="31">
        <v>0.86275904252674562</v>
      </c>
      <c r="P87" s="32">
        <v>14827.59</v>
      </c>
      <c r="Q87" s="32">
        <v>29.478310139165011</v>
      </c>
      <c r="R87" s="32">
        <v>9077.43</v>
      </c>
      <c r="S87" s="32">
        <v>18.046580516898608</v>
      </c>
      <c r="T87" s="33" t="s">
        <v>1191</v>
      </c>
      <c r="U87" s="34" t="s">
        <v>1192</v>
      </c>
    </row>
    <row r="88" spans="1:21">
      <c r="A88" s="35">
        <v>0.93185419968304284</v>
      </c>
      <c r="B88" s="35">
        <v>6.4625850340136057E-2</v>
      </c>
      <c r="C88" s="35">
        <v>2.5510204081632654E-2</v>
      </c>
      <c r="D88" s="35">
        <v>0.93537414965986398</v>
      </c>
      <c r="E88" s="36">
        <v>0.55000000000000004</v>
      </c>
      <c r="F88" s="36">
        <v>76.59574468085107</v>
      </c>
      <c r="G88" s="36">
        <v>7.6766666666666667</v>
      </c>
      <c r="H88" s="37">
        <v>8.0386111111111109</v>
      </c>
      <c r="I88" s="20">
        <v>8.5886111111111116</v>
      </c>
      <c r="J88" s="38">
        <v>0.93596170639412646</v>
      </c>
      <c r="K88" s="20">
        <v>73.469387755102048</v>
      </c>
      <c r="L88" s="35">
        <v>1.0425531914893618</v>
      </c>
      <c r="M88" s="35">
        <v>0.93537414965986398</v>
      </c>
      <c r="N88" s="39">
        <v>0.91272861439143549</v>
      </c>
      <c r="O88" s="39">
        <v>0.86275717165707855</v>
      </c>
      <c r="P88" s="40">
        <v>12209.1</v>
      </c>
      <c r="Q88" s="40">
        <v>20.763775510204081</v>
      </c>
      <c r="R88" s="40">
        <v>9024.2499999999982</v>
      </c>
      <c r="S88" s="40">
        <v>15.347363945578229</v>
      </c>
      <c r="T88" s="41" t="s">
        <v>1193</v>
      </c>
      <c r="U88" s="42" t="s">
        <v>1192</v>
      </c>
    </row>
    <row r="89" spans="1:21">
      <c r="A89" s="27">
        <v>0.9432234432234432</v>
      </c>
      <c r="B89" s="27">
        <v>0.11650485436893204</v>
      </c>
      <c r="C89" s="27">
        <v>4.8543689320388349E-2</v>
      </c>
      <c r="D89" s="27">
        <v>0.88349514563106801</v>
      </c>
      <c r="E89" s="28">
        <v>0.43333333333333335</v>
      </c>
      <c r="F89" s="28">
        <v>52.173913043478258</v>
      </c>
      <c r="G89" s="28">
        <v>9.8708333333333336</v>
      </c>
      <c r="H89" s="29">
        <v>9.2733333333333334</v>
      </c>
      <c r="I89" s="19">
        <v>9.706666666666667</v>
      </c>
      <c r="J89" s="30">
        <v>0.95535714285714279</v>
      </c>
      <c r="K89" s="19">
        <v>56.25</v>
      </c>
      <c r="L89" s="27">
        <v>0.92753623188405787</v>
      </c>
      <c r="M89" s="27">
        <v>0.88349514563106801</v>
      </c>
      <c r="N89" s="31">
        <v>0.78289010834388628</v>
      </c>
      <c r="O89" s="31">
        <v>0.86270261768029433</v>
      </c>
      <c r="P89" s="32">
        <v>15819.64</v>
      </c>
      <c r="Q89" s="32">
        <v>30.717747572815533</v>
      </c>
      <c r="R89" s="32">
        <v>7784.4599999999991</v>
      </c>
      <c r="S89" s="32">
        <v>15.11545631067961</v>
      </c>
      <c r="T89" s="33" t="s">
        <v>1193</v>
      </c>
      <c r="U89" s="34" t="s">
        <v>1194</v>
      </c>
    </row>
    <row r="90" spans="1:21">
      <c r="A90" s="35">
        <v>0.86950549450549453</v>
      </c>
      <c r="B90" s="35">
        <v>7.266982622432859E-2</v>
      </c>
      <c r="C90" s="35">
        <v>2.2116903633491312E-2</v>
      </c>
      <c r="D90" s="35">
        <v>0.9273301737756714</v>
      </c>
      <c r="E90" s="36">
        <v>0.71666666666666667</v>
      </c>
      <c r="F90" s="36">
        <v>80</v>
      </c>
      <c r="G90" s="36">
        <v>7.9124999999999996</v>
      </c>
      <c r="H90" s="37">
        <v>7.7766666666666673</v>
      </c>
      <c r="I90" s="20">
        <v>8.4933333333333341</v>
      </c>
      <c r="J90" s="38">
        <v>0.91562009419152279</v>
      </c>
      <c r="K90" s="20">
        <v>85.714285714285708</v>
      </c>
      <c r="L90" s="35">
        <v>0.93333333333333335</v>
      </c>
      <c r="M90" s="35">
        <v>0.9273301737756714</v>
      </c>
      <c r="N90" s="39">
        <v>0.79247666498851344</v>
      </c>
      <c r="O90" s="39">
        <v>0.86278984446645424</v>
      </c>
      <c r="P90" s="40">
        <v>11204.8</v>
      </c>
      <c r="Q90" s="40">
        <v>17.701105845181672</v>
      </c>
      <c r="R90" s="40">
        <v>8048.5</v>
      </c>
      <c r="S90" s="40">
        <v>12.714849921011059</v>
      </c>
      <c r="T90" s="41" t="s">
        <v>1193</v>
      </c>
      <c r="U90" s="42" t="s">
        <v>1194</v>
      </c>
    </row>
    <row r="91" spans="1:21">
      <c r="A91" s="27">
        <v>0.95683453237410077</v>
      </c>
      <c r="B91" s="27">
        <v>4.7619047619047616E-2</v>
      </c>
      <c r="C91" s="27">
        <v>1.5037593984962405E-2</v>
      </c>
      <c r="D91" s="27">
        <v>0.95238095238095233</v>
      </c>
      <c r="E91" s="28">
        <v>0.4</v>
      </c>
      <c r="F91" s="28">
        <v>80</v>
      </c>
      <c r="G91" s="28">
        <v>9.9749999999999996</v>
      </c>
      <c r="H91" s="29">
        <v>10.025</v>
      </c>
      <c r="I91" s="19">
        <v>10.425000000000001</v>
      </c>
      <c r="J91" s="30">
        <v>0.9616306954436451</v>
      </c>
      <c r="K91" s="19">
        <v>80</v>
      </c>
      <c r="L91" s="27">
        <v>1</v>
      </c>
      <c r="M91" s="27">
        <v>0.95238095238095233</v>
      </c>
      <c r="N91" s="31">
        <v>0.91583875756537625</v>
      </c>
      <c r="O91" s="31">
        <v>0.86286677354684593</v>
      </c>
      <c r="P91" s="32">
        <v>16640.34</v>
      </c>
      <c r="Q91" s="32">
        <v>20.852556390977444</v>
      </c>
      <c r="R91" s="32">
        <v>10272.970000000001</v>
      </c>
      <c r="S91" s="32">
        <v>12.873395989974938</v>
      </c>
      <c r="T91" s="33" t="s">
        <v>1195</v>
      </c>
      <c r="U91" s="34" t="s">
        <v>1192</v>
      </c>
    </row>
    <row r="92" spans="1:21">
      <c r="A92" s="35">
        <v>0.86295793758480321</v>
      </c>
      <c r="B92" s="35">
        <v>5.5031446540880505E-2</v>
      </c>
      <c r="C92" s="35">
        <v>1.5723270440251572E-2</v>
      </c>
      <c r="D92" s="35">
        <v>0.94496855345911945</v>
      </c>
      <c r="E92" s="36">
        <v>0.45</v>
      </c>
      <c r="F92" s="36">
        <v>65.454545454545453</v>
      </c>
      <c r="G92" s="36">
        <v>9.7166666666666668</v>
      </c>
      <c r="H92" s="37">
        <v>11.219166666666668</v>
      </c>
      <c r="I92" s="20">
        <v>11.669166666666667</v>
      </c>
      <c r="J92" s="38">
        <v>0.96143683496393639</v>
      </c>
      <c r="K92" s="20">
        <v>63.157894736842103</v>
      </c>
      <c r="L92" s="35">
        <v>1.0363636363636364</v>
      </c>
      <c r="M92" s="35">
        <v>0.94496855345911945</v>
      </c>
      <c r="N92" s="39">
        <v>0.94156494154830095</v>
      </c>
      <c r="O92" s="39">
        <v>0.86280875384912581</v>
      </c>
      <c r="P92" s="40">
        <v>16606.55</v>
      </c>
      <c r="Q92" s="40">
        <v>26.110927672955974</v>
      </c>
      <c r="R92" s="40">
        <v>11098.560000000001</v>
      </c>
      <c r="S92" s="40">
        <v>17.45056603773585</v>
      </c>
      <c r="T92" s="41" t="s">
        <v>1195</v>
      </c>
      <c r="U92" s="42" t="s">
        <v>1192</v>
      </c>
    </row>
    <row r="93" spans="1:21">
      <c r="A93" s="27">
        <v>0.99471830985915488</v>
      </c>
      <c r="B93" s="27">
        <v>4.7787610619469026E-2</v>
      </c>
      <c r="C93" s="27">
        <v>1.7699115044247787E-2</v>
      </c>
      <c r="D93" s="27">
        <v>0.95221238938053099</v>
      </c>
      <c r="E93" s="28">
        <v>0.15</v>
      </c>
      <c r="F93" s="28">
        <v>64.285714285714292</v>
      </c>
      <c r="G93" s="28">
        <v>8.7888888888888896</v>
      </c>
      <c r="H93" s="29">
        <v>8.8433333333333337</v>
      </c>
      <c r="I93" s="19">
        <v>8.9933333333333341</v>
      </c>
      <c r="J93" s="30">
        <v>0.98332097850259448</v>
      </c>
      <c r="K93" s="19">
        <v>63.157894736842103</v>
      </c>
      <c r="L93" s="27">
        <v>1.017857142857143</v>
      </c>
      <c r="M93" s="27">
        <v>0.95221238938053099</v>
      </c>
      <c r="N93" s="31">
        <v>0.95305060451202805</v>
      </c>
      <c r="O93" s="31">
        <v>0.8627223983801573</v>
      </c>
      <c r="P93" s="32">
        <v>16310.23</v>
      </c>
      <c r="Q93" s="32">
        <v>28.867663716814157</v>
      </c>
      <c r="R93" s="32">
        <v>8284.2799999999988</v>
      </c>
      <c r="S93" s="32">
        <v>14.662442477876104</v>
      </c>
      <c r="T93" s="33" t="s">
        <v>1191</v>
      </c>
      <c r="U93" s="34" t="s">
        <v>1192</v>
      </c>
    </row>
    <row r="94" spans="1:21">
      <c r="A94" s="35">
        <v>0.81399317406143346</v>
      </c>
      <c r="B94" s="35">
        <v>4.8218029350104823E-2</v>
      </c>
      <c r="C94" s="35">
        <v>1.2578616352201259E-2</v>
      </c>
      <c r="D94" s="35">
        <v>0.95178197064989523</v>
      </c>
      <c r="E94" s="36">
        <v>0.58333333333333337</v>
      </c>
      <c r="F94" s="36">
        <v>60</v>
      </c>
      <c r="G94" s="36">
        <v>7.95</v>
      </c>
      <c r="H94" s="37">
        <v>8.6950000000000003</v>
      </c>
      <c r="I94" s="20">
        <v>9.2783333333333342</v>
      </c>
      <c r="J94" s="38">
        <v>0.93712951320280213</v>
      </c>
      <c r="K94" s="20">
        <v>63.157894736842103</v>
      </c>
      <c r="L94" s="35">
        <v>0.95000000000000007</v>
      </c>
      <c r="M94" s="35">
        <v>0.95178197064989523</v>
      </c>
      <c r="N94" s="39">
        <v>0.84734582608882303</v>
      </c>
      <c r="O94" s="39">
        <v>0.86262324557430459</v>
      </c>
      <c r="P94" s="40">
        <v>13497.26</v>
      </c>
      <c r="Q94" s="40">
        <v>28.296142557651994</v>
      </c>
      <c r="R94" s="40">
        <v>7492.0399999999991</v>
      </c>
      <c r="S94" s="40">
        <v>15.706582809224317</v>
      </c>
      <c r="T94" s="41" t="s">
        <v>1191</v>
      </c>
      <c r="U94" s="42" t="s">
        <v>1194</v>
      </c>
    </row>
    <row r="95" spans="1:21">
      <c r="A95" s="27">
        <v>0.96457142857142852</v>
      </c>
      <c r="B95" s="27">
        <v>6.1611374407582936E-2</v>
      </c>
      <c r="C95" s="27">
        <v>1.3033175355450236E-2</v>
      </c>
      <c r="D95" s="27">
        <v>0.93838862559241709</v>
      </c>
      <c r="E95" s="28">
        <v>0.33333333333333331</v>
      </c>
      <c r="F95" s="28">
        <v>72</v>
      </c>
      <c r="G95" s="28">
        <v>11.722222222222221</v>
      </c>
      <c r="H95" s="29">
        <v>11.576388888888888</v>
      </c>
      <c r="I95" s="19">
        <v>11.909722222222221</v>
      </c>
      <c r="J95" s="30">
        <v>0.97201166180758014</v>
      </c>
      <c r="K95" s="19">
        <v>73.469387755102048</v>
      </c>
      <c r="L95" s="27">
        <v>0.97999999999999987</v>
      </c>
      <c r="M95" s="27">
        <v>0.93838862559241709</v>
      </c>
      <c r="N95" s="31">
        <v>0.89388219363574806</v>
      </c>
      <c r="O95" s="31">
        <v>0.86264003394736555</v>
      </c>
      <c r="P95" s="32">
        <v>19435.57</v>
      </c>
      <c r="Q95" s="32">
        <v>23.027926540284358</v>
      </c>
      <c r="R95" s="32">
        <v>10703.670000000002</v>
      </c>
      <c r="S95" s="32">
        <v>12.682073459715642</v>
      </c>
      <c r="T95" s="33" t="s">
        <v>1191</v>
      </c>
      <c r="U95" s="34" t="s">
        <v>1192</v>
      </c>
    </row>
    <row r="96" spans="1:21">
      <c r="A96" s="35">
        <v>0.98288159771754635</v>
      </c>
      <c r="B96" s="35">
        <v>5.8055152394775038E-2</v>
      </c>
      <c r="C96" s="35">
        <v>1.0159651669085631E-2</v>
      </c>
      <c r="D96" s="35">
        <v>0.94194484760522501</v>
      </c>
      <c r="E96" s="36">
        <v>0.41666666666666669</v>
      </c>
      <c r="F96" s="36">
        <v>60</v>
      </c>
      <c r="G96" s="36">
        <v>11.483333333333333</v>
      </c>
      <c r="H96" s="37">
        <v>10.682500000000001</v>
      </c>
      <c r="I96" s="20">
        <v>11.099166666666667</v>
      </c>
      <c r="J96" s="38">
        <v>0.96245964411742624</v>
      </c>
      <c r="K96" s="20">
        <v>63.157894736842103</v>
      </c>
      <c r="L96" s="35">
        <v>0.95000000000000007</v>
      </c>
      <c r="M96" s="35">
        <v>0.94194484760522501</v>
      </c>
      <c r="N96" s="39">
        <v>0.8612547076641498</v>
      </c>
      <c r="O96" s="39">
        <v>0.86260566413472706</v>
      </c>
      <c r="P96" s="40">
        <v>17848.68</v>
      </c>
      <c r="Q96" s="40">
        <v>25.905195936139332</v>
      </c>
      <c r="R96" s="40">
        <v>11623.23</v>
      </c>
      <c r="S96" s="40">
        <v>16.869709724238025</v>
      </c>
      <c r="T96" s="41" t="s">
        <v>1195</v>
      </c>
      <c r="U96" s="42" t="s">
        <v>1192</v>
      </c>
    </row>
    <row r="97" spans="1:21">
      <c r="A97" s="27">
        <v>0.89103690685413006</v>
      </c>
      <c r="B97" s="27">
        <v>6.9033530571992116E-2</v>
      </c>
      <c r="C97" s="27">
        <v>2.564102564102564E-2</v>
      </c>
      <c r="D97" s="27">
        <v>0.93096646942800787</v>
      </c>
      <c r="E97" s="28">
        <v>0.6166666666666667</v>
      </c>
      <c r="F97" s="28">
        <v>63.157894736842103</v>
      </c>
      <c r="G97" s="28">
        <v>8.0274999999999999</v>
      </c>
      <c r="H97" s="29">
        <v>8.3925000000000001</v>
      </c>
      <c r="I97" s="19">
        <v>9.0091666666666672</v>
      </c>
      <c r="J97" s="30">
        <v>0.9315511978540375</v>
      </c>
      <c r="K97" s="19">
        <v>63.157894736842103</v>
      </c>
      <c r="L97" s="27">
        <v>1</v>
      </c>
      <c r="M97" s="27">
        <v>0.93096646942800787</v>
      </c>
      <c r="N97" s="31">
        <v>0.86724292975760486</v>
      </c>
      <c r="O97" s="31">
        <v>0.86260715197224969</v>
      </c>
      <c r="P97" s="32">
        <v>14193.29</v>
      </c>
      <c r="Q97" s="32">
        <v>27.994654832347141</v>
      </c>
      <c r="R97" s="32">
        <v>7358.7000000000007</v>
      </c>
      <c r="S97" s="32">
        <v>14.514201183431954</v>
      </c>
      <c r="T97" s="33" t="s">
        <v>1195</v>
      </c>
      <c r="U97" s="34" t="s">
        <v>1192</v>
      </c>
    </row>
    <row r="98" spans="1:21">
      <c r="A98" s="35">
        <v>1.0554744525547446</v>
      </c>
      <c r="B98" s="35">
        <v>3.8727524204702629E-2</v>
      </c>
      <c r="C98" s="35">
        <v>1.5214384508990318E-2</v>
      </c>
      <c r="D98" s="35">
        <v>0.9612724757952974</v>
      </c>
      <c r="E98" s="36">
        <v>0</v>
      </c>
      <c r="F98" s="36">
        <v>65.454545454545453</v>
      </c>
      <c r="G98" s="36">
        <v>11.045833333333333</v>
      </c>
      <c r="H98" s="37">
        <v>10.845833333333333</v>
      </c>
      <c r="I98" s="20">
        <v>10.845833333333333</v>
      </c>
      <c r="J98" s="38">
        <v>1</v>
      </c>
      <c r="K98" s="20">
        <v>63.157894736842103</v>
      </c>
      <c r="L98" s="35">
        <v>1.0363636363636364</v>
      </c>
      <c r="M98" s="35">
        <v>0.9612724757952974</v>
      </c>
      <c r="N98" s="39">
        <v>0.99622783855149</v>
      </c>
      <c r="O98" s="39">
        <v>0.86260204086113024</v>
      </c>
      <c r="P98" s="40">
        <v>18800.64</v>
      </c>
      <c r="Q98" s="40">
        <v>26.003651452282156</v>
      </c>
      <c r="R98" s="40">
        <v>13935.32</v>
      </c>
      <c r="S98" s="40">
        <v>19.274301521438449</v>
      </c>
      <c r="T98" s="41" t="s">
        <v>1195</v>
      </c>
      <c r="U98" s="42" t="s">
        <v>1192</v>
      </c>
    </row>
    <row r="99" spans="1:21">
      <c r="A99" s="27">
        <v>0.98374864572047671</v>
      </c>
      <c r="B99" s="27">
        <v>4.9559471365638763E-2</v>
      </c>
      <c r="C99" s="27">
        <v>1.7621145374449341E-2</v>
      </c>
      <c r="D99" s="27">
        <v>0.95044052863436124</v>
      </c>
      <c r="E99" s="28">
        <v>0.66666666666666663</v>
      </c>
      <c r="F99" s="28">
        <v>80</v>
      </c>
      <c r="G99" s="28">
        <v>11.35</v>
      </c>
      <c r="H99" s="29">
        <v>10.101666666666667</v>
      </c>
      <c r="I99" s="19">
        <v>10.768333333333333</v>
      </c>
      <c r="J99" s="30">
        <v>0.9380900789351494</v>
      </c>
      <c r="K99" s="19">
        <v>85.714285714285708</v>
      </c>
      <c r="L99" s="27">
        <v>0.93333333333333335</v>
      </c>
      <c r="M99" s="27">
        <v>0.95044052863436124</v>
      </c>
      <c r="N99" s="31">
        <v>0.83215890849445484</v>
      </c>
      <c r="O99" s="31">
        <v>0.8624545510182049</v>
      </c>
      <c r="P99" s="32">
        <v>16487.29</v>
      </c>
      <c r="Q99" s="32">
        <v>18.157808370044055</v>
      </c>
      <c r="R99" s="32">
        <v>10426.189999999999</v>
      </c>
      <c r="S99" s="32">
        <v>11.482588105726871</v>
      </c>
      <c r="T99" s="33" t="s">
        <v>1191</v>
      </c>
      <c r="U99" s="34" t="s">
        <v>1194</v>
      </c>
    </row>
    <row r="100" spans="1:21">
      <c r="A100" s="35">
        <v>0.8571428571428571</v>
      </c>
      <c r="B100" s="35">
        <v>8.0200501253132828E-2</v>
      </c>
      <c r="C100" s="35">
        <v>1.8796992481203006E-2</v>
      </c>
      <c r="D100" s="35">
        <v>0.91979949874686717</v>
      </c>
      <c r="E100" s="36">
        <v>0.23333333333333334</v>
      </c>
      <c r="F100" s="36">
        <v>76.59574468085107</v>
      </c>
      <c r="G100" s="36">
        <v>10.418333333333333</v>
      </c>
      <c r="H100" s="37">
        <v>11.404166666666667</v>
      </c>
      <c r="I100" s="20">
        <v>11.637499999999999</v>
      </c>
      <c r="J100" s="38">
        <v>0.9799498746867169</v>
      </c>
      <c r="K100" s="20">
        <v>80</v>
      </c>
      <c r="L100" s="35">
        <v>0.95744680851063835</v>
      </c>
      <c r="M100" s="35">
        <v>0.91979949874686717</v>
      </c>
      <c r="N100" s="39">
        <v>0.86300176934096573</v>
      </c>
      <c r="O100" s="39">
        <v>0.86248802686629744</v>
      </c>
      <c r="P100" s="40">
        <v>16123.43</v>
      </c>
      <c r="Q100" s="40">
        <v>20.204799498746869</v>
      </c>
      <c r="R100" s="40">
        <v>9396.43</v>
      </c>
      <c r="S100" s="40">
        <v>11.774974937343359</v>
      </c>
      <c r="T100" s="41" t="s">
        <v>1195</v>
      </c>
      <c r="U100" s="42" t="s">
        <v>1192</v>
      </c>
    </row>
    <row r="101" spans="1:21">
      <c r="A101" s="27">
        <v>0.84375</v>
      </c>
      <c r="B101" s="27">
        <v>3.8800705467372132E-2</v>
      </c>
      <c r="C101" s="27">
        <v>1.0582010582010581E-2</v>
      </c>
      <c r="D101" s="27">
        <v>0.96119929453262787</v>
      </c>
      <c r="E101" s="28">
        <v>0.6</v>
      </c>
      <c r="F101" s="28">
        <v>70.588235294117652</v>
      </c>
      <c r="G101" s="28">
        <v>8.0325000000000006</v>
      </c>
      <c r="H101" s="29">
        <v>8.5466666666666669</v>
      </c>
      <c r="I101" s="19">
        <v>9.1466666666666665</v>
      </c>
      <c r="J101" s="30">
        <v>0.93440233236151604</v>
      </c>
      <c r="K101" s="19">
        <v>73.469387755102048</v>
      </c>
      <c r="L101" s="27">
        <v>0.96078431372549022</v>
      </c>
      <c r="M101" s="27">
        <v>0.96119929453262787</v>
      </c>
      <c r="N101" s="31">
        <v>0.86292541708041248</v>
      </c>
      <c r="O101" s="31">
        <v>0.86248745856709974</v>
      </c>
      <c r="P101" s="32">
        <v>11852.35</v>
      </c>
      <c r="Q101" s="32">
        <v>20.903615520282187</v>
      </c>
      <c r="R101" s="32">
        <v>9451.83</v>
      </c>
      <c r="S101" s="32">
        <v>16.669894179894179</v>
      </c>
      <c r="T101" s="33" t="s">
        <v>1193</v>
      </c>
      <c r="U101" s="34" t="s">
        <v>1192</v>
      </c>
    </row>
    <row r="102" spans="1:21">
      <c r="A102" s="35">
        <v>1.0043227665706052</v>
      </c>
      <c r="B102" s="35">
        <v>3.7302725968436153E-2</v>
      </c>
      <c r="C102" s="35">
        <v>1.1477761836441894E-2</v>
      </c>
      <c r="D102" s="35">
        <v>0.9626972740315638</v>
      </c>
      <c r="E102" s="36">
        <v>8.3333333333333329E-2</v>
      </c>
      <c r="F102" s="36">
        <v>75</v>
      </c>
      <c r="G102" s="36">
        <v>9.293333333333333</v>
      </c>
      <c r="H102" s="37">
        <v>9.3627777777777776</v>
      </c>
      <c r="I102" s="20">
        <v>9.4461111111111116</v>
      </c>
      <c r="J102" s="38">
        <v>0.99117802740692817</v>
      </c>
      <c r="K102" s="20">
        <v>73.469387755102048</v>
      </c>
      <c r="L102" s="35">
        <v>1.0208333333333333</v>
      </c>
      <c r="M102" s="35">
        <v>0.9626972740315638</v>
      </c>
      <c r="N102" s="39">
        <v>0.97408364308681217</v>
      </c>
      <c r="O102" s="39">
        <v>0.86248697356320903</v>
      </c>
      <c r="P102" s="40">
        <v>14974.56</v>
      </c>
      <c r="Q102" s="40">
        <v>21.484304160688666</v>
      </c>
      <c r="R102" s="40">
        <v>10707.320000000002</v>
      </c>
      <c r="S102" s="40">
        <v>15.36200860832138</v>
      </c>
      <c r="T102" s="41" t="s">
        <v>1195</v>
      </c>
      <c r="U102" s="42" t="s">
        <v>1192</v>
      </c>
    </row>
    <row r="103" spans="1:21">
      <c r="A103" s="27">
        <v>0.84220532319391639</v>
      </c>
      <c r="B103" s="27">
        <v>7.2234762979683967E-2</v>
      </c>
      <c r="C103" s="27">
        <v>1.8058690744920992E-2</v>
      </c>
      <c r="D103" s="27">
        <v>0.92776523702031599</v>
      </c>
      <c r="E103" s="28">
        <v>0.31666666666666665</v>
      </c>
      <c r="F103" s="28">
        <v>50</v>
      </c>
      <c r="G103" s="28">
        <v>8.86</v>
      </c>
      <c r="H103" s="29">
        <v>9.0344444444444445</v>
      </c>
      <c r="I103" s="19">
        <v>9.3511111111111109</v>
      </c>
      <c r="J103" s="30">
        <v>0.9661359315589354</v>
      </c>
      <c r="K103" s="19">
        <v>56.25</v>
      </c>
      <c r="L103" s="27">
        <v>0.88888888888888884</v>
      </c>
      <c r="M103" s="27">
        <v>0.92776523702031599</v>
      </c>
      <c r="N103" s="31">
        <v>0.79675318358810621</v>
      </c>
      <c r="O103" s="31">
        <v>0.86236325220010079</v>
      </c>
      <c r="P103" s="32">
        <v>13556.56</v>
      </c>
      <c r="Q103" s="32">
        <v>30.601715575620766</v>
      </c>
      <c r="R103" s="32">
        <v>7933.6999999999989</v>
      </c>
      <c r="S103" s="32">
        <v>17.909029345372456</v>
      </c>
      <c r="T103" s="33" t="s">
        <v>1191</v>
      </c>
      <c r="U103" s="34" t="s">
        <v>1194</v>
      </c>
    </row>
    <row r="104" spans="1:21">
      <c r="A104" s="35">
        <v>0.89218009478672988</v>
      </c>
      <c r="B104" s="35">
        <v>6.9057104913678613E-2</v>
      </c>
      <c r="C104" s="35">
        <v>1.7264276228419653E-2</v>
      </c>
      <c r="D104" s="35">
        <v>0.93094289508632133</v>
      </c>
      <c r="E104" s="36">
        <v>0.41666666666666669</v>
      </c>
      <c r="F104" s="36">
        <v>66.666666666666671</v>
      </c>
      <c r="G104" s="36">
        <v>11.295</v>
      </c>
      <c r="H104" s="37">
        <v>11.071111111111112</v>
      </c>
      <c r="I104" s="20">
        <v>11.487777777777778</v>
      </c>
      <c r="J104" s="38">
        <v>0.96372956765644646</v>
      </c>
      <c r="K104" s="20">
        <v>73.469387755102048</v>
      </c>
      <c r="L104" s="35">
        <v>0.90740740740740744</v>
      </c>
      <c r="M104" s="35">
        <v>0.93094289508632133</v>
      </c>
      <c r="N104" s="39">
        <v>0.81410523140601254</v>
      </c>
      <c r="O104" s="39">
        <v>0.86243607136615208</v>
      </c>
      <c r="P104" s="40">
        <v>16321.47</v>
      </c>
      <c r="Q104" s="40">
        <v>21.675258964143424</v>
      </c>
      <c r="R104" s="40">
        <v>10447.980000000001</v>
      </c>
      <c r="S104" s="40">
        <v>13.875139442231077</v>
      </c>
      <c r="T104" s="41" t="s">
        <v>1191</v>
      </c>
      <c r="U104" s="42" t="s">
        <v>1194</v>
      </c>
    </row>
    <row r="105" spans="1:21">
      <c r="A105" s="27">
        <v>0.71191553544494723</v>
      </c>
      <c r="B105" s="27">
        <v>6.991525423728813E-2</v>
      </c>
      <c r="C105" s="27">
        <v>2.5423728813559324E-2</v>
      </c>
      <c r="D105" s="27">
        <v>0.93008474576271183</v>
      </c>
      <c r="E105" s="28">
        <v>0.76666666666666672</v>
      </c>
      <c r="F105" s="28">
        <v>67.924528301886795</v>
      </c>
      <c r="G105" s="28">
        <v>6.9488888888888889</v>
      </c>
      <c r="H105" s="29">
        <v>8.2574999999999985</v>
      </c>
      <c r="I105" s="19">
        <v>9.024166666666666</v>
      </c>
      <c r="J105" s="30">
        <v>0.91504294025302424</v>
      </c>
      <c r="K105" s="19">
        <v>73.469387755102048</v>
      </c>
      <c r="L105" s="27">
        <v>0.92452830188679236</v>
      </c>
      <c r="M105" s="27">
        <v>0.93008474576271183</v>
      </c>
      <c r="N105" s="31">
        <v>0.78683597248891923</v>
      </c>
      <c r="O105" s="31">
        <v>0.8624897722994409</v>
      </c>
      <c r="P105" s="32">
        <v>10037.59</v>
      </c>
      <c r="Q105" s="32">
        <v>21.266080508474577</v>
      </c>
      <c r="R105" s="32">
        <v>6832.25</v>
      </c>
      <c r="S105" s="32">
        <v>14.475105932203389</v>
      </c>
      <c r="T105" s="33" t="s">
        <v>1191</v>
      </c>
      <c r="U105" s="34" t="s">
        <v>1194</v>
      </c>
    </row>
    <row r="106" spans="1:21">
      <c r="A106" s="35">
        <v>0.86129458388375169</v>
      </c>
      <c r="B106" s="35">
        <v>4.7546012269938653E-2</v>
      </c>
      <c r="C106" s="35">
        <v>1.2269938650306749E-2</v>
      </c>
      <c r="D106" s="35">
        <v>0.9524539877300614</v>
      </c>
      <c r="E106" s="36">
        <v>0.48333333333333334</v>
      </c>
      <c r="F106" s="36">
        <v>73.469387755102048</v>
      </c>
      <c r="G106" s="36">
        <v>8.8744444444444444</v>
      </c>
      <c r="H106" s="37">
        <v>8.9791666666666679</v>
      </c>
      <c r="I106" s="20">
        <v>9.4625000000000004</v>
      </c>
      <c r="J106" s="38">
        <v>0.94892118009687376</v>
      </c>
      <c r="K106" s="20">
        <v>80</v>
      </c>
      <c r="L106" s="35">
        <v>0.91836734693877564</v>
      </c>
      <c r="M106" s="35">
        <v>0.9524539877300614</v>
      </c>
      <c r="N106" s="39">
        <v>0.83002386308398468</v>
      </c>
      <c r="O106" s="39">
        <v>0.86257392558065393</v>
      </c>
      <c r="P106" s="40">
        <v>13338.61</v>
      </c>
      <c r="Q106" s="40">
        <v>20.457990797546014</v>
      </c>
      <c r="R106" s="40">
        <v>8652.989999999998</v>
      </c>
      <c r="S106" s="40">
        <v>13.271457055214722</v>
      </c>
      <c r="T106" s="41" t="s">
        <v>1193</v>
      </c>
      <c r="U106" s="42" t="s">
        <v>1194</v>
      </c>
    </row>
    <row r="107" spans="1:21">
      <c r="A107" s="27">
        <v>0.78580645161290319</v>
      </c>
      <c r="B107" s="27">
        <v>9.0311986863711002E-2</v>
      </c>
      <c r="C107" s="27">
        <v>1.9704433497536946E-2</v>
      </c>
      <c r="D107" s="27">
        <v>0.909688013136289</v>
      </c>
      <c r="E107" s="28">
        <v>1.1833333333333333</v>
      </c>
      <c r="F107" s="28">
        <v>83.720930232558146</v>
      </c>
      <c r="G107" s="28">
        <v>7.2741666666666669</v>
      </c>
      <c r="H107" s="29">
        <v>7.8583333333333325</v>
      </c>
      <c r="I107" s="19">
        <v>9.0416666666666661</v>
      </c>
      <c r="J107" s="30">
        <v>0.86912442396313361</v>
      </c>
      <c r="K107" s="19">
        <v>85.714285714285708</v>
      </c>
      <c r="L107" s="27">
        <v>0.97674418604651181</v>
      </c>
      <c r="M107" s="27">
        <v>0.909688013136289</v>
      </c>
      <c r="N107" s="31">
        <v>0.77224527806828569</v>
      </c>
      <c r="O107" s="31">
        <v>0.86261017286628505</v>
      </c>
      <c r="P107" s="32">
        <v>10629.98</v>
      </c>
      <c r="Q107" s="32">
        <v>17.454811165845648</v>
      </c>
      <c r="R107" s="32">
        <v>7196.09</v>
      </c>
      <c r="S107" s="32">
        <v>11.81623973727422</v>
      </c>
      <c r="T107" s="33" t="s">
        <v>1193</v>
      </c>
      <c r="U107" s="34" t="s">
        <v>1194</v>
      </c>
    </row>
    <row r="108" spans="1:21">
      <c r="A108" s="35">
        <v>1.0259562841530054</v>
      </c>
      <c r="B108" s="35">
        <v>7.3235685752330221E-2</v>
      </c>
      <c r="C108" s="35">
        <v>1.8641810918774968E-2</v>
      </c>
      <c r="D108" s="35">
        <v>0.92676431424766981</v>
      </c>
      <c r="E108" s="36">
        <v>0.11666666666666667</v>
      </c>
      <c r="F108" s="36">
        <v>81.818181818181813</v>
      </c>
      <c r="G108" s="36">
        <v>9.1788888888888884</v>
      </c>
      <c r="H108" s="37">
        <v>9.0333333333333332</v>
      </c>
      <c r="I108" s="20">
        <v>9.15</v>
      </c>
      <c r="J108" s="38">
        <v>0.98724954462659376</v>
      </c>
      <c r="K108" s="20">
        <v>80</v>
      </c>
      <c r="L108" s="35">
        <v>1.0227272727272727</v>
      </c>
      <c r="M108" s="35">
        <v>0.92676431424766981</v>
      </c>
      <c r="N108" s="39">
        <v>0.93574191192667111</v>
      </c>
      <c r="O108" s="39">
        <v>0.86271091410909218</v>
      </c>
      <c r="P108" s="40">
        <v>14682.81</v>
      </c>
      <c r="Q108" s="40">
        <v>19.551011984021304</v>
      </c>
      <c r="R108" s="40">
        <v>9198.56</v>
      </c>
      <c r="S108" s="40">
        <v>12.248415446071903</v>
      </c>
      <c r="T108" s="41" t="s">
        <v>1191</v>
      </c>
      <c r="U108" s="42" t="s">
        <v>1192</v>
      </c>
    </row>
    <row r="109" spans="1:21">
      <c r="A109" s="27">
        <v>0.93586698337292162</v>
      </c>
      <c r="B109" s="27">
        <v>4.8223350253807105E-2</v>
      </c>
      <c r="C109" s="27">
        <v>1.6497461928934011E-2</v>
      </c>
      <c r="D109" s="27">
        <v>0.95177664974619292</v>
      </c>
      <c r="E109" s="28">
        <v>0.73333333333333328</v>
      </c>
      <c r="F109" s="28">
        <v>83.720930232558146</v>
      </c>
      <c r="G109" s="28">
        <v>9.4122222222222227</v>
      </c>
      <c r="H109" s="29">
        <v>9.0900000000000016</v>
      </c>
      <c r="I109" s="19">
        <v>9.8233333333333341</v>
      </c>
      <c r="J109" s="30">
        <v>0.92534781133355959</v>
      </c>
      <c r="K109" s="19">
        <v>85.714285714285708</v>
      </c>
      <c r="L109" s="27">
        <v>0.97674418604651181</v>
      </c>
      <c r="M109" s="27">
        <v>0.95177664974619292</v>
      </c>
      <c r="N109" s="31">
        <v>0.86024247600658521</v>
      </c>
      <c r="O109" s="31">
        <v>0.86262940629902773</v>
      </c>
      <c r="P109" s="32">
        <v>14559.88</v>
      </c>
      <c r="Q109" s="32">
        <v>18.477005076142131</v>
      </c>
      <c r="R109" s="32">
        <v>9369.56</v>
      </c>
      <c r="S109" s="32">
        <v>11.890304568527919</v>
      </c>
      <c r="T109" s="33" t="s">
        <v>1193</v>
      </c>
      <c r="U109" s="34" t="s">
        <v>1192</v>
      </c>
    </row>
    <row r="110" spans="1:21">
      <c r="A110" s="35">
        <v>1.0278670953912112</v>
      </c>
      <c r="B110" s="35">
        <v>6.047966631908238E-2</v>
      </c>
      <c r="C110" s="35">
        <v>1.4598540145985401E-2</v>
      </c>
      <c r="D110" s="35">
        <v>0.93952033368091759</v>
      </c>
      <c r="E110" s="36">
        <v>0</v>
      </c>
      <c r="F110" s="36">
        <v>78.260869565217391</v>
      </c>
      <c r="G110" s="36">
        <v>12.253888888888889</v>
      </c>
      <c r="H110" s="37">
        <v>11.6625</v>
      </c>
      <c r="I110" s="20">
        <v>11.6625</v>
      </c>
      <c r="J110" s="38">
        <v>1</v>
      </c>
      <c r="K110" s="20">
        <v>80</v>
      </c>
      <c r="L110" s="35">
        <v>0.97826086956521741</v>
      </c>
      <c r="M110" s="35">
        <v>0.93952033368091759</v>
      </c>
      <c r="N110" s="39">
        <v>0.91909597860089765</v>
      </c>
      <c r="O110" s="39">
        <v>0.86263207326024849</v>
      </c>
      <c r="P110" s="40">
        <v>19160.939999999999</v>
      </c>
      <c r="Q110" s="40">
        <v>19.980125130344106</v>
      </c>
      <c r="R110" s="40">
        <v>12889.75</v>
      </c>
      <c r="S110" s="40">
        <v>13.440823774765381</v>
      </c>
      <c r="T110" s="41" t="s">
        <v>1193</v>
      </c>
      <c r="U110" s="42" t="s">
        <v>1192</v>
      </c>
    </row>
    <row r="111" spans="1:21">
      <c r="A111" s="27">
        <v>1.074468085106383</v>
      </c>
      <c r="B111" s="27">
        <v>7.355021216407355E-2</v>
      </c>
      <c r="C111" s="27">
        <v>2.1216407355021217E-2</v>
      </c>
      <c r="D111" s="27">
        <v>0.92644978783592646</v>
      </c>
      <c r="E111" s="28">
        <v>0.6166666666666667</v>
      </c>
      <c r="F111" s="28">
        <v>57.142857142857146</v>
      </c>
      <c r="G111" s="28">
        <v>12.3725</v>
      </c>
      <c r="H111" s="29">
        <v>9.8016666666666659</v>
      </c>
      <c r="I111" s="19">
        <v>10.418333333333333</v>
      </c>
      <c r="J111" s="30">
        <v>0.94080947048472241</v>
      </c>
      <c r="K111" s="19">
        <v>63.157894736842103</v>
      </c>
      <c r="L111" s="27">
        <v>0.90476190476190488</v>
      </c>
      <c r="M111" s="27">
        <v>0.92644978783592646</v>
      </c>
      <c r="N111" s="31">
        <v>0.78860199772225847</v>
      </c>
      <c r="O111" s="31">
        <v>0.8625689145294424</v>
      </c>
      <c r="P111" s="32">
        <v>19300.34</v>
      </c>
      <c r="Q111" s="32">
        <v>27.298925035360678</v>
      </c>
      <c r="R111" s="32">
        <v>10354.11</v>
      </c>
      <c r="S111" s="32">
        <v>14.645134370579916</v>
      </c>
      <c r="T111" s="33" t="s">
        <v>1193</v>
      </c>
      <c r="U111" s="34" t="s">
        <v>1194</v>
      </c>
    </row>
    <row r="112" spans="1:21">
      <c r="A112" s="35">
        <v>0.89010989010989006</v>
      </c>
      <c r="B112" s="35">
        <v>4.0123456790123455E-2</v>
      </c>
      <c r="C112" s="35">
        <v>9.2592592592592587E-3</v>
      </c>
      <c r="D112" s="35">
        <v>0.95987654320987659</v>
      </c>
      <c r="E112" s="36">
        <v>0.56666666666666665</v>
      </c>
      <c r="F112" s="36">
        <v>61.016949152542374</v>
      </c>
      <c r="G112" s="36">
        <v>10.62</v>
      </c>
      <c r="H112" s="37">
        <v>10.96</v>
      </c>
      <c r="I112" s="20">
        <v>11.526666666666667</v>
      </c>
      <c r="J112" s="38">
        <v>0.95083863504916144</v>
      </c>
      <c r="K112" s="20">
        <v>63.157894736842103</v>
      </c>
      <c r="L112" s="35">
        <v>0.96610169491525433</v>
      </c>
      <c r="M112" s="35">
        <v>0.95987654320987659</v>
      </c>
      <c r="N112" s="39">
        <v>0.88174913598642435</v>
      </c>
      <c r="O112" s="39">
        <v>0.86265174422351543</v>
      </c>
      <c r="P112" s="40">
        <v>18203.41</v>
      </c>
      <c r="Q112" s="40">
        <v>28.091682098765432</v>
      </c>
      <c r="R112" s="40">
        <v>10899.04</v>
      </c>
      <c r="S112" s="40">
        <v>16.819506172839507</v>
      </c>
      <c r="T112" s="41" t="s">
        <v>1195</v>
      </c>
      <c r="U112" s="42" t="s">
        <v>1192</v>
      </c>
    </row>
    <row r="113" spans="1:21">
      <c r="A113" s="27">
        <v>0.86406619385342787</v>
      </c>
      <c r="B113" s="27">
        <v>8.3447332421340628E-2</v>
      </c>
      <c r="C113" s="27">
        <v>2.0519835841313269E-2</v>
      </c>
      <c r="D113" s="27">
        <v>0.91655266757865939</v>
      </c>
      <c r="E113" s="28">
        <v>0.11666666666666667</v>
      </c>
      <c r="F113" s="28">
        <v>81.818181818181813</v>
      </c>
      <c r="G113" s="28">
        <v>8.9344444444444449</v>
      </c>
      <c r="H113" s="29">
        <v>9.7533333333333321</v>
      </c>
      <c r="I113" s="19">
        <v>9.8699999999999992</v>
      </c>
      <c r="J113" s="30">
        <v>0.98817966903073284</v>
      </c>
      <c r="K113" s="19">
        <v>85.714285714285708</v>
      </c>
      <c r="L113" s="27">
        <v>0.95454545454545459</v>
      </c>
      <c r="M113" s="27">
        <v>0.91655266757865939</v>
      </c>
      <c r="N113" s="31">
        <v>0.86454967934724614</v>
      </c>
      <c r="O113" s="31">
        <v>0.8626303345914943</v>
      </c>
      <c r="P113" s="32">
        <v>14254.18</v>
      </c>
      <c r="Q113" s="32">
        <v>19.499562243502051</v>
      </c>
      <c r="R113" s="32">
        <v>7538.4700000000012</v>
      </c>
      <c r="S113" s="32">
        <v>10.312544459644325</v>
      </c>
      <c r="T113" s="33" t="s">
        <v>1195</v>
      </c>
      <c r="U113" s="34" t="s">
        <v>1192</v>
      </c>
    </row>
    <row r="114" spans="1:21">
      <c r="A114" s="35">
        <v>0.85302197802197799</v>
      </c>
      <c r="B114" s="35">
        <v>9.9838969404186795E-2</v>
      </c>
      <c r="C114" s="35">
        <v>3.7037037037037035E-2</v>
      </c>
      <c r="D114" s="35">
        <v>0.90016103059581321</v>
      </c>
      <c r="E114" s="36">
        <v>0.3</v>
      </c>
      <c r="F114" s="36">
        <v>73.469387755102048</v>
      </c>
      <c r="G114" s="36">
        <v>8.4525000000000006</v>
      </c>
      <c r="H114" s="37">
        <v>9.6088888888888881</v>
      </c>
      <c r="I114" s="20">
        <v>9.9088888888888889</v>
      </c>
      <c r="J114" s="38">
        <v>0.96972415339762275</v>
      </c>
      <c r="K114" s="20">
        <v>73.469387755102048</v>
      </c>
      <c r="L114" s="35">
        <v>1</v>
      </c>
      <c r="M114" s="35">
        <v>0.90016103059581321</v>
      </c>
      <c r="N114" s="39">
        <v>0.87290789331605656</v>
      </c>
      <c r="O114" s="39">
        <v>0.86262818044474254</v>
      </c>
      <c r="P114" s="40">
        <v>14214</v>
      </c>
      <c r="Q114" s="40">
        <v>22.888888888888889</v>
      </c>
      <c r="R114" s="40">
        <v>6592.09</v>
      </c>
      <c r="S114" s="40">
        <v>10.615281803542674</v>
      </c>
      <c r="T114" s="41" t="s">
        <v>1191</v>
      </c>
      <c r="U114" s="42" t="s">
        <v>1192</v>
      </c>
    </row>
    <row r="115" spans="1:21">
      <c r="A115" s="27">
        <v>0.93877551020408168</v>
      </c>
      <c r="B115" s="27">
        <v>5.434782608695652E-2</v>
      </c>
      <c r="C115" s="27">
        <v>1.9565217391304349E-2</v>
      </c>
      <c r="D115" s="27">
        <v>0.94565217391304346</v>
      </c>
      <c r="E115" s="28">
        <v>0.23333333333333334</v>
      </c>
      <c r="F115" s="28">
        <v>56.25</v>
      </c>
      <c r="G115" s="28">
        <v>8.1777777777777771</v>
      </c>
      <c r="H115" s="29">
        <v>8.4777777777777779</v>
      </c>
      <c r="I115" s="19">
        <v>8.7111111111111104</v>
      </c>
      <c r="J115" s="30">
        <v>0.97321428571428581</v>
      </c>
      <c r="K115" s="19">
        <v>56.25</v>
      </c>
      <c r="L115" s="27">
        <v>1</v>
      </c>
      <c r="M115" s="27">
        <v>0.94565217391304346</v>
      </c>
      <c r="N115" s="31">
        <v>0.92032220496894412</v>
      </c>
      <c r="O115" s="31">
        <v>0.86261663020556134</v>
      </c>
      <c r="P115" s="32">
        <v>13567.28</v>
      </c>
      <c r="Q115" s="32">
        <v>29.494086956521741</v>
      </c>
      <c r="R115" s="32">
        <v>9179.8599999999988</v>
      </c>
      <c r="S115" s="32">
        <v>19.956217391304346</v>
      </c>
      <c r="T115" s="33" t="s">
        <v>1195</v>
      </c>
      <c r="U115" s="34" t="s">
        <v>1192</v>
      </c>
    </row>
    <row r="116" spans="1:21">
      <c r="A116" s="35">
        <v>0.97858099062918336</v>
      </c>
      <c r="B116" s="35">
        <v>3.2831737346101231E-2</v>
      </c>
      <c r="C116" s="35">
        <v>1.2311901504787962E-2</v>
      </c>
      <c r="D116" s="35">
        <v>0.96716826265389877</v>
      </c>
      <c r="E116" s="36">
        <v>0.33333333333333331</v>
      </c>
      <c r="F116" s="36">
        <v>81.818181818181813</v>
      </c>
      <c r="G116" s="36">
        <v>8.9344444444444449</v>
      </c>
      <c r="H116" s="37">
        <v>9.0041666666666664</v>
      </c>
      <c r="I116" s="20">
        <v>9.3375000000000004</v>
      </c>
      <c r="J116" s="38">
        <v>0.96430165104863896</v>
      </c>
      <c r="K116" s="20">
        <v>80</v>
      </c>
      <c r="L116" s="35">
        <v>1.0227272727272727</v>
      </c>
      <c r="M116" s="35">
        <v>0.96716826265389877</v>
      </c>
      <c r="N116" s="39">
        <v>0.95383836053079363</v>
      </c>
      <c r="O116" s="39">
        <v>0.86255171954778465</v>
      </c>
      <c r="P116" s="40">
        <v>15304.04</v>
      </c>
      <c r="Q116" s="40">
        <v>20.935759233926131</v>
      </c>
      <c r="R116" s="40">
        <v>9604.75</v>
      </c>
      <c r="S116" s="40">
        <v>13.139192886456909</v>
      </c>
      <c r="T116" s="41" t="s">
        <v>1195</v>
      </c>
      <c r="U116" s="42" t="s">
        <v>1192</v>
      </c>
    </row>
    <row r="117" spans="1:21">
      <c r="A117" s="27">
        <v>0.95805739514348787</v>
      </c>
      <c r="B117" s="27">
        <v>0.12327188940092165</v>
      </c>
      <c r="C117" s="27">
        <v>4.4930875576036866E-2</v>
      </c>
      <c r="D117" s="27">
        <v>0.87672811059907829</v>
      </c>
      <c r="E117" s="28">
        <v>0.58333333333333337</v>
      </c>
      <c r="F117" s="28">
        <v>70.588235294117652</v>
      </c>
      <c r="G117" s="28">
        <v>12.296666666666667</v>
      </c>
      <c r="H117" s="29">
        <v>10.741666666666665</v>
      </c>
      <c r="I117" s="19">
        <v>11.324999999999999</v>
      </c>
      <c r="J117" s="30">
        <v>0.94849153789551133</v>
      </c>
      <c r="K117" s="19">
        <v>80</v>
      </c>
      <c r="L117" s="27">
        <v>0.88235294117647067</v>
      </c>
      <c r="M117" s="27">
        <v>0.87672811059907829</v>
      </c>
      <c r="N117" s="31">
        <v>0.73373752406324633</v>
      </c>
      <c r="O117" s="31">
        <v>0.86244891927640743</v>
      </c>
      <c r="P117" s="32">
        <v>18132.240000000002</v>
      </c>
      <c r="Q117" s="32">
        <v>20.88967741935484</v>
      </c>
      <c r="R117" s="32">
        <v>8517.98</v>
      </c>
      <c r="S117" s="32">
        <v>9.8133410138248838</v>
      </c>
      <c r="T117" s="33" t="s">
        <v>1193</v>
      </c>
      <c r="U117" s="34" t="s">
        <v>1194</v>
      </c>
    </row>
    <row r="118" spans="1:21">
      <c r="A118" s="35">
        <v>0.87962962962962965</v>
      </c>
      <c r="B118" s="35">
        <v>3.1578947368421054E-2</v>
      </c>
      <c r="C118" s="35">
        <v>1.0526315789473684E-2</v>
      </c>
      <c r="D118" s="35">
        <v>0.96842105263157896</v>
      </c>
      <c r="E118" s="36">
        <v>1.1000000000000001</v>
      </c>
      <c r="F118" s="36">
        <v>87.804878048780495</v>
      </c>
      <c r="G118" s="36">
        <v>7.5736111111111111</v>
      </c>
      <c r="H118" s="37">
        <v>7.7200000000000006</v>
      </c>
      <c r="I118" s="20">
        <v>8.82</v>
      </c>
      <c r="J118" s="38">
        <v>0.87528344671201819</v>
      </c>
      <c r="K118" s="20">
        <v>85.714285714285708</v>
      </c>
      <c r="L118" s="35">
        <v>1.0243902439024393</v>
      </c>
      <c r="M118" s="35">
        <v>0.96842105263157896</v>
      </c>
      <c r="N118" s="39">
        <v>0.8683171342991628</v>
      </c>
      <c r="O118" s="39">
        <v>0.86259402795195783</v>
      </c>
      <c r="P118" s="40">
        <v>12701.64</v>
      </c>
      <c r="Q118" s="40">
        <v>19.100210526315788</v>
      </c>
      <c r="R118" s="40">
        <v>7612.3100000000013</v>
      </c>
      <c r="S118" s="40">
        <v>11.447082706766919</v>
      </c>
      <c r="T118" s="41" t="s">
        <v>1193</v>
      </c>
      <c r="U118" s="42" t="s">
        <v>1192</v>
      </c>
    </row>
    <row r="119" spans="1:21">
      <c r="A119" s="27">
        <v>1.0334821428571428</v>
      </c>
      <c r="B119" s="27">
        <v>5.5075593952483799E-2</v>
      </c>
      <c r="C119" s="27">
        <v>1.511879049676026E-2</v>
      </c>
      <c r="D119" s="27">
        <v>0.94492440604751615</v>
      </c>
      <c r="E119" s="28">
        <v>0.58333333333333337</v>
      </c>
      <c r="F119" s="28">
        <v>80</v>
      </c>
      <c r="G119" s="28">
        <v>11.574999999999999</v>
      </c>
      <c r="H119" s="29">
        <v>10.616666666666665</v>
      </c>
      <c r="I119" s="19">
        <v>11.2</v>
      </c>
      <c r="J119" s="30">
        <v>0.94791666666666663</v>
      </c>
      <c r="K119" s="19">
        <v>80</v>
      </c>
      <c r="L119" s="27">
        <v>1</v>
      </c>
      <c r="M119" s="27">
        <v>0.94492440604751615</v>
      </c>
      <c r="N119" s="31">
        <v>0.89570959323254129</v>
      </c>
      <c r="O119" s="31">
        <v>0.86258756846398121</v>
      </c>
      <c r="P119" s="32">
        <v>19395.439999999999</v>
      </c>
      <c r="Q119" s="32">
        <v>20.945399568034556</v>
      </c>
      <c r="R119" s="32">
        <v>11652.11</v>
      </c>
      <c r="S119" s="32">
        <v>12.583272138228942</v>
      </c>
      <c r="T119" s="33" t="s">
        <v>1193</v>
      </c>
      <c r="U119" s="34" t="s">
        <v>1192</v>
      </c>
    </row>
    <row r="120" spans="1:21">
      <c r="A120" s="35">
        <v>0.84510250569476086</v>
      </c>
      <c r="B120" s="35">
        <v>7.0080862533692723E-2</v>
      </c>
      <c r="C120" s="35">
        <v>2.15633423180593E-2</v>
      </c>
      <c r="D120" s="35">
        <v>0.92991913746630728</v>
      </c>
      <c r="E120" s="36">
        <v>0.45</v>
      </c>
      <c r="F120" s="36">
        <v>85.714285714285708</v>
      </c>
      <c r="G120" s="36">
        <v>8.6566666666666663</v>
      </c>
      <c r="H120" s="37">
        <v>9.7933333333333348</v>
      </c>
      <c r="I120" s="20">
        <v>10.243333333333334</v>
      </c>
      <c r="J120" s="38">
        <v>0.95606898795964868</v>
      </c>
      <c r="K120" s="20">
        <v>85.714285714285708</v>
      </c>
      <c r="L120" s="35">
        <v>1</v>
      </c>
      <c r="M120" s="35">
        <v>0.92991913746630728</v>
      </c>
      <c r="N120" s="39">
        <v>0.88906684864172181</v>
      </c>
      <c r="O120" s="39">
        <v>0.86255014244729367</v>
      </c>
      <c r="P120" s="40">
        <v>13515.94</v>
      </c>
      <c r="Q120" s="40">
        <v>18.215552560646902</v>
      </c>
      <c r="R120" s="40">
        <v>8872.65</v>
      </c>
      <c r="S120" s="40">
        <v>11.957749326145551</v>
      </c>
      <c r="T120" s="41" t="s">
        <v>1193</v>
      </c>
      <c r="U120" s="42" t="s">
        <v>1192</v>
      </c>
    </row>
    <row r="121" spans="1:21">
      <c r="A121" s="27">
        <v>0.89938398357289528</v>
      </c>
      <c r="B121" s="27">
        <v>4.9086757990867577E-2</v>
      </c>
      <c r="C121" s="27">
        <v>1.4840182648401826E-2</v>
      </c>
      <c r="D121" s="27">
        <v>0.95091324200913241</v>
      </c>
      <c r="E121" s="28">
        <v>0.6</v>
      </c>
      <c r="F121" s="28">
        <v>85.714285714285708</v>
      </c>
      <c r="G121" s="28">
        <v>10.220000000000001</v>
      </c>
      <c r="H121" s="29">
        <v>10.763333333333334</v>
      </c>
      <c r="I121" s="19">
        <v>11.363333333333333</v>
      </c>
      <c r="J121" s="30">
        <v>0.94719859196245237</v>
      </c>
      <c r="K121" s="19">
        <v>85.714285714285708</v>
      </c>
      <c r="L121" s="27">
        <v>1</v>
      </c>
      <c r="M121" s="27">
        <v>0.95091324200913241</v>
      </c>
      <c r="N121" s="31">
        <v>0.90070368390950095</v>
      </c>
      <c r="O121" s="31">
        <v>0.86252014617331807</v>
      </c>
      <c r="P121" s="32">
        <v>15709.22</v>
      </c>
      <c r="Q121" s="32">
        <v>17.932899543378994</v>
      </c>
      <c r="R121" s="32">
        <v>10387.140000000001</v>
      </c>
      <c r="S121" s="32">
        <v>11.857465753424659</v>
      </c>
      <c r="T121" s="33" t="s">
        <v>1195</v>
      </c>
      <c r="U121" s="34" t="s">
        <v>1192</v>
      </c>
    </row>
    <row r="122" spans="1:21">
      <c r="A122" s="35">
        <v>1.0173410404624277</v>
      </c>
      <c r="B122" s="35">
        <v>4.3560606060606064E-2</v>
      </c>
      <c r="C122" s="35">
        <v>1.1363636363636364E-2</v>
      </c>
      <c r="D122" s="35">
        <v>0.95643939393939392</v>
      </c>
      <c r="E122" s="36">
        <v>0.21666666666666667</v>
      </c>
      <c r="F122" s="36">
        <v>58.064516129032256</v>
      </c>
      <c r="G122" s="36">
        <v>9.0933333333333337</v>
      </c>
      <c r="H122" s="37">
        <v>9.01</v>
      </c>
      <c r="I122" s="20">
        <v>9.2266666666666666</v>
      </c>
      <c r="J122" s="38">
        <v>0.97651734104046239</v>
      </c>
      <c r="K122" s="20">
        <v>56.25</v>
      </c>
      <c r="L122" s="35">
        <v>1.032258064516129</v>
      </c>
      <c r="M122" s="35">
        <v>0.95643939393939392</v>
      </c>
      <c r="N122" s="39">
        <v>0.96410802976624332</v>
      </c>
      <c r="O122" s="39">
        <v>0.86247690320872439</v>
      </c>
      <c r="P122" s="40">
        <v>16905.25</v>
      </c>
      <c r="Q122" s="40">
        <v>32.017518939393938</v>
      </c>
      <c r="R122" s="40">
        <v>9286.5999999999985</v>
      </c>
      <c r="S122" s="40">
        <v>17.588257575757574</v>
      </c>
      <c r="T122" s="41" t="s">
        <v>1191</v>
      </c>
      <c r="U122" s="42" t="s">
        <v>1192</v>
      </c>
    </row>
    <row r="123" spans="1:21">
      <c r="A123" s="27">
        <v>0.79716466739367497</v>
      </c>
      <c r="B123" s="27">
        <v>0.18057455540355677</v>
      </c>
      <c r="C123" s="27">
        <v>4.9247606019151846E-2</v>
      </c>
      <c r="D123" s="27">
        <v>0.81942544459644318</v>
      </c>
      <c r="E123" s="28">
        <v>0.81666666666666665</v>
      </c>
      <c r="F123" s="28">
        <v>70.588235294117652</v>
      </c>
      <c r="G123" s="28">
        <v>10.355833333333333</v>
      </c>
      <c r="H123" s="29">
        <v>10.645833333333334</v>
      </c>
      <c r="I123" s="19">
        <v>11.4625</v>
      </c>
      <c r="J123" s="30">
        <v>0.92875318066157764</v>
      </c>
      <c r="K123" s="19">
        <v>80</v>
      </c>
      <c r="L123" s="27">
        <v>0.88235294117647067</v>
      </c>
      <c r="M123" s="27">
        <v>0.81942544459644318</v>
      </c>
      <c r="N123" s="31">
        <v>0.67150940116233004</v>
      </c>
      <c r="O123" s="31">
        <v>0.8623616751740788</v>
      </c>
      <c r="P123" s="32">
        <v>14455.36</v>
      </c>
      <c r="Q123" s="32">
        <v>19.774774281805747</v>
      </c>
      <c r="R123" s="32">
        <v>7089.7599999999984</v>
      </c>
      <c r="S123" s="32">
        <v>9.6987140902872753</v>
      </c>
      <c r="T123" s="33" t="s">
        <v>1193</v>
      </c>
      <c r="U123" s="34" t="s">
        <v>1196</v>
      </c>
    </row>
    <row r="124" spans="1:21">
      <c r="A124" s="35">
        <v>1.0468468468468468</v>
      </c>
      <c r="B124" s="35">
        <v>5.6798623063683308E-2</v>
      </c>
      <c r="C124" s="35">
        <v>1.2048192771084338E-2</v>
      </c>
      <c r="D124" s="35">
        <v>0.94320137693631667</v>
      </c>
      <c r="E124" s="36">
        <v>0</v>
      </c>
      <c r="F124" s="36">
        <v>56.25</v>
      </c>
      <c r="G124" s="36">
        <v>10.328888888888889</v>
      </c>
      <c r="H124" s="37">
        <v>9.8666666666666671</v>
      </c>
      <c r="I124" s="20">
        <v>9.8666666666666671</v>
      </c>
      <c r="J124" s="38">
        <v>1</v>
      </c>
      <c r="K124" s="20">
        <v>56.25</v>
      </c>
      <c r="L124" s="35">
        <v>1</v>
      </c>
      <c r="M124" s="35">
        <v>0.94320137693631667</v>
      </c>
      <c r="N124" s="39">
        <v>0.94320137693631667</v>
      </c>
      <c r="O124" s="39">
        <v>0.86257830658612378</v>
      </c>
      <c r="P124" s="40">
        <v>19014.32</v>
      </c>
      <c r="Q124" s="40">
        <v>32.726884681583478</v>
      </c>
      <c r="R124" s="40">
        <v>9165.39</v>
      </c>
      <c r="S124" s="40">
        <v>15.775197934595523</v>
      </c>
      <c r="T124" s="41" t="s">
        <v>1193</v>
      </c>
      <c r="U124" s="42" t="s">
        <v>1192</v>
      </c>
    </row>
    <row r="125" spans="1:21">
      <c r="A125" s="27">
        <v>0.94550063371356152</v>
      </c>
      <c r="B125" s="27">
        <v>5.0938337801608578E-2</v>
      </c>
      <c r="C125" s="27">
        <v>1.2064343163538873E-2</v>
      </c>
      <c r="D125" s="27">
        <v>0.94906166219839139</v>
      </c>
      <c r="E125" s="28">
        <v>0.28333333333333333</v>
      </c>
      <c r="F125" s="28">
        <v>83.720930232558146</v>
      </c>
      <c r="G125" s="28">
        <v>8.9105555555555558</v>
      </c>
      <c r="H125" s="29">
        <v>8.9216666666666669</v>
      </c>
      <c r="I125" s="19">
        <v>9.2050000000000001</v>
      </c>
      <c r="J125" s="30">
        <v>0.96921962701430386</v>
      </c>
      <c r="K125" s="19">
        <v>85.714285714285708</v>
      </c>
      <c r="L125" s="27">
        <v>0.97674418604651181</v>
      </c>
      <c r="M125" s="27">
        <v>0.94906166219839139</v>
      </c>
      <c r="N125" s="31">
        <v>0.89845734861579096</v>
      </c>
      <c r="O125" s="31">
        <v>0.86248668946072593</v>
      </c>
      <c r="P125" s="32">
        <v>14109.13</v>
      </c>
      <c r="Q125" s="32">
        <v>18.913042895442359</v>
      </c>
      <c r="R125" s="32">
        <v>7922.01</v>
      </c>
      <c r="S125" s="32">
        <v>10.619316353887399</v>
      </c>
      <c r="T125" s="33" t="s">
        <v>1195</v>
      </c>
      <c r="U125" s="34" t="s">
        <v>1192</v>
      </c>
    </row>
    <row r="126" spans="1:21">
      <c r="A126" s="35">
        <v>1.1736434108527132</v>
      </c>
      <c r="B126" s="35">
        <v>3.9630118890356669E-2</v>
      </c>
      <c r="C126" s="35">
        <v>1.1889035667107001E-2</v>
      </c>
      <c r="D126" s="35">
        <v>0.96036988110964328</v>
      </c>
      <c r="E126" s="36">
        <v>0.28333333333333333</v>
      </c>
      <c r="F126" s="36">
        <v>72</v>
      </c>
      <c r="G126" s="36">
        <v>10.513888888888889</v>
      </c>
      <c r="H126" s="37">
        <v>8.4958333333333336</v>
      </c>
      <c r="I126" s="20">
        <v>8.7791666666666668</v>
      </c>
      <c r="J126" s="38">
        <v>0.96772662553393451</v>
      </c>
      <c r="K126" s="20">
        <v>73.469387755102048</v>
      </c>
      <c r="L126" s="35">
        <v>0.97999999999999987</v>
      </c>
      <c r="M126" s="35">
        <v>0.96036988110964328</v>
      </c>
      <c r="N126" s="39">
        <v>0.91078799422444756</v>
      </c>
      <c r="O126" s="39">
        <v>0.86244576720912736</v>
      </c>
      <c r="P126" s="40">
        <v>15678.66</v>
      </c>
      <c r="Q126" s="40">
        <v>20.711571994715985</v>
      </c>
      <c r="R126" s="40">
        <v>11335.23</v>
      </c>
      <c r="S126" s="40">
        <v>14.973883751651254</v>
      </c>
      <c r="T126" s="41" t="s">
        <v>1191</v>
      </c>
      <c r="U126" s="42" t="s">
        <v>1192</v>
      </c>
    </row>
    <row r="127" spans="1:21">
      <c r="A127" s="27">
        <v>1.0747252747252747</v>
      </c>
      <c r="B127" s="27">
        <v>4.4989775051124746E-2</v>
      </c>
      <c r="C127" s="27">
        <v>1.8404907975460124E-2</v>
      </c>
      <c r="D127" s="27">
        <v>0.95501022494887522</v>
      </c>
      <c r="E127" s="28">
        <v>0.7</v>
      </c>
      <c r="F127" s="28">
        <v>58.064516129032256</v>
      </c>
      <c r="G127" s="28">
        <v>8.4216666666666669</v>
      </c>
      <c r="H127" s="29">
        <v>7.3888888888888884</v>
      </c>
      <c r="I127" s="19">
        <v>8.0888888888888886</v>
      </c>
      <c r="J127" s="30">
        <v>0.91346153846153844</v>
      </c>
      <c r="K127" s="19">
        <v>56.25</v>
      </c>
      <c r="L127" s="27">
        <v>1.032258064516129</v>
      </c>
      <c r="M127" s="27">
        <v>0.95501022494887522</v>
      </c>
      <c r="N127" s="31">
        <v>0.9005059193066316</v>
      </c>
      <c r="O127" s="31">
        <v>0.86239070772505522</v>
      </c>
      <c r="P127" s="32">
        <v>15151.95</v>
      </c>
      <c r="Q127" s="32">
        <v>30.985582822085892</v>
      </c>
      <c r="R127" s="32">
        <v>8919.239999999998</v>
      </c>
      <c r="S127" s="32">
        <v>18.239754601226991</v>
      </c>
      <c r="T127" s="33" t="s">
        <v>1193</v>
      </c>
      <c r="U127" s="34" t="s">
        <v>1192</v>
      </c>
    </row>
    <row r="128" spans="1:21">
      <c r="A128" s="35">
        <v>0.75774971297359361</v>
      </c>
      <c r="B128" s="35">
        <v>6.8181818181818177E-2</v>
      </c>
      <c r="C128" s="35">
        <v>1.6666666666666666E-2</v>
      </c>
      <c r="D128" s="35">
        <v>0.93181818181818177</v>
      </c>
      <c r="E128" s="36">
        <v>0.73333333333333328</v>
      </c>
      <c r="F128" s="36">
        <v>81.818181818181813</v>
      </c>
      <c r="G128" s="36">
        <v>8.0666666666666664</v>
      </c>
      <c r="H128" s="37">
        <v>9.4283333333333346</v>
      </c>
      <c r="I128" s="20">
        <v>10.161666666666667</v>
      </c>
      <c r="J128" s="38">
        <v>0.92783336066918165</v>
      </c>
      <c r="K128" s="20">
        <v>85.714285714285708</v>
      </c>
      <c r="L128" s="35">
        <v>0.95454545454545459</v>
      </c>
      <c r="M128" s="35">
        <v>0.93181818181818177</v>
      </c>
      <c r="N128" s="39">
        <v>0.82527326811587343</v>
      </c>
      <c r="O128" s="39">
        <v>0.86234724682245367</v>
      </c>
      <c r="P128" s="40">
        <v>11506.02</v>
      </c>
      <c r="Q128" s="40">
        <v>17.433363636363637</v>
      </c>
      <c r="R128" s="40">
        <v>8149.989999999998</v>
      </c>
      <c r="S128" s="40">
        <v>12.348469696969694</v>
      </c>
      <c r="T128" s="41" t="s">
        <v>1193</v>
      </c>
      <c r="U128" s="42" t="s">
        <v>1194</v>
      </c>
    </row>
    <row r="129" spans="1:21">
      <c r="A129" s="27">
        <v>0.94252873563218387</v>
      </c>
      <c r="B129" s="27">
        <v>3.7940379403794036E-2</v>
      </c>
      <c r="C129" s="27">
        <v>9.485094850948509E-3</v>
      </c>
      <c r="D129" s="27">
        <v>0.96205962059620598</v>
      </c>
      <c r="E129" s="28">
        <v>0.6</v>
      </c>
      <c r="F129" s="28">
        <v>67.924528301886795</v>
      </c>
      <c r="G129" s="28">
        <v>10.865</v>
      </c>
      <c r="H129" s="29">
        <v>10.057500000000001</v>
      </c>
      <c r="I129" s="19">
        <v>10.657500000000001</v>
      </c>
      <c r="J129" s="30">
        <v>0.94370161857846591</v>
      </c>
      <c r="K129" s="19">
        <v>73.469387755102048</v>
      </c>
      <c r="L129" s="27">
        <v>0.92452830188679236</v>
      </c>
      <c r="M129" s="27">
        <v>0.96205962059620598</v>
      </c>
      <c r="N129" s="31">
        <v>0.8393766761350111</v>
      </c>
      <c r="O129" s="31">
        <v>0.86238956871595429</v>
      </c>
      <c r="P129" s="32">
        <v>16803.419999999998</v>
      </c>
      <c r="Q129" s="32">
        <v>22.768861788617883</v>
      </c>
      <c r="R129" s="32">
        <v>10901.480000000003</v>
      </c>
      <c r="S129" s="32">
        <v>14.771653116531169</v>
      </c>
      <c r="T129" s="33" t="s">
        <v>1195</v>
      </c>
      <c r="U129" s="34" t="s">
        <v>1194</v>
      </c>
    </row>
    <row r="130" spans="1:21">
      <c r="A130" s="35">
        <v>0.91500664010624166</v>
      </c>
      <c r="B130" s="35">
        <v>8.9985486211901305E-2</v>
      </c>
      <c r="C130" s="35">
        <v>3.7735849056603772E-2</v>
      </c>
      <c r="D130" s="35">
        <v>0.91001451378809872</v>
      </c>
      <c r="E130" s="36">
        <v>0.33333333333333331</v>
      </c>
      <c r="F130" s="36">
        <v>64.285714285714292</v>
      </c>
      <c r="G130" s="36">
        <v>10.717777777777778</v>
      </c>
      <c r="H130" s="37">
        <v>11.589166666666666</v>
      </c>
      <c r="I130" s="20">
        <v>11.922499999999999</v>
      </c>
      <c r="J130" s="38">
        <v>0.97204165792968467</v>
      </c>
      <c r="K130" s="20">
        <v>63.157894736842103</v>
      </c>
      <c r="L130" s="35">
        <v>1.017857142857143</v>
      </c>
      <c r="M130" s="35">
        <v>0.91001451378809872</v>
      </c>
      <c r="N130" s="39">
        <v>0.90036794559270694</v>
      </c>
      <c r="O130" s="39">
        <v>0.8624158691646181</v>
      </c>
      <c r="P130" s="40">
        <v>17896.97</v>
      </c>
      <c r="Q130" s="40">
        <v>25.975283018867927</v>
      </c>
      <c r="R130" s="40">
        <v>10114.259999999998</v>
      </c>
      <c r="S130" s="40">
        <v>14.679622641509432</v>
      </c>
      <c r="T130" s="41" t="s">
        <v>1191</v>
      </c>
      <c r="U130" s="42" t="s">
        <v>1192</v>
      </c>
    </row>
    <row r="131" spans="1:21">
      <c r="A131" s="27">
        <v>0.83389830508474572</v>
      </c>
      <c r="B131" s="27">
        <v>0.11788617886178862</v>
      </c>
      <c r="C131" s="27">
        <v>2.5745257452574527E-2</v>
      </c>
      <c r="D131" s="27">
        <v>0.88211382113821135</v>
      </c>
      <c r="E131" s="28">
        <v>0.95</v>
      </c>
      <c r="F131" s="28">
        <v>76.59574468085107</v>
      </c>
      <c r="G131" s="28">
        <v>9.6349999999999998</v>
      </c>
      <c r="H131" s="29">
        <v>9.375</v>
      </c>
      <c r="I131" s="19">
        <v>10.324999999999999</v>
      </c>
      <c r="J131" s="30">
        <v>0.90799031476997583</v>
      </c>
      <c r="K131" s="19">
        <v>85.714285714285708</v>
      </c>
      <c r="L131" s="27">
        <v>0.89361702127659592</v>
      </c>
      <c r="M131" s="27">
        <v>0.88211382113821135</v>
      </c>
      <c r="N131" s="31">
        <v>0.71574327355246159</v>
      </c>
      <c r="O131" s="31">
        <v>0.86237244573621086</v>
      </c>
      <c r="P131" s="32">
        <v>14407.73</v>
      </c>
      <c r="Q131" s="32">
        <v>19.522669376693766</v>
      </c>
      <c r="R131" s="32">
        <v>7010.16</v>
      </c>
      <c r="S131" s="32">
        <v>9.4988617886178854</v>
      </c>
      <c r="T131" s="33" t="s">
        <v>1193</v>
      </c>
      <c r="U131" s="34" t="s">
        <v>1194</v>
      </c>
    </row>
    <row r="132" spans="1:21">
      <c r="A132" s="35">
        <v>0.79540229885057467</v>
      </c>
      <c r="B132" s="35">
        <v>7.6589595375722547E-2</v>
      </c>
      <c r="C132" s="35">
        <v>3.0346820809248554E-2</v>
      </c>
      <c r="D132" s="35">
        <v>0.92341040462427748</v>
      </c>
      <c r="E132" s="36">
        <v>0.3</v>
      </c>
      <c r="F132" s="36">
        <v>78.260869565217391</v>
      </c>
      <c r="G132" s="36">
        <v>8.8422222222222224</v>
      </c>
      <c r="H132" s="37">
        <v>9.85</v>
      </c>
      <c r="I132" s="20">
        <v>10.15</v>
      </c>
      <c r="J132" s="38">
        <v>0.97044334975369451</v>
      </c>
      <c r="K132" s="20">
        <v>85.714285714285708</v>
      </c>
      <c r="L132" s="35">
        <v>0.91304347826086962</v>
      </c>
      <c r="M132" s="35">
        <v>0.92341040462427748</v>
      </c>
      <c r="N132" s="39">
        <v>0.81819422658612895</v>
      </c>
      <c r="O132" s="39">
        <v>0.86254040584180502</v>
      </c>
      <c r="P132" s="40">
        <v>12902.7</v>
      </c>
      <c r="Q132" s="40">
        <v>18.645520231213872</v>
      </c>
      <c r="R132" s="40">
        <v>7846.3099999999977</v>
      </c>
      <c r="S132" s="40">
        <v>11.33859826589595</v>
      </c>
      <c r="T132" s="41" t="s">
        <v>1195</v>
      </c>
      <c r="U132" s="42" t="s">
        <v>1194</v>
      </c>
    </row>
    <row r="133" spans="1:21">
      <c r="A133" s="27">
        <v>0.77482269503546097</v>
      </c>
      <c r="B133" s="27">
        <v>8.6956521739130432E-2</v>
      </c>
      <c r="C133" s="27">
        <v>2.5171624713958809E-2</v>
      </c>
      <c r="D133" s="27">
        <v>0.91304347826086951</v>
      </c>
      <c r="E133" s="28">
        <v>0.8</v>
      </c>
      <c r="F133" s="28">
        <v>52.941176470588232</v>
      </c>
      <c r="G133" s="28">
        <v>8.2544444444444451</v>
      </c>
      <c r="H133" s="29">
        <v>9.2266666666666666</v>
      </c>
      <c r="I133" s="19">
        <v>10.026666666666667</v>
      </c>
      <c r="J133" s="30">
        <v>0.92021276595744672</v>
      </c>
      <c r="K133" s="19">
        <v>56.25</v>
      </c>
      <c r="L133" s="27">
        <v>0.94117647058823528</v>
      </c>
      <c r="M133" s="27">
        <v>0.91304347826086951</v>
      </c>
      <c r="N133" s="31">
        <v>0.79077107253632239</v>
      </c>
      <c r="O133" s="31">
        <v>0.86259126155196064</v>
      </c>
      <c r="P133" s="32">
        <v>13344.36</v>
      </c>
      <c r="Q133" s="32">
        <v>30.536292906178492</v>
      </c>
      <c r="R133" s="32">
        <v>7500.8099999999977</v>
      </c>
      <c r="S133" s="32">
        <v>17.164324942791758</v>
      </c>
      <c r="T133" s="33" t="s">
        <v>1195</v>
      </c>
      <c r="U133" s="34" t="s">
        <v>1194</v>
      </c>
    </row>
    <row r="134" spans="1:21">
      <c r="A134" s="35">
        <v>0.92173913043478262</v>
      </c>
      <c r="B134" s="35">
        <v>5.1886792452830191E-2</v>
      </c>
      <c r="C134" s="35">
        <v>1.10062893081761E-2</v>
      </c>
      <c r="D134" s="35">
        <v>0.94811320754716977</v>
      </c>
      <c r="E134" s="36">
        <v>0.43333333333333335</v>
      </c>
      <c r="F134" s="36">
        <v>78.260869565217391</v>
      </c>
      <c r="G134" s="36">
        <v>8.1266666666666669</v>
      </c>
      <c r="H134" s="37">
        <v>8.1916666666666664</v>
      </c>
      <c r="I134" s="20">
        <v>8.625</v>
      </c>
      <c r="J134" s="38">
        <v>0.94975845410628013</v>
      </c>
      <c r="K134" s="20">
        <v>80</v>
      </c>
      <c r="L134" s="35">
        <v>0.97826086956521741</v>
      </c>
      <c r="M134" s="35">
        <v>0.94811320754716977</v>
      </c>
      <c r="N134" s="39">
        <v>0.88090291400649134</v>
      </c>
      <c r="O134" s="39">
        <v>0.86267371871500975</v>
      </c>
      <c r="P134" s="40">
        <v>13010.99</v>
      </c>
      <c r="Q134" s="40">
        <v>20.45753144654088</v>
      </c>
      <c r="R134" s="40">
        <v>7669.8000000000011</v>
      </c>
      <c r="S134" s="40">
        <v>12.059433962264153</v>
      </c>
      <c r="T134" s="41" t="s">
        <v>1195</v>
      </c>
      <c r="U134" s="42" t="s">
        <v>1192</v>
      </c>
    </row>
    <row r="135" spans="1:21">
      <c r="A135" s="27">
        <v>1.0605095541401275</v>
      </c>
      <c r="B135" s="27">
        <v>3.4534534534534533E-2</v>
      </c>
      <c r="C135" s="27">
        <v>6.006006006006006E-3</v>
      </c>
      <c r="D135" s="27">
        <v>0.96546546546546541</v>
      </c>
      <c r="E135" s="28">
        <v>0.25</v>
      </c>
      <c r="F135" s="28">
        <v>56.25</v>
      </c>
      <c r="G135" s="28">
        <v>11.84</v>
      </c>
      <c r="H135" s="29">
        <v>10.914444444444445</v>
      </c>
      <c r="I135" s="19">
        <v>11.164444444444445</v>
      </c>
      <c r="J135" s="30">
        <v>0.97760748407643316</v>
      </c>
      <c r="K135" s="19">
        <v>56.25</v>
      </c>
      <c r="L135" s="27">
        <v>1</v>
      </c>
      <c r="M135" s="27">
        <v>0.96546546546546541</v>
      </c>
      <c r="N135" s="31">
        <v>0.94384626465637611</v>
      </c>
      <c r="O135" s="31">
        <v>0.86265276561697357</v>
      </c>
      <c r="P135" s="32">
        <v>20955.919999999998</v>
      </c>
      <c r="Q135" s="32">
        <v>31.465345345345344</v>
      </c>
      <c r="R135" s="32">
        <v>11892.18</v>
      </c>
      <c r="S135" s="32">
        <v>17.856126126126128</v>
      </c>
      <c r="T135" s="33" t="s">
        <v>1195</v>
      </c>
      <c r="U135" s="34" t="s">
        <v>1192</v>
      </c>
    </row>
    <row r="136" spans="1:21">
      <c r="A136" s="35">
        <v>0.87688734030197446</v>
      </c>
      <c r="B136" s="35">
        <v>6.0927152317880796E-2</v>
      </c>
      <c r="C136" s="35">
        <v>1.456953642384106E-2</v>
      </c>
      <c r="D136" s="35">
        <v>0.93907284768211918</v>
      </c>
      <c r="E136" s="36">
        <v>0.3</v>
      </c>
      <c r="F136" s="36">
        <v>72</v>
      </c>
      <c r="G136" s="36">
        <v>10.486111111111111</v>
      </c>
      <c r="H136" s="37">
        <v>11.419166666666666</v>
      </c>
      <c r="I136" s="20">
        <v>11.719166666666666</v>
      </c>
      <c r="J136" s="38">
        <v>0.97440091018985986</v>
      </c>
      <c r="K136" s="20">
        <v>73.469387755102048</v>
      </c>
      <c r="L136" s="35">
        <v>0.97999999999999987</v>
      </c>
      <c r="M136" s="35">
        <v>0.93907284768211918</v>
      </c>
      <c r="N136" s="39">
        <v>0.89673276876571961</v>
      </c>
      <c r="O136" s="39">
        <v>0.86255933236146209</v>
      </c>
      <c r="P136" s="40">
        <v>16148.7</v>
      </c>
      <c r="Q136" s="40">
        <v>21.389006622516558</v>
      </c>
      <c r="R136" s="40">
        <v>11064.02</v>
      </c>
      <c r="S136" s="40">
        <v>14.654331125827815</v>
      </c>
      <c r="T136" s="41" t="s">
        <v>1191</v>
      </c>
      <c r="U136" s="42" t="s">
        <v>1192</v>
      </c>
    </row>
    <row r="137" spans="1:21">
      <c r="A137" s="27">
        <v>0.8571428571428571</v>
      </c>
      <c r="B137" s="27">
        <v>9.3650793650793651E-2</v>
      </c>
      <c r="C137" s="27">
        <v>3.0158730158730159E-2</v>
      </c>
      <c r="D137" s="27">
        <v>0.90634920634920635</v>
      </c>
      <c r="E137" s="28">
        <v>0.31666666666666665</v>
      </c>
      <c r="F137" s="28">
        <v>57.142857142857146</v>
      </c>
      <c r="G137" s="28">
        <v>11.025</v>
      </c>
      <c r="H137" s="29">
        <v>11.320833333333333</v>
      </c>
      <c r="I137" s="19">
        <v>11.637499999999999</v>
      </c>
      <c r="J137" s="30">
        <v>0.97278911564625847</v>
      </c>
      <c r="K137" s="19">
        <v>63.157894736842103</v>
      </c>
      <c r="L137" s="27">
        <v>0.90476190476190488</v>
      </c>
      <c r="M137" s="27">
        <v>0.90634920634920635</v>
      </c>
      <c r="N137" s="31">
        <v>0.79771648644340587</v>
      </c>
      <c r="O137" s="31">
        <v>0.86251996204302395</v>
      </c>
      <c r="P137" s="32">
        <v>18328.650000000001</v>
      </c>
      <c r="Q137" s="32">
        <v>29.093095238095241</v>
      </c>
      <c r="R137" s="32">
        <v>7857.0399999999972</v>
      </c>
      <c r="S137" s="32">
        <v>12.471492063492059</v>
      </c>
      <c r="T137" s="33" t="s">
        <v>1191</v>
      </c>
      <c r="U137" s="34" t="s">
        <v>1194</v>
      </c>
    </row>
    <row r="138" spans="1:21">
      <c r="A138" s="35">
        <v>1.0194410692588092</v>
      </c>
      <c r="B138" s="35">
        <v>6.197854588796186E-2</v>
      </c>
      <c r="C138" s="35">
        <v>1.6686531585220502E-2</v>
      </c>
      <c r="D138" s="35">
        <v>0.93802145411203819</v>
      </c>
      <c r="E138" s="36">
        <v>0.11666666666666667</v>
      </c>
      <c r="F138" s="36">
        <v>78.260869565217391</v>
      </c>
      <c r="G138" s="36">
        <v>10.720555555555556</v>
      </c>
      <c r="H138" s="37">
        <v>9.4849999999999994</v>
      </c>
      <c r="I138" s="20">
        <v>9.6016666666666666</v>
      </c>
      <c r="J138" s="38">
        <v>0.98784933171324418</v>
      </c>
      <c r="K138" s="20">
        <v>85.714285714285708</v>
      </c>
      <c r="L138" s="35">
        <v>0.91304347826086962</v>
      </c>
      <c r="M138" s="35">
        <v>0.93802145411203819</v>
      </c>
      <c r="N138" s="39">
        <v>0.84604787817923977</v>
      </c>
      <c r="O138" s="39">
        <v>0.86259470653621861</v>
      </c>
      <c r="P138" s="40">
        <v>15443.56</v>
      </c>
      <c r="Q138" s="40">
        <v>18.407103694874852</v>
      </c>
      <c r="R138" s="40">
        <v>9926.3900000000012</v>
      </c>
      <c r="S138" s="40">
        <v>11.831215733015496</v>
      </c>
      <c r="T138" s="41" t="s">
        <v>1195</v>
      </c>
      <c r="U138" s="42" t="s">
        <v>1194</v>
      </c>
    </row>
    <row r="139" spans="1:21">
      <c r="A139" s="27">
        <v>1.0304232804232805</v>
      </c>
      <c r="B139" s="27">
        <v>5.6482670089858793E-2</v>
      </c>
      <c r="C139" s="27">
        <v>1.668806161745828E-2</v>
      </c>
      <c r="D139" s="27">
        <v>0.94351732991014126</v>
      </c>
      <c r="E139" s="28">
        <v>0</v>
      </c>
      <c r="F139" s="28">
        <v>58.064516129032256</v>
      </c>
      <c r="G139" s="28">
        <v>13.41611111111111</v>
      </c>
      <c r="H139" s="29">
        <v>11.97</v>
      </c>
      <c r="I139" s="19">
        <v>11.97</v>
      </c>
      <c r="J139" s="30">
        <v>1</v>
      </c>
      <c r="K139" s="19">
        <v>63.157894736842103</v>
      </c>
      <c r="L139" s="27">
        <v>0.91935483870967738</v>
      </c>
      <c r="M139" s="27">
        <v>0.94351732991014126</v>
      </c>
      <c r="N139" s="31">
        <v>0.86742722265932337</v>
      </c>
      <c r="O139" s="31">
        <v>0.8626138137283168</v>
      </c>
      <c r="P139" s="32">
        <v>21726.47</v>
      </c>
      <c r="Q139" s="32">
        <v>27.890205391527601</v>
      </c>
      <c r="R139" s="32">
        <v>11872.14</v>
      </c>
      <c r="S139" s="32">
        <v>15.240231065468549</v>
      </c>
      <c r="T139" s="33" t="s">
        <v>1195</v>
      </c>
      <c r="U139" s="34" t="s">
        <v>1192</v>
      </c>
    </row>
    <row r="140" spans="1:21">
      <c r="A140" s="35">
        <v>0.88412698412698409</v>
      </c>
      <c r="B140" s="35">
        <v>3.949730700179533E-2</v>
      </c>
      <c r="C140" s="35">
        <v>1.0771992818671455E-2</v>
      </c>
      <c r="D140" s="35">
        <v>0.96050269299820468</v>
      </c>
      <c r="E140" s="36">
        <v>0.53333333333333333</v>
      </c>
      <c r="F140" s="36">
        <v>67.924528301886795</v>
      </c>
      <c r="G140" s="36">
        <v>8.200277777777778</v>
      </c>
      <c r="H140" s="37">
        <v>8.0416666666666661</v>
      </c>
      <c r="I140" s="20">
        <v>8.5749999999999993</v>
      </c>
      <c r="J140" s="38">
        <v>0.93780369290573373</v>
      </c>
      <c r="K140" s="20">
        <v>73.469387755102048</v>
      </c>
      <c r="L140" s="35">
        <v>0.92452830188679236</v>
      </c>
      <c r="M140" s="35">
        <v>0.96050269299820468</v>
      </c>
      <c r="N140" s="39">
        <v>0.83278086140455287</v>
      </c>
      <c r="O140" s="39">
        <v>0.86260824909371447</v>
      </c>
      <c r="P140" s="40">
        <v>11990.59</v>
      </c>
      <c r="Q140" s="40">
        <v>21.52709156193896</v>
      </c>
      <c r="R140" s="40">
        <v>7838.4199999999983</v>
      </c>
      <c r="S140" s="40">
        <v>14.072567324955113</v>
      </c>
      <c r="T140" s="41" t="s">
        <v>1195</v>
      </c>
      <c r="U140" s="42" t="s">
        <v>1194</v>
      </c>
    </row>
    <row r="141" spans="1:21">
      <c r="A141" s="27">
        <v>0.9397260273972603</v>
      </c>
      <c r="B141" s="27">
        <v>6.1224489795918366E-2</v>
      </c>
      <c r="C141" s="27">
        <v>1.4577259475218658E-2</v>
      </c>
      <c r="D141" s="27">
        <v>0.93877551020408168</v>
      </c>
      <c r="E141" s="28">
        <v>0.26666666666666666</v>
      </c>
      <c r="F141" s="28">
        <v>62.068965517241381</v>
      </c>
      <c r="G141" s="28">
        <v>11.052222222222222</v>
      </c>
      <c r="H141" s="29">
        <v>11.291666666666666</v>
      </c>
      <c r="I141" s="19">
        <v>11.558333333333334</v>
      </c>
      <c r="J141" s="30">
        <v>0.97692862292718086</v>
      </c>
      <c r="K141" s="19">
        <v>63.157894736842103</v>
      </c>
      <c r="L141" s="27">
        <v>0.98275862068965525</v>
      </c>
      <c r="M141" s="27">
        <v>0.93877551020408168</v>
      </c>
      <c r="N141" s="31">
        <v>0.90130431010382428</v>
      </c>
      <c r="O141" s="31">
        <v>0.86264277153316948</v>
      </c>
      <c r="P141" s="32">
        <v>17847.560000000001</v>
      </c>
      <c r="Q141" s="32">
        <v>26.016851311953356</v>
      </c>
      <c r="R141" s="32">
        <v>11542.439999999999</v>
      </c>
      <c r="S141" s="32">
        <v>16.825714285714284</v>
      </c>
      <c r="T141" s="33" t="s">
        <v>1191</v>
      </c>
      <c r="U141" s="34" t="s">
        <v>1192</v>
      </c>
    </row>
    <row r="142" spans="1:21">
      <c r="A142" s="35">
        <v>1.123943661971831</v>
      </c>
      <c r="B142" s="35">
        <v>5.1378446115288218E-2</v>
      </c>
      <c r="C142" s="35">
        <v>1.0025062656641603E-2</v>
      </c>
      <c r="D142" s="35">
        <v>0.94862155388471181</v>
      </c>
      <c r="E142" s="36">
        <v>0</v>
      </c>
      <c r="F142" s="36">
        <v>73.469387755102048</v>
      </c>
      <c r="G142" s="36">
        <v>10.861666666666666</v>
      </c>
      <c r="H142" s="37">
        <v>9.6638888888888896</v>
      </c>
      <c r="I142" s="20">
        <v>9.6638888888888896</v>
      </c>
      <c r="J142" s="38">
        <v>1</v>
      </c>
      <c r="K142" s="20">
        <v>73.469387755102048</v>
      </c>
      <c r="L142" s="35">
        <v>1</v>
      </c>
      <c r="M142" s="35">
        <v>0.94862155388471181</v>
      </c>
      <c r="N142" s="39">
        <v>0.94862155388471181</v>
      </c>
      <c r="O142" s="39">
        <v>0.8625979725313494</v>
      </c>
      <c r="P142" s="40">
        <v>18301.400000000001</v>
      </c>
      <c r="Q142" s="40">
        <v>22.934085213032585</v>
      </c>
      <c r="R142" s="40">
        <v>9983.66</v>
      </c>
      <c r="S142" s="40">
        <v>12.510852130325814</v>
      </c>
      <c r="T142" s="41" t="s">
        <v>1191</v>
      </c>
      <c r="U142" s="42" t="s">
        <v>1192</v>
      </c>
    </row>
    <row r="143" spans="1:21">
      <c r="A143" s="27">
        <v>1.003118503118503</v>
      </c>
      <c r="B143" s="27">
        <v>0.11191709844559586</v>
      </c>
      <c r="C143" s="27">
        <v>2.7979274611398965E-2</v>
      </c>
      <c r="D143" s="27">
        <v>0.88808290155440417</v>
      </c>
      <c r="E143" s="28">
        <v>0.16666666666666666</v>
      </c>
      <c r="F143" s="28">
        <v>75</v>
      </c>
      <c r="G143" s="28">
        <v>12.866666666666667</v>
      </c>
      <c r="H143" s="29">
        <v>11.056666666666667</v>
      </c>
      <c r="I143" s="19">
        <v>11.223333333333333</v>
      </c>
      <c r="J143" s="30">
        <v>0.9851499851499852</v>
      </c>
      <c r="K143" s="19">
        <v>85.714285714285708</v>
      </c>
      <c r="L143" s="27">
        <v>0.87500000000000011</v>
      </c>
      <c r="M143" s="27">
        <v>0.88808290155440417</v>
      </c>
      <c r="N143" s="31">
        <v>0.76553300011849246</v>
      </c>
      <c r="O143" s="31">
        <v>0.86249817719335253</v>
      </c>
      <c r="P143" s="32">
        <v>18033.5</v>
      </c>
      <c r="Q143" s="32">
        <v>18.68756476683938</v>
      </c>
      <c r="R143" s="32">
        <v>10158.07</v>
      </c>
      <c r="S143" s="32">
        <v>10.526497409326424</v>
      </c>
      <c r="T143" s="33" t="s">
        <v>1191</v>
      </c>
      <c r="U143" s="34" t="s">
        <v>1194</v>
      </c>
    </row>
    <row r="144" spans="1:21">
      <c r="A144" s="35">
        <v>0.91309255079006768</v>
      </c>
      <c r="B144" s="35">
        <v>0.15451174289245984</v>
      </c>
      <c r="C144" s="35">
        <v>2.843016069221261E-2</v>
      </c>
      <c r="D144" s="35">
        <v>0.84548825710754016</v>
      </c>
      <c r="E144" s="36">
        <v>0.45</v>
      </c>
      <c r="F144" s="36">
        <v>80</v>
      </c>
      <c r="G144" s="36">
        <v>10.112500000000001</v>
      </c>
      <c r="H144" s="37">
        <v>9.8866666666666667</v>
      </c>
      <c r="I144" s="20">
        <v>10.336666666666666</v>
      </c>
      <c r="J144" s="38">
        <v>0.95646565623992263</v>
      </c>
      <c r="K144" s="20">
        <v>85.714285714285708</v>
      </c>
      <c r="L144" s="35">
        <v>0.93333333333333335</v>
      </c>
      <c r="M144" s="35">
        <v>0.84548825710754016</v>
      </c>
      <c r="N144" s="39">
        <v>0.75476844863234438</v>
      </c>
      <c r="O144" s="39">
        <v>0.86261079644663341</v>
      </c>
      <c r="P144" s="40">
        <v>15697.31</v>
      </c>
      <c r="Q144" s="40">
        <v>19.403349814585908</v>
      </c>
      <c r="R144" s="40">
        <v>6299.7199999999993</v>
      </c>
      <c r="S144" s="40">
        <v>7.7870457354758953</v>
      </c>
      <c r="T144" s="41" t="s">
        <v>1193</v>
      </c>
      <c r="U144" s="42" t="s">
        <v>1194</v>
      </c>
    </row>
    <row r="145" spans="1:21">
      <c r="A145" s="27">
        <v>0.89339513325608344</v>
      </c>
      <c r="B145" s="27">
        <v>0.18028534370946822</v>
      </c>
      <c r="C145" s="27">
        <v>4.5395590142671853E-2</v>
      </c>
      <c r="D145" s="27">
        <v>0.81971465629053175</v>
      </c>
      <c r="E145" s="28">
        <v>0.35</v>
      </c>
      <c r="F145" s="28">
        <v>78.260869565217391</v>
      </c>
      <c r="G145" s="28">
        <v>9.8516666666666666</v>
      </c>
      <c r="H145" s="29">
        <v>10.4375</v>
      </c>
      <c r="I145" s="19">
        <v>10.7875</v>
      </c>
      <c r="J145" s="30">
        <v>0.96755504055619934</v>
      </c>
      <c r="K145" s="19">
        <v>80</v>
      </c>
      <c r="L145" s="27">
        <v>0.97826086956521741</v>
      </c>
      <c r="M145" s="27">
        <v>0.81971465629053175</v>
      </c>
      <c r="N145" s="31">
        <v>0.77587732908752916</v>
      </c>
      <c r="O145" s="31">
        <v>0.86273619452548711</v>
      </c>
      <c r="P145" s="32">
        <v>15351.36</v>
      </c>
      <c r="Q145" s="32">
        <v>19.910972762645915</v>
      </c>
      <c r="R145" s="32">
        <v>6729.5400000000009</v>
      </c>
      <c r="S145" s="32">
        <v>8.7283268482490275</v>
      </c>
      <c r="T145" s="33" t="s">
        <v>1193</v>
      </c>
      <c r="U145" s="34" t="s">
        <v>1194</v>
      </c>
    </row>
    <row r="146" spans="1:21">
      <c r="A146" s="35">
        <v>0.94700854700854697</v>
      </c>
      <c r="B146" s="35">
        <v>5.0541516245487361E-2</v>
      </c>
      <c r="C146" s="35">
        <v>1.444043321299639E-2</v>
      </c>
      <c r="D146" s="35">
        <v>0.94945848375451258</v>
      </c>
      <c r="E146" s="36">
        <v>0.81666666666666665</v>
      </c>
      <c r="F146" s="36">
        <v>57.142857142857146</v>
      </c>
      <c r="G146" s="36">
        <v>9.6950000000000003</v>
      </c>
      <c r="H146" s="37">
        <v>9.5833333333333339</v>
      </c>
      <c r="I146" s="20">
        <v>10.4</v>
      </c>
      <c r="J146" s="38">
        <v>0.92147435897435903</v>
      </c>
      <c r="K146" s="20">
        <v>56.25</v>
      </c>
      <c r="L146" s="35">
        <v>1.0158730158730158</v>
      </c>
      <c r="M146" s="35">
        <v>0.94945848375451258</v>
      </c>
      <c r="N146" s="39">
        <v>0.88878897543157465</v>
      </c>
      <c r="O146" s="39">
        <v>0.86283731078327286</v>
      </c>
      <c r="P146" s="40">
        <v>17748.86</v>
      </c>
      <c r="Q146" s="40">
        <v>32.037653429602891</v>
      </c>
      <c r="R146" s="40">
        <v>9072.77</v>
      </c>
      <c r="S146" s="40">
        <v>16.376841155234658</v>
      </c>
      <c r="T146" s="41" t="s">
        <v>1195</v>
      </c>
      <c r="U146" s="42" t="s">
        <v>1192</v>
      </c>
    </row>
    <row r="147" spans="1:21">
      <c r="A147" s="27">
        <v>0.93692509855453354</v>
      </c>
      <c r="B147" s="27">
        <v>4.9088359046283309E-2</v>
      </c>
      <c r="C147" s="27">
        <v>1.2622720897615708E-2</v>
      </c>
      <c r="D147" s="27">
        <v>0.95091164095371672</v>
      </c>
      <c r="E147" s="28">
        <v>0.23333333333333334</v>
      </c>
      <c r="F147" s="28">
        <v>76.59574468085107</v>
      </c>
      <c r="G147" s="28">
        <v>9.3086111111111105</v>
      </c>
      <c r="H147" s="29">
        <v>9.2791666666666668</v>
      </c>
      <c r="I147" s="19">
        <v>9.5124999999999993</v>
      </c>
      <c r="J147" s="30">
        <v>0.97547087166009649</v>
      </c>
      <c r="K147" s="19">
        <v>80</v>
      </c>
      <c r="L147" s="27">
        <v>0.95744680851063835</v>
      </c>
      <c r="M147" s="27">
        <v>0.95091164095371672</v>
      </c>
      <c r="N147" s="31">
        <v>0.88811483675060565</v>
      </c>
      <c r="O147" s="31">
        <v>0.86280706408787866</v>
      </c>
      <c r="P147" s="32">
        <v>15200.98</v>
      </c>
      <c r="Q147" s="32">
        <v>21.319747545582047</v>
      </c>
      <c r="R147" s="32">
        <v>8709.4000000000015</v>
      </c>
      <c r="S147" s="32">
        <v>12.215147265077141</v>
      </c>
      <c r="T147" s="33" t="s">
        <v>1191</v>
      </c>
      <c r="U147" s="34" t="s">
        <v>1192</v>
      </c>
    </row>
    <row r="148" spans="1:21">
      <c r="A148" s="35">
        <v>0.82836879432624111</v>
      </c>
      <c r="B148" s="35">
        <v>5.8219178082191778E-2</v>
      </c>
      <c r="C148" s="35">
        <v>1.1986301369863013E-2</v>
      </c>
      <c r="D148" s="35">
        <v>0.94178082191780821</v>
      </c>
      <c r="E148" s="36">
        <v>0.98333333333333328</v>
      </c>
      <c r="F148" s="36">
        <v>70.588235294117652</v>
      </c>
      <c r="G148" s="36">
        <v>8.2733333333333334</v>
      </c>
      <c r="H148" s="37">
        <v>8.6125000000000007</v>
      </c>
      <c r="I148" s="20">
        <v>9.5958333333333332</v>
      </c>
      <c r="J148" s="38">
        <v>0.89752496743378207</v>
      </c>
      <c r="K148" s="20">
        <v>73.469387755102048</v>
      </c>
      <c r="L148" s="35">
        <v>0.96078431372549022</v>
      </c>
      <c r="M148" s="35">
        <v>0.94178082191780821</v>
      </c>
      <c r="N148" s="39">
        <v>0.81212388773638289</v>
      </c>
      <c r="O148" s="39">
        <v>0.86277753343132935</v>
      </c>
      <c r="P148" s="40">
        <v>13233.62</v>
      </c>
      <c r="Q148" s="40">
        <v>22.660308219178084</v>
      </c>
      <c r="R148" s="40">
        <v>8057.6399999999976</v>
      </c>
      <c r="S148" s="40">
        <v>13.797328767123284</v>
      </c>
      <c r="T148" s="41" t="s">
        <v>1195</v>
      </c>
      <c r="U148" s="42" t="s">
        <v>1194</v>
      </c>
    </row>
    <row r="149" spans="1:21">
      <c r="A149" s="27">
        <v>0.64008179959100209</v>
      </c>
      <c r="B149" s="27">
        <v>7.3482428115015971E-2</v>
      </c>
      <c r="C149" s="27">
        <v>2.5559105431309903E-2</v>
      </c>
      <c r="D149" s="27">
        <v>0.92651757188498407</v>
      </c>
      <c r="E149" s="28">
        <v>2.85</v>
      </c>
      <c r="F149" s="28">
        <v>80</v>
      </c>
      <c r="G149" s="28">
        <v>7.8250000000000002</v>
      </c>
      <c r="H149" s="29">
        <v>8.56</v>
      </c>
      <c r="I149" s="19">
        <v>11.41</v>
      </c>
      <c r="J149" s="30">
        <v>0.75021910604732689</v>
      </c>
      <c r="K149" s="19">
        <v>85.714285714285708</v>
      </c>
      <c r="L149" s="27">
        <v>0.93333333333333335</v>
      </c>
      <c r="M149" s="27">
        <v>0.92651757188498407</v>
      </c>
      <c r="N149" s="31">
        <v>0.64875177221557989</v>
      </c>
      <c r="O149" s="31">
        <v>0.86283670825106651</v>
      </c>
      <c r="P149" s="32">
        <v>11646.71</v>
      </c>
      <c r="Q149" s="32">
        <v>18.60496805111821</v>
      </c>
      <c r="R149" s="32">
        <v>7130.66</v>
      </c>
      <c r="S149" s="32">
        <v>11.390830670926517</v>
      </c>
      <c r="T149" s="33" t="s">
        <v>1195</v>
      </c>
      <c r="U149" s="34" t="s">
        <v>1196</v>
      </c>
    </row>
    <row r="150" spans="1:21">
      <c r="A150" s="35">
        <v>0.82933333333333337</v>
      </c>
      <c r="B150" s="35">
        <v>5.6270096463022508E-2</v>
      </c>
      <c r="C150" s="35">
        <v>2.0900321543408359E-2</v>
      </c>
      <c r="D150" s="35">
        <v>0.9437299035369775</v>
      </c>
      <c r="E150" s="36">
        <v>0.6166666666666667</v>
      </c>
      <c r="F150" s="36">
        <v>80</v>
      </c>
      <c r="G150" s="36">
        <v>7.7750000000000004</v>
      </c>
      <c r="H150" s="37">
        <v>8.7583333333333329</v>
      </c>
      <c r="I150" s="20">
        <v>9.375</v>
      </c>
      <c r="J150" s="38">
        <v>0.93422222222222218</v>
      </c>
      <c r="K150" s="20">
        <v>80</v>
      </c>
      <c r="L150" s="35">
        <v>1</v>
      </c>
      <c r="M150" s="35">
        <v>0.9437299035369775</v>
      </c>
      <c r="N150" s="39">
        <v>0.88165344765987852</v>
      </c>
      <c r="O150" s="39">
        <v>0.86308709998911959</v>
      </c>
      <c r="P150" s="40">
        <v>12533.6</v>
      </c>
      <c r="Q150" s="40">
        <v>20.150482315112541</v>
      </c>
      <c r="R150" s="40">
        <v>8070.74</v>
      </c>
      <c r="S150" s="40">
        <v>12.975466237942122</v>
      </c>
      <c r="T150" s="41" t="s">
        <v>1195</v>
      </c>
      <c r="U150" s="42" t="s">
        <v>1192</v>
      </c>
    </row>
    <row r="151" spans="1:21">
      <c r="A151" s="27">
        <v>0.84656652360515017</v>
      </c>
      <c r="B151" s="27">
        <v>8.3650190114068435E-2</v>
      </c>
      <c r="C151" s="27">
        <v>1.6476552598225603E-2</v>
      </c>
      <c r="D151" s="27">
        <v>0.91634980988593151</v>
      </c>
      <c r="E151" s="28">
        <v>0.65</v>
      </c>
      <c r="F151" s="28">
        <v>81.818181818181813</v>
      </c>
      <c r="G151" s="28">
        <v>9.6433333333333326</v>
      </c>
      <c r="H151" s="29">
        <v>11</v>
      </c>
      <c r="I151" s="19">
        <v>11.65</v>
      </c>
      <c r="J151" s="30">
        <v>0.94420600858369097</v>
      </c>
      <c r="K151" s="19">
        <v>80</v>
      </c>
      <c r="L151" s="27">
        <v>1.0227272727272727</v>
      </c>
      <c r="M151" s="27">
        <v>0.91634980988593151</v>
      </c>
      <c r="N151" s="31">
        <v>0.88488715546924712</v>
      </c>
      <c r="O151" s="31">
        <v>0.86306535953517249</v>
      </c>
      <c r="P151" s="32">
        <v>15768</v>
      </c>
      <c r="Q151" s="32">
        <v>19.984790874524716</v>
      </c>
      <c r="R151" s="32">
        <v>9899.18</v>
      </c>
      <c r="S151" s="32">
        <v>12.546489226869456</v>
      </c>
      <c r="T151" s="33" t="s">
        <v>1193</v>
      </c>
      <c r="U151" s="34" t="s">
        <v>1192</v>
      </c>
    </row>
    <row r="152" spans="1:21">
      <c r="A152" s="35">
        <v>1.0942796610169492</v>
      </c>
      <c r="B152" s="35">
        <v>3.3881897386253627E-2</v>
      </c>
      <c r="C152" s="35">
        <v>1.2584704743465635E-2</v>
      </c>
      <c r="D152" s="35">
        <v>0.96611810261374642</v>
      </c>
      <c r="E152" s="36">
        <v>0.26666666666666666</v>
      </c>
      <c r="F152" s="36">
        <v>85.714285714285708</v>
      </c>
      <c r="G152" s="36">
        <v>12.051666666666666</v>
      </c>
      <c r="H152" s="37">
        <v>10.746666666666666</v>
      </c>
      <c r="I152" s="20">
        <v>11.013333333333334</v>
      </c>
      <c r="J152" s="38">
        <v>0.97578692493946728</v>
      </c>
      <c r="K152" s="20">
        <v>85.714285714285708</v>
      </c>
      <c r="L152" s="35">
        <v>1</v>
      </c>
      <c r="M152" s="35">
        <v>0.96611810261374642</v>
      </c>
      <c r="N152" s="39">
        <v>0.94272541247782038</v>
      </c>
      <c r="O152" s="39">
        <v>0.86303977712493318</v>
      </c>
      <c r="P152" s="40">
        <v>18931.03</v>
      </c>
      <c r="Q152" s="40">
        <v>18.3262633107454</v>
      </c>
      <c r="R152" s="40">
        <v>12300.800000000003</v>
      </c>
      <c r="S152" s="40">
        <v>11.907841239109393</v>
      </c>
      <c r="T152" s="41" t="s">
        <v>1195</v>
      </c>
      <c r="U152" s="42" t="s">
        <v>1192</v>
      </c>
    </row>
    <row r="153" spans="1:21">
      <c r="A153" s="27">
        <v>0.9946996466431095</v>
      </c>
      <c r="B153" s="27">
        <v>6.216696269982238E-2</v>
      </c>
      <c r="C153" s="27">
        <v>2.4866785079928951E-2</v>
      </c>
      <c r="D153" s="27">
        <v>0.93783303730017764</v>
      </c>
      <c r="E153" s="28">
        <v>0</v>
      </c>
      <c r="F153" s="28">
        <v>57.142857142857146</v>
      </c>
      <c r="G153" s="28">
        <v>9.8524999999999991</v>
      </c>
      <c r="H153" s="29">
        <v>8.961666666666666</v>
      </c>
      <c r="I153" s="19">
        <v>8.961666666666666</v>
      </c>
      <c r="J153" s="30">
        <v>1</v>
      </c>
      <c r="K153" s="19">
        <v>63.157894736842103</v>
      </c>
      <c r="L153" s="27">
        <v>0.90476190476190488</v>
      </c>
      <c r="M153" s="27">
        <v>0.93783303730017764</v>
      </c>
      <c r="N153" s="31">
        <v>0.84851560517635127</v>
      </c>
      <c r="O153" s="31">
        <v>0.86294624938390874</v>
      </c>
      <c r="P153" s="32">
        <v>15770.43</v>
      </c>
      <c r="Q153" s="32">
        <v>28.011420959147426</v>
      </c>
      <c r="R153" s="32">
        <v>8553.739999999998</v>
      </c>
      <c r="S153" s="32">
        <v>15.193143872113673</v>
      </c>
      <c r="T153" s="33" t="s">
        <v>1195</v>
      </c>
      <c r="U153" s="34" t="s">
        <v>1194</v>
      </c>
    </row>
    <row r="154" spans="1:21">
      <c r="A154" s="35">
        <v>0.95893451720310763</v>
      </c>
      <c r="B154" s="35">
        <v>0.12615740740740741</v>
      </c>
      <c r="C154" s="35">
        <v>3.8194444444444448E-2</v>
      </c>
      <c r="D154" s="35">
        <v>0.87384259259259256</v>
      </c>
      <c r="E154" s="36">
        <v>0</v>
      </c>
      <c r="F154" s="36">
        <v>78.260869565217391</v>
      </c>
      <c r="G154" s="36">
        <v>11.04</v>
      </c>
      <c r="H154" s="37">
        <v>11.262499999999999</v>
      </c>
      <c r="I154" s="20">
        <v>11.262499999999999</v>
      </c>
      <c r="J154" s="38">
        <v>1</v>
      </c>
      <c r="K154" s="20">
        <v>80</v>
      </c>
      <c r="L154" s="35">
        <v>0.97826086956521741</v>
      </c>
      <c r="M154" s="35">
        <v>0.87384259259259256</v>
      </c>
      <c r="N154" s="39">
        <v>0.85484601449275366</v>
      </c>
      <c r="O154" s="39">
        <v>0.86296320666264847</v>
      </c>
      <c r="P154" s="40">
        <v>17000.84</v>
      </c>
      <c r="Q154" s="40">
        <v>19.676898148148148</v>
      </c>
      <c r="R154" s="40">
        <v>9156.0400000000009</v>
      </c>
      <c r="S154" s="40">
        <v>10.59726851851852</v>
      </c>
      <c r="T154" s="41" t="s">
        <v>1195</v>
      </c>
      <c r="U154" s="42" t="s">
        <v>1192</v>
      </c>
    </row>
    <row r="155" spans="1:21">
      <c r="A155" s="27">
        <v>1</v>
      </c>
      <c r="B155" s="27">
        <v>6.2121212121212119E-2</v>
      </c>
      <c r="C155" s="27">
        <v>1.9696969696969695E-2</v>
      </c>
      <c r="D155" s="27">
        <v>0.93787878787878787</v>
      </c>
      <c r="E155" s="28">
        <v>0.1</v>
      </c>
      <c r="F155" s="28">
        <v>72</v>
      </c>
      <c r="G155" s="28">
        <v>9.1666666666666661</v>
      </c>
      <c r="H155" s="29">
        <v>8.8833333333333329</v>
      </c>
      <c r="I155" s="19">
        <v>8.9833333333333325</v>
      </c>
      <c r="J155" s="30">
        <v>0.98886827458256032</v>
      </c>
      <c r="K155" s="19">
        <v>73.469387755102048</v>
      </c>
      <c r="L155" s="27">
        <v>0.97999999999999987</v>
      </c>
      <c r="M155" s="27">
        <v>0.93787878787878787</v>
      </c>
      <c r="N155" s="31">
        <v>0.90888980716253431</v>
      </c>
      <c r="O155" s="31">
        <v>0.86297275630049541</v>
      </c>
      <c r="P155" s="32">
        <v>14701.56</v>
      </c>
      <c r="Q155" s="32">
        <v>22.27509090909091</v>
      </c>
      <c r="R155" s="32">
        <v>8832.2100000000009</v>
      </c>
      <c r="S155" s="32">
        <v>13.382136363636365</v>
      </c>
      <c r="T155" s="33" t="s">
        <v>1195</v>
      </c>
      <c r="U155" s="34" t="s">
        <v>1192</v>
      </c>
    </row>
    <row r="156" spans="1:21">
      <c r="A156" s="35">
        <v>0.82449941107184921</v>
      </c>
      <c r="B156" s="35">
        <v>5.7142857142857141E-2</v>
      </c>
      <c r="C156" s="35">
        <v>1.4285714285714285E-2</v>
      </c>
      <c r="D156" s="35">
        <v>0.94285714285714284</v>
      </c>
      <c r="E156" s="36">
        <v>0.13333333333333333</v>
      </c>
      <c r="F156" s="36">
        <v>73.469387755102048</v>
      </c>
      <c r="G156" s="36">
        <v>9.5277777777777786</v>
      </c>
      <c r="H156" s="37">
        <v>10.479166666666668</v>
      </c>
      <c r="I156" s="20">
        <v>10.612500000000001</v>
      </c>
      <c r="J156" s="38">
        <v>0.98743619945033378</v>
      </c>
      <c r="K156" s="20">
        <v>80</v>
      </c>
      <c r="L156" s="35">
        <v>0.91836734693877564</v>
      </c>
      <c r="M156" s="35">
        <v>0.94285714285714284</v>
      </c>
      <c r="N156" s="39">
        <v>0.85501035345991006</v>
      </c>
      <c r="O156" s="39">
        <v>0.86291867261278976</v>
      </c>
      <c r="P156" s="40">
        <v>13991.8</v>
      </c>
      <c r="Q156" s="40">
        <v>19.988285714285713</v>
      </c>
      <c r="R156" s="40">
        <v>8478.6500000000015</v>
      </c>
      <c r="S156" s="40">
        <v>12.112357142857144</v>
      </c>
      <c r="T156" s="41" t="s">
        <v>1195</v>
      </c>
      <c r="U156" s="42" t="s">
        <v>1192</v>
      </c>
    </row>
    <row r="157" spans="1:21">
      <c r="A157" s="27">
        <v>0.91111111111111109</v>
      </c>
      <c r="B157" s="27">
        <v>7.774390243902439E-2</v>
      </c>
      <c r="C157" s="27">
        <v>2.8963414634146343E-2</v>
      </c>
      <c r="D157" s="27">
        <v>0.9222560975609756</v>
      </c>
      <c r="E157" s="28">
        <v>0.31666666666666665</v>
      </c>
      <c r="F157" s="28">
        <v>69.230769230769226</v>
      </c>
      <c r="G157" s="28">
        <v>9.4755555555555553</v>
      </c>
      <c r="H157" s="29">
        <v>9.4833333333333343</v>
      </c>
      <c r="I157" s="19">
        <v>9.8000000000000007</v>
      </c>
      <c r="J157" s="30">
        <v>0.96768707482993199</v>
      </c>
      <c r="K157" s="19">
        <v>73.469387755102048</v>
      </c>
      <c r="L157" s="27">
        <v>0.94230769230769218</v>
      </c>
      <c r="M157" s="27">
        <v>0.9222560975609756</v>
      </c>
      <c r="N157" s="31">
        <v>0.84096749921826131</v>
      </c>
      <c r="O157" s="31">
        <v>0.86292799846084745</v>
      </c>
      <c r="P157" s="32">
        <v>15222.05</v>
      </c>
      <c r="Q157" s="32">
        <v>23.204344512195121</v>
      </c>
      <c r="R157" s="32">
        <v>7809.8300000000017</v>
      </c>
      <c r="S157" s="32">
        <v>11.905228658536588</v>
      </c>
      <c r="T157" s="33" t="s">
        <v>1193</v>
      </c>
      <c r="U157" s="34" t="s">
        <v>1194</v>
      </c>
    </row>
    <row r="158" spans="1:21">
      <c r="A158" s="35">
        <v>0.90104166666666663</v>
      </c>
      <c r="B158" s="35">
        <v>0.11416184971098266</v>
      </c>
      <c r="C158" s="35">
        <v>4.1907514450867052E-2</v>
      </c>
      <c r="D158" s="35">
        <v>0.88583815028901736</v>
      </c>
      <c r="E158" s="36">
        <v>0.6</v>
      </c>
      <c r="F158" s="36">
        <v>72</v>
      </c>
      <c r="G158" s="36">
        <v>9.6111111111111107</v>
      </c>
      <c r="H158" s="37">
        <v>9</v>
      </c>
      <c r="I158" s="20">
        <v>9.6</v>
      </c>
      <c r="J158" s="38">
        <v>0.9375</v>
      </c>
      <c r="K158" s="20">
        <v>80</v>
      </c>
      <c r="L158" s="35">
        <v>0.9</v>
      </c>
      <c r="M158" s="35">
        <v>0.88583815028901736</v>
      </c>
      <c r="N158" s="39">
        <v>0.74742593930635837</v>
      </c>
      <c r="O158" s="39">
        <v>0.86295392585074437</v>
      </c>
      <c r="P158" s="40">
        <v>14986.93</v>
      </c>
      <c r="Q158" s="40">
        <v>21.657413294797689</v>
      </c>
      <c r="R158" s="40">
        <v>6355.75</v>
      </c>
      <c r="S158" s="40">
        <v>9.184609826589595</v>
      </c>
      <c r="T158" s="41" t="s">
        <v>1195</v>
      </c>
      <c r="U158" s="42" t="s">
        <v>1194</v>
      </c>
    </row>
    <row r="159" spans="1:21">
      <c r="A159" s="27">
        <v>0.89620758483033935</v>
      </c>
      <c r="B159" s="27">
        <v>0.10467706013363029</v>
      </c>
      <c r="C159" s="27">
        <v>3.5634743875278395E-2</v>
      </c>
      <c r="D159" s="27">
        <v>0.89532293986636968</v>
      </c>
      <c r="E159" s="28">
        <v>0</v>
      </c>
      <c r="F159" s="28">
        <v>55.384615384615387</v>
      </c>
      <c r="G159" s="28">
        <v>8.1069444444444443</v>
      </c>
      <c r="H159" s="29">
        <v>8.9066666666666663</v>
      </c>
      <c r="I159" s="19">
        <v>8.9066666666666663</v>
      </c>
      <c r="J159" s="30">
        <v>1</v>
      </c>
      <c r="K159" s="19">
        <v>56.25</v>
      </c>
      <c r="L159" s="27">
        <v>0.98461538461538467</v>
      </c>
      <c r="M159" s="27">
        <v>0.89532293986636968</v>
      </c>
      <c r="N159" s="31">
        <v>0.88154874079150247</v>
      </c>
      <c r="O159" s="31">
        <v>0.86309048375446107</v>
      </c>
      <c r="P159" s="32">
        <v>14057.31</v>
      </c>
      <c r="Q159" s="32">
        <v>31.308040089086859</v>
      </c>
      <c r="R159" s="32">
        <v>7065.2300000000014</v>
      </c>
      <c r="S159" s="32">
        <v>15.735478841870828</v>
      </c>
      <c r="T159" s="33" t="s">
        <v>1191</v>
      </c>
      <c r="U159" s="34" t="s">
        <v>1192</v>
      </c>
    </row>
    <row r="160" spans="1:21">
      <c r="A160" s="35">
        <v>1.0629183400267737</v>
      </c>
      <c r="B160" s="35">
        <v>4.0302267002518891E-2</v>
      </c>
      <c r="C160" s="35">
        <v>1.0075566750629723E-2</v>
      </c>
      <c r="D160" s="35">
        <v>0.95969773299748107</v>
      </c>
      <c r="E160" s="36">
        <v>0.55000000000000004</v>
      </c>
      <c r="F160" s="36">
        <v>85.714285714285708</v>
      </c>
      <c r="G160" s="36">
        <v>9.2633333333333336</v>
      </c>
      <c r="H160" s="37">
        <v>8.1649999999999991</v>
      </c>
      <c r="I160" s="20">
        <v>8.7149999999999999</v>
      </c>
      <c r="J160" s="38">
        <v>0.93689041881812962</v>
      </c>
      <c r="K160" s="20">
        <v>85.714285714285708</v>
      </c>
      <c r="L160" s="35">
        <v>1</v>
      </c>
      <c r="M160" s="35">
        <v>0.95969773299748107</v>
      </c>
      <c r="N160" s="39">
        <v>0.8991316110068196</v>
      </c>
      <c r="O160" s="39">
        <v>0.86306863966329295</v>
      </c>
      <c r="P160" s="40">
        <v>15242.53</v>
      </c>
      <c r="Q160" s="40">
        <v>19.197141057934509</v>
      </c>
      <c r="R160" s="40">
        <v>9491.8599999999988</v>
      </c>
      <c r="S160" s="40">
        <v>11.954483627204029</v>
      </c>
      <c r="T160" s="41" t="s">
        <v>1193</v>
      </c>
      <c r="U160" s="42" t="s">
        <v>1192</v>
      </c>
    </row>
    <row r="161" spans="1:21">
      <c r="A161" s="27">
        <v>0.89204545454545459</v>
      </c>
      <c r="B161" s="27">
        <v>8.9171974522292988E-2</v>
      </c>
      <c r="C161" s="27">
        <v>3.3439490445859872E-2</v>
      </c>
      <c r="D161" s="27">
        <v>0.91082802547770703</v>
      </c>
      <c r="E161" s="28">
        <v>0.81666666666666665</v>
      </c>
      <c r="F161" s="28">
        <v>75</v>
      </c>
      <c r="G161" s="28">
        <v>8.3733333333333331</v>
      </c>
      <c r="H161" s="29">
        <v>7.9833333333333343</v>
      </c>
      <c r="I161" s="19">
        <v>8.8000000000000007</v>
      </c>
      <c r="J161" s="30">
        <v>0.90719696969696972</v>
      </c>
      <c r="K161" s="19">
        <v>80</v>
      </c>
      <c r="L161" s="27">
        <v>0.9375</v>
      </c>
      <c r="M161" s="27">
        <v>0.91082802547770703</v>
      </c>
      <c r="N161" s="31">
        <v>0.77465664808917212</v>
      </c>
      <c r="O161" s="31">
        <v>0.86302591102426029</v>
      </c>
      <c r="P161" s="32">
        <v>13102.07</v>
      </c>
      <c r="Q161" s="32">
        <v>20.863168789808917</v>
      </c>
      <c r="R161" s="32">
        <v>7042.119999999999</v>
      </c>
      <c r="S161" s="32">
        <v>11.21356687898089</v>
      </c>
      <c r="T161" s="33" t="s">
        <v>1191</v>
      </c>
      <c r="U161" s="34" t="s">
        <v>1194</v>
      </c>
    </row>
    <row r="162" spans="1:21">
      <c r="A162" s="35">
        <v>0.94878361075544171</v>
      </c>
      <c r="B162" s="35">
        <v>3.9136302294197033E-2</v>
      </c>
      <c r="C162" s="35">
        <v>1.3495276653171391E-2</v>
      </c>
      <c r="D162" s="35">
        <v>0.96086369770580293</v>
      </c>
      <c r="E162" s="36">
        <v>0</v>
      </c>
      <c r="F162" s="36">
        <v>85.714285714285708</v>
      </c>
      <c r="G162" s="36">
        <v>8.6449999999999996</v>
      </c>
      <c r="H162" s="37">
        <v>9.1116666666666664</v>
      </c>
      <c r="I162" s="20">
        <v>9.1116666666666664</v>
      </c>
      <c r="J162" s="38">
        <v>1</v>
      </c>
      <c r="K162" s="20">
        <v>85.714285714285708</v>
      </c>
      <c r="L162" s="35">
        <v>1</v>
      </c>
      <c r="M162" s="35">
        <v>0.96086369770580293</v>
      </c>
      <c r="N162" s="39">
        <v>0.96086369770580293</v>
      </c>
      <c r="O162" s="39">
        <v>0.86313073814517971</v>
      </c>
      <c r="P162" s="40">
        <v>13416.72</v>
      </c>
      <c r="Q162" s="40">
        <v>18.106234817813764</v>
      </c>
      <c r="R162" s="40">
        <v>9525.3200000000015</v>
      </c>
      <c r="S162" s="40">
        <v>12.854682860998652</v>
      </c>
      <c r="T162" s="41" t="s">
        <v>1191</v>
      </c>
      <c r="U162" s="42" t="s">
        <v>1192</v>
      </c>
    </row>
    <row r="163" spans="1:21">
      <c r="A163" s="27">
        <v>1.0492788461538463</v>
      </c>
      <c r="B163" s="27">
        <v>5.1546391752577317E-2</v>
      </c>
      <c r="C163" s="27">
        <v>1.2600229095074456E-2</v>
      </c>
      <c r="D163" s="27">
        <v>0.94845360824742264</v>
      </c>
      <c r="E163" s="28">
        <v>0.3</v>
      </c>
      <c r="F163" s="28">
        <v>81.818181818181813</v>
      </c>
      <c r="G163" s="28">
        <v>10.67</v>
      </c>
      <c r="H163" s="29">
        <v>9.4066666666666663</v>
      </c>
      <c r="I163" s="19">
        <v>9.706666666666667</v>
      </c>
      <c r="J163" s="30">
        <v>0.96909340659340648</v>
      </c>
      <c r="K163" s="19">
        <v>85.714285714285708</v>
      </c>
      <c r="L163" s="27">
        <v>0.95454545454545459</v>
      </c>
      <c r="M163" s="27">
        <v>0.94845360824742264</v>
      </c>
      <c r="N163" s="31">
        <v>0.87736104102083479</v>
      </c>
      <c r="O163" s="31">
        <v>0.86301466574665164</v>
      </c>
      <c r="P163" s="32">
        <v>16101.77</v>
      </c>
      <c r="Q163" s="32">
        <v>18.444180985108822</v>
      </c>
      <c r="R163" s="32">
        <v>10631.579999999998</v>
      </c>
      <c r="S163" s="32">
        <v>12.178213058419242</v>
      </c>
      <c r="T163" s="33" t="s">
        <v>1195</v>
      </c>
      <c r="U163" s="34" t="s">
        <v>1192</v>
      </c>
    </row>
    <row r="164" spans="1:21">
      <c r="A164" s="35">
        <v>1.0811320754716982</v>
      </c>
      <c r="B164" s="35">
        <v>3.8394415357766144E-2</v>
      </c>
      <c r="C164" s="35">
        <v>1.5706806282722512E-2</v>
      </c>
      <c r="D164" s="35">
        <v>0.96160558464223389</v>
      </c>
      <c r="E164" s="36">
        <v>0</v>
      </c>
      <c r="F164" s="36">
        <v>56.25</v>
      </c>
      <c r="G164" s="36">
        <v>10.186666666666667</v>
      </c>
      <c r="H164" s="37">
        <v>8.3916666666666675</v>
      </c>
      <c r="I164" s="20">
        <v>8.3916666666666675</v>
      </c>
      <c r="J164" s="38">
        <v>1</v>
      </c>
      <c r="K164" s="20">
        <v>63.157894736842103</v>
      </c>
      <c r="L164" s="35">
        <v>0.890625</v>
      </c>
      <c r="M164" s="35">
        <v>0.96160558464223389</v>
      </c>
      <c r="N164" s="39">
        <v>0.8564299738219896</v>
      </c>
      <c r="O164" s="39">
        <v>0.86299760703645634</v>
      </c>
      <c r="P164" s="40">
        <v>16330.1</v>
      </c>
      <c r="Q164" s="40">
        <v>28.499301919720768</v>
      </c>
      <c r="R164" s="40">
        <v>9621.5899999999983</v>
      </c>
      <c r="S164" s="40">
        <v>16.79160558464223</v>
      </c>
      <c r="T164" s="41" t="s">
        <v>1191</v>
      </c>
      <c r="U164" s="42" t="s">
        <v>1192</v>
      </c>
    </row>
    <row r="165" spans="1:21">
      <c r="A165" s="27">
        <v>0.86030428769017986</v>
      </c>
      <c r="B165" s="27">
        <v>7.7170418006430874E-2</v>
      </c>
      <c r="C165" s="27">
        <v>2.2508038585209004E-2</v>
      </c>
      <c r="D165" s="27">
        <v>0.92282958199356913</v>
      </c>
      <c r="E165" s="28">
        <v>0.73333333333333328</v>
      </c>
      <c r="F165" s="28">
        <v>78.260869565217391</v>
      </c>
      <c r="G165" s="28">
        <v>7.9477777777777776</v>
      </c>
      <c r="H165" s="29">
        <v>7.7016666666666671</v>
      </c>
      <c r="I165" s="19">
        <v>8.4350000000000005</v>
      </c>
      <c r="J165" s="30">
        <v>0.91306065994862673</v>
      </c>
      <c r="K165" s="19">
        <v>85.714285714285708</v>
      </c>
      <c r="L165" s="27">
        <v>0.91304347826086962</v>
      </c>
      <c r="M165" s="27">
        <v>0.92282958199356913</v>
      </c>
      <c r="N165" s="31">
        <v>0.76932987522862761</v>
      </c>
      <c r="O165" s="31">
        <v>0.86300542564742599</v>
      </c>
      <c r="P165" s="32">
        <v>11763.9</v>
      </c>
      <c r="Q165" s="32">
        <v>18.913022508038583</v>
      </c>
      <c r="R165" s="32">
        <v>6094.8099999999995</v>
      </c>
      <c r="S165" s="32">
        <v>9.7987299035369766</v>
      </c>
      <c r="T165" s="33" t="s">
        <v>1193</v>
      </c>
      <c r="U165" s="34" t="s">
        <v>1194</v>
      </c>
    </row>
    <row r="166" spans="1:21">
      <c r="A166" s="35">
        <v>0.95750332005312089</v>
      </c>
      <c r="B166" s="35">
        <v>4.5769764216366159E-2</v>
      </c>
      <c r="C166" s="35">
        <v>1.5256588072122053E-2</v>
      </c>
      <c r="D166" s="35">
        <v>0.95423023578363386</v>
      </c>
      <c r="E166" s="36">
        <v>0</v>
      </c>
      <c r="F166" s="36">
        <v>62.068965517241381</v>
      </c>
      <c r="G166" s="36">
        <v>11.616111111111111</v>
      </c>
      <c r="H166" s="37">
        <v>11.922499999999999</v>
      </c>
      <c r="I166" s="20">
        <v>11.922499999999999</v>
      </c>
      <c r="J166" s="38">
        <v>1</v>
      </c>
      <c r="K166" s="20">
        <v>63.157894736842103</v>
      </c>
      <c r="L166" s="35">
        <v>0.98275862068965525</v>
      </c>
      <c r="M166" s="35">
        <v>0.95423023578363386</v>
      </c>
      <c r="N166" s="39">
        <v>0.93777799033908849</v>
      </c>
      <c r="O166" s="39">
        <v>0.86311707707819929</v>
      </c>
      <c r="P166" s="40">
        <v>20031.189999999999</v>
      </c>
      <c r="Q166" s="40">
        <v>27.782510402219138</v>
      </c>
      <c r="R166" s="40">
        <v>12429.620000000003</v>
      </c>
      <c r="S166" s="40">
        <v>17.23941747572816</v>
      </c>
      <c r="T166" s="41" t="s">
        <v>1195</v>
      </c>
      <c r="U166" s="42" t="s">
        <v>1192</v>
      </c>
    </row>
    <row r="167" spans="1:21">
      <c r="A167" s="27">
        <v>0.93828571428571428</v>
      </c>
      <c r="B167" s="27">
        <v>0.13032886723507917</v>
      </c>
      <c r="C167" s="27">
        <v>4.38489646772229E-2</v>
      </c>
      <c r="D167" s="27">
        <v>0.86967113276492081</v>
      </c>
      <c r="E167" s="28">
        <v>0.28333333333333333</v>
      </c>
      <c r="F167" s="28">
        <v>72</v>
      </c>
      <c r="G167" s="28">
        <v>11.402777777777779</v>
      </c>
      <c r="H167" s="29">
        <v>10.654166666666667</v>
      </c>
      <c r="I167" s="19">
        <v>10.9375</v>
      </c>
      <c r="J167" s="30">
        <v>0.97409523809523813</v>
      </c>
      <c r="K167" s="19">
        <v>80</v>
      </c>
      <c r="L167" s="27">
        <v>0.9</v>
      </c>
      <c r="M167" s="27">
        <v>0.86967113276492081</v>
      </c>
      <c r="N167" s="31">
        <v>0.76242825822168081</v>
      </c>
      <c r="O167" s="31">
        <v>0.86302798290963023</v>
      </c>
      <c r="P167" s="32">
        <v>17587.400000000001</v>
      </c>
      <c r="Q167" s="32">
        <v>21.421924482338614</v>
      </c>
      <c r="R167" s="32">
        <v>7511.6299999999974</v>
      </c>
      <c r="S167" s="32">
        <v>9.1493666260657704</v>
      </c>
      <c r="T167" s="33" t="s">
        <v>1193</v>
      </c>
      <c r="U167" s="34" t="s">
        <v>1194</v>
      </c>
    </row>
    <row r="168" spans="1:21">
      <c r="A168" s="35">
        <v>0.84325396825396826</v>
      </c>
      <c r="B168" s="35">
        <v>8.7058823529411758E-2</v>
      </c>
      <c r="C168" s="35">
        <v>3.2941176470588238E-2</v>
      </c>
      <c r="D168" s="35">
        <v>0.91294117647058826</v>
      </c>
      <c r="E168" s="36">
        <v>0.2</v>
      </c>
      <c r="F168" s="36">
        <v>57.142857142857146</v>
      </c>
      <c r="G168" s="36">
        <v>7.4375</v>
      </c>
      <c r="H168" s="37">
        <v>8.7600000000000016</v>
      </c>
      <c r="I168" s="20">
        <v>8.9600000000000009</v>
      </c>
      <c r="J168" s="38">
        <v>0.97767857142857151</v>
      </c>
      <c r="K168" s="20">
        <v>56.25</v>
      </c>
      <c r="L168" s="35">
        <v>1.0158730158730158</v>
      </c>
      <c r="M168" s="35">
        <v>0.91294117647058826</v>
      </c>
      <c r="N168" s="39">
        <v>0.90673069227691083</v>
      </c>
      <c r="O168" s="39">
        <v>0.86314817373960384</v>
      </c>
      <c r="P168" s="40">
        <v>13858.58</v>
      </c>
      <c r="Q168" s="40">
        <v>32.608423529411766</v>
      </c>
      <c r="R168" s="40">
        <v>6377.5399999999991</v>
      </c>
      <c r="S168" s="40">
        <v>15.005976470588234</v>
      </c>
      <c r="T168" s="41" t="s">
        <v>1191</v>
      </c>
      <c r="U168" s="42" t="s">
        <v>1192</v>
      </c>
    </row>
    <row r="169" spans="1:21">
      <c r="A169" s="27">
        <v>0.85924713584288048</v>
      </c>
      <c r="B169" s="27">
        <v>8.5714285714285715E-2</v>
      </c>
      <c r="C169" s="27">
        <v>2.6666666666666668E-2</v>
      </c>
      <c r="D169" s="27">
        <v>0.91428571428571426</v>
      </c>
      <c r="E169" s="28">
        <v>0.3</v>
      </c>
      <c r="F169" s="28">
        <v>58.064516129032256</v>
      </c>
      <c r="G169" s="28">
        <v>9.0416666666666661</v>
      </c>
      <c r="H169" s="29">
        <v>9.3741666666666656</v>
      </c>
      <c r="I169" s="19">
        <v>9.6741666666666664</v>
      </c>
      <c r="J169" s="30">
        <v>0.96898957705228694</v>
      </c>
      <c r="K169" s="19">
        <v>63.157894736842103</v>
      </c>
      <c r="L169" s="27">
        <v>0.91935483870967738</v>
      </c>
      <c r="M169" s="27">
        <v>0.91428571428571426</v>
      </c>
      <c r="N169" s="31">
        <v>0.81448709149464116</v>
      </c>
      <c r="O169" s="31">
        <v>0.86309604154039654</v>
      </c>
      <c r="P169" s="32">
        <v>14313.29</v>
      </c>
      <c r="Q169" s="32">
        <v>27.263409523809525</v>
      </c>
      <c r="R169" s="32">
        <v>7397.7900000000009</v>
      </c>
      <c r="S169" s="32">
        <v>14.091028571428573</v>
      </c>
      <c r="T169" s="33" t="s">
        <v>1191</v>
      </c>
      <c r="U169" s="34" t="s">
        <v>1194</v>
      </c>
    </row>
    <row r="170" spans="1:21">
      <c r="A170" s="35">
        <v>0.88427947598253276</v>
      </c>
      <c r="B170" s="35">
        <v>6.0493827160493827E-2</v>
      </c>
      <c r="C170" s="35">
        <v>2.3456790123456792E-2</v>
      </c>
      <c r="D170" s="35">
        <v>0.93950617283950622</v>
      </c>
      <c r="E170" s="36">
        <v>0.4</v>
      </c>
      <c r="F170" s="36">
        <v>76.59574468085107</v>
      </c>
      <c r="G170" s="36">
        <v>10.574999999999999</v>
      </c>
      <c r="H170" s="37">
        <v>11.049999999999999</v>
      </c>
      <c r="I170" s="20">
        <v>11.45</v>
      </c>
      <c r="J170" s="38">
        <v>0.96506550218340603</v>
      </c>
      <c r="K170" s="20">
        <v>80</v>
      </c>
      <c r="L170" s="35">
        <v>0.95744680851063835</v>
      </c>
      <c r="M170" s="35">
        <v>0.93950617283950622</v>
      </c>
      <c r="N170" s="39">
        <v>0.86810265621935234</v>
      </c>
      <c r="O170" s="39">
        <v>0.86315425585182848</v>
      </c>
      <c r="P170" s="40">
        <v>16857.3</v>
      </c>
      <c r="Q170" s="40">
        <v>20.811481481481479</v>
      </c>
      <c r="R170" s="40">
        <v>10336.380000000001</v>
      </c>
      <c r="S170" s="40">
        <v>12.760962962962964</v>
      </c>
      <c r="T170" s="41" t="s">
        <v>1195</v>
      </c>
      <c r="U170" s="42" t="s">
        <v>1192</v>
      </c>
    </row>
    <row r="171" spans="1:21">
      <c r="A171" s="27">
        <v>0.8910741301059002</v>
      </c>
      <c r="B171" s="27">
        <v>3.7351443123938878E-2</v>
      </c>
      <c r="C171" s="27">
        <v>1.1884550084889643E-2</v>
      </c>
      <c r="D171" s="27">
        <v>0.9626485568760611</v>
      </c>
      <c r="E171" s="28">
        <v>0.2</v>
      </c>
      <c r="F171" s="28">
        <v>64.285714285714292</v>
      </c>
      <c r="G171" s="28">
        <v>9.1622222222222227</v>
      </c>
      <c r="H171" s="29">
        <v>10.265833333333335</v>
      </c>
      <c r="I171" s="19">
        <v>10.465833333333334</v>
      </c>
      <c r="J171" s="30">
        <v>0.9808901982641931</v>
      </c>
      <c r="K171" s="19">
        <v>63.157894736842103</v>
      </c>
      <c r="L171" s="27">
        <v>1.017857142857143</v>
      </c>
      <c r="M171" s="27">
        <v>0.9626485568760611</v>
      </c>
      <c r="N171" s="31">
        <v>0.96111418620241507</v>
      </c>
      <c r="O171" s="31">
        <v>0.86314832251805451</v>
      </c>
      <c r="P171" s="32">
        <v>15246.24</v>
      </c>
      <c r="Q171" s="32">
        <v>25.884957555178268</v>
      </c>
      <c r="R171" s="32">
        <v>11589.820000000002</v>
      </c>
      <c r="S171" s="32">
        <v>19.677113752122242</v>
      </c>
      <c r="T171" s="33" t="s">
        <v>1195</v>
      </c>
      <c r="U171" s="34" t="s">
        <v>1192</v>
      </c>
    </row>
    <row r="172" spans="1:21">
      <c r="A172" s="35">
        <v>0.98138572905894517</v>
      </c>
      <c r="B172" s="35">
        <v>6.5331928345626969E-2</v>
      </c>
      <c r="C172" s="35">
        <v>2.4236037934668071E-2</v>
      </c>
      <c r="D172" s="35">
        <v>0.93466807165437304</v>
      </c>
      <c r="E172" s="36">
        <v>0.8</v>
      </c>
      <c r="F172" s="36">
        <v>85.714285714285708</v>
      </c>
      <c r="G172" s="36">
        <v>11.071666666666667</v>
      </c>
      <c r="H172" s="37">
        <v>10.481666666666666</v>
      </c>
      <c r="I172" s="20">
        <v>11.281666666666666</v>
      </c>
      <c r="J172" s="38">
        <v>0.92908849165312446</v>
      </c>
      <c r="K172" s="20">
        <v>85.714285714285708</v>
      </c>
      <c r="L172" s="35">
        <v>1</v>
      </c>
      <c r="M172" s="35">
        <v>0.93466807165437304</v>
      </c>
      <c r="N172" s="39">
        <v>0.86838934888969588</v>
      </c>
      <c r="O172" s="39">
        <v>0.86303071643920171</v>
      </c>
      <c r="P172" s="40">
        <v>18360.349999999999</v>
      </c>
      <c r="Q172" s="40">
        <v>19.347049525816647</v>
      </c>
      <c r="R172" s="40">
        <v>9347.93</v>
      </c>
      <c r="S172" s="40">
        <v>9.8502950474183351</v>
      </c>
      <c r="T172" s="41" t="s">
        <v>1195</v>
      </c>
      <c r="U172" s="42" t="s">
        <v>1192</v>
      </c>
    </row>
    <row r="173" spans="1:21">
      <c r="A173" s="27">
        <v>0.85556780595369353</v>
      </c>
      <c r="B173" s="27">
        <v>0.12371134020618557</v>
      </c>
      <c r="C173" s="27">
        <v>2.7061855670103094E-2</v>
      </c>
      <c r="D173" s="27">
        <v>0.87628865979381443</v>
      </c>
      <c r="E173" s="28">
        <v>0.5</v>
      </c>
      <c r="F173" s="28">
        <v>80</v>
      </c>
      <c r="G173" s="28">
        <v>9.6999999999999993</v>
      </c>
      <c r="H173" s="29">
        <v>10.081666666666667</v>
      </c>
      <c r="I173" s="19">
        <v>10.581666666666667</v>
      </c>
      <c r="J173" s="30">
        <v>0.95274846432509053</v>
      </c>
      <c r="K173" s="19">
        <v>85.714285714285708</v>
      </c>
      <c r="L173" s="27">
        <v>0.93333333333333335</v>
      </c>
      <c r="M173" s="27">
        <v>0.87628865979381443</v>
      </c>
      <c r="N173" s="31">
        <v>0.77922382992911177</v>
      </c>
      <c r="O173" s="31">
        <v>0.8630242757751988</v>
      </c>
      <c r="P173" s="32">
        <v>13859.02</v>
      </c>
      <c r="Q173" s="32">
        <v>17.859561855670105</v>
      </c>
      <c r="R173" s="32">
        <v>8184.6899999999987</v>
      </c>
      <c r="S173" s="32">
        <v>10.54728092783505</v>
      </c>
      <c r="T173" s="33" t="s">
        <v>1193</v>
      </c>
      <c r="U173" s="34" t="s">
        <v>1194</v>
      </c>
    </row>
    <row r="174" spans="1:21">
      <c r="A174" s="35">
        <v>0.99221183800623058</v>
      </c>
      <c r="B174" s="35">
        <v>4.709576138147567E-2</v>
      </c>
      <c r="C174" s="35">
        <v>9.4191522762951327E-3</v>
      </c>
      <c r="D174" s="35">
        <v>0.95290423861852436</v>
      </c>
      <c r="E174" s="36">
        <v>0.6</v>
      </c>
      <c r="F174" s="36">
        <v>65.454545454545453</v>
      </c>
      <c r="G174" s="36">
        <v>9.7319444444444443</v>
      </c>
      <c r="H174" s="37">
        <v>9.5649999999999995</v>
      </c>
      <c r="I174" s="20">
        <v>10.164999999999999</v>
      </c>
      <c r="J174" s="38">
        <v>0.94097393015248409</v>
      </c>
      <c r="K174" s="20">
        <v>63.157894736842103</v>
      </c>
      <c r="L174" s="35">
        <v>1.0363636363636364</v>
      </c>
      <c r="M174" s="35">
        <v>0.95290423861852436</v>
      </c>
      <c r="N174" s="39">
        <v>0.92926379361626366</v>
      </c>
      <c r="O174" s="39">
        <v>0.86312511867032038</v>
      </c>
      <c r="P174" s="40">
        <v>17009.34</v>
      </c>
      <c r="Q174" s="40">
        <v>26.70226059654631</v>
      </c>
      <c r="R174" s="40">
        <v>11079.119999999999</v>
      </c>
      <c r="S174" s="40">
        <v>17.39265306122449</v>
      </c>
      <c r="T174" s="41" t="s">
        <v>1191</v>
      </c>
      <c r="U174" s="42" t="s">
        <v>1192</v>
      </c>
    </row>
    <row r="175" spans="1:21">
      <c r="A175" s="27">
        <v>0.90296495956873313</v>
      </c>
      <c r="B175" s="27">
        <v>8.8059701492537307E-2</v>
      </c>
      <c r="C175" s="27">
        <v>3.5820895522388062E-2</v>
      </c>
      <c r="D175" s="27">
        <v>0.91194029850746272</v>
      </c>
      <c r="E175" s="28">
        <v>0.66666666666666663</v>
      </c>
      <c r="F175" s="28">
        <v>61.016949152542374</v>
      </c>
      <c r="G175" s="28">
        <v>10.980555555555556</v>
      </c>
      <c r="H175" s="29">
        <v>11.081666666666667</v>
      </c>
      <c r="I175" s="19">
        <v>11.748333333333333</v>
      </c>
      <c r="J175" s="30">
        <v>0.94325436232089666</v>
      </c>
      <c r="K175" s="19">
        <v>63.157894736842103</v>
      </c>
      <c r="L175" s="27">
        <v>0.96610169491525433</v>
      </c>
      <c r="M175" s="27">
        <v>0.91194029850746272</v>
      </c>
      <c r="N175" s="31">
        <v>0.83103262526055843</v>
      </c>
      <c r="O175" s="31">
        <v>0.86304543351978324</v>
      </c>
      <c r="P175" s="32">
        <v>18155.73</v>
      </c>
      <c r="Q175" s="32">
        <v>27.09810447761194</v>
      </c>
      <c r="R175" s="32">
        <v>9988.57</v>
      </c>
      <c r="S175" s="32">
        <v>14.90831343283582</v>
      </c>
      <c r="T175" s="33" t="s">
        <v>1195</v>
      </c>
      <c r="U175" s="34" t="s">
        <v>1194</v>
      </c>
    </row>
    <row r="176" spans="1:21">
      <c r="A176" s="35">
        <v>1.0188172043010753</v>
      </c>
      <c r="B176" s="35">
        <v>7.9155672823219003E-2</v>
      </c>
      <c r="C176" s="35">
        <v>2.6385224274406333E-2</v>
      </c>
      <c r="D176" s="35">
        <v>0.920844327176781</v>
      </c>
      <c r="E176" s="36">
        <v>0.25</v>
      </c>
      <c r="F176" s="36">
        <v>60</v>
      </c>
      <c r="G176" s="36">
        <v>12.633333333333333</v>
      </c>
      <c r="H176" s="37">
        <v>11.53</v>
      </c>
      <c r="I176" s="20">
        <v>11.78</v>
      </c>
      <c r="J176" s="38">
        <v>0.9787775891341256</v>
      </c>
      <c r="K176" s="20">
        <v>63.157894736842103</v>
      </c>
      <c r="L176" s="35">
        <v>0.95000000000000007</v>
      </c>
      <c r="M176" s="35">
        <v>0.920844327176781</v>
      </c>
      <c r="N176" s="39">
        <v>0.85623670099582949</v>
      </c>
      <c r="O176" s="39">
        <v>0.86308404969379926</v>
      </c>
      <c r="P176" s="40">
        <v>19702.96</v>
      </c>
      <c r="Q176" s="40">
        <v>25.993350923482847</v>
      </c>
      <c r="R176" s="40">
        <v>12987.420000000002</v>
      </c>
      <c r="S176" s="40">
        <v>17.133799472295518</v>
      </c>
      <c r="T176" s="41" t="s">
        <v>1191</v>
      </c>
      <c r="U176" s="42" t="s">
        <v>1192</v>
      </c>
    </row>
    <row r="177" spans="1:21">
      <c r="A177" s="27">
        <v>0.83500557413600895</v>
      </c>
      <c r="B177" s="27">
        <v>5.7409879839786383E-2</v>
      </c>
      <c r="C177" s="27">
        <v>1.8691588785046728E-2</v>
      </c>
      <c r="D177" s="27">
        <v>0.9425901201602136</v>
      </c>
      <c r="E177" s="28">
        <v>0.36666666666666664</v>
      </c>
      <c r="F177" s="28">
        <v>78.260869565217391</v>
      </c>
      <c r="G177" s="28">
        <v>9.5705555555555559</v>
      </c>
      <c r="H177" s="29">
        <v>10.845833333333333</v>
      </c>
      <c r="I177" s="19">
        <v>11.2125</v>
      </c>
      <c r="J177" s="30">
        <v>0.9672984020810107</v>
      </c>
      <c r="K177" s="19">
        <v>80</v>
      </c>
      <c r="L177" s="27">
        <v>0.97826086956521741</v>
      </c>
      <c r="M177" s="27">
        <v>0.9425901201602136</v>
      </c>
      <c r="N177" s="31">
        <v>0.89194491885161975</v>
      </c>
      <c r="O177" s="31">
        <v>0.86309231943860354</v>
      </c>
      <c r="P177" s="32">
        <v>15639.26</v>
      </c>
      <c r="Q177" s="32">
        <v>20.880186915887851</v>
      </c>
      <c r="R177" s="32">
        <v>8866.5399999999991</v>
      </c>
      <c r="S177" s="32">
        <v>11.837837116154873</v>
      </c>
      <c r="T177" s="33" t="s">
        <v>1191</v>
      </c>
      <c r="U177" s="34" t="s">
        <v>1192</v>
      </c>
    </row>
    <row r="178" spans="1:21">
      <c r="A178" s="35">
        <v>0.88461538461538458</v>
      </c>
      <c r="B178" s="35">
        <v>9.0301003344481601E-2</v>
      </c>
      <c r="C178" s="35">
        <v>2.3411371237458192E-2</v>
      </c>
      <c r="D178" s="35">
        <v>0.90969899665551834</v>
      </c>
      <c r="E178" s="36">
        <v>0.35</v>
      </c>
      <c r="F178" s="36">
        <v>59.016393442622949</v>
      </c>
      <c r="G178" s="36">
        <v>10.132777777777777</v>
      </c>
      <c r="H178" s="37">
        <v>10.353333333333333</v>
      </c>
      <c r="I178" s="20">
        <v>10.703333333333333</v>
      </c>
      <c r="J178" s="38">
        <v>0.96729990657116172</v>
      </c>
      <c r="K178" s="20">
        <v>63.157894736842103</v>
      </c>
      <c r="L178" s="35">
        <v>0.93442622950819676</v>
      </c>
      <c r="M178" s="35">
        <v>0.90969899665551834</v>
      </c>
      <c r="N178" s="39">
        <v>0.82225000008110594</v>
      </c>
      <c r="O178" s="39">
        <v>0.86305743116845501</v>
      </c>
      <c r="P178" s="40">
        <v>16910.29</v>
      </c>
      <c r="Q178" s="40">
        <v>28.278076923076924</v>
      </c>
      <c r="R178" s="40">
        <v>8485.7900000000009</v>
      </c>
      <c r="S178" s="40">
        <v>14.190284280936456</v>
      </c>
      <c r="T178" s="41" t="s">
        <v>1195</v>
      </c>
      <c r="U178" s="42" t="s">
        <v>1194</v>
      </c>
    </row>
    <row r="179" spans="1:21">
      <c r="A179" s="27">
        <v>0.93307086614173229</v>
      </c>
      <c r="B179" s="27">
        <v>3.2348804500703238E-2</v>
      </c>
      <c r="C179" s="27">
        <v>1.1251758087201125E-2</v>
      </c>
      <c r="D179" s="27">
        <v>0.96765119549929679</v>
      </c>
      <c r="E179" s="28">
        <v>0</v>
      </c>
      <c r="F179" s="28">
        <v>75</v>
      </c>
      <c r="G179" s="28">
        <v>9.48</v>
      </c>
      <c r="H179" s="29">
        <v>9.5250000000000004</v>
      </c>
      <c r="I179" s="19">
        <v>9.5250000000000004</v>
      </c>
      <c r="J179" s="30">
        <v>1</v>
      </c>
      <c r="K179" s="19">
        <v>80</v>
      </c>
      <c r="L179" s="27">
        <v>0.9375</v>
      </c>
      <c r="M179" s="27">
        <v>0.96765119549929679</v>
      </c>
      <c r="N179" s="31">
        <v>0.90717299578059074</v>
      </c>
      <c r="O179" s="31">
        <v>0.86310683483805217</v>
      </c>
      <c r="P179" s="32">
        <v>14401.72</v>
      </c>
      <c r="Q179" s="32">
        <v>20.255583684950771</v>
      </c>
      <c r="R179" s="32">
        <v>10347.99</v>
      </c>
      <c r="S179" s="32">
        <v>14.554135021097046</v>
      </c>
      <c r="T179" s="33" t="s">
        <v>1195</v>
      </c>
      <c r="U179" s="34" t="s">
        <v>1192</v>
      </c>
    </row>
    <row r="180" spans="1:21">
      <c r="A180" s="35">
        <v>0.91586998087954108</v>
      </c>
      <c r="B180" s="35">
        <v>5.6367432150313153E-2</v>
      </c>
      <c r="C180" s="35">
        <v>2.2964509394572025E-2</v>
      </c>
      <c r="D180" s="35">
        <v>0.94363256784968685</v>
      </c>
      <c r="E180" s="36">
        <v>0.4</v>
      </c>
      <c r="F180" s="36">
        <v>53.731343283582092</v>
      </c>
      <c r="G180" s="36">
        <v>8.9147222222222222</v>
      </c>
      <c r="H180" s="37">
        <v>8.8977777777777778</v>
      </c>
      <c r="I180" s="20">
        <v>9.2977777777777781</v>
      </c>
      <c r="J180" s="38">
        <v>0.95697896749521982</v>
      </c>
      <c r="K180" s="20">
        <v>56.25</v>
      </c>
      <c r="L180" s="35">
        <v>0.95522388059701502</v>
      </c>
      <c r="M180" s="35">
        <v>0.94363256784968685</v>
      </c>
      <c r="N180" s="39">
        <v>0.86260204940958229</v>
      </c>
      <c r="O180" s="39">
        <v>0.86305342130963691</v>
      </c>
      <c r="P180" s="40">
        <v>14669.8</v>
      </c>
      <c r="Q180" s="40">
        <v>30.625887265135699</v>
      </c>
      <c r="R180" s="40">
        <v>8411.57</v>
      </c>
      <c r="S180" s="40">
        <v>17.560688935281835</v>
      </c>
      <c r="T180" s="41" t="s">
        <v>1191</v>
      </c>
      <c r="U180" s="42" t="s">
        <v>1192</v>
      </c>
    </row>
    <row r="181" spans="1:21">
      <c r="A181" s="27">
        <v>1.0245040840140023</v>
      </c>
      <c r="B181" s="27">
        <v>3.644646924829157E-2</v>
      </c>
      <c r="C181" s="27">
        <v>9.1116173120728925E-3</v>
      </c>
      <c r="D181" s="27">
        <v>0.96355353075170846</v>
      </c>
      <c r="E181" s="28">
        <v>0.7</v>
      </c>
      <c r="F181" s="28">
        <v>73.469387755102048</v>
      </c>
      <c r="G181" s="28">
        <v>11.950555555555555</v>
      </c>
      <c r="H181" s="29">
        <v>10.012500000000001</v>
      </c>
      <c r="I181" s="19">
        <v>10.7125</v>
      </c>
      <c r="J181" s="30">
        <v>0.93465577596266047</v>
      </c>
      <c r="K181" s="19">
        <v>80</v>
      </c>
      <c r="L181" s="27">
        <v>0.91836734693877564</v>
      </c>
      <c r="M181" s="27">
        <v>0.96355353075170846</v>
      </c>
      <c r="N181" s="31">
        <v>0.82707325068333626</v>
      </c>
      <c r="O181" s="31">
        <v>0.86305396909106902</v>
      </c>
      <c r="P181" s="32">
        <v>18985.439999999999</v>
      </c>
      <c r="Q181" s="32">
        <v>21.623507972665145</v>
      </c>
      <c r="R181" s="32">
        <v>10757.620000000003</v>
      </c>
      <c r="S181" s="32">
        <v>12.252414578587702</v>
      </c>
      <c r="T181" s="33" t="s">
        <v>1191</v>
      </c>
      <c r="U181" s="34" t="s">
        <v>1194</v>
      </c>
    </row>
    <row r="182" spans="1:21">
      <c r="A182" s="35">
        <v>0.94654088050314467</v>
      </c>
      <c r="B182" s="35">
        <v>4.8726467331118496E-2</v>
      </c>
      <c r="C182" s="35">
        <v>1.6611295681063124E-2</v>
      </c>
      <c r="D182" s="35">
        <v>0.95127353266888148</v>
      </c>
      <c r="E182" s="36">
        <v>0.78333333333333333</v>
      </c>
      <c r="F182" s="36">
        <v>85.714285714285708</v>
      </c>
      <c r="G182" s="36">
        <v>10.535</v>
      </c>
      <c r="H182" s="37">
        <v>10.346666666666668</v>
      </c>
      <c r="I182" s="20">
        <v>11.13</v>
      </c>
      <c r="J182" s="38">
        <v>0.92961964660077867</v>
      </c>
      <c r="K182" s="20">
        <v>85.714285714285708</v>
      </c>
      <c r="L182" s="35">
        <v>1</v>
      </c>
      <c r="M182" s="35">
        <v>0.95127353266888148</v>
      </c>
      <c r="N182" s="39">
        <v>0.88432256526031994</v>
      </c>
      <c r="O182" s="39">
        <v>0.86309768806847831</v>
      </c>
      <c r="P182" s="40">
        <v>16411.009999999998</v>
      </c>
      <c r="Q182" s="40">
        <v>18.173875968992245</v>
      </c>
      <c r="R182" s="40">
        <v>10686.690000000002</v>
      </c>
      <c r="S182" s="40">
        <v>11.834651162790701</v>
      </c>
      <c r="T182" s="41" t="s">
        <v>1193</v>
      </c>
      <c r="U182" s="42" t="s">
        <v>1192</v>
      </c>
    </row>
    <row r="183" spans="1:21">
      <c r="A183" s="27">
        <v>0.947856315179606</v>
      </c>
      <c r="B183" s="27">
        <v>5.0122249388753058E-2</v>
      </c>
      <c r="C183" s="27">
        <v>1.2224938875305624E-2</v>
      </c>
      <c r="D183" s="27">
        <v>0.94987775061124691</v>
      </c>
      <c r="E183" s="28">
        <v>0.7</v>
      </c>
      <c r="F183" s="28">
        <v>69.230769230769226</v>
      </c>
      <c r="G183" s="28">
        <v>11.815555555555555</v>
      </c>
      <c r="H183" s="29">
        <v>11.04638888888889</v>
      </c>
      <c r="I183" s="19">
        <v>11.746388888888889</v>
      </c>
      <c r="J183" s="30">
        <v>0.94040721734812127</v>
      </c>
      <c r="K183" s="19">
        <v>73.469387755102048</v>
      </c>
      <c r="L183" s="27">
        <v>0.94230769230769218</v>
      </c>
      <c r="M183" s="27">
        <v>0.94987775061124691</v>
      </c>
      <c r="N183" s="31">
        <v>0.8417369754112991</v>
      </c>
      <c r="O183" s="31">
        <v>0.86307186704999672</v>
      </c>
      <c r="P183" s="32">
        <v>18722.32</v>
      </c>
      <c r="Q183" s="32">
        <v>22.887921760391198</v>
      </c>
      <c r="R183" s="32">
        <v>10130.27</v>
      </c>
      <c r="S183" s="32">
        <v>12.38419315403423</v>
      </c>
      <c r="T183" s="33" t="s">
        <v>1193</v>
      </c>
      <c r="U183" s="34" t="s">
        <v>1194</v>
      </c>
    </row>
    <row r="184" spans="1:21">
      <c r="A184" s="35">
        <v>0.93215739484396198</v>
      </c>
      <c r="B184" s="35">
        <v>7.4235807860262015E-2</v>
      </c>
      <c r="C184" s="35">
        <v>2.9112081513828238E-2</v>
      </c>
      <c r="D184" s="35">
        <v>0.92576419213973804</v>
      </c>
      <c r="E184" s="36">
        <v>0.15</v>
      </c>
      <c r="F184" s="36">
        <v>58.064516129032256</v>
      </c>
      <c r="G184" s="36">
        <v>11.831666666666667</v>
      </c>
      <c r="H184" s="37">
        <v>11.519166666666667</v>
      </c>
      <c r="I184" s="20">
        <v>11.669166666666667</v>
      </c>
      <c r="J184" s="38">
        <v>0.98714561165464543</v>
      </c>
      <c r="K184" s="20">
        <v>63.157894736842103</v>
      </c>
      <c r="L184" s="35">
        <v>0.91935483870967738</v>
      </c>
      <c r="M184" s="35">
        <v>0.92576419213973804</v>
      </c>
      <c r="N184" s="39">
        <v>0.84016534520599628</v>
      </c>
      <c r="O184" s="39">
        <v>0.86309785351971502</v>
      </c>
      <c r="P184" s="40">
        <v>19066.310000000001</v>
      </c>
      <c r="Q184" s="40">
        <v>27.752998544395926</v>
      </c>
      <c r="R184" s="40">
        <v>10151.629999999997</v>
      </c>
      <c r="S184" s="40">
        <v>14.776754002911204</v>
      </c>
      <c r="T184" s="41" t="s">
        <v>1191</v>
      </c>
      <c r="U184" s="42" t="s">
        <v>1194</v>
      </c>
    </row>
    <row r="185" spans="1:21">
      <c r="A185" s="27">
        <v>1.0601750547045952</v>
      </c>
      <c r="B185" s="27">
        <v>9.4943240454076372E-2</v>
      </c>
      <c r="C185" s="27">
        <v>2.2703818369453045E-2</v>
      </c>
      <c r="D185" s="27">
        <v>0.90505675954592368</v>
      </c>
      <c r="E185" s="28">
        <v>0.13333333333333333</v>
      </c>
      <c r="F185" s="28">
        <v>78.260869565217391</v>
      </c>
      <c r="G185" s="28">
        <v>12.381666666666666</v>
      </c>
      <c r="H185" s="29">
        <v>11.291666666666668</v>
      </c>
      <c r="I185" s="19">
        <v>11.425000000000001</v>
      </c>
      <c r="J185" s="30">
        <v>0.98832968636032092</v>
      </c>
      <c r="K185" s="19">
        <v>80</v>
      </c>
      <c r="L185" s="27">
        <v>0.97826086956521741</v>
      </c>
      <c r="M185" s="27">
        <v>0.90505675954592368</v>
      </c>
      <c r="N185" s="31">
        <v>0.87504893148943486</v>
      </c>
      <c r="O185" s="31">
        <v>0.86312581999326843</v>
      </c>
      <c r="P185" s="32">
        <v>19544.900000000001</v>
      </c>
      <c r="Q185" s="32">
        <v>20.170175438596491</v>
      </c>
      <c r="R185" s="32">
        <v>11519.75</v>
      </c>
      <c r="S185" s="32">
        <v>11.88828689370485</v>
      </c>
      <c r="T185" s="33" t="s">
        <v>1191</v>
      </c>
      <c r="U185" s="34" t="s">
        <v>1192</v>
      </c>
    </row>
    <row r="186" spans="1:21">
      <c r="A186" s="35">
        <v>0.9601648351648352</v>
      </c>
      <c r="B186" s="35">
        <v>4.005722460658083E-2</v>
      </c>
      <c r="C186" s="35">
        <v>1.4306151645207439E-2</v>
      </c>
      <c r="D186" s="35">
        <v>0.95994277539341921</v>
      </c>
      <c r="E186" s="36">
        <v>0.31666666666666665</v>
      </c>
      <c r="F186" s="36">
        <v>62.068965517241381</v>
      </c>
      <c r="G186" s="36">
        <v>11.261666666666667</v>
      </c>
      <c r="H186" s="37">
        <v>11.21</v>
      </c>
      <c r="I186" s="20">
        <v>11.526666666666667</v>
      </c>
      <c r="J186" s="38">
        <v>0.97252747252747251</v>
      </c>
      <c r="K186" s="20">
        <v>63.157894736842103</v>
      </c>
      <c r="L186" s="35">
        <v>0.98275862068965525</v>
      </c>
      <c r="M186" s="35">
        <v>0.95994277539341921</v>
      </c>
      <c r="N186" s="39">
        <v>0.91747467420843198</v>
      </c>
      <c r="O186" s="39">
        <v>0.86311126185957343</v>
      </c>
      <c r="P186" s="40">
        <v>20365.61</v>
      </c>
      <c r="Q186" s="40">
        <v>29.135350500715308</v>
      </c>
      <c r="R186" s="40">
        <v>10908.86</v>
      </c>
      <c r="S186" s="40">
        <v>15.606380543633763</v>
      </c>
      <c r="T186" s="41" t="s">
        <v>1195</v>
      </c>
      <c r="U186" s="42" t="s">
        <v>1192</v>
      </c>
    </row>
    <row r="187" spans="1:21">
      <c r="A187" s="27">
        <v>0.72229140722291407</v>
      </c>
      <c r="B187" s="27">
        <v>0.1793103448275862</v>
      </c>
      <c r="C187" s="27">
        <v>6.0344827586206899E-2</v>
      </c>
      <c r="D187" s="27">
        <v>0.82068965517241377</v>
      </c>
      <c r="E187" s="28">
        <v>0.45</v>
      </c>
      <c r="F187" s="28">
        <v>80</v>
      </c>
      <c r="G187" s="28">
        <v>7.25</v>
      </c>
      <c r="H187" s="29">
        <v>8.9183333333333348</v>
      </c>
      <c r="I187" s="19">
        <v>9.3683333333333341</v>
      </c>
      <c r="J187" s="30">
        <v>0.95196584237680137</v>
      </c>
      <c r="K187" s="19">
        <v>85.714285714285708</v>
      </c>
      <c r="L187" s="27">
        <v>0.93333333333333335</v>
      </c>
      <c r="M187" s="27">
        <v>0.82068965517241377</v>
      </c>
      <c r="N187" s="31">
        <v>0.72918395098839128</v>
      </c>
      <c r="O187" s="31">
        <v>0.86304480292027164</v>
      </c>
      <c r="P187" s="32">
        <v>10452.66</v>
      </c>
      <c r="Q187" s="32">
        <v>18.021827586206896</v>
      </c>
      <c r="R187" s="32">
        <v>5030.43</v>
      </c>
      <c r="S187" s="32">
        <v>8.673155172413793</v>
      </c>
      <c r="T187" s="33" t="s">
        <v>1193</v>
      </c>
      <c r="U187" s="34" t="s">
        <v>1194</v>
      </c>
    </row>
    <row r="188" spans="1:21">
      <c r="A188" s="35">
        <v>0.93935309973045822</v>
      </c>
      <c r="B188" s="35">
        <v>4.878048780487805E-2</v>
      </c>
      <c r="C188" s="35">
        <v>1.1477761836441894E-2</v>
      </c>
      <c r="D188" s="35">
        <v>0.95121951219512191</v>
      </c>
      <c r="E188" s="36">
        <v>0.43333333333333335</v>
      </c>
      <c r="F188" s="36">
        <v>61.016949152542374</v>
      </c>
      <c r="G188" s="36">
        <v>11.423055555555555</v>
      </c>
      <c r="H188" s="37">
        <v>11.315</v>
      </c>
      <c r="I188" s="20">
        <v>11.748333333333333</v>
      </c>
      <c r="J188" s="38">
        <v>0.96311533550858275</v>
      </c>
      <c r="K188" s="20">
        <v>63.157894736842103</v>
      </c>
      <c r="L188" s="35">
        <v>0.96610169491525433</v>
      </c>
      <c r="M188" s="35">
        <v>0.95121951219512191</v>
      </c>
      <c r="N188" s="39">
        <v>0.88507870642231479</v>
      </c>
      <c r="O188" s="39">
        <v>0.86320864729228131</v>
      </c>
      <c r="P188" s="40">
        <v>18632.66</v>
      </c>
      <c r="Q188" s="40">
        <v>26.732654232424679</v>
      </c>
      <c r="R188" s="40">
        <v>11764.509999999998</v>
      </c>
      <c r="S188" s="40">
        <v>16.878780487804875</v>
      </c>
      <c r="T188" s="41" t="s">
        <v>1195</v>
      </c>
      <c r="U188" s="42" t="s">
        <v>1192</v>
      </c>
    </row>
    <row r="189" spans="1:21">
      <c r="A189" s="27">
        <v>1.1875</v>
      </c>
      <c r="B189" s="27">
        <v>3.2770605759682221E-2</v>
      </c>
      <c r="C189" s="27">
        <v>1.1916583912611719E-2</v>
      </c>
      <c r="D189" s="27">
        <v>0.96722939424031773</v>
      </c>
      <c r="E189" s="28">
        <v>0.21666666666666667</v>
      </c>
      <c r="F189" s="28">
        <v>87.804878048780495</v>
      </c>
      <c r="G189" s="28">
        <v>11.468611111111111</v>
      </c>
      <c r="H189" s="29">
        <v>9.6766666666666659</v>
      </c>
      <c r="I189" s="19">
        <v>9.8933333333333326</v>
      </c>
      <c r="J189" s="30">
        <v>0.97809973045822096</v>
      </c>
      <c r="K189" s="19">
        <v>85.714285714285708</v>
      </c>
      <c r="L189" s="27">
        <v>1.0243902439024393</v>
      </c>
      <c r="M189" s="27">
        <v>0.96722939424031773</v>
      </c>
      <c r="N189" s="31">
        <v>0.96912112223181412</v>
      </c>
      <c r="O189" s="31">
        <v>0.86318184574922974</v>
      </c>
      <c r="P189" s="32">
        <v>17858.849999999999</v>
      </c>
      <c r="Q189" s="32">
        <v>17.734707050645479</v>
      </c>
      <c r="R189" s="32">
        <v>12952.66</v>
      </c>
      <c r="S189" s="32">
        <v>12.862621648460774</v>
      </c>
      <c r="T189" s="33" t="s">
        <v>1191</v>
      </c>
      <c r="U189" s="34" t="s">
        <v>1192</v>
      </c>
    </row>
    <row r="190" spans="1:21">
      <c r="A190" s="35">
        <v>1.0834914611005693</v>
      </c>
      <c r="B190" s="35">
        <v>6.3047285464098074E-2</v>
      </c>
      <c r="C190" s="35">
        <v>1.9264448336252189E-2</v>
      </c>
      <c r="D190" s="35">
        <v>0.9369527145359019</v>
      </c>
      <c r="E190" s="36">
        <v>0</v>
      </c>
      <c r="F190" s="36">
        <v>58.064516129032256</v>
      </c>
      <c r="G190" s="36">
        <v>9.8338888888888896</v>
      </c>
      <c r="H190" s="37">
        <v>8.3441666666666663</v>
      </c>
      <c r="I190" s="20">
        <v>8.3441666666666663</v>
      </c>
      <c r="J190" s="38">
        <v>1</v>
      </c>
      <c r="K190" s="20">
        <v>63.157894736842103</v>
      </c>
      <c r="L190" s="35">
        <v>0.91935483870967738</v>
      </c>
      <c r="M190" s="35">
        <v>0.9369527145359019</v>
      </c>
      <c r="N190" s="39">
        <v>0.86139201175074853</v>
      </c>
      <c r="O190" s="39">
        <v>0.86305185890691971</v>
      </c>
      <c r="P190" s="40">
        <v>15776.53</v>
      </c>
      <c r="Q190" s="40">
        <v>27.62964973730298</v>
      </c>
      <c r="R190" s="40">
        <v>9201.01</v>
      </c>
      <c r="S190" s="40">
        <v>16.11385288966725</v>
      </c>
      <c r="T190" s="41" t="s">
        <v>1191</v>
      </c>
      <c r="U190" s="42" t="s">
        <v>1192</v>
      </c>
    </row>
    <row r="191" spans="1:21">
      <c r="A191" s="27">
        <v>0.98498845265588919</v>
      </c>
      <c r="B191" s="27">
        <v>5.2754982415005862E-2</v>
      </c>
      <c r="C191" s="27">
        <v>1.4067995310668231E-2</v>
      </c>
      <c r="D191" s="27">
        <v>0.94724501758499413</v>
      </c>
      <c r="E191" s="28">
        <v>0</v>
      </c>
      <c r="F191" s="28">
        <v>72</v>
      </c>
      <c r="G191" s="28">
        <v>11.847222222222221</v>
      </c>
      <c r="H191" s="29">
        <v>11.787222222222223</v>
      </c>
      <c r="I191" s="19">
        <v>11.787222222222223</v>
      </c>
      <c r="J191" s="30">
        <v>1</v>
      </c>
      <c r="K191" s="19">
        <v>73.469387755102048</v>
      </c>
      <c r="L191" s="27">
        <v>0.97999999999999987</v>
      </c>
      <c r="M191" s="27">
        <v>0.94724501758499413</v>
      </c>
      <c r="N191" s="31">
        <v>0.92830011723329409</v>
      </c>
      <c r="O191" s="31">
        <v>0.86305389803119037</v>
      </c>
      <c r="P191" s="32">
        <v>19716.509999999998</v>
      </c>
      <c r="Q191" s="32">
        <v>23.114314185228604</v>
      </c>
      <c r="R191" s="32">
        <v>10083.190000000002</v>
      </c>
      <c r="S191" s="32">
        <v>11.820855803048069</v>
      </c>
      <c r="T191" s="33" t="s">
        <v>1193</v>
      </c>
      <c r="U191" s="34" t="s">
        <v>1192</v>
      </c>
    </row>
    <row r="192" spans="1:21">
      <c r="A192" s="35">
        <v>0.95199999999999996</v>
      </c>
      <c r="B192" s="35">
        <v>6.386554621848739E-2</v>
      </c>
      <c r="C192" s="35">
        <v>2.1848739495798318E-2</v>
      </c>
      <c r="D192" s="35">
        <v>0.93613445378151261</v>
      </c>
      <c r="E192" s="36">
        <v>0.18333333333333332</v>
      </c>
      <c r="F192" s="36">
        <v>58.064516129032256</v>
      </c>
      <c r="G192" s="36">
        <v>10.247222222222222</v>
      </c>
      <c r="H192" s="37">
        <v>9.7125000000000004</v>
      </c>
      <c r="I192" s="20">
        <v>9.8958333333333339</v>
      </c>
      <c r="J192" s="38">
        <v>0.98147368421052628</v>
      </c>
      <c r="K192" s="20">
        <v>63.157894736842103</v>
      </c>
      <c r="L192" s="35">
        <v>0.91935483870967738</v>
      </c>
      <c r="M192" s="35">
        <v>0.93613445378151261</v>
      </c>
      <c r="N192" s="39">
        <v>0.84469525616698293</v>
      </c>
      <c r="O192" s="39">
        <v>0.86297364437903523</v>
      </c>
      <c r="P192" s="40">
        <v>16584.8</v>
      </c>
      <c r="Q192" s="40">
        <v>27.873613445378151</v>
      </c>
      <c r="R192" s="40">
        <v>9265.43</v>
      </c>
      <c r="S192" s="40">
        <v>15.572151260504203</v>
      </c>
      <c r="T192" s="41" t="s">
        <v>1191</v>
      </c>
      <c r="U192" s="42" t="s">
        <v>1194</v>
      </c>
    </row>
    <row r="193" spans="1:21">
      <c r="A193" s="27">
        <v>0.96134020618556704</v>
      </c>
      <c r="B193" s="27">
        <v>3.4852546916890083E-2</v>
      </c>
      <c r="C193" s="27">
        <v>8.0428954423592495E-3</v>
      </c>
      <c r="D193" s="27">
        <v>0.9651474530831099</v>
      </c>
      <c r="E193" s="28">
        <v>0.18333333333333332</v>
      </c>
      <c r="F193" s="28">
        <v>83.720930232558146</v>
      </c>
      <c r="G193" s="28">
        <v>8.9105555555555558</v>
      </c>
      <c r="H193" s="29">
        <v>8.8699999999999992</v>
      </c>
      <c r="I193" s="19">
        <v>9.0533333333333328</v>
      </c>
      <c r="J193" s="30">
        <v>0.97974963181148744</v>
      </c>
      <c r="K193" s="19">
        <v>85.714285714285708</v>
      </c>
      <c r="L193" s="27">
        <v>0.97674418604651181</v>
      </c>
      <c r="M193" s="27">
        <v>0.9651474530831099</v>
      </c>
      <c r="N193" s="31">
        <v>0.92361209757401908</v>
      </c>
      <c r="O193" s="31">
        <v>0.86299615470934576</v>
      </c>
      <c r="P193" s="32">
        <v>13358.5</v>
      </c>
      <c r="Q193" s="32">
        <v>17.906836461126005</v>
      </c>
      <c r="R193" s="32">
        <v>9462.9599999999991</v>
      </c>
      <c r="S193" s="32">
        <v>12.684932975871313</v>
      </c>
      <c r="T193" s="33" t="s">
        <v>1191</v>
      </c>
      <c r="U193" s="34" t="s">
        <v>1192</v>
      </c>
    </row>
    <row r="194" spans="1:21">
      <c r="A194" s="35">
        <v>0.81360201511335017</v>
      </c>
      <c r="B194" s="35">
        <v>6.037151702786378E-2</v>
      </c>
      <c r="C194" s="35">
        <v>1.238390092879257E-2</v>
      </c>
      <c r="D194" s="35">
        <v>0.93962848297213619</v>
      </c>
      <c r="E194" s="36">
        <v>0.36666666666666664</v>
      </c>
      <c r="F194" s="36">
        <v>87.804878048780495</v>
      </c>
      <c r="G194" s="36">
        <v>7.3572222222222221</v>
      </c>
      <c r="H194" s="37">
        <v>8.8966666666666665</v>
      </c>
      <c r="I194" s="20">
        <v>9.2633333333333336</v>
      </c>
      <c r="J194" s="38">
        <v>0.96041741633681177</v>
      </c>
      <c r="K194" s="20">
        <v>85.714285714285708</v>
      </c>
      <c r="L194" s="35">
        <v>1.0243902439024393</v>
      </c>
      <c r="M194" s="35">
        <v>0.93962848297213619</v>
      </c>
      <c r="N194" s="39">
        <v>0.92444618334556683</v>
      </c>
      <c r="O194" s="39">
        <v>0.86292141248633136</v>
      </c>
      <c r="P194" s="40">
        <v>12339.97</v>
      </c>
      <c r="Q194" s="40">
        <v>19.102120743034053</v>
      </c>
      <c r="R194" s="40">
        <v>6540.3600000000024</v>
      </c>
      <c r="S194" s="40">
        <v>10.124396284829725</v>
      </c>
      <c r="T194" s="41" t="s">
        <v>1191</v>
      </c>
      <c r="U194" s="42" t="s">
        <v>1192</v>
      </c>
    </row>
    <row r="195" spans="1:21">
      <c r="A195" s="27">
        <v>0.84716732542819495</v>
      </c>
      <c r="B195" s="27">
        <v>5.909797822706065E-2</v>
      </c>
      <c r="C195" s="27">
        <v>1.3996889580093312E-2</v>
      </c>
      <c r="D195" s="27">
        <v>0.94090202177293936</v>
      </c>
      <c r="E195" s="28">
        <v>0.28333333333333333</v>
      </c>
      <c r="F195" s="28">
        <v>59.016393442622949</v>
      </c>
      <c r="G195" s="28">
        <v>10.895277777777778</v>
      </c>
      <c r="H195" s="29">
        <v>11.734166666666667</v>
      </c>
      <c r="I195" s="19">
        <v>12.0175</v>
      </c>
      <c r="J195" s="30">
        <v>0.97642327161777964</v>
      </c>
      <c r="K195" s="19">
        <v>63.157894736842103</v>
      </c>
      <c r="L195" s="27">
        <v>0.93442622950819676</v>
      </c>
      <c r="M195" s="27">
        <v>0.94090202177293936</v>
      </c>
      <c r="N195" s="31">
        <v>0.85847478575680414</v>
      </c>
      <c r="O195" s="31">
        <v>0.86284545597909779</v>
      </c>
      <c r="P195" s="32">
        <v>17310.14</v>
      </c>
      <c r="Q195" s="32">
        <v>26.920902021772939</v>
      </c>
      <c r="R195" s="32">
        <v>9884.75</v>
      </c>
      <c r="S195" s="32">
        <v>15.372861586314153</v>
      </c>
      <c r="T195" s="33" t="s">
        <v>1195</v>
      </c>
      <c r="U195" s="34" t="s">
        <v>1192</v>
      </c>
    </row>
    <row r="196" spans="1:21">
      <c r="A196" s="35">
        <v>0.95934959349593496</v>
      </c>
      <c r="B196" s="35">
        <v>6.6101694915254236E-2</v>
      </c>
      <c r="C196" s="35">
        <v>2.0338983050847456E-2</v>
      </c>
      <c r="D196" s="35">
        <v>0.93389830508474581</v>
      </c>
      <c r="E196" s="36">
        <v>0.53333333333333333</v>
      </c>
      <c r="F196" s="36">
        <v>61.016949152542374</v>
      </c>
      <c r="G196" s="36">
        <v>9.6694444444444443</v>
      </c>
      <c r="H196" s="37">
        <v>9.2041666666666675</v>
      </c>
      <c r="I196" s="20">
        <v>9.7375000000000007</v>
      </c>
      <c r="J196" s="38">
        <v>0.9452289259734703</v>
      </c>
      <c r="K196" s="20">
        <v>63.157894736842103</v>
      </c>
      <c r="L196" s="35">
        <v>0.96610169491525433</v>
      </c>
      <c r="M196" s="35">
        <v>0.93389830508474581</v>
      </c>
      <c r="N196" s="39">
        <v>0.8528240413113698</v>
      </c>
      <c r="O196" s="39">
        <v>0.86285085853808707</v>
      </c>
      <c r="P196" s="40">
        <v>15868.19</v>
      </c>
      <c r="Q196" s="40">
        <v>26.895237288135593</v>
      </c>
      <c r="R196" s="40">
        <v>9245.6200000000008</v>
      </c>
      <c r="S196" s="40">
        <v>15.670542372881357</v>
      </c>
      <c r="T196" s="41" t="s">
        <v>1193</v>
      </c>
      <c r="U196" s="42" t="s">
        <v>1192</v>
      </c>
    </row>
    <row r="197" spans="1:21">
      <c r="A197" s="27">
        <v>1.01</v>
      </c>
      <c r="B197" s="27">
        <v>5.0919377652050922E-2</v>
      </c>
      <c r="C197" s="27">
        <v>1.9801980198019802E-2</v>
      </c>
      <c r="D197" s="27">
        <v>0.9490806223479491</v>
      </c>
      <c r="E197" s="28">
        <v>0.41666666666666669</v>
      </c>
      <c r="F197" s="28">
        <v>81.818181818181813</v>
      </c>
      <c r="G197" s="28">
        <v>8.6411111111111119</v>
      </c>
      <c r="H197" s="29">
        <v>8.3333333333333339</v>
      </c>
      <c r="I197" s="19">
        <v>8.75</v>
      </c>
      <c r="J197" s="30">
        <v>0.95238095238095244</v>
      </c>
      <c r="K197" s="19">
        <v>80</v>
      </c>
      <c r="L197" s="27">
        <v>1.0227272727272727</v>
      </c>
      <c r="M197" s="27">
        <v>0.9490806223479491</v>
      </c>
      <c r="N197" s="31">
        <v>0.92442917761163867</v>
      </c>
      <c r="O197" s="31">
        <v>0.86286326796534785</v>
      </c>
      <c r="P197" s="32">
        <v>13893.51</v>
      </c>
      <c r="Q197" s="32">
        <v>19.65135785007072</v>
      </c>
      <c r="R197" s="32">
        <v>9404.24</v>
      </c>
      <c r="S197" s="32">
        <v>13.30161244695898</v>
      </c>
      <c r="T197" s="33" t="s">
        <v>1195</v>
      </c>
      <c r="U197" s="34" t="s">
        <v>1192</v>
      </c>
    </row>
    <row r="198" spans="1:21">
      <c r="A198" s="35">
        <v>0.93877551020408168</v>
      </c>
      <c r="B198" s="35">
        <v>6.6576086956521743E-2</v>
      </c>
      <c r="C198" s="35">
        <v>1.7663043478260868E-2</v>
      </c>
      <c r="D198" s="35">
        <v>0.93342391304347827</v>
      </c>
      <c r="E198" s="36">
        <v>0.18333333333333332</v>
      </c>
      <c r="F198" s="36">
        <v>70.588235294117652</v>
      </c>
      <c r="G198" s="36">
        <v>10.426666666666666</v>
      </c>
      <c r="H198" s="37">
        <v>10.487777777777778</v>
      </c>
      <c r="I198" s="20">
        <v>10.671111111111111</v>
      </c>
      <c r="J198" s="38">
        <v>0.98281965847563513</v>
      </c>
      <c r="K198" s="20">
        <v>73.469387755102048</v>
      </c>
      <c r="L198" s="35">
        <v>0.96078431372549022</v>
      </c>
      <c r="M198" s="35">
        <v>0.93342391304347827</v>
      </c>
      <c r="N198" s="39">
        <v>0.88141139608017127</v>
      </c>
      <c r="O198" s="39">
        <v>0.86278697811448501</v>
      </c>
      <c r="P198" s="40">
        <v>16237.08</v>
      </c>
      <c r="Q198" s="40">
        <v>22.061250000000001</v>
      </c>
      <c r="R198" s="40">
        <v>9289.01</v>
      </c>
      <c r="S198" s="40">
        <v>12.6209375</v>
      </c>
      <c r="T198" s="41" t="s">
        <v>1191</v>
      </c>
      <c r="U198" s="42" t="s">
        <v>1192</v>
      </c>
    </row>
    <row r="199" spans="1:21">
      <c r="A199" s="27">
        <v>1.0876288659793814</v>
      </c>
      <c r="B199" s="27">
        <v>6.1611374407582936E-2</v>
      </c>
      <c r="C199" s="27">
        <v>1.2322274881516588E-2</v>
      </c>
      <c r="D199" s="27">
        <v>0.93838862559241709</v>
      </c>
      <c r="E199" s="28">
        <v>0.16666666666666666</v>
      </c>
      <c r="F199" s="28">
        <v>81.818181818181813</v>
      </c>
      <c r="G199" s="28">
        <v>12.894444444444444</v>
      </c>
      <c r="H199" s="29">
        <v>11.15</v>
      </c>
      <c r="I199" s="19">
        <v>11.316666666666666</v>
      </c>
      <c r="J199" s="30">
        <v>0.98527245949926368</v>
      </c>
      <c r="K199" s="19">
        <v>85.714285714285708</v>
      </c>
      <c r="L199" s="27">
        <v>0.95454545454545459</v>
      </c>
      <c r="M199" s="27">
        <v>0.93838862559241709</v>
      </c>
      <c r="N199" s="31">
        <v>0.88254262959886665</v>
      </c>
      <c r="O199" s="31">
        <v>0.86276387089616524</v>
      </c>
      <c r="P199" s="32">
        <v>19653.39</v>
      </c>
      <c r="Q199" s="32">
        <v>18.628805687203791</v>
      </c>
      <c r="R199" s="32">
        <v>11777.740000000002</v>
      </c>
      <c r="S199" s="32">
        <v>11.163734597156399</v>
      </c>
      <c r="T199" s="33" t="s">
        <v>1195</v>
      </c>
      <c r="U199" s="34" t="s">
        <v>1192</v>
      </c>
    </row>
    <row r="200" spans="1:21">
      <c r="A200" s="35">
        <v>1.0050632911392405</v>
      </c>
      <c r="B200" s="35">
        <v>6.6750629722921909E-2</v>
      </c>
      <c r="C200" s="35">
        <v>1.5113350125944584E-2</v>
      </c>
      <c r="D200" s="35">
        <v>0.93324937027707811</v>
      </c>
      <c r="E200" s="36">
        <v>0.8</v>
      </c>
      <c r="F200" s="36">
        <v>81.818181818181813</v>
      </c>
      <c r="G200" s="36">
        <v>9.7044444444444444</v>
      </c>
      <c r="H200" s="37">
        <v>9.0749999999999993</v>
      </c>
      <c r="I200" s="20">
        <v>9.875</v>
      </c>
      <c r="J200" s="38">
        <v>0.9189873417721518</v>
      </c>
      <c r="K200" s="20">
        <v>80</v>
      </c>
      <c r="L200" s="35">
        <v>1.0227272727272727</v>
      </c>
      <c r="M200" s="35">
        <v>0.93324937027707811</v>
      </c>
      <c r="N200" s="39">
        <v>0.87713627522877269</v>
      </c>
      <c r="O200" s="39">
        <v>0.86273930100957819</v>
      </c>
      <c r="P200" s="40">
        <v>15506.47</v>
      </c>
      <c r="Q200" s="40">
        <v>19.529559193954658</v>
      </c>
      <c r="R200" s="40">
        <v>10364.300000000001</v>
      </c>
      <c r="S200" s="40">
        <v>13.053274559193955</v>
      </c>
      <c r="T200" s="41" t="s">
        <v>1193</v>
      </c>
      <c r="U200" s="42" t="s">
        <v>1192</v>
      </c>
    </row>
    <row r="201" spans="1:21">
      <c r="A201" s="27">
        <v>0.76897689768976896</v>
      </c>
      <c r="B201" s="27">
        <v>4.5064377682403435E-2</v>
      </c>
      <c r="C201" s="27">
        <v>1.7167381974248927E-2</v>
      </c>
      <c r="D201" s="27">
        <v>0.95493562231759654</v>
      </c>
      <c r="E201" s="28">
        <v>0.25</v>
      </c>
      <c r="F201" s="28">
        <v>56.25</v>
      </c>
      <c r="G201" s="28">
        <v>8.2844444444444445</v>
      </c>
      <c r="H201" s="29">
        <v>9.3450000000000006</v>
      </c>
      <c r="I201" s="19">
        <v>9.5950000000000006</v>
      </c>
      <c r="J201" s="30">
        <v>0.97394476289734233</v>
      </c>
      <c r="K201" s="19">
        <v>63.157894736842103</v>
      </c>
      <c r="L201" s="27">
        <v>0.890625</v>
      </c>
      <c r="M201" s="27">
        <v>0.95493562231759654</v>
      </c>
      <c r="N201" s="31">
        <v>0.82832983204436317</v>
      </c>
      <c r="O201" s="31">
        <v>0.86272139432522599</v>
      </c>
      <c r="P201" s="32">
        <v>12885.16</v>
      </c>
      <c r="Q201" s="32">
        <v>27.650557939914162</v>
      </c>
      <c r="R201" s="32">
        <v>7885.23</v>
      </c>
      <c r="S201" s="32">
        <v>16.921094420600859</v>
      </c>
      <c r="T201" s="33" t="s">
        <v>1191</v>
      </c>
      <c r="U201" s="34" t="s">
        <v>1194</v>
      </c>
    </row>
    <row r="202" spans="1:21">
      <c r="A202" s="35">
        <v>1.0164835164835164</v>
      </c>
      <c r="B202" s="35">
        <v>0.05</v>
      </c>
      <c r="C202" s="35">
        <v>1.7567567567567569E-2</v>
      </c>
      <c r="D202" s="35">
        <v>0.95</v>
      </c>
      <c r="E202" s="36">
        <v>0.56666666666666665</v>
      </c>
      <c r="F202" s="36">
        <v>85.714285714285708</v>
      </c>
      <c r="G202" s="36">
        <v>8.6333333333333329</v>
      </c>
      <c r="H202" s="37">
        <v>7.9266666666666676</v>
      </c>
      <c r="I202" s="20">
        <v>8.4933333333333341</v>
      </c>
      <c r="J202" s="38">
        <v>0.9332810047095762</v>
      </c>
      <c r="K202" s="20">
        <v>85.714285714285708</v>
      </c>
      <c r="L202" s="35">
        <v>1</v>
      </c>
      <c r="M202" s="35">
        <v>0.95</v>
      </c>
      <c r="N202" s="39">
        <v>0.88661695447409739</v>
      </c>
      <c r="O202" s="39">
        <v>0.86276422316990942</v>
      </c>
      <c r="P202" s="40">
        <v>13782.53</v>
      </c>
      <c r="Q202" s="40">
        <v>18.625040540540542</v>
      </c>
      <c r="R202" s="40">
        <v>8089.5199999999986</v>
      </c>
      <c r="S202" s="40">
        <v>10.931783783783782</v>
      </c>
      <c r="T202" s="41" t="s">
        <v>1191</v>
      </c>
      <c r="U202" s="42" t="s">
        <v>1192</v>
      </c>
    </row>
    <row r="203" spans="1:21">
      <c r="A203" s="27">
        <v>0.98119658119658115</v>
      </c>
      <c r="B203" s="27">
        <v>4.878048780487805E-2</v>
      </c>
      <c r="C203" s="27">
        <v>1.5679442508710801E-2</v>
      </c>
      <c r="D203" s="27">
        <v>0.95121951219512191</v>
      </c>
      <c r="E203" s="28">
        <v>0.53333333333333333</v>
      </c>
      <c r="F203" s="28">
        <v>59.016393442622949</v>
      </c>
      <c r="G203" s="28">
        <v>9.7261111111111109</v>
      </c>
      <c r="H203" s="29">
        <v>8.7291666666666661</v>
      </c>
      <c r="I203" s="19">
        <v>9.2624999999999993</v>
      </c>
      <c r="J203" s="30">
        <v>0.94242015294646875</v>
      </c>
      <c r="K203" s="19">
        <v>63.157894736842103</v>
      </c>
      <c r="L203" s="27">
        <v>0.93442622950819676</v>
      </c>
      <c r="M203" s="27">
        <v>0.95121951219512191</v>
      </c>
      <c r="N203" s="31">
        <v>0.83766493402638942</v>
      </c>
      <c r="O203" s="31">
        <v>0.86273448160967969</v>
      </c>
      <c r="P203" s="32">
        <v>15406.9</v>
      </c>
      <c r="Q203" s="32">
        <v>26.841289198606272</v>
      </c>
      <c r="R203" s="32">
        <v>9073.8799999999992</v>
      </c>
      <c r="S203" s="32">
        <v>15.808153310104528</v>
      </c>
      <c r="T203" s="33" t="s">
        <v>1193</v>
      </c>
      <c r="U203" s="34" t="s">
        <v>1194</v>
      </c>
    </row>
    <row r="204" spans="1:21">
      <c r="A204" s="35">
        <v>0.94071762870514819</v>
      </c>
      <c r="B204" s="35">
        <v>6.3018242122719739E-2</v>
      </c>
      <c r="C204" s="35">
        <v>1.3266998341625208E-2</v>
      </c>
      <c r="D204" s="35">
        <v>0.93698175787728022</v>
      </c>
      <c r="E204" s="36">
        <v>0.46666666666666667</v>
      </c>
      <c r="F204" s="36">
        <v>55.384615384615387</v>
      </c>
      <c r="G204" s="36">
        <v>10.887499999999999</v>
      </c>
      <c r="H204" s="37">
        <v>10.928888888888888</v>
      </c>
      <c r="I204" s="20">
        <v>11.395555555555555</v>
      </c>
      <c r="J204" s="38">
        <v>0.9590483619344774</v>
      </c>
      <c r="K204" s="20">
        <v>56.25</v>
      </c>
      <c r="L204" s="35">
        <v>0.98461538461538467</v>
      </c>
      <c r="M204" s="35">
        <v>0.93698175787728022</v>
      </c>
      <c r="N204" s="39">
        <v>0.88478603820769752</v>
      </c>
      <c r="O204" s="39">
        <v>0.8627657794218937</v>
      </c>
      <c r="P204" s="40">
        <v>17684.740000000002</v>
      </c>
      <c r="Q204" s="40">
        <v>29.327927031509123</v>
      </c>
      <c r="R204" s="40">
        <v>11599.39</v>
      </c>
      <c r="S204" s="40">
        <v>19.236135986733</v>
      </c>
      <c r="T204" s="41" t="s">
        <v>1193</v>
      </c>
      <c r="U204" s="42" t="s">
        <v>1192</v>
      </c>
    </row>
    <row r="205" spans="1:21">
      <c r="A205" s="27">
        <v>0.84090909090909094</v>
      </c>
      <c r="B205" s="27">
        <v>4.5045045045045043E-2</v>
      </c>
      <c r="C205" s="27">
        <v>1.3513513513513514E-2</v>
      </c>
      <c r="D205" s="27">
        <v>0.95495495495495497</v>
      </c>
      <c r="E205" s="28">
        <v>0.3</v>
      </c>
      <c r="F205" s="28">
        <v>75</v>
      </c>
      <c r="G205" s="28">
        <v>8.8800000000000008</v>
      </c>
      <c r="H205" s="29">
        <v>10.479999999999999</v>
      </c>
      <c r="I205" s="19">
        <v>10.78</v>
      </c>
      <c r="J205" s="30">
        <v>0.9721706864564007</v>
      </c>
      <c r="K205" s="19">
        <v>73.469387755102048</v>
      </c>
      <c r="L205" s="27">
        <v>1.0208333333333333</v>
      </c>
      <c r="M205" s="27">
        <v>0.95495495495495497</v>
      </c>
      <c r="N205" s="31">
        <v>0.94772044772044761</v>
      </c>
      <c r="O205" s="31">
        <v>0.86273825409841143</v>
      </c>
      <c r="P205" s="32">
        <v>14855.95</v>
      </c>
      <c r="Q205" s="32">
        <v>22.306231231231234</v>
      </c>
      <c r="R205" s="32">
        <v>8690.8999999999978</v>
      </c>
      <c r="S205" s="32">
        <v>13.049399399399396</v>
      </c>
      <c r="T205" s="33" t="s">
        <v>1191</v>
      </c>
      <c r="U205" s="34" t="s">
        <v>1192</v>
      </c>
    </row>
    <row r="206" spans="1:21">
      <c r="A206" s="35">
        <v>0.99624060150375937</v>
      </c>
      <c r="B206" s="35">
        <v>7.0440251572327042E-2</v>
      </c>
      <c r="C206" s="35">
        <v>2.2641509433962263E-2</v>
      </c>
      <c r="D206" s="35">
        <v>0.92955974842767297</v>
      </c>
      <c r="E206" s="36">
        <v>0.15</v>
      </c>
      <c r="F206" s="36">
        <v>75</v>
      </c>
      <c r="G206" s="36">
        <v>10.6</v>
      </c>
      <c r="H206" s="37">
        <v>10.711666666666666</v>
      </c>
      <c r="I206" s="20">
        <v>10.861666666666666</v>
      </c>
      <c r="J206" s="38">
        <v>0.98618996470768761</v>
      </c>
      <c r="K206" s="20">
        <v>73.469387755102048</v>
      </c>
      <c r="L206" s="35">
        <v>1.0208333333333333</v>
      </c>
      <c r="M206" s="35">
        <v>0.92955974842767297</v>
      </c>
      <c r="N206" s="39">
        <v>0.93582088081839809</v>
      </c>
      <c r="O206" s="39">
        <v>0.86263189340551771</v>
      </c>
      <c r="P206" s="40">
        <v>16930.650000000001</v>
      </c>
      <c r="Q206" s="40">
        <v>21.296415094339626</v>
      </c>
      <c r="R206" s="40">
        <v>11536.329999999998</v>
      </c>
      <c r="S206" s="40">
        <v>14.51110691823899</v>
      </c>
      <c r="T206" s="41" t="s">
        <v>1195</v>
      </c>
      <c r="U206" s="42" t="s">
        <v>1192</v>
      </c>
    </row>
    <row r="207" spans="1:21">
      <c r="A207" s="27">
        <v>0.88300220750551872</v>
      </c>
      <c r="B207" s="27">
        <v>5.2499999999999998E-2</v>
      </c>
      <c r="C207" s="27">
        <v>1.7500000000000002E-2</v>
      </c>
      <c r="D207" s="27">
        <v>0.94750000000000001</v>
      </c>
      <c r="E207" s="28">
        <v>0.11666666666666667</v>
      </c>
      <c r="F207" s="28">
        <v>54.545454545454547</v>
      </c>
      <c r="G207" s="28">
        <v>7.333333333333333</v>
      </c>
      <c r="H207" s="29">
        <v>7.9366666666666665</v>
      </c>
      <c r="I207" s="19">
        <v>8.0533333333333328</v>
      </c>
      <c r="J207" s="30">
        <v>0.98551324503311266</v>
      </c>
      <c r="K207" s="19">
        <v>56.25</v>
      </c>
      <c r="L207" s="27">
        <v>0.96969696969696972</v>
      </c>
      <c r="M207" s="27">
        <v>0.94750000000000001</v>
      </c>
      <c r="N207" s="31">
        <v>0.90547762392133269</v>
      </c>
      <c r="O207" s="31">
        <v>0.86254017788244397</v>
      </c>
      <c r="P207" s="32">
        <v>12650.37</v>
      </c>
      <c r="Q207" s="32">
        <v>31.625925000000002</v>
      </c>
      <c r="R207" s="32">
        <v>7089.3199999999979</v>
      </c>
      <c r="S207" s="32">
        <v>17.723299999999995</v>
      </c>
      <c r="T207" s="33" t="s">
        <v>1191</v>
      </c>
      <c r="U207" s="34" t="s">
        <v>1192</v>
      </c>
    </row>
    <row r="208" spans="1:21">
      <c r="A208" s="35">
        <v>0.98444130127298446</v>
      </c>
      <c r="B208" s="35">
        <v>4.7413793103448273E-2</v>
      </c>
      <c r="C208" s="35">
        <v>1.1494252873563218E-2</v>
      </c>
      <c r="D208" s="35">
        <v>0.95258620689655171</v>
      </c>
      <c r="E208" s="36">
        <v>0.45</v>
      </c>
      <c r="F208" s="36">
        <v>76.59574468085107</v>
      </c>
      <c r="G208" s="36">
        <v>9.086666666666666</v>
      </c>
      <c r="H208" s="37">
        <v>8.3875000000000011</v>
      </c>
      <c r="I208" s="20">
        <v>8.8375000000000004</v>
      </c>
      <c r="J208" s="38">
        <v>0.94908062234794921</v>
      </c>
      <c r="K208" s="20">
        <v>80</v>
      </c>
      <c r="L208" s="35">
        <v>0.95744680851063835</v>
      </c>
      <c r="M208" s="35">
        <v>0.95258620689655171</v>
      </c>
      <c r="N208" s="39">
        <v>0.86560957348224099</v>
      </c>
      <c r="O208" s="39">
        <v>0.86248630404801618</v>
      </c>
      <c r="P208" s="40">
        <v>15089.48</v>
      </c>
      <c r="Q208" s="40">
        <v>21.680287356321838</v>
      </c>
      <c r="R208" s="40">
        <v>8677.8300000000017</v>
      </c>
      <c r="S208" s="40">
        <v>12.468146551724141</v>
      </c>
      <c r="T208" s="41" t="s">
        <v>1195</v>
      </c>
      <c r="U208" s="42" t="s">
        <v>1192</v>
      </c>
    </row>
    <row r="209" spans="1:21">
      <c r="A209" s="27">
        <v>0.86406249999999996</v>
      </c>
      <c r="B209" s="27">
        <v>7.4141048824593131E-2</v>
      </c>
      <c r="C209" s="27">
        <v>2.1699819168173599E-2</v>
      </c>
      <c r="D209" s="27">
        <v>0.92585895117540684</v>
      </c>
      <c r="E209" s="28">
        <v>0.33333333333333331</v>
      </c>
      <c r="F209" s="28">
        <v>75</v>
      </c>
      <c r="G209" s="28">
        <v>7.3733333333333331</v>
      </c>
      <c r="H209" s="29">
        <v>8.3777777777777764</v>
      </c>
      <c r="I209" s="19">
        <v>8.7111111111111104</v>
      </c>
      <c r="J209" s="30">
        <v>0.96173469387755095</v>
      </c>
      <c r="K209" s="19">
        <v>73.469387755102048</v>
      </c>
      <c r="L209" s="27">
        <v>1.0208333333333333</v>
      </c>
      <c r="M209" s="27">
        <v>0.92585895117540684</v>
      </c>
      <c r="N209" s="31">
        <v>0.90898131404460503</v>
      </c>
      <c r="O209" s="31">
        <v>0.86248238034269675</v>
      </c>
      <c r="P209" s="32">
        <v>12718.84</v>
      </c>
      <c r="Q209" s="32">
        <v>22.999710669077757</v>
      </c>
      <c r="R209" s="32">
        <v>6187.880000000001</v>
      </c>
      <c r="S209" s="32">
        <v>11.18965641952984</v>
      </c>
      <c r="T209" s="33" t="s">
        <v>1191</v>
      </c>
      <c r="U209" s="34" t="s">
        <v>1192</v>
      </c>
    </row>
    <row r="210" spans="1:21">
      <c r="A210" s="35">
        <v>1.0271084337349397</v>
      </c>
      <c r="B210" s="35">
        <v>6.5982404692082108E-2</v>
      </c>
      <c r="C210" s="35">
        <v>1.906158357771261E-2</v>
      </c>
      <c r="D210" s="35">
        <v>0.93401759530791784</v>
      </c>
      <c r="E210" s="36">
        <v>0</v>
      </c>
      <c r="F210" s="36">
        <v>67.924528301886795</v>
      </c>
      <c r="G210" s="36">
        <v>10.040555555555555</v>
      </c>
      <c r="H210" s="37">
        <v>9.0377777777777784</v>
      </c>
      <c r="I210" s="20">
        <v>9.0377777777777784</v>
      </c>
      <c r="J210" s="38">
        <v>1</v>
      </c>
      <c r="K210" s="20">
        <v>73.469387755102048</v>
      </c>
      <c r="L210" s="35">
        <v>0.92452830188679236</v>
      </c>
      <c r="M210" s="35">
        <v>0.93401759530791784</v>
      </c>
      <c r="N210" s="39">
        <v>0.86352570132241446</v>
      </c>
      <c r="O210" s="39">
        <v>0.86242389111791451</v>
      </c>
      <c r="P210" s="40">
        <v>14912.48</v>
      </c>
      <c r="Q210" s="40">
        <v>21.865806451612901</v>
      </c>
      <c r="R210" s="40">
        <v>9411.2099999999991</v>
      </c>
      <c r="S210" s="40">
        <v>13.799428152492668</v>
      </c>
      <c r="T210" s="41" t="s">
        <v>1191</v>
      </c>
      <c r="U210" s="42" t="s">
        <v>1192</v>
      </c>
    </row>
    <row r="211" spans="1:21">
      <c r="A211" s="27">
        <v>0.97857142857142854</v>
      </c>
      <c r="B211" s="27">
        <v>4.9270072992700732E-2</v>
      </c>
      <c r="C211" s="27">
        <v>2.0072992700729927E-2</v>
      </c>
      <c r="D211" s="27">
        <v>0.9507299270072993</v>
      </c>
      <c r="E211" s="28">
        <v>0.31666666666666665</v>
      </c>
      <c r="F211" s="28">
        <v>51.428571428571431</v>
      </c>
      <c r="G211" s="28">
        <v>10.655555555555555</v>
      </c>
      <c r="H211" s="29">
        <v>9.6388888888888893</v>
      </c>
      <c r="I211" s="19">
        <v>9.9555555555555557</v>
      </c>
      <c r="J211" s="30">
        <v>0.9681919642857143</v>
      </c>
      <c r="K211" s="19">
        <v>56.25</v>
      </c>
      <c r="L211" s="27">
        <v>0.91428571428571437</v>
      </c>
      <c r="M211" s="27">
        <v>0.9507299270072993</v>
      </c>
      <c r="N211" s="31">
        <v>0.84159001191717575</v>
      </c>
      <c r="O211" s="31">
        <v>0.86242250344763183</v>
      </c>
      <c r="P211" s="32">
        <v>17762.919999999998</v>
      </c>
      <c r="Q211" s="32">
        <v>32.414087591240872</v>
      </c>
      <c r="R211" s="32">
        <v>9236.43</v>
      </c>
      <c r="S211" s="32">
        <v>16.854799270072995</v>
      </c>
      <c r="T211" s="33" t="s">
        <v>1193</v>
      </c>
      <c r="U211" s="34" t="s">
        <v>1194</v>
      </c>
    </row>
    <row r="212" spans="1:21">
      <c r="A212" s="35">
        <v>0.98329355608591884</v>
      </c>
      <c r="B212" s="35">
        <v>6.4320388349514562E-2</v>
      </c>
      <c r="C212" s="35">
        <v>2.1844660194174758E-2</v>
      </c>
      <c r="D212" s="35">
        <v>0.93567961165048541</v>
      </c>
      <c r="E212" s="36">
        <v>0.38333333333333336</v>
      </c>
      <c r="F212" s="36">
        <v>80</v>
      </c>
      <c r="G212" s="36">
        <v>10.3</v>
      </c>
      <c r="H212" s="37">
        <v>9.3933333333333344</v>
      </c>
      <c r="I212" s="20">
        <v>9.7766666666666673</v>
      </c>
      <c r="J212" s="38">
        <v>0.96079099897715659</v>
      </c>
      <c r="K212" s="20">
        <v>85.714285714285708</v>
      </c>
      <c r="L212" s="35">
        <v>0.93333333333333335</v>
      </c>
      <c r="M212" s="35">
        <v>0.93567961165048541</v>
      </c>
      <c r="N212" s="39">
        <v>0.83905971221354603</v>
      </c>
      <c r="O212" s="39">
        <v>0.86244877392875485</v>
      </c>
      <c r="P212" s="40">
        <v>15196.16</v>
      </c>
      <c r="Q212" s="40">
        <v>18.441941747572816</v>
      </c>
      <c r="R212" s="40">
        <v>9340.52</v>
      </c>
      <c r="S212" s="40">
        <v>11.335582524271846</v>
      </c>
      <c r="T212" s="41" t="s">
        <v>1195</v>
      </c>
      <c r="U212" s="42" t="s">
        <v>1194</v>
      </c>
    </row>
    <row r="213" spans="1:21">
      <c r="A213" s="27">
        <v>1.0300429184549356</v>
      </c>
      <c r="B213" s="27">
        <v>4.3749999999999997E-2</v>
      </c>
      <c r="C213" s="27">
        <v>1.6666666666666666E-2</v>
      </c>
      <c r="D213" s="27">
        <v>0.95625000000000004</v>
      </c>
      <c r="E213" s="28">
        <v>0.31666666666666665</v>
      </c>
      <c r="F213" s="28">
        <v>52.941176470588232</v>
      </c>
      <c r="G213" s="28">
        <v>9.0666666666666664</v>
      </c>
      <c r="H213" s="29">
        <v>7.9677777777777781</v>
      </c>
      <c r="I213" s="19">
        <v>8.2844444444444445</v>
      </c>
      <c r="J213" s="30">
        <v>0.96177575107296143</v>
      </c>
      <c r="K213" s="19">
        <v>56.25</v>
      </c>
      <c r="L213" s="27">
        <v>0.94117647058823528</v>
      </c>
      <c r="M213" s="27">
        <v>0.95625000000000004</v>
      </c>
      <c r="N213" s="31">
        <v>0.86559817596566535</v>
      </c>
      <c r="O213" s="31">
        <v>0.86247830557233451</v>
      </c>
      <c r="P213" s="32">
        <v>15664.13</v>
      </c>
      <c r="Q213" s="32">
        <v>32.633604166666665</v>
      </c>
      <c r="R213" s="32">
        <v>8406.3600000000024</v>
      </c>
      <c r="S213" s="32">
        <v>17.513250000000006</v>
      </c>
      <c r="T213" s="33" t="s">
        <v>1191</v>
      </c>
      <c r="U213" s="34" t="s">
        <v>1192</v>
      </c>
    </row>
    <row r="214" spans="1:21">
      <c r="A214" s="35">
        <v>1.017391304347826</v>
      </c>
      <c r="B214" s="35">
        <v>5.6166056166056168E-2</v>
      </c>
      <c r="C214" s="35">
        <v>1.3431013431013432E-2</v>
      </c>
      <c r="D214" s="35">
        <v>0.94383394383394381</v>
      </c>
      <c r="E214" s="36">
        <v>0</v>
      </c>
      <c r="F214" s="36">
        <v>76.59574468085107</v>
      </c>
      <c r="G214" s="36">
        <v>10.692500000000001</v>
      </c>
      <c r="H214" s="37">
        <v>10.0625</v>
      </c>
      <c r="I214" s="20">
        <v>10.0625</v>
      </c>
      <c r="J214" s="38">
        <v>1</v>
      </c>
      <c r="K214" s="20">
        <v>80</v>
      </c>
      <c r="L214" s="35">
        <v>0.95744680851063835</v>
      </c>
      <c r="M214" s="35">
        <v>0.94383394383394381</v>
      </c>
      <c r="N214" s="39">
        <v>0.90367079728781863</v>
      </c>
      <c r="O214" s="39">
        <v>0.8624743613619763</v>
      </c>
      <c r="P214" s="40">
        <v>17449.57</v>
      </c>
      <c r="Q214" s="40">
        <v>21.305946275946276</v>
      </c>
      <c r="R214" s="40">
        <v>9789.0800000000017</v>
      </c>
      <c r="S214" s="40">
        <v>11.952478632478634</v>
      </c>
      <c r="T214" s="41" t="s">
        <v>1195</v>
      </c>
      <c r="U214" s="42" t="s">
        <v>1192</v>
      </c>
    </row>
    <row r="215" spans="1:21">
      <c r="A215" s="27">
        <v>1.0207253886010363</v>
      </c>
      <c r="B215" s="27">
        <v>4.8223350253807105E-2</v>
      </c>
      <c r="C215" s="27">
        <v>1.3959390862944163E-2</v>
      </c>
      <c r="D215" s="27">
        <v>0.95177664974619292</v>
      </c>
      <c r="E215" s="28">
        <v>0.33333333333333331</v>
      </c>
      <c r="F215" s="28">
        <v>78.260869565217391</v>
      </c>
      <c r="G215" s="28">
        <v>10.068888888888889</v>
      </c>
      <c r="H215" s="29">
        <v>9.3166666666666664</v>
      </c>
      <c r="I215" s="19">
        <v>9.65</v>
      </c>
      <c r="J215" s="30">
        <v>0.9654576856649395</v>
      </c>
      <c r="K215" s="19">
        <v>80</v>
      </c>
      <c r="L215" s="27">
        <v>0.97826086956521741</v>
      </c>
      <c r="M215" s="27">
        <v>0.95177664974619292</v>
      </c>
      <c r="N215" s="31">
        <v>0.89892399280489155</v>
      </c>
      <c r="O215" s="31">
        <v>0.8624222139747284</v>
      </c>
      <c r="P215" s="32">
        <v>16943.28</v>
      </c>
      <c r="Q215" s="32">
        <v>21.501624365482233</v>
      </c>
      <c r="R215" s="32">
        <v>8713.8000000000029</v>
      </c>
      <c r="S215" s="32">
        <v>11.058121827411171</v>
      </c>
      <c r="T215" s="33" t="s">
        <v>1191</v>
      </c>
      <c r="U215" s="34" t="s">
        <v>1192</v>
      </c>
    </row>
    <row r="216" spans="1:21">
      <c r="A216" s="35">
        <v>0.95863052781740365</v>
      </c>
      <c r="B216" s="35">
        <v>7.7380952380952384E-2</v>
      </c>
      <c r="C216" s="35">
        <v>2.976190476190476E-2</v>
      </c>
      <c r="D216" s="35">
        <v>0.92261904761904767</v>
      </c>
      <c r="E216" s="36">
        <v>0</v>
      </c>
      <c r="F216" s="36">
        <v>67.924528301886795</v>
      </c>
      <c r="G216" s="36">
        <v>9.8933333333333326</v>
      </c>
      <c r="H216" s="37">
        <v>9.5413888888888891</v>
      </c>
      <c r="I216" s="20">
        <v>9.5413888888888891</v>
      </c>
      <c r="J216" s="38">
        <v>1</v>
      </c>
      <c r="K216" s="20">
        <v>73.469387755102048</v>
      </c>
      <c r="L216" s="35">
        <v>0.92452830188679236</v>
      </c>
      <c r="M216" s="35">
        <v>0.92261904761904767</v>
      </c>
      <c r="N216" s="39">
        <v>0.8529874213836478</v>
      </c>
      <c r="O216" s="39">
        <v>0.86237595063020356</v>
      </c>
      <c r="P216" s="40">
        <v>14641.33</v>
      </c>
      <c r="Q216" s="40">
        <v>21.787693452380953</v>
      </c>
      <c r="R216" s="40">
        <v>8842.6999999999989</v>
      </c>
      <c r="S216" s="40">
        <v>13.158779761904761</v>
      </c>
      <c r="T216" s="41" t="s">
        <v>1191</v>
      </c>
      <c r="U216" s="42" t="s">
        <v>1192</v>
      </c>
    </row>
    <row r="217" spans="1:21">
      <c r="A217" s="27">
        <v>0.90771349862258954</v>
      </c>
      <c r="B217" s="27">
        <v>3.490136570561457E-2</v>
      </c>
      <c r="C217" s="27">
        <v>1.0622154779969651E-2</v>
      </c>
      <c r="D217" s="27">
        <v>0.96509863429438547</v>
      </c>
      <c r="E217" s="28">
        <v>0.1</v>
      </c>
      <c r="F217" s="28">
        <v>76.59574468085107</v>
      </c>
      <c r="G217" s="28">
        <v>8.6036111111111104</v>
      </c>
      <c r="H217" s="29">
        <v>8.370000000000001</v>
      </c>
      <c r="I217" s="19">
        <v>8.4700000000000006</v>
      </c>
      <c r="J217" s="30">
        <v>0.98819362455726101</v>
      </c>
      <c r="K217" s="19">
        <v>85.714285714285708</v>
      </c>
      <c r="L217" s="27">
        <v>0.89361702127659592</v>
      </c>
      <c r="M217" s="27">
        <v>0.96509863429438547</v>
      </c>
      <c r="N217" s="31">
        <v>0.85224641136388346</v>
      </c>
      <c r="O217" s="31">
        <v>0.86238786500742004</v>
      </c>
      <c r="P217" s="32">
        <v>12366.72</v>
      </c>
      <c r="Q217" s="32">
        <v>18.765887708649469</v>
      </c>
      <c r="R217" s="32">
        <v>7434.4600000000009</v>
      </c>
      <c r="S217" s="32">
        <v>11.281426403641882</v>
      </c>
      <c r="T217" s="33" t="s">
        <v>1195</v>
      </c>
      <c r="U217" s="34" t="s">
        <v>1192</v>
      </c>
    </row>
    <row r="218" spans="1:21">
      <c r="A218" s="35">
        <v>0.97525309336332955</v>
      </c>
      <c r="B218" s="35">
        <v>8.6505190311418678E-2</v>
      </c>
      <c r="C218" s="35">
        <v>3.2295271049596307E-2</v>
      </c>
      <c r="D218" s="35">
        <v>0.91349480968858132</v>
      </c>
      <c r="E218" s="36">
        <v>0.66666666666666663</v>
      </c>
      <c r="F218" s="36">
        <v>81.818181818181813</v>
      </c>
      <c r="G218" s="36">
        <v>10.596666666666666</v>
      </c>
      <c r="H218" s="37">
        <v>9.7050000000000001</v>
      </c>
      <c r="I218" s="20">
        <v>10.371666666666666</v>
      </c>
      <c r="J218" s="38">
        <v>0.93572232042423276</v>
      </c>
      <c r="K218" s="20">
        <v>85.714285714285708</v>
      </c>
      <c r="L218" s="35">
        <v>0.95454545454545459</v>
      </c>
      <c r="M218" s="35">
        <v>0.91349480968858132</v>
      </c>
      <c r="N218" s="39">
        <v>0.81592396106196086</v>
      </c>
      <c r="O218" s="39">
        <v>0.86240075122551862</v>
      </c>
      <c r="P218" s="40">
        <v>16191.49</v>
      </c>
      <c r="Q218" s="40">
        <v>18.675305651672435</v>
      </c>
      <c r="R218" s="40">
        <v>8847.31</v>
      </c>
      <c r="S218" s="40">
        <v>10.204509803921567</v>
      </c>
      <c r="T218" s="41" t="s">
        <v>1191</v>
      </c>
      <c r="U218" s="42" t="s">
        <v>1194</v>
      </c>
    </row>
    <row r="219" spans="1:21">
      <c r="A219" s="27">
        <v>0.85025380710659904</v>
      </c>
      <c r="B219" s="27">
        <v>6.2686567164179099E-2</v>
      </c>
      <c r="C219" s="27">
        <v>1.1940298507462687E-2</v>
      </c>
      <c r="D219" s="27">
        <v>0.93731343283582091</v>
      </c>
      <c r="E219" s="28">
        <v>0.16666666666666666</v>
      </c>
      <c r="F219" s="28">
        <v>83.720930232558146</v>
      </c>
      <c r="G219" s="28">
        <v>8.0027777777777782</v>
      </c>
      <c r="H219" s="29">
        <v>9.0266666666666673</v>
      </c>
      <c r="I219" s="19">
        <v>9.1933333333333334</v>
      </c>
      <c r="J219" s="30">
        <v>0.9818709209572154</v>
      </c>
      <c r="K219" s="19">
        <v>85.714285714285708</v>
      </c>
      <c r="L219" s="27">
        <v>0.97674418604651181</v>
      </c>
      <c r="M219" s="27">
        <v>0.93731343283582091</v>
      </c>
      <c r="N219" s="31">
        <v>0.8989179941397959</v>
      </c>
      <c r="O219" s="31">
        <v>0.86245988200180801</v>
      </c>
      <c r="P219" s="32">
        <v>12823.65</v>
      </c>
      <c r="Q219" s="32">
        <v>19.139776119402985</v>
      </c>
      <c r="R219" s="32">
        <v>7691.7100000000009</v>
      </c>
      <c r="S219" s="32">
        <v>11.480164179104479</v>
      </c>
      <c r="T219" s="33" t="s">
        <v>1195</v>
      </c>
      <c r="U219" s="34" t="s">
        <v>1192</v>
      </c>
    </row>
    <row r="220" spans="1:21">
      <c r="A220" s="35">
        <v>0.93343653250773995</v>
      </c>
      <c r="B220" s="35">
        <v>7.9601990049751242E-2</v>
      </c>
      <c r="C220" s="35">
        <v>1.824212271973466E-2</v>
      </c>
      <c r="D220" s="35">
        <v>0.92039800995024879</v>
      </c>
      <c r="E220" s="36">
        <v>0.53333333333333333</v>
      </c>
      <c r="F220" s="36">
        <v>64.285714285714292</v>
      </c>
      <c r="G220" s="36">
        <v>9.3800000000000008</v>
      </c>
      <c r="H220" s="37">
        <v>9.6950000000000003</v>
      </c>
      <c r="I220" s="20">
        <v>10.228333333333333</v>
      </c>
      <c r="J220" s="38">
        <v>0.94785725924718922</v>
      </c>
      <c r="K220" s="20">
        <v>63.157894736842103</v>
      </c>
      <c r="L220" s="35">
        <v>1.017857142857143</v>
      </c>
      <c r="M220" s="35">
        <v>0.92039800995024879</v>
      </c>
      <c r="N220" s="39">
        <v>0.88798461254101024</v>
      </c>
      <c r="O220" s="39">
        <v>0.86241343854685526</v>
      </c>
      <c r="P220" s="40">
        <v>15678.07</v>
      </c>
      <c r="Q220" s="40">
        <v>26.00011608623549</v>
      </c>
      <c r="R220" s="40">
        <v>9411.2900000000009</v>
      </c>
      <c r="S220" s="40">
        <v>15.607446102819239</v>
      </c>
      <c r="T220" s="41" t="s">
        <v>1195</v>
      </c>
      <c r="U220" s="42" t="s">
        <v>1192</v>
      </c>
    </row>
    <row r="221" spans="1:21">
      <c r="A221" s="27">
        <v>0.90445859872611467</v>
      </c>
      <c r="B221" s="27">
        <v>7.0422535211267609E-2</v>
      </c>
      <c r="C221" s="27">
        <v>2.1126760563380281E-2</v>
      </c>
      <c r="D221" s="27">
        <v>0.92957746478873238</v>
      </c>
      <c r="E221" s="28">
        <v>0.53333333333333333</v>
      </c>
      <c r="F221" s="28">
        <v>69.230769230769226</v>
      </c>
      <c r="G221" s="28">
        <v>10.255555555555556</v>
      </c>
      <c r="H221" s="29">
        <v>10.151388888888889</v>
      </c>
      <c r="I221" s="19">
        <v>10.684722222222222</v>
      </c>
      <c r="J221" s="30">
        <v>0.95008449239568438</v>
      </c>
      <c r="K221" s="19">
        <v>73.469387755102048</v>
      </c>
      <c r="L221" s="27">
        <v>0.94230769230769218</v>
      </c>
      <c r="M221" s="27">
        <v>0.92957746478873238</v>
      </c>
      <c r="N221" s="31">
        <v>0.83222460682763888</v>
      </c>
      <c r="O221" s="31">
        <v>0.86238082225349533</v>
      </c>
      <c r="P221" s="32">
        <v>14937.26</v>
      </c>
      <c r="Q221" s="32">
        <v>21.038394366197185</v>
      </c>
      <c r="R221" s="32">
        <v>10692.33</v>
      </c>
      <c r="S221" s="32">
        <v>15.059619718309859</v>
      </c>
      <c r="T221" s="33" t="s">
        <v>1193</v>
      </c>
      <c r="U221" s="34" t="s">
        <v>1194</v>
      </c>
    </row>
    <row r="222" spans="1:21">
      <c r="A222" s="35">
        <v>1.0755287009063443</v>
      </c>
      <c r="B222" s="35">
        <v>5.4775280898876406E-2</v>
      </c>
      <c r="C222" s="35">
        <v>9.8314606741573031E-3</v>
      </c>
      <c r="D222" s="35">
        <v>0.9452247191011236</v>
      </c>
      <c r="E222" s="36">
        <v>0.6333333333333333</v>
      </c>
      <c r="F222" s="36">
        <v>58.064516129032256</v>
      </c>
      <c r="G222" s="36">
        <v>12.262222222222222</v>
      </c>
      <c r="H222" s="37">
        <v>9.8483333333333345</v>
      </c>
      <c r="I222" s="20">
        <v>10.481666666666667</v>
      </c>
      <c r="J222" s="38">
        <v>0.93957703927492453</v>
      </c>
      <c r="K222" s="20">
        <v>63.157894736842103</v>
      </c>
      <c r="L222" s="35">
        <v>0.91935483870967738</v>
      </c>
      <c r="M222" s="35">
        <v>0.9452247191011236</v>
      </c>
      <c r="N222" s="39">
        <v>0.81648955245617472</v>
      </c>
      <c r="O222" s="39">
        <v>0.86241933593858588</v>
      </c>
      <c r="P222" s="40">
        <v>20384.52</v>
      </c>
      <c r="Q222" s="40">
        <v>28.629943820224721</v>
      </c>
      <c r="R222" s="40">
        <v>10750.3</v>
      </c>
      <c r="S222" s="40">
        <v>15.098735955056179</v>
      </c>
      <c r="T222" s="41" t="s">
        <v>1193</v>
      </c>
      <c r="U222" s="42" t="s">
        <v>1194</v>
      </c>
    </row>
    <row r="223" spans="1:21">
      <c r="A223" s="27">
        <v>1.0178861788617886</v>
      </c>
      <c r="B223" s="27">
        <v>4.472843450479233E-2</v>
      </c>
      <c r="C223" s="27">
        <v>1.2779552715654952E-2</v>
      </c>
      <c r="D223" s="27">
        <v>0.95527156549520764</v>
      </c>
      <c r="E223" s="28">
        <v>0.31666666666666665</v>
      </c>
      <c r="F223" s="28">
        <v>64.285714285714292</v>
      </c>
      <c r="G223" s="28">
        <v>9.7377777777777776</v>
      </c>
      <c r="H223" s="29">
        <v>9.4208333333333343</v>
      </c>
      <c r="I223" s="19">
        <v>9.7375000000000007</v>
      </c>
      <c r="J223" s="30">
        <v>0.96747967479674801</v>
      </c>
      <c r="K223" s="19">
        <v>63.157894736842103</v>
      </c>
      <c r="L223" s="27">
        <v>1.017857142857143</v>
      </c>
      <c r="M223" s="27">
        <v>0.95527156549520764</v>
      </c>
      <c r="N223" s="31">
        <v>0.9407094989480248</v>
      </c>
      <c r="O223" s="31">
        <v>0.86247806967705454</v>
      </c>
      <c r="P223" s="32">
        <v>18090.150000000001</v>
      </c>
      <c r="Q223" s="32">
        <v>28.898003194888179</v>
      </c>
      <c r="R223" s="32">
        <v>9872.6099999999969</v>
      </c>
      <c r="S223" s="32">
        <v>15.770942492012775</v>
      </c>
      <c r="T223" s="33" t="s">
        <v>1195</v>
      </c>
      <c r="U223" s="34" t="s">
        <v>1192</v>
      </c>
    </row>
    <row r="224" spans="1:21">
      <c r="A224" s="35">
        <v>0.83141361256544499</v>
      </c>
      <c r="B224" s="35">
        <v>4.9118387909319897E-2</v>
      </c>
      <c r="C224" s="35">
        <v>1.8891687657430732E-2</v>
      </c>
      <c r="D224" s="35">
        <v>0.95088161209068012</v>
      </c>
      <c r="E224" s="36">
        <v>0.43333333333333335</v>
      </c>
      <c r="F224" s="36">
        <v>85.714285714285708</v>
      </c>
      <c r="G224" s="36">
        <v>9.2633333333333336</v>
      </c>
      <c r="H224" s="37">
        <v>10.708333333333334</v>
      </c>
      <c r="I224" s="20">
        <v>11.141666666666667</v>
      </c>
      <c r="J224" s="38">
        <v>0.96110695587135375</v>
      </c>
      <c r="K224" s="20">
        <v>85.714285714285708</v>
      </c>
      <c r="L224" s="35">
        <v>1</v>
      </c>
      <c r="M224" s="35">
        <v>0.95088161209068012</v>
      </c>
      <c r="N224" s="39">
        <v>0.91389893159051905</v>
      </c>
      <c r="O224" s="39">
        <v>0.86237790139373693</v>
      </c>
      <c r="P224" s="40">
        <v>15121.83</v>
      </c>
      <c r="Q224" s="40">
        <v>19.045125944584381</v>
      </c>
      <c r="R224" s="40">
        <v>9239.4499999999989</v>
      </c>
      <c r="S224" s="40">
        <v>11.636586901763224</v>
      </c>
      <c r="T224" s="41" t="s">
        <v>1195</v>
      </c>
      <c r="U224" s="42" t="s">
        <v>1192</v>
      </c>
    </row>
    <row r="225" spans="1:21">
      <c r="A225" s="27">
        <v>0.85528219971056441</v>
      </c>
      <c r="B225" s="27">
        <v>5.7529610829103212E-2</v>
      </c>
      <c r="C225" s="27">
        <v>2.030456852791878E-2</v>
      </c>
      <c r="D225" s="27">
        <v>0.94247038917089676</v>
      </c>
      <c r="E225" s="28">
        <v>0.55000000000000004</v>
      </c>
      <c r="F225" s="28">
        <v>60</v>
      </c>
      <c r="G225" s="28">
        <v>9.85</v>
      </c>
      <c r="H225" s="29">
        <v>10.390833333333333</v>
      </c>
      <c r="I225" s="19">
        <v>10.940833333333334</v>
      </c>
      <c r="J225" s="30">
        <v>0.9497296062152486</v>
      </c>
      <c r="K225" s="19">
        <v>63.157894736842103</v>
      </c>
      <c r="L225" s="27">
        <v>0.95000000000000007</v>
      </c>
      <c r="M225" s="27">
        <v>0.94247038917089676</v>
      </c>
      <c r="N225" s="31">
        <v>0.85033742999796746</v>
      </c>
      <c r="O225" s="31">
        <v>0.86231184879092071</v>
      </c>
      <c r="P225" s="32">
        <v>15416.29</v>
      </c>
      <c r="Q225" s="32">
        <v>26.085093062605754</v>
      </c>
      <c r="R225" s="32">
        <v>10119.079999999998</v>
      </c>
      <c r="S225" s="32">
        <v>17.121962774957694</v>
      </c>
      <c r="T225" s="33" t="s">
        <v>1195</v>
      </c>
      <c r="U225" s="34" t="s">
        <v>1192</v>
      </c>
    </row>
    <row r="226" spans="1:21">
      <c r="A226" s="35">
        <v>0.96300715990453456</v>
      </c>
      <c r="B226" s="35">
        <v>5.0805452292441142E-2</v>
      </c>
      <c r="C226" s="35">
        <v>1.1152416356877323E-2</v>
      </c>
      <c r="D226" s="35">
        <v>0.94919454770755884</v>
      </c>
      <c r="E226" s="36">
        <v>0.21666666666666667</v>
      </c>
      <c r="F226" s="36">
        <v>69.230769230769226</v>
      </c>
      <c r="G226" s="36">
        <v>11.656666666666666</v>
      </c>
      <c r="H226" s="37">
        <v>11.189444444444444</v>
      </c>
      <c r="I226" s="20">
        <v>11.406111111111111</v>
      </c>
      <c r="J226" s="38">
        <v>0.98100433490818761</v>
      </c>
      <c r="K226" s="20">
        <v>73.469387755102048</v>
      </c>
      <c r="L226" s="35">
        <v>0.94230769230769218</v>
      </c>
      <c r="M226" s="35">
        <v>0.94919454770755884</v>
      </c>
      <c r="N226" s="39">
        <v>0.87744296793546628</v>
      </c>
      <c r="O226" s="39">
        <v>0.86232722031697062</v>
      </c>
      <c r="P226" s="40">
        <v>16856.099999999999</v>
      </c>
      <c r="Q226" s="40">
        <v>20.887360594795538</v>
      </c>
      <c r="R226" s="40">
        <v>12370.29</v>
      </c>
      <c r="S226" s="40">
        <v>15.328736059479555</v>
      </c>
      <c r="T226" s="41" t="s">
        <v>1195</v>
      </c>
      <c r="U226" s="42" t="s">
        <v>1192</v>
      </c>
    </row>
    <row r="227" spans="1:21">
      <c r="A227" s="27">
        <v>0.85468750000000004</v>
      </c>
      <c r="B227" s="27">
        <v>6.2157221206581355E-2</v>
      </c>
      <c r="C227" s="27">
        <v>1.8281535648994516E-2</v>
      </c>
      <c r="D227" s="27">
        <v>0.9378427787934186</v>
      </c>
      <c r="E227" s="28">
        <v>0.8833333333333333</v>
      </c>
      <c r="F227" s="28">
        <v>58.064516129032256</v>
      </c>
      <c r="G227" s="28">
        <v>9.4205555555555556</v>
      </c>
      <c r="H227" s="29">
        <v>9.25</v>
      </c>
      <c r="I227" s="19">
        <v>10.133333333333333</v>
      </c>
      <c r="J227" s="30">
        <v>0.91282894736842113</v>
      </c>
      <c r="K227" s="19">
        <v>63.157894736842103</v>
      </c>
      <c r="L227" s="27">
        <v>0.91935483870967738</v>
      </c>
      <c r="M227" s="27">
        <v>0.9378427787934186</v>
      </c>
      <c r="N227" s="31">
        <v>0.78705051748540422</v>
      </c>
      <c r="O227" s="31">
        <v>0.86230779133545576</v>
      </c>
      <c r="P227" s="32">
        <v>14774.34</v>
      </c>
      <c r="Q227" s="32">
        <v>27.009762340036563</v>
      </c>
      <c r="R227" s="32">
        <v>9203.0299999999988</v>
      </c>
      <c r="S227" s="32">
        <v>16.824552102376597</v>
      </c>
      <c r="T227" s="33" t="s">
        <v>1193</v>
      </c>
      <c r="U227" s="34" t="s">
        <v>1194</v>
      </c>
    </row>
    <row r="228" spans="1:21">
      <c r="A228" s="35">
        <v>0.98345153664302598</v>
      </c>
      <c r="B228" s="35">
        <v>5.7692307692307696E-2</v>
      </c>
      <c r="C228" s="35">
        <v>1.6826923076923076E-2</v>
      </c>
      <c r="D228" s="35">
        <v>0.94230769230769229</v>
      </c>
      <c r="E228" s="36">
        <v>0.56666666666666665</v>
      </c>
      <c r="F228" s="36">
        <v>76.59574468085107</v>
      </c>
      <c r="G228" s="36">
        <v>10.862222222222222</v>
      </c>
      <c r="H228" s="37">
        <v>10.008333333333333</v>
      </c>
      <c r="I228" s="20">
        <v>10.574999999999999</v>
      </c>
      <c r="J228" s="38">
        <v>0.946414499605989</v>
      </c>
      <c r="K228" s="20">
        <v>80</v>
      </c>
      <c r="L228" s="35">
        <v>0.95744680851063835</v>
      </c>
      <c r="M228" s="35">
        <v>0.94230769230769229</v>
      </c>
      <c r="N228" s="39">
        <v>0.85386414551195</v>
      </c>
      <c r="O228" s="39">
        <v>0.8624046475437569</v>
      </c>
      <c r="P228" s="40">
        <v>17453.189999999999</v>
      </c>
      <c r="Q228" s="40">
        <v>20.977391826923075</v>
      </c>
      <c r="R228" s="40">
        <v>10097.470000000001</v>
      </c>
      <c r="S228" s="40">
        <v>12.136382211538463</v>
      </c>
      <c r="T228" s="41" t="s">
        <v>1195</v>
      </c>
      <c r="U228" s="42" t="s">
        <v>1192</v>
      </c>
    </row>
    <row r="229" spans="1:21">
      <c r="A229" s="27">
        <v>0.94444444444444442</v>
      </c>
      <c r="B229" s="27">
        <v>7.1736011477761832E-2</v>
      </c>
      <c r="C229" s="27">
        <v>2.1520803443328552E-2</v>
      </c>
      <c r="D229" s="27">
        <v>0.92826398852223813</v>
      </c>
      <c r="E229" s="28">
        <v>0.46666666666666667</v>
      </c>
      <c r="F229" s="28">
        <v>73.469387755102048</v>
      </c>
      <c r="G229" s="28">
        <v>9.4869444444444451</v>
      </c>
      <c r="H229" s="29">
        <v>8.7583333333333329</v>
      </c>
      <c r="I229" s="19">
        <v>9.2249999999999996</v>
      </c>
      <c r="J229" s="30">
        <v>0.94941282746160793</v>
      </c>
      <c r="K229" s="19">
        <v>80</v>
      </c>
      <c r="L229" s="27">
        <v>0.91836734693877564</v>
      </c>
      <c r="M229" s="27">
        <v>0.92826398852223813</v>
      </c>
      <c r="N229" s="31">
        <v>0.80936241242481533</v>
      </c>
      <c r="O229" s="31">
        <v>0.8624156533453442</v>
      </c>
      <c r="P229" s="32">
        <v>14832.09</v>
      </c>
      <c r="Q229" s="32">
        <v>21.279899569583932</v>
      </c>
      <c r="R229" s="32">
        <v>7997.869999999999</v>
      </c>
      <c r="S229" s="32">
        <v>11.474705882352939</v>
      </c>
      <c r="T229" s="33" t="s">
        <v>1195</v>
      </c>
      <c r="U229" s="34" t="s">
        <v>1194</v>
      </c>
    </row>
    <row r="230" spans="1:21">
      <c r="A230" s="35">
        <v>0.84166666666666667</v>
      </c>
      <c r="B230" s="35">
        <v>4.9504950495049507E-2</v>
      </c>
      <c r="C230" s="35">
        <v>1.9801980198019802E-2</v>
      </c>
      <c r="D230" s="35">
        <v>0.95049504950495045</v>
      </c>
      <c r="E230" s="36">
        <v>0.5</v>
      </c>
      <c r="F230" s="36">
        <v>69.230769230769226</v>
      </c>
      <c r="G230" s="36">
        <v>8.7533333333333339</v>
      </c>
      <c r="H230" s="37">
        <v>9.3000000000000007</v>
      </c>
      <c r="I230" s="20">
        <v>9.8000000000000007</v>
      </c>
      <c r="J230" s="38">
        <v>0.94897959183673475</v>
      </c>
      <c r="K230" s="20">
        <v>73.469387755102048</v>
      </c>
      <c r="L230" s="35">
        <v>0.94230769230769218</v>
      </c>
      <c r="M230" s="35">
        <v>0.95049504950495045</v>
      </c>
      <c r="N230" s="39">
        <v>0.8499619192688499</v>
      </c>
      <c r="O230" s="39">
        <v>0.86248410914008045</v>
      </c>
      <c r="P230" s="40">
        <v>13510.37</v>
      </c>
      <c r="Q230" s="40">
        <v>22.294339933993399</v>
      </c>
      <c r="R230" s="40">
        <v>8840.5699999999979</v>
      </c>
      <c r="S230" s="40">
        <v>14.588399339933989</v>
      </c>
      <c r="T230" s="41" t="s">
        <v>1195</v>
      </c>
      <c r="U230" s="42" t="s">
        <v>1194</v>
      </c>
    </row>
    <row r="231" spans="1:21">
      <c r="A231" s="27">
        <v>1.0364963503649636</v>
      </c>
      <c r="B231" s="27">
        <v>6.6901408450704219E-2</v>
      </c>
      <c r="C231" s="27">
        <v>1.936619718309859E-2</v>
      </c>
      <c r="D231" s="27">
        <v>0.93309859154929575</v>
      </c>
      <c r="E231" s="28">
        <v>0.21666666666666667</v>
      </c>
      <c r="F231" s="28">
        <v>62.068965517241381</v>
      </c>
      <c r="G231" s="28">
        <v>9.1511111111111116</v>
      </c>
      <c r="H231" s="29">
        <v>8.4599999999999991</v>
      </c>
      <c r="I231" s="19">
        <v>8.6766666666666659</v>
      </c>
      <c r="J231" s="30">
        <v>0.97502881290818288</v>
      </c>
      <c r="K231" s="19">
        <v>63.157894736842103</v>
      </c>
      <c r="L231" s="27">
        <v>0.98275862068965525</v>
      </c>
      <c r="M231" s="27">
        <v>0.93309859154929575</v>
      </c>
      <c r="N231" s="31">
        <v>0.89411183942314854</v>
      </c>
      <c r="O231" s="31">
        <v>0.86250028767996578</v>
      </c>
      <c r="P231" s="32">
        <v>16415.650000000001</v>
      </c>
      <c r="Q231" s="32">
        <v>28.900792253521129</v>
      </c>
      <c r="R231" s="32">
        <v>8692.0299999999988</v>
      </c>
      <c r="S231" s="32">
        <v>15.302869718309857</v>
      </c>
      <c r="T231" s="33" t="s">
        <v>1195</v>
      </c>
      <c r="U231" s="34" t="s">
        <v>1192</v>
      </c>
    </row>
    <row r="232" spans="1:21">
      <c r="A232" s="35">
        <v>1.0349946977730646</v>
      </c>
      <c r="B232" s="35">
        <v>7.274590163934426E-2</v>
      </c>
      <c r="C232" s="35">
        <v>2.3565573770491802E-2</v>
      </c>
      <c r="D232" s="35">
        <v>0.92725409836065575</v>
      </c>
      <c r="E232" s="36">
        <v>0.51666666666666672</v>
      </c>
      <c r="F232" s="36">
        <v>80</v>
      </c>
      <c r="G232" s="36">
        <v>12.2</v>
      </c>
      <c r="H232" s="37">
        <v>10.484999999999999</v>
      </c>
      <c r="I232" s="20">
        <v>11.001666666666667</v>
      </c>
      <c r="J232" s="38">
        <v>0.95303741857294344</v>
      </c>
      <c r="K232" s="20">
        <v>85.714285714285708</v>
      </c>
      <c r="L232" s="35">
        <v>0.93333333333333335</v>
      </c>
      <c r="M232" s="35">
        <v>0.92725409836065575</v>
      </c>
      <c r="N232" s="39">
        <v>0.82479399544530008</v>
      </c>
      <c r="O232" s="39">
        <v>0.86245939304640418</v>
      </c>
      <c r="P232" s="40">
        <v>18749.509999999998</v>
      </c>
      <c r="Q232" s="40">
        <v>19.210563524590164</v>
      </c>
      <c r="R232" s="40">
        <v>10079.77</v>
      </c>
      <c r="S232" s="40">
        <v>10.327633196721312</v>
      </c>
      <c r="T232" s="41" t="s">
        <v>1193</v>
      </c>
      <c r="U232" s="42" t="s">
        <v>1194</v>
      </c>
    </row>
    <row r="233" spans="1:21">
      <c r="A233" s="27">
        <v>0.88475836431226762</v>
      </c>
      <c r="B233" s="27">
        <v>7.9831932773109238E-2</v>
      </c>
      <c r="C233" s="27">
        <v>1.9607843137254902E-2</v>
      </c>
      <c r="D233" s="27">
        <v>0.92016806722689071</v>
      </c>
      <c r="E233" s="28">
        <v>0.53333333333333333</v>
      </c>
      <c r="F233" s="28">
        <v>66.666666666666671</v>
      </c>
      <c r="G233" s="28">
        <v>10.71</v>
      </c>
      <c r="H233" s="29">
        <v>10.450833333333334</v>
      </c>
      <c r="I233" s="19">
        <v>10.984166666666667</v>
      </c>
      <c r="J233" s="30">
        <v>0.95144526211971781</v>
      </c>
      <c r="K233" s="19">
        <v>73.469387755102048</v>
      </c>
      <c r="L233" s="27">
        <v>0.90740740740740744</v>
      </c>
      <c r="M233" s="27">
        <v>0.92016806722689071</v>
      </c>
      <c r="N233" s="31">
        <v>0.79442570088754216</v>
      </c>
      <c r="O233" s="31">
        <v>0.86250818242153515</v>
      </c>
      <c r="P233" s="32">
        <v>15915.48</v>
      </c>
      <c r="Q233" s="32">
        <v>22.290588235294116</v>
      </c>
      <c r="R233" s="32">
        <v>9295.7900000000009</v>
      </c>
      <c r="S233" s="32">
        <v>13.019313725490198</v>
      </c>
      <c r="T233" s="33" t="s">
        <v>1193</v>
      </c>
      <c r="U233" s="34" t="s">
        <v>1194</v>
      </c>
    </row>
    <row r="234" spans="1:21">
      <c r="A234" s="35">
        <v>1.0110344827586206</v>
      </c>
      <c r="B234" s="35">
        <v>5.0477489768076401E-2</v>
      </c>
      <c r="C234" s="35">
        <v>1.227830832196453E-2</v>
      </c>
      <c r="D234" s="35">
        <v>0.94952251023192358</v>
      </c>
      <c r="E234" s="36">
        <v>0</v>
      </c>
      <c r="F234" s="36">
        <v>80</v>
      </c>
      <c r="G234" s="36">
        <v>9.1624999999999996</v>
      </c>
      <c r="H234" s="37">
        <v>8.4583333333333339</v>
      </c>
      <c r="I234" s="20">
        <v>8.4583333333333339</v>
      </c>
      <c r="J234" s="38">
        <v>1</v>
      </c>
      <c r="K234" s="20">
        <v>85.714285714285708</v>
      </c>
      <c r="L234" s="35">
        <v>0.93333333333333335</v>
      </c>
      <c r="M234" s="35">
        <v>0.94952251023192358</v>
      </c>
      <c r="N234" s="39">
        <v>0.88622100954979532</v>
      </c>
      <c r="O234" s="39">
        <v>0.86259648654803833</v>
      </c>
      <c r="P234" s="40">
        <v>13966.38</v>
      </c>
      <c r="Q234" s="40">
        <v>19.053724420190996</v>
      </c>
      <c r="R234" s="40">
        <v>7719.5300000000007</v>
      </c>
      <c r="S234" s="40">
        <v>10.531418826739428</v>
      </c>
      <c r="T234" s="41" t="s">
        <v>1191</v>
      </c>
      <c r="U234" s="42" t="s">
        <v>1192</v>
      </c>
    </row>
    <row r="235" spans="1:21">
      <c r="A235" s="27">
        <v>0.91122715404699739</v>
      </c>
      <c r="B235" s="27">
        <v>6.5902578796561598E-2</v>
      </c>
      <c r="C235" s="27">
        <v>2.5787965616045846E-2</v>
      </c>
      <c r="D235" s="27">
        <v>0.93409742120343842</v>
      </c>
      <c r="E235" s="28">
        <v>0.45</v>
      </c>
      <c r="F235" s="28">
        <v>73.469387755102048</v>
      </c>
      <c r="G235" s="28">
        <v>9.5005555555555556</v>
      </c>
      <c r="H235" s="29">
        <v>9.9761111111111127</v>
      </c>
      <c r="I235" s="19">
        <v>10.426111111111112</v>
      </c>
      <c r="J235" s="30">
        <v>0.95683913251984876</v>
      </c>
      <c r="K235" s="19">
        <v>73.469387755102048</v>
      </c>
      <c r="L235" s="27">
        <v>1</v>
      </c>
      <c r="M235" s="27">
        <v>0.93409742120343842</v>
      </c>
      <c r="N235" s="31">
        <v>0.89378096619332581</v>
      </c>
      <c r="O235" s="31">
        <v>0.8625658053493348</v>
      </c>
      <c r="P235" s="32">
        <v>15116.02</v>
      </c>
      <c r="Q235" s="32">
        <v>21.656189111747853</v>
      </c>
      <c r="R235" s="32">
        <v>9267.82</v>
      </c>
      <c r="S235" s="32">
        <v>13.277679083094556</v>
      </c>
      <c r="T235" s="33" t="s">
        <v>1193</v>
      </c>
      <c r="U235" s="34" t="s">
        <v>1192</v>
      </c>
    </row>
    <row r="236" spans="1:21">
      <c r="A236" s="35">
        <v>0.75068119891008178</v>
      </c>
      <c r="B236" s="35">
        <v>9.6188747731397461E-2</v>
      </c>
      <c r="C236" s="35">
        <v>2.5408348457350273E-2</v>
      </c>
      <c r="D236" s="35">
        <v>0.90381125226860259</v>
      </c>
      <c r="E236" s="36">
        <v>1.0166666666666666</v>
      </c>
      <c r="F236" s="36">
        <v>60</v>
      </c>
      <c r="G236" s="36">
        <v>9.1833333333333336</v>
      </c>
      <c r="H236" s="37">
        <v>10.605</v>
      </c>
      <c r="I236" s="20">
        <v>11.621666666666666</v>
      </c>
      <c r="J236" s="38">
        <v>0.91251971891581818</v>
      </c>
      <c r="K236" s="20">
        <v>63.157894736842103</v>
      </c>
      <c r="L236" s="35">
        <v>0.95000000000000007</v>
      </c>
      <c r="M236" s="35">
        <v>0.90381125226860259</v>
      </c>
      <c r="N236" s="39">
        <v>0.78350831037944402</v>
      </c>
      <c r="O236" s="39">
        <v>0.86252521346267164</v>
      </c>
      <c r="P236" s="40">
        <v>14454.26</v>
      </c>
      <c r="Q236" s="40">
        <v>26.232776769509982</v>
      </c>
      <c r="R236" s="40">
        <v>8180.7199999999993</v>
      </c>
      <c r="S236" s="40">
        <v>14.84704174228675</v>
      </c>
      <c r="T236" s="41" t="s">
        <v>1195</v>
      </c>
      <c r="U236" s="42" t="s">
        <v>1194</v>
      </c>
    </row>
    <row r="237" spans="1:21">
      <c r="A237" s="27">
        <v>1.0885496183206107</v>
      </c>
      <c r="B237" s="27">
        <v>9.5371669004207571E-2</v>
      </c>
      <c r="C237" s="27">
        <v>3.7868162692847124E-2</v>
      </c>
      <c r="D237" s="27">
        <v>0.90462833099579243</v>
      </c>
      <c r="E237" s="28">
        <v>0.65</v>
      </c>
      <c r="F237" s="28">
        <v>60</v>
      </c>
      <c r="G237" s="28">
        <v>11.883333333333333</v>
      </c>
      <c r="H237" s="29">
        <v>9.7208333333333332</v>
      </c>
      <c r="I237" s="19">
        <v>10.370833333333334</v>
      </c>
      <c r="J237" s="30">
        <v>0.93732422659702685</v>
      </c>
      <c r="K237" s="19">
        <v>63.157894736842103</v>
      </c>
      <c r="L237" s="27">
        <v>0.95000000000000007</v>
      </c>
      <c r="M237" s="27">
        <v>0.90462833099579243</v>
      </c>
      <c r="N237" s="31">
        <v>0.80553354817297096</v>
      </c>
      <c r="O237" s="31">
        <v>0.86262810005522794</v>
      </c>
      <c r="P237" s="32">
        <v>19059.48</v>
      </c>
      <c r="Q237" s="32">
        <v>26.731388499298738</v>
      </c>
      <c r="R237" s="32">
        <v>10416.75</v>
      </c>
      <c r="S237" s="32">
        <v>14.609747545582048</v>
      </c>
      <c r="T237" s="33" t="s">
        <v>1193</v>
      </c>
      <c r="U237" s="34" t="s">
        <v>1194</v>
      </c>
    </row>
    <row r="238" spans="1:21">
      <c r="A238" s="35">
        <v>0.919047619047619</v>
      </c>
      <c r="B238" s="35">
        <v>5.9585492227979271E-2</v>
      </c>
      <c r="C238" s="35">
        <v>1.4248704663212436E-2</v>
      </c>
      <c r="D238" s="35">
        <v>0.94041450777202074</v>
      </c>
      <c r="E238" s="36">
        <v>0.13333333333333333</v>
      </c>
      <c r="F238" s="36">
        <v>81.818181818181813</v>
      </c>
      <c r="G238" s="36">
        <v>9.4355555555555561</v>
      </c>
      <c r="H238" s="37">
        <v>10.366666666666667</v>
      </c>
      <c r="I238" s="20">
        <v>10.5</v>
      </c>
      <c r="J238" s="38">
        <v>0.98730158730158735</v>
      </c>
      <c r="K238" s="20">
        <v>80</v>
      </c>
      <c r="L238" s="35">
        <v>1.0227272727272727</v>
      </c>
      <c r="M238" s="35">
        <v>0.94041450777202074</v>
      </c>
      <c r="N238" s="39">
        <v>0.94957438934122884</v>
      </c>
      <c r="O238" s="39">
        <v>0.86270253884516557</v>
      </c>
      <c r="P238" s="40">
        <v>15051.05</v>
      </c>
      <c r="Q238" s="40">
        <v>19.496178756476684</v>
      </c>
      <c r="R238" s="40">
        <v>10870.39</v>
      </c>
      <c r="S238" s="40">
        <v>14.080816062176165</v>
      </c>
      <c r="T238" s="41" t="s">
        <v>1193</v>
      </c>
      <c r="U238" s="42" t="s">
        <v>1192</v>
      </c>
    </row>
    <row r="239" spans="1:21">
      <c r="A239" s="27">
        <v>0.91237113402061853</v>
      </c>
      <c r="B239" s="27">
        <v>4.8022598870056499E-2</v>
      </c>
      <c r="C239" s="27">
        <v>1.2711864406779662E-2</v>
      </c>
      <c r="D239" s="27">
        <v>0.95197740112994356</v>
      </c>
      <c r="E239" s="28">
        <v>0.6166666666666667</v>
      </c>
      <c r="F239" s="28">
        <v>80</v>
      </c>
      <c r="G239" s="28">
        <v>8.85</v>
      </c>
      <c r="H239" s="29">
        <v>8.4366666666666656</v>
      </c>
      <c r="I239" s="19">
        <v>9.0533333333333328</v>
      </c>
      <c r="J239" s="30">
        <v>0.93188512518409417</v>
      </c>
      <c r="K239" s="19">
        <v>85.714285714285708</v>
      </c>
      <c r="L239" s="27">
        <v>0.93333333333333335</v>
      </c>
      <c r="M239" s="27">
        <v>0.95197740112994356</v>
      </c>
      <c r="N239" s="31">
        <v>0.82799134098277904</v>
      </c>
      <c r="O239" s="31">
        <v>0.86258912911866947</v>
      </c>
      <c r="P239" s="32">
        <v>13533.54</v>
      </c>
      <c r="Q239" s="32">
        <v>19.115169491525425</v>
      </c>
      <c r="R239" s="32">
        <v>7465.1399999999994</v>
      </c>
      <c r="S239" s="32">
        <v>10.543983050847457</v>
      </c>
      <c r="T239" s="33" t="s">
        <v>1191</v>
      </c>
      <c r="U239" s="34" t="s">
        <v>1194</v>
      </c>
    </row>
    <row r="240" spans="1:21">
      <c r="A240" s="35">
        <v>1.0343434343434343</v>
      </c>
      <c r="B240" s="35">
        <v>3.7109375E-2</v>
      </c>
      <c r="C240" s="35">
        <v>7.8125E-3</v>
      </c>
      <c r="D240" s="35">
        <v>0.962890625</v>
      </c>
      <c r="E240" s="36">
        <v>0.6333333333333333</v>
      </c>
      <c r="F240" s="36">
        <v>53.731343283582092</v>
      </c>
      <c r="G240" s="36">
        <v>9.5288888888888881</v>
      </c>
      <c r="H240" s="37">
        <v>8.1666666666666679</v>
      </c>
      <c r="I240" s="20">
        <v>8.8000000000000007</v>
      </c>
      <c r="J240" s="38">
        <v>0.92803030303030309</v>
      </c>
      <c r="K240" s="20">
        <v>56.25</v>
      </c>
      <c r="L240" s="35">
        <v>0.95522388059701502</v>
      </c>
      <c r="M240" s="35">
        <v>0.962890625</v>
      </c>
      <c r="N240" s="39">
        <v>0.85358011080958862</v>
      </c>
      <c r="O240" s="39">
        <v>0.86263435498551366</v>
      </c>
      <c r="P240" s="40">
        <v>16400.04</v>
      </c>
      <c r="Q240" s="40">
        <v>32.031328125000002</v>
      </c>
      <c r="R240" s="40">
        <v>9471.09</v>
      </c>
      <c r="S240" s="40">
        <v>18.49822265625</v>
      </c>
      <c r="T240" s="41" t="s">
        <v>1193</v>
      </c>
      <c r="U240" s="42" t="s">
        <v>1192</v>
      </c>
    </row>
    <row r="241" spans="1:21">
      <c r="A241" s="27">
        <v>1.0595813204508857</v>
      </c>
      <c r="B241" s="27">
        <v>5.3191489361702128E-2</v>
      </c>
      <c r="C241" s="27">
        <v>1.9756838905775075E-2</v>
      </c>
      <c r="D241" s="27">
        <v>0.94680851063829785</v>
      </c>
      <c r="E241" s="28">
        <v>0.3</v>
      </c>
      <c r="F241" s="28">
        <v>67.924528301886795</v>
      </c>
      <c r="G241" s="28">
        <v>9.6872222222222231</v>
      </c>
      <c r="H241" s="29">
        <v>8.1524999999999999</v>
      </c>
      <c r="I241" s="19">
        <v>8.4525000000000006</v>
      </c>
      <c r="J241" s="30">
        <v>0.96450754214729362</v>
      </c>
      <c r="K241" s="19">
        <v>73.469387755102048</v>
      </c>
      <c r="L241" s="27">
        <v>0.92452830188679236</v>
      </c>
      <c r="M241" s="27">
        <v>0.94680851063829785</v>
      </c>
      <c r="N241" s="31">
        <v>0.84428289668894962</v>
      </c>
      <c r="O241" s="31">
        <v>0.86264620609045606</v>
      </c>
      <c r="P241" s="32">
        <v>15231.72</v>
      </c>
      <c r="Q241" s="32">
        <v>23.148510638297871</v>
      </c>
      <c r="R241" s="32">
        <v>8301.1100000000024</v>
      </c>
      <c r="S241" s="32">
        <v>12.615668693009122</v>
      </c>
      <c r="T241" s="33" t="s">
        <v>1195</v>
      </c>
      <c r="U241" s="34" t="s">
        <v>1194</v>
      </c>
    </row>
    <row r="242" spans="1:21">
      <c r="A242" s="35">
        <v>0.84375</v>
      </c>
      <c r="B242" s="35">
        <v>0.13734567901234568</v>
      </c>
      <c r="C242" s="35">
        <v>3.8580246913580245E-2</v>
      </c>
      <c r="D242" s="35">
        <v>0.86265432098765427</v>
      </c>
      <c r="E242" s="36">
        <v>0</v>
      </c>
      <c r="F242" s="36">
        <v>67.924528301886795</v>
      </c>
      <c r="G242" s="36">
        <v>9.5399999999999991</v>
      </c>
      <c r="H242" s="37">
        <v>10.453333333333333</v>
      </c>
      <c r="I242" s="20">
        <v>10.453333333333333</v>
      </c>
      <c r="J242" s="38">
        <v>1</v>
      </c>
      <c r="K242" s="20">
        <v>73.469387755102048</v>
      </c>
      <c r="L242" s="35">
        <v>0.92452830188679236</v>
      </c>
      <c r="M242" s="35">
        <v>0.86265432098765427</v>
      </c>
      <c r="N242" s="39">
        <v>0.79754833449801987</v>
      </c>
      <c r="O242" s="39">
        <v>0.862670273337378</v>
      </c>
      <c r="P242" s="40">
        <v>13444.03</v>
      </c>
      <c r="Q242" s="40">
        <v>20.746959876543212</v>
      </c>
      <c r="R242" s="40">
        <v>7656.1999999999989</v>
      </c>
      <c r="S242" s="40">
        <v>11.815123456790122</v>
      </c>
      <c r="T242" s="41" t="s">
        <v>1193</v>
      </c>
      <c r="U242" s="42" t="s">
        <v>1194</v>
      </c>
    </row>
    <row r="243" spans="1:21">
      <c r="A243" s="27">
        <v>0.82378223495702008</v>
      </c>
      <c r="B243" s="27">
        <v>6.6086956521739126E-2</v>
      </c>
      <c r="C243" s="27">
        <v>2.4347826086956521E-2</v>
      </c>
      <c r="D243" s="27">
        <v>0.93391304347826087</v>
      </c>
      <c r="E243" s="28">
        <v>0.71666666666666667</v>
      </c>
      <c r="F243" s="28">
        <v>78.260869565217391</v>
      </c>
      <c r="G243" s="28">
        <v>7.3472222222222223</v>
      </c>
      <c r="H243" s="29">
        <v>8.0083333333333329</v>
      </c>
      <c r="I243" s="19">
        <v>8.7249999999999996</v>
      </c>
      <c r="J243" s="30">
        <v>0.91786055396370581</v>
      </c>
      <c r="K243" s="19">
        <v>80</v>
      </c>
      <c r="L243" s="27">
        <v>0.97826086956521741</v>
      </c>
      <c r="M243" s="27">
        <v>0.93391304347826087</v>
      </c>
      <c r="N243" s="31">
        <v>0.83856711858347632</v>
      </c>
      <c r="O243" s="31">
        <v>0.86275573519937176</v>
      </c>
      <c r="P243" s="32">
        <v>12120.56</v>
      </c>
      <c r="Q243" s="32">
        <v>21.079234782608694</v>
      </c>
      <c r="R243" s="32">
        <v>7133.6200000000008</v>
      </c>
      <c r="S243" s="32">
        <v>12.406295652173915</v>
      </c>
      <c r="T243" s="33" t="s">
        <v>1195</v>
      </c>
      <c r="U243" s="34" t="s">
        <v>1194</v>
      </c>
    </row>
    <row r="244" spans="1:21">
      <c r="A244" s="35">
        <v>0.96579247434435578</v>
      </c>
      <c r="B244" s="35">
        <v>7.6741440377804018E-2</v>
      </c>
      <c r="C244" s="35">
        <v>1.5348288075560802E-2</v>
      </c>
      <c r="D244" s="35">
        <v>0.92325855962219594</v>
      </c>
      <c r="E244" s="36">
        <v>0.68333333333333335</v>
      </c>
      <c r="F244" s="36">
        <v>80</v>
      </c>
      <c r="G244" s="36">
        <v>10.5875</v>
      </c>
      <c r="H244" s="37">
        <v>9.5483333333333338</v>
      </c>
      <c r="I244" s="20">
        <v>10.231666666666667</v>
      </c>
      <c r="J244" s="38">
        <v>0.93321387848183746</v>
      </c>
      <c r="K244" s="20">
        <v>85.714285714285708</v>
      </c>
      <c r="L244" s="35">
        <v>0.93333333333333335</v>
      </c>
      <c r="M244" s="35">
        <v>0.92325855962219594</v>
      </c>
      <c r="N244" s="39">
        <v>0.80415785451547861</v>
      </c>
      <c r="O244" s="39">
        <v>0.86278752050372909</v>
      </c>
      <c r="P244" s="40">
        <v>16301.1</v>
      </c>
      <c r="Q244" s="40">
        <v>19.245690672963402</v>
      </c>
      <c r="R244" s="40">
        <v>8153.5599999999995</v>
      </c>
      <c r="S244" s="40">
        <v>9.6263990554899639</v>
      </c>
      <c r="T244" s="41" t="s">
        <v>1193</v>
      </c>
      <c r="U244" s="42" t="s">
        <v>1194</v>
      </c>
    </row>
    <row r="245" spans="1:21">
      <c r="A245" s="27">
        <v>0.69962686567164178</v>
      </c>
      <c r="B245" s="27">
        <v>9.0666666666666673E-2</v>
      </c>
      <c r="C245" s="27">
        <v>2.9333333333333333E-2</v>
      </c>
      <c r="D245" s="27">
        <v>0.90933333333333333</v>
      </c>
      <c r="E245" s="28">
        <v>0.6333333333333333</v>
      </c>
      <c r="F245" s="28">
        <v>61.016949152542374</v>
      </c>
      <c r="G245" s="28">
        <v>6.145833333333333</v>
      </c>
      <c r="H245" s="29">
        <v>7.8533333333333335</v>
      </c>
      <c r="I245" s="19">
        <v>8.4866666666666664</v>
      </c>
      <c r="J245" s="30">
        <v>0.92537313432835822</v>
      </c>
      <c r="K245" s="19">
        <v>63.157894736842103</v>
      </c>
      <c r="L245" s="27">
        <v>0.96610169491525433</v>
      </c>
      <c r="M245" s="27">
        <v>0.90933333333333333</v>
      </c>
      <c r="N245" s="31">
        <v>0.81294814065266885</v>
      </c>
      <c r="O245" s="31">
        <v>0.86286466480108215</v>
      </c>
      <c r="P245" s="32">
        <v>10296.370000000001</v>
      </c>
      <c r="Q245" s="32">
        <v>27.456986666666669</v>
      </c>
      <c r="R245" s="32">
        <v>5002.9499999999989</v>
      </c>
      <c r="S245" s="32">
        <v>13.341199999999997</v>
      </c>
      <c r="T245" s="33" t="s">
        <v>1193</v>
      </c>
      <c r="U245" s="34" t="s">
        <v>1194</v>
      </c>
    </row>
    <row r="246" spans="1:21">
      <c r="A246" s="35">
        <v>0.90063694267515926</v>
      </c>
      <c r="B246" s="35">
        <v>6.6478076379066484E-2</v>
      </c>
      <c r="C246" s="35">
        <v>2.1216407355021217E-2</v>
      </c>
      <c r="D246" s="35">
        <v>0.93352192362093356</v>
      </c>
      <c r="E246" s="36">
        <v>0.31666666666666665</v>
      </c>
      <c r="F246" s="36">
        <v>78.260869565217391</v>
      </c>
      <c r="G246" s="36">
        <v>9.0338888888888889</v>
      </c>
      <c r="H246" s="37">
        <v>9.4958333333333336</v>
      </c>
      <c r="I246" s="20">
        <v>9.8125</v>
      </c>
      <c r="J246" s="38">
        <v>0.96772823779193207</v>
      </c>
      <c r="K246" s="20">
        <v>80</v>
      </c>
      <c r="L246" s="35">
        <v>0.97826086956521741</v>
      </c>
      <c r="M246" s="35">
        <v>0.93352192362093356</v>
      </c>
      <c r="N246" s="39">
        <v>0.88375649291004199</v>
      </c>
      <c r="O246" s="39">
        <v>0.86293043097255562</v>
      </c>
      <c r="P246" s="40">
        <v>14147.74</v>
      </c>
      <c r="Q246" s="40">
        <v>20.010947666195189</v>
      </c>
      <c r="R246" s="40">
        <v>8525.24</v>
      </c>
      <c r="S246" s="40">
        <v>12.058330975954737</v>
      </c>
      <c r="T246" s="41" t="s">
        <v>1191</v>
      </c>
      <c r="U246" s="42" t="s">
        <v>1192</v>
      </c>
    </row>
    <row r="247" spans="1:21">
      <c r="A247" s="27">
        <v>0.78458498023715417</v>
      </c>
      <c r="B247" s="27">
        <v>0.10075566750629723</v>
      </c>
      <c r="C247" s="27">
        <v>3.2745591939546598E-2</v>
      </c>
      <c r="D247" s="27">
        <v>0.89924433249370272</v>
      </c>
      <c r="E247" s="28">
        <v>1.7333333333333334</v>
      </c>
      <c r="F247" s="28">
        <v>50</v>
      </c>
      <c r="G247" s="28">
        <v>7.94</v>
      </c>
      <c r="H247" s="29">
        <v>7.2622222222222215</v>
      </c>
      <c r="I247" s="19">
        <v>8.9955555555555549</v>
      </c>
      <c r="J247" s="30">
        <v>0.80731225296442688</v>
      </c>
      <c r="K247" s="19">
        <v>56.25</v>
      </c>
      <c r="L247" s="27">
        <v>0.88888888888888884</v>
      </c>
      <c r="M247" s="27">
        <v>0.89924433249370272</v>
      </c>
      <c r="N247" s="31">
        <v>0.6453075271386518</v>
      </c>
      <c r="O247" s="31">
        <v>0.86290295595680699</v>
      </c>
      <c r="P247" s="32">
        <v>12062.28</v>
      </c>
      <c r="Q247" s="32">
        <v>30.383576826196474</v>
      </c>
      <c r="R247" s="32">
        <v>5993.0500000000011</v>
      </c>
      <c r="S247" s="32">
        <v>15.095843828715369</v>
      </c>
      <c r="T247" s="33" t="s">
        <v>1195</v>
      </c>
      <c r="U247" s="34" t="s">
        <v>1196</v>
      </c>
    </row>
    <row r="248" spans="1:21">
      <c r="A248" s="35">
        <v>0.95142555438225973</v>
      </c>
      <c r="B248" s="35">
        <v>5.6603773584905662E-2</v>
      </c>
      <c r="C248" s="35">
        <v>1.9977802441731411E-2</v>
      </c>
      <c r="D248" s="35">
        <v>0.94339622641509435</v>
      </c>
      <c r="E248" s="36">
        <v>0.4</v>
      </c>
      <c r="F248" s="36">
        <v>85.714285714285708</v>
      </c>
      <c r="G248" s="36">
        <v>10.511666666666667</v>
      </c>
      <c r="H248" s="37">
        <v>10.648333333333333</v>
      </c>
      <c r="I248" s="20">
        <v>11.048333333333334</v>
      </c>
      <c r="J248" s="38">
        <v>0.96379544426006936</v>
      </c>
      <c r="K248" s="20">
        <v>85.714285714285708</v>
      </c>
      <c r="L248" s="35">
        <v>1</v>
      </c>
      <c r="M248" s="35">
        <v>0.94339622641509435</v>
      </c>
      <c r="N248" s="39">
        <v>0.90924098515100882</v>
      </c>
      <c r="O248" s="39">
        <v>0.86319040038060912</v>
      </c>
      <c r="P248" s="40">
        <v>16109.76</v>
      </c>
      <c r="Q248" s="40">
        <v>17.879866814650388</v>
      </c>
      <c r="R248" s="40">
        <v>11727.519999999999</v>
      </c>
      <c r="S248" s="40">
        <v>13.016115427302996</v>
      </c>
      <c r="T248" s="41" t="s">
        <v>1191</v>
      </c>
      <c r="U248" s="42" t="s">
        <v>1192</v>
      </c>
    </row>
    <row r="249" spans="1:21">
      <c r="A249" s="27">
        <v>1.0500695410292071</v>
      </c>
      <c r="B249" s="27">
        <v>9.1390728476821198E-2</v>
      </c>
      <c r="C249" s="27">
        <v>3.5761589403973511E-2</v>
      </c>
      <c r="D249" s="27">
        <v>0.90860927152317883</v>
      </c>
      <c r="E249" s="28">
        <v>0.4</v>
      </c>
      <c r="F249" s="28">
        <v>73.469387755102048</v>
      </c>
      <c r="G249" s="28">
        <v>10.276388888888889</v>
      </c>
      <c r="H249" s="29">
        <v>9.386388888888888</v>
      </c>
      <c r="I249" s="19">
        <v>9.7863888888888884</v>
      </c>
      <c r="J249" s="30">
        <v>0.95912690528227973</v>
      </c>
      <c r="K249" s="19">
        <v>73.469387755102048</v>
      </c>
      <c r="L249" s="27">
        <v>1</v>
      </c>
      <c r="M249" s="27">
        <v>0.90860927152317883</v>
      </c>
      <c r="N249" s="31">
        <v>0.87147159870681312</v>
      </c>
      <c r="O249" s="31">
        <v>0.86312948690869051</v>
      </c>
      <c r="P249" s="32">
        <v>16885.060000000001</v>
      </c>
      <c r="Q249" s="32">
        <v>22.364317880794705</v>
      </c>
      <c r="R249" s="32">
        <v>9918.27</v>
      </c>
      <c r="S249" s="32">
        <v>13.136781456953642</v>
      </c>
      <c r="T249" s="33" t="s">
        <v>1195</v>
      </c>
      <c r="U249" s="34" t="s">
        <v>1192</v>
      </c>
    </row>
    <row r="250" spans="1:21">
      <c r="A250" s="35">
        <v>0.96385542168674698</v>
      </c>
      <c r="B250" s="35">
        <v>7.03125E-2</v>
      </c>
      <c r="C250" s="35">
        <v>2.8125000000000001E-2</v>
      </c>
      <c r="D250" s="35">
        <v>0.9296875</v>
      </c>
      <c r="E250" s="36">
        <v>0.6333333333333333</v>
      </c>
      <c r="F250" s="36">
        <v>56.25</v>
      </c>
      <c r="G250" s="36">
        <v>11.377777777777778</v>
      </c>
      <c r="H250" s="37">
        <v>11.171111111111111</v>
      </c>
      <c r="I250" s="20">
        <v>11.804444444444444</v>
      </c>
      <c r="J250" s="38">
        <v>0.94634789156626509</v>
      </c>
      <c r="K250" s="20">
        <v>56.25</v>
      </c>
      <c r="L250" s="35">
        <v>1</v>
      </c>
      <c r="M250" s="35">
        <v>0.9296875</v>
      </c>
      <c r="N250" s="39">
        <v>0.87980780544051207</v>
      </c>
      <c r="O250" s="39">
        <v>0.86311843775399089</v>
      </c>
      <c r="P250" s="40">
        <v>19644.23</v>
      </c>
      <c r="Q250" s="40">
        <v>30.694109375</v>
      </c>
      <c r="R250" s="40">
        <v>11729.2</v>
      </c>
      <c r="S250" s="40">
        <v>18.326875000000001</v>
      </c>
      <c r="T250" s="41" t="s">
        <v>1195</v>
      </c>
      <c r="U250" s="42" t="s">
        <v>1192</v>
      </c>
    </row>
    <row r="251" spans="1:21">
      <c r="A251" s="27">
        <v>1.0065861690450055</v>
      </c>
      <c r="B251" s="27">
        <v>4.5801526717557252E-2</v>
      </c>
      <c r="C251" s="27">
        <v>1.5267175572519083E-2</v>
      </c>
      <c r="D251" s="27">
        <v>0.95419847328244278</v>
      </c>
      <c r="E251" s="28">
        <v>0.7</v>
      </c>
      <c r="F251" s="28">
        <v>78.260869565217391</v>
      </c>
      <c r="G251" s="28">
        <v>11.717222222222222</v>
      </c>
      <c r="H251" s="29">
        <v>10.6875</v>
      </c>
      <c r="I251" s="19">
        <v>11.387499999999999</v>
      </c>
      <c r="J251" s="30">
        <v>0.93852908891328213</v>
      </c>
      <c r="K251" s="19">
        <v>80</v>
      </c>
      <c r="L251" s="27">
        <v>0.97826086956521741</v>
      </c>
      <c r="M251" s="27">
        <v>0.95419847328244278</v>
      </c>
      <c r="N251" s="31">
        <v>0.87607469716847197</v>
      </c>
      <c r="O251" s="31">
        <v>0.86309630331408849</v>
      </c>
      <c r="P251" s="32">
        <v>18957.27</v>
      </c>
      <c r="Q251" s="32">
        <v>20.673140676117775</v>
      </c>
      <c r="R251" s="32">
        <v>11601.14</v>
      </c>
      <c r="S251" s="32">
        <v>12.651188658669573</v>
      </c>
      <c r="T251" s="33" t="s">
        <v>1193</v>
      </c>
      <c r="U251" s="34" t="s">
        <v>1192</v>
      </c>
    </row>
    <row r="252" spans="1:21">
      <c r="A252" s="35">
        <v>0.83100558659217882</v>
      </c>
      <c r="B252" s="35">
        <v>6.5546218487394961E-2</v>
      </c>
      <c r="C252" s="35">
        <v>2.1848739495798318E-2</v>
      </c>
      <c r="D252" s="35">
        <v>0.93445378151260505</v>
      </c>
      <c r="E252" s="36">
        <v>0.66666666666666663</v>
      </c>
      <c r="F252" s="36">
        <v>75</v>
      </c>
      <c r="G252" s="36">
        <v>7.9333333333333336</v>
      </c>
      <c r="H252" s="37">
        <v>8.2833333333333332</v>
      </c>
      <c r="I252" s="20">
        <v>8.9499999999999993</v>
      </c>
      <c r="J252" s="38">
        <v>0.92551210428305408</v>
      </c>
      <c r="K252" s="20">
        <v>80</v>
      </c>
      <c r="L252" s="35">
        <v>0.9375</v>
      </c>
      <c r="M252" s="35">
        <v>0.93445378151260505</v>
      </c>
      <c r="N252" s="39">
        <v>0.81079526782780154</v>
      </c>
      <c r="O252" s="39">
        <v>0.8630790677312804</v>
      </c>
      <c r="P252" s="40">
        <v>12219.07</v>
      </c>
      <c r="Q252" s="40">
        <v>20.536252100840336</v>
      </c>
      <c r="R252" s="40">
        <v>6717.3300000000017</v>
      </c>
      <c r="S252" s="40">
        <v>11.289630252100844</v>
      </c>
      <c r="T252" s="41" t="s">
        <v>1193</v>
      </c>
      <c r="U252" s="42" t="s">
        <v>1194</v>
      </c>
    </row>
    <row r="253" spans="1:21">
      <c r="A253" s="27">
        <v>0.9475138121546961</v>
      </c>
      <c r="B253" s="27">
        <v>5.9766763848396499E-2</v>
      </c>
      <c r="C253" s="27">
        <v>1.6034985422740525E-2</v>
      </c>
      <c r="D253" s="27">
        <v>0.94023323615160348</v>
      </c>
      <c r="E253" s="28">
        <v>0.6333333333333333</v>
      </c>
      <c r="F253" s="28">
        <v>69.230769230769226</v>
      </c>
      <c r="G253" s="28">
        <v>9.9088888888888889</v>
      </c>
      <c r="H253" s="29">
        <v>9.2211111111111119</v>
      </c>
      <c r="I253" s="19">
        <v>9.8544444444444448</v>
      </c>
      <c r="J253" s="30">
        <v>0.93573119855677078</v>
      </c>
      <c r="K253" s="19">
        <v>73.469387755102048</v>
      </c>
      <c r="L253" s="27">
        <v>0.94230769230769218</v>
      </c>
      <c r="M253" s="27">
        <v>0.94023323615160348</v>
      </c>
      <c r="N253" s="31">
        <v>0.82904755916087502</v>
      </c>
      <c r="O253" s="31">
        <v>0.86314859406093936</v>
      </c>
      <c r="P253" s="32">
        <v>14952.42</v>
      </c>
      <c r="Q253" s="32">
        <v>21.796530612244897</v>
      </c>
      <c r="R253" s="32">
        <v>9487.6</v>
      </c>
      <c r="S253" s="32">
        <v>13.830320699708455</v>
      </c>
      <c r="T253" s="33" t="s">
        <v>1191</v>
      </c>
      <c r="U253" s="34" t="s">
        <v>1194</v>
      </c>
    </row>
    <row r="254" spans="1:21">
      <c r="A254" s="35">
        <v>0.92425905598243685</v>
      </c>
      <c r="B254" s="35">
        <v>5.3444180522565318E-2</v>
      </c>
      <c r="C254" s="35">
        <v>1.0688836104513063E-2</v>
      </c>
      <c r="D254" s="35">
        <v>0.94655581947743472</v>
      </c>
      <c r="E254" s="36">
        <v>0.55000000000000004</v>
      </c>
      <c r="F254" s="36">
        <v>73.469387755102048</v>
      </c>
      <c r="G254" s="36">
        <v>11.460555555555555</v>
      </c>
      <c r="H254" s="37">
        <v>10.837499999999999</v>
      </c>
      <c r="I254" s="20">
        <v>11.387499999999999</v>
      </c>
      <c r="J254" s="38">
        <v>0.95170142700329297</v>
      </c>
      <c r="K254" s="20">
        <v>80</v>
      </c>
      <c r="L254" s="35">
        <v>0.91836734693877564</v>
      </c>
      <c r="M254" s="35">
        <v>0.94655581947743472</v>
      </c>
      <c r="N254" s="39">
        <v>0.82730068543005264</v>
      </c>
      <c r="O254" s="39">
        <v>0.86319400156413528</v>
      </c>
      <c r="P254" s="40">
        <v>18206.82</v>
      </c>
      <c r="Q254" s="40">
        <v>21.623301662707838</v>
      </c>
      <c r="R254" s="40">
        <v>10018.040000000001</v>
      </c>
      <c r="S254" s="40">
        <v>11.89790973871734</v>
      </c>
      <c r="T254" s="41" t="s">
        <v>1193</v>
      </c>
      <c r="U254" s="42" t="s">
        <v>1194</v>
      </c>
    </row>
    <row r="255" spans="1:21">
      <c r="A255" s="27">
        <v>0.69885641677255406</v>
      </c>
      <c r="B255" s="27">
        <v>8.727272727272728E-2</v>
      </c>
      <c r="C255" s="27">
        <v>2.9090909090909091E-2</v>
      </c>
      <c r="D255" s="27">
        <v>0.91272727272727272</v>
      </c>
      <c r="E255" s="28">
        <v>1.9</v>
      </c>
      <c r="F255" s="28">
        <v>76.59574468085107</v>
      </c>
      <c r="G255" s="28">
        <v>7.1805555555555554</v>
      </c>
      <c r="H255" s="29">
        <v>7.2816666666666663</v>
      </c>
      <c r="I255" s="19">
        <v>9.1816666666666666</v>
      </c>
      <c r="J255" s="30">
        <v>0.79306589217643852</v>
      </c>
      <c r="K255" s="19">
        <v>85.714285714285708</v>
      </c>
      <c r="L255" s="27">
        <v>0.89361702127659592</v>
      </c>
      <c r="M255" s="27">
        <v>0.91272727272727272</v>
      </c>
      <c r="N255" s="31">
        <v>0.64684724451249642</v>
      </c>
      <c r="O255" s="31">
        <v>0.86324185931898079</v>
      </c>
      <c r="P255" s="32">
        <v>10415.370000000001</v>
      </c>
      <c r="Q255" s="32">
        <v>18.937036363636366</v>
      </c>
      <c r="R255" s="32">
        <v>5459.7999999999993</v>
      </c>
      <c r="S255" s="32">
        <v>9.9269090909090902</v>
      </c>
      <c r="T255" s="33" t="s">
        <v>1195</v>
      </c>
      <c r="U255" s="34" t="s">
        <v>1196</v>
      </c>
    </row>
    <row r="256" spans="1:21">
      <c r="A256" s="35">
        <v>1.0279503105590062</v>
      </c>
      <c r="B256" s="35">
        <v>3.7764350453172203E-2</v>
      </c>
      <c r="C256" s="35">
        <v>1.3595166163141994E-2</v>
      </c>
      <c r="D256" s="35">
        <v>0.96223564954682783</v>
      </c>
      <c r="E256" s="36">
        <v>0.2</v>
      </c>
      <c r="F256" s="36">
        <v>75</v>
      </c>
      <c r="G256" s="36">
        <v>8.8266666666666662</v>
      </c>
      <c r="H256" s="37">
        <v>8.5655555555555569</v>
      </c>
      <c r="I256" s="20">
        <v>8.7655555555555562</v>
      </c>
      <c r="J256" s="38">
        <v>0.97718341995183178</v>
      </c>
      <c r="K256" s="20">
        <v>73.469387755102048</v>
      </c>
      <c r="L256" s="35">
        <v>1.0208333333333333</v>
      </c>
      <c r="M256" s="35">
        <v>0.96223564954682783</v>
      </c>
      <c r="N256" s="39">
        <v>0.95986990454923604</v>
      </c>
      <c r="O256" s="39">
        <v>0.86353077068721373</v>
      </c>
      <c r="P256" s="40">
        <v>13971.98</v>
      </c>
      <c r="Q256" s="40">
        <v>21.105709969788521</v>
      </c>
      <c r="R256" s="40">
        <v>10342.260000000002</v>
      </c>
      <c r="S256" s="40">
        <v>15.622749244712994</v>
      </c>
      <c r="T256" s="41" t="s">
        <v>1191</v>
      </c>
      <c r="U256" s="42" t="s">
        <v>1192</v>
      </c>
    </row>
    <row r="257" spans="1:21">
      <c r="A257" s="27">
        <v>0.9240654205607477</v>
      </c>
      <c r="B257" s="27">
        <v>9.2288242730720602E-2</v>
      </c>
      <c r="C257" s="27">
        <v>2.0227560050568902E-2</v>
      </c>
      <c r="D257" s="27">
        <v>0.90771175726927944</v>
      </c>
      <c r="E257" s="28">
        <v>0.6333333333333333</v>
      </c>
      <c r="F257" s="28">
        <v>81.818181818181813</v>
      </c>
      <c r="G257" s="28">
        <v>9.6677777777777774</v>
      </c>
      <c r="H257" s="29">
        <v>10.066666666666666</v>
      </c>
      <c r="I257" s="19">
        <v>10.7</v>
      </c>
      <c r="J257" s="30">
        <v>0.94080996884735202</v>
      </c>
      <c r="K257" s="19">
        <v>80</v>
      </c>
      <c r="L257" s="27">
        <v>1.0227272727272727</v>
      </c>
      <c r="M257" s="27">
        <v>0.90771175726927944</v>
      </c>
      <c r="N257" s="31">
        <v>0.87339300348976967</v>
      </c>
      <c r="O257" s="31">
        <v>0.8634019750537083</v>
      </c>
      <c r="P257" s="32">
        <v>16229.92</v>
      </c>
      <c r="Q257" s="32">
        <v>20.518230088495574</v>
      </c>
      <c r="R257" s="32">
        <v>9497.1299999999992</v>
      </c>
      <c r="S257" s="32">
        <v>12.006485461441212</v>
      </c>
      <c r="T257" s="33" t="s">
        <v>1193</v>
      </c>
      <c r="U257" s="34" t="s">
        <v>1192</v>
      </c>
    </row>
    <row r="258" spans="1:21">
      <c r="A258" s="35">
        <v>0.93526011560693645</v>
      </c>
      <c r="B258" s="35">
        <v>4.4499381953028432E-2</v>
      </c>
      <c r="C258" s="35">
        <v>8.65265760197775E-3</v>
      </c>
      <c r="D258" s="35">
        <v>0.95550061804697162</v>
      </c>
      <c r="E258" s="36">
        <v>0.55000000000000004</v>
      </c>
      <c r="F258" s="36">
        <v>70.588235294117652</v>
      </c>
      <c r="G258" s="36">
        <v>11.460833333333333</v>
      </c>
      <c r="H258" s="37">
        <v>11.22361111111111</v>
      </c>
      <c r="I258" s="20">
        <v>11.77361111111111</v>
      </c>
      <c r="J258" s="38">
        <v>0.95328536038692924</v>
      </c>
      <c r="K258" s="20">
        <v>73.469387755102048</v>
      </c>
      <c r="L258" s="35">
        <v>0.96078431372549022</v>
      </c>
      <c r="M258" s="35">
        <v>0.95550061804697162</v>
      </c>
      <c r="N258" s="39">
        <v>0.87514456471014135</v>
      </c>
      <c r="O258" s="39">
        <v>0.86338860018297725</v>
      </c>
      <c r="P258" s="40">
        <v>17204.57</v>
      </c>
      <c r="Q258" s="40">
        <v>21.266464771322621</v>
      </c>
      <c r="R258" s="40">
        <v>11327.95</v>
      </c>
      <c r="S258" s="40">
        <v>14.002410383189122</v>
      </c>
      <c r="T258" s="41" t="s">
        <v>1195</v>
      </c>
      <c r="U258" s="42" t="s">
        <v>1192</v>
      </c>
    </row>
    <row r="259" spans="1:21">
      <c r="A259" s="27">
        <v>1.0337078651685394</v>
      </c>
      <c r="B259" s="27">
        <v>5.0724637681159424E-2</v>
      </c>
      <c r="C259" s="27">
        <v>1.0869565217391304E-2</v>
      </c>
      <c r="D259" s="27">
        <v>0.94927536231884058</v>
      </c>
      <c r="E259" s="28">
        <v>0.45</v>
      </c>
      <c r="F259" s="28">
        <v>62.068965517241381</v>
      </c>
      <c r="G259" s="28">
        <v>8.8933333333333326</v>
      </c>
      <c r="H259" s="29">
        <v>8.0050000000000008</v>
      </c>
      <c r="I259" s="19">
        <v>8.4550000000000001</v>
      </c>
      <c r="J259" s="30">
        <v>0.94677705499704323</v>
      </c>
      <c r="K259" s="19">
        <v>63.157894736842103</v>
      </c>
      <c r="L259" s="27">
        <v>0.98275862068965525</v>
      </c>
      <c r="M259" s="27">
        <v>0.94927536231884058</v>
      </c>
      <c r="N259" s="31">
        <v>0.88325640550511275</v>
      </c>
      <c r="O259" s="31">
        <v>0.86337284151739124</v>
      </c>
      <c r="P259" s="32">
        <v>16077.31</v>
      </c>
      <c r="Q259" s="32">
        <v>29.125561594202896</v>
      </c>
      <c r="R259" s="32">
        <v>8468.7700000000023</v>
      </c>
      <c r="S259" s="32">
        <v>15.341974637681163</v>
      </c>
      <c r="T259" s="33" t="s">
        <v>1195</v>
      </c>
      <c r="U259" s="34" t="s">
        <v>1192</v>
      </c>
    </row>
    <row r="260" spans="1:21">
      <c r="A260" s="35">
        <v>0.9927310488058152</v>
      </c>
      <c r="B260" s="35">
        <v>9.4142259414225937E-2</v>
      </c>
      <c r="C260" s="35">
        <v>2.9288702928870293E-2</v>
      </c>
      <c r="D260" s="35">
        <v>0.90585774058577406</v>
      </c>
      <c r="E260" s="36">
        <v>0.38333333333333336</v>
      </c>
      <c r="F260" s="36">
        <v>83.720930232558146</v>
      </c>
      <c r="G260" s="36">
        <v>11.418888888888889</v>
      </c>
      <c r="H260" s="37">
        <v>10.851666666666667</v>
      </c>
      <c r="I260" s="20">
        <v>11.234999999999999</v>
      </c>
      <c r="J260" s="38">
        <v>0.96588043317015282</v>
      </c>
      <c r="K260" s="20">
        <v>85.714285714285708</v>
      </c>
      <c r="L260" s="35">
        <v>0.97674418604651181</v>
      </c>
      <c r="M260" s="35">
        <v>0.90585774058577406</v>
      </c>
      <c r="N260" s="39">
        <v>0.85460258624269736</v>
      </c>
      <c r="O260" s="39">
        <v>0.86334615216975674</v>
      </c>
      <c r="P260" s="40">
        <v>18391.21</v>
      </c>
      <c r="Q260" s="40">
        <v>19.237667364016737</v>
      </c>
      <c r="R260" s="40">
        <v>9857.510000000002</v>
      </c>
      <c r="S260" s="40">
        <v>10.311202928870294</v>
      </c>
      <c r="T260" s="41" t="s">
        <v>1193</v>
      </c>
      <c r="U260" s="42" t="s">
        <v>1192</v>
      </c>
    </row>
    <row r="261" spans="1:21">
      <c r="A261" s="27">
        <v>0.97994987468671679</v>
      </c>
      <c r="B261" s="27">
        <v>4.9872122762148335E-2</v>
      </c>
      <c r="C261" s="27">
        <v>1.0230179028132993E-2</v>
      </c>
      <c r="D261" s="27">
        <v>0.95012787723785164</v>
      </c>
      <c r="E261" s="28">
        <v>0.4</v>
      </c>
      <c r="F261" s="28">
        <v>81.818181818181813</v>
      </c>
      <c r="G261" s="28">
        <v>9.5577777777777779</v>
      </c>
      <c r="H261" s="29">
        <v>8.91</v>
      </c>
      <c r="I261" s="19">
        <v>9.31</v>
      </c>
      <c r="J261" s="30">
        <v>0.95703544575725019</v>
      </c>
      <c r="K261" s="19">
        <v>85.714285714285708</v>
      </c>
      <c r="L261" s="27">
        <v>0.95454545454545459</v>
      </c>
      <c r="M261" s="27">
        <v>0.95012787723785164</v>
      </c>
      <c r="N261" s="31">
        <v>0.86797396304059371</v>
      </c>
      <c r="O261" s="31">
        <v>0.86335790427449743</v>
      </c>
      <c r="P261" s="32">
        <v>13714.82</v>
      </c>
      <c r="Q261" s="32">
        <v>17.538132992327366</v>
      </c>
      <c r="R261" s="32">
        <v>10154.73</v>
      </c>
      <c r="S261" s="32">
        <v>12.985588235294117</v>
      </c>
      <c r="T261" s="33" t="s">
        <v>1191</v>
      </c>
      <c r="U261" s="34" t="s">
        <v>1192</v>
      </c>
    </row>
    <row r="262" spans="1:21">
      <c r="A262" s="35">
        <v>1.0035650623885919</v>
      </c>
      <c r="B262" s="35">
        <v>5.6838365896980464E-2</v>
      </c>
      <c r="C262" s="35">
        <v>2.3090586145648313E-2</v>
      </c>
      <c r="D262" s="35">
        <v>0.94316163410301956</v>
      </c>
      <c r="E262" s="36">
        <v>0.53333333333333333</v>
      </c>
      <c r="F262" s="36">
        <v>62.068965517241381</v>
      </c>
      <c r="G262" s="36">
        <v>9.0705555555555559</v>
      </c>
      <c r="H262" s="37">
        <v>8.3491666666666671</v>
      </c>
      <c r="I262" s="20">
        <v>8.8825000000000003</v>
      </c>
      <c r="J262" s="38">
        <v>0.93995684398161183</v>
      </c>
      <c r="K262" s="20">
        <v>63.157894736842103</v>
      </c>
      <c r="L262" s="35">
        <v>0.98275862068965525</v>
      </c>
      <c r="M262" s="35">
        <v>0.94316163410301956</v>
      </c>
      <c r="N262" s="39">
        <v>0.87124621169815175</v>
      </c>
      <c r="O262" s="39">
        <v>0.86335169154399138</v>
      </c>
      <c r="P262" s="40">
        <v>15740.65</v>
      </c>
      <c r="Q262" s="40">
        <v>27.958525754884548</v>
      </c>
      <c r="R262" s="40">
        <v>8872.99</v>
      </c>
      <c r="S262" s="40">
        <v>15.76019538188277</v>
      </c>
      <c r="T262" s="41" t="s">
        <v>1193</v>
      </c>
      <c r="U262" s="42" t="s">
        <v>1192</v>
      </c>
    </row>
    <row r="263" spans="1:21">
      <c r="A263" s="27">
        <v>0.86552567237163813</v>
      </c>
      <c r="B263" s="27">
        <v>0.11016949152542373</v>
      </c>
      <c r="C263" s="27">
        <v>2.2598870056497175E-2</v>
      </c>
      <c r="D263" s="27">
        <v>0.88983050847457623</v>
      </c>
      <c r="E263" s="28">
        <v>0.3</v>
      </c>
      <c r="F263" s="28">
        <v>78.260869565217391</v>
      </c>
      <c r="G263" s="28">
        <v>9.0466666666666669</v>
      </c>
      <c r="H263" s="29">
        <v>9.9249999999999989</v>
      </c>
      <c r="I263" s="19">
        <v>10.225</v>
      </c>
      <c r="J263" s="30">
        <v>0.97066014669926648</v>
      </c>
      <c r="K263" s="19">
        <v>80</v>
      </c>
      <c r="L263" s="27">
        <v>0.97826086956521741</v>
      </c>
      <c r="M263" s="27">
        <v>0.88983050847457623</v>
      </c>
      <c r="N263" s="31">
        <v>0.8449464246783408</v>
      </c>
      <c r="O263" s="31">
        <v>0.86334105202895883</v>
      </c>
      <c r="P263" s="32">
        <v>13971.32</v>
      </c>
      <c r="Q263" s="32">
        <v>19.733502824858757</v>
      </c>
      <c r="R263" s="32">
        <v>8517.14</v>
      </c>
      <c r="S263" s="32">
        <v>12.029858757062145</v>
      </c>
      <c r="T263" s="33" t="s">
        <v>1191</v>
      </c>
      <c r="U263" s="34" t="s">
        <v>1194</v>
      </c>
    </row>
    <row r="264" spans="1:21">
      <c r="A264" s="35">
        <v>0.95329670329670335</v>
      </c>
      <c r="B264" s="35">
        <v>4.8991354466858789E-2</v>
      </c>
      <c r="C264" s="35">
        <v>1.7291066282420751E-2</v>
      </c>
      <c r="D264" s="35">
        <v>0.95100864553314124</v>
      </c>
      <c r="E264" s="36">
        <v>0.25</v>
      </c>
      <c r="F264" s="36">
        <v>76.59574468085107</v>
      </c>
      <c r="G264" s="36">
        <v>9.0605555555555561</v>
      </c>
      <c r="H264" s="37">
        <v>8.2433333333333341</v>
      </c>
      <c r="I264" s="20">
        <v>8.4933333333333341</v>
      </c>
      <c r="J264" s="38">
        <v>0.97056514913657776</v>
      </c>
      <c r="K264" s="20">
        <v>85.714285714285708</v>
      </c>
      <c r="L264" s="35">
        <v>0.89361702127659592</v>
      </c>
      <c r="M264" s="35">
        <v>0.95100864553314124</v>
      </c>
      <c r="N264" s="39">
        <v>0.82482267257544739</v>
      </c>
      <c r="O264" s="39">
        <v>0.86336587608746163</v>
      </c>
      <c r="P264" s="40">
        <v>12411.24</v>
      </c>
      <c r="Q264" s="40">
        <v>17.883631123919308</v>
      </c>
      <c r="R264" s="40">
        <v>8362.2800000000007</v>
      </c>
      <c r="S264" s="40">
        <v>12.049394812680116</v>
      </c>
      <c r="T264" s="41" t="s">
        <v>1191</v>
      </c>
      <c r="U264" s="42" t="s">
        <v>1194</v>
      </c>
    </row>
    <row r="265" spans="1:21">
      <c r="A265" s="27">
        <v>0.81780250347705141</v>
      </c>
      <c r="B265" s="27">
        <v>5.6122448979591837E-2</v>
      </c>
      <c r="C265" s="27">
        <v>1.3605442176870748E-2</v>
      </c>
      <c r="D265" s="27">
        <v>0.94387755102040816</v>
      </c>
      <c r="E265" s="28">
        <v>0.4</v>
      </c>
      <c r="F265" s="28">
        <v>83.720930232558146</v>
      </c>
      <c r="G265" s="28">
        <v>7.0233333333333334</v>
      </c>
      <c r="H265" s="29">
        <v>8.5875000000000004</v>
      </c>
      <c r="I265" s="19">
        <v>8.9875000000000007</v>
      </c>
      <c r="J265" s="30">
        <v>0.9554937413073713</v>
      </c>
      <c r="K265" s="19">
        <v>80</v>
      </c>
      <c r="L265" s="27">
        <v>1.0465116279069768</v>
      </c>
      <c r="M265" s="27">
        <v>0.94387755102040816</v>
      </c>
      <c r="N265" s="31">
        <v>0.94381649221450714</v>
      </c>
      <c r="O265" s="31">
        <v>0.86341796149761296</v>
      </c>
      <c r="P265" s="32">
        <v>11509.82</v>
      </c>
      <c r="Q265" s="32">
        <v>19.574523809523811</v>
      </c>
      <c r="R265" s="32">
        <v>7565.5600000000013</v>
      </c>
      <c r="S265" s="32">
        <v>12.866598639455784</v>
      </c>
      <c r="T265" s="33" t="s">
        <v>1191</v>
      </c>
      <c r="U265" s="34" t="s">
        <v>1192</v>
      </c>
    </row>
    <row r="266" spans="1:21">
      <c r="A266" s="35">
        <v>0.90909090909090906</v>
      </c>
      <c r="B266" s="35">
        <v>3.9743589743589741E-2</v>
      </c>
      <c r="C266" s="35">
        <v>1.282051282051282E-2</v>
      </c>
      <c r="D266" s="35">
        <v>0.96025641025641029</v>
      </c>
      <c r="E266" s="36">
        <v>0.6166666666666667</v>
      </c>
      <c r="F266" s="36">
        <v>78.260869565217391</v>
      </c>
      <c r="G266" s="36">
        <v>9.9666666666666668</v>
      </c>
      <c r="H266" s="37">
        <v>10.108333333333333</v>
      </c>
      <c r="I266" s="20">
        <v>10.725</v>
      </c>
      <c r="J266" s="38">
        <v>0.94250194250194241</v>
      </c>
      <c r="K266" s="20">
        <v>80</v>
      </c>
      <c r="L266" s="35">
        <v>0.97826086956521741</v>
      </c>
      <c r="M266" s="35">
        <v>0.96025641025641029</v>
      </c>
      <c r="N266" s="39">
        <v>0.88536867257603036</v>
      </c>
      <c r="O266" s="39">
        <v>0.86330916781599343</v>
      </c>
      <c r="P266" s="40">
        <v>15360.2</v>
      </c>
      <c r="Q266" s="40">
        <v>19.692564102564102</v>
      </c>
      <c r="R266" s="40">
        <v>11209.25</v>
      </c>
      <c r="S266" s="40">
        <v>14.370833333333334</v>
      </c>
      <c r="T266" s="41" t="s">
        <v>1193</v>
      </c>
      <c r="U266" s="42" t="s">
        <v>1192</v>
      </c>
    </row>
    <row r="267" spans="1:21">
      <c r="A267" s="27">
        <v>0.9199438202247191</v>
      </c>
      <c r="B267" s="27">
        <v>0.15267175572519084</v>
      </c>
      <c r="C267" s="27">
        <v>3.8167938931297711E-2</v>
      </c>
      <c r="D267" s="27">
        <v>0.84732824427480913</v>
      </c>
      <c r="E267" s="28">
        <v>0.73333333333333328</v>
      </c>
      <c r="F267" s="28">
        <v>64.285714285714292</v>
      </c>
      <c r="G267" s="28">
        <v>10.188888888888888</v>
      </c>
      <c r="H267" s="29">
        <v>8.9577777777777783</v>
      </c>
      <c r="I267" s="19">
        <v>9.6911111111111108</v>
      </c>
      <c r="J267" s="30">
        <v>0.92432928227470768</v>
      </c>
      <c r="K267" s="19">
        <v>73.469387755102048</v>
      </c>
      <c r="L267" s="27">
        <v>0.875</v>
      </c>
      <c r="M267" s="27">
        <v>0.84732824427480913</v>
      </c>
      <c r="N267" s="31">
        <v>0.68530901939641964</v>
      </c>
      <c r="O267" s="31">
        <v>0.86327927688813422</v>
      </c>
      <c r="P267" s="32">
        <v>15233.41</v>
      </c>
      <c r="Q267" s="32">
        <v>23.257114503816794</v>
      </c>
      <c r="R267" s="32">
        <v>5591.5999999999985</v>
      </c>
      <c r="S267" s="32">
        <v>8.5367938931297687</v>
      </c>
      <c r="T267" s="33" t="s">
        <v>1193</v>
      </c>
      <c r="U267" s="34" t="s">
        <v>1196</v>
      </c>
    </row>
    <row r="268" spans="1:21">
      <c r="A268" s="35">
        <v>0.94948335246842708</v>
      </c>
      <c r="B268" s="35">
        <v>7.1342200725513907E-2</v>
      </c>
      <c r="C268" s="35">
        <v>2.539298669891173E-2</v>
      </c>
      <c r="D268" s="35">
        <v>0.92865779927448611</v>
      </c>
      <c r="E268" s="36">
        <v>0.2</v>
      </c>
      <c r="F268" s="36">
        <v>73.469387755102048</v>
      </c>
      <c r="G268" s="36">
        <v>11.256388888888889</v>
      </c>
      <c r="H268" s="37">
        <v>11.655277777777778</v>
      </c>
      <c r="I268" s="20">
        <v>11.855277777777777</v>
      </c>
      <c r="J268" s="38">
        <v>0.98312987652006845</v>
      </c>
      <c r="K268" s="20">
        <v>73.469387755102048</v>
      </c>
      <c r="L268" s="35">
        <v>1</v>
      </c>
      <c r="M268" s="35">
        <v>0.92865779927448611</v>
      </c>
      <c r="N268" s="39">
        <v>0.91299122753012407</v>
      </c>
      <c r="O268" s="39">
        <v>0.86352075620630475</v>
      </c>
      <c r="P268" s="40">
        <v>17896.439999999999</v>
      </c>
      <c r="Q268" s="40">
        <v>21.640193470374847</v>
      </c>
      <c r="R268" s="40">
        <v>11889.970000000001</v>
      </c>
      <c r="S268" s="40">
        <v>14.377230955259977</v>
      </c>
      <c r="T268" s="41" t="s">
        <v>1195</v>
      </c>
      <c r="U268" s="42" t="s">
        <v>1192</v>
      </c>
    </row>
    <row r="269" spans="1:21">
      <c r="A269" s="27">
        <v>0.9186893203883495</v>
      </c>
      <c r="B269" s="27">
        <v>4.491413474240423E-2</v>
      </c>
      <c r="C269" s="27">
        <v>1.0568031704095112E-2</v>
      </c>
      <c r="D269" s="27">
        <v>0.95508586525759576</v>
      </c>
      <c r="E269" s="28">
        <v>0</v>
      </c>
      <c r="F269" s="28">
        <v>66.666666666666671</v>
      </c>
      <c r="G269" s="28">
        <v>11.355</v>
      </c>
      <c r="H269" s="29">
        <v>11.215555555555556</v>
      </c>
      <c r="I269" s="19">
        <v>11.215555555555556</v>
      </c>
      <c r="J269" s="30">
        <v>1</v>
      </c>
      <c r="K269" s="19">
        <v>73.469387755102048</v>
      </c>
      <c r="L269" s="27">
        <v>0.90740740740740744</v>
      </c>
      <c r="M269" s="27">
        <v>0.95508586525759576</v>
      </c>
      <c r="N269" s="31">
        <v>0.86665198884485539</v>
      </c>
      <c r="O269" s="31">
        <v>0.8634535408920061</v>
      </c>
      <c r="P269" s="32">
        <v>17129.240000000002</v>
      </c>
      <c r="Q269" s="32">
        <v>22.627793923381773</v>
      </c>
      <c r="R269" s="32">
        <v>9564.6299999999974</v>
      </c>
      <c r="S269" s="32">
        <v>12.634914134742401</v>
      </c>
      <c r="T269" s="33" t="s">
        <v>1191</v>
      </c>
      <c r="U269" s="34" t="s">
        <v>1192</v>
      </c>
    </row>
    <row r="270" spans="1:21">
      <c r="A270" s="35">
        <v>1.0394537177541729</v>
      </c>
      <c r="B270" s="35">
        <v>4.5255474452554748E-2</v>
      </c>
      <c r="C270" s="35">
        <v>1.4598540145985401E-2</v>
      </c>
      <c r="D270" s="35">
        <v>0.95474452554744527</v>
      </c>
      <c r="E270" s="36">
        <v>0</v>
      </c>
      <c r="F270" s="36">
        <v>72</v>
      </c>
      <c r="G270" s="36">
        <v>9.5138888888888893</v>
      </c>
      <c r="H270" s="37">
        <v>8.9697222222222219</v>
      </c>
      <c r="I270" s="20">
        <v>8.9697222222222219</v>
      </c>
      <c r="J270" s="38">
        <v>1</v>
      </c>
      <c r="K270" s="20">
        <v>73.469387755102048</v>
      </c>
      <c r="L270" s="35">
        <v>0.97999999999999987</v>
      </c>
      <c r="M270" s="35">
        <v>0.95474452554744527</v>
      </c>
      <c r="N270" s="39">
        <v>0.93564963503649623</v>
      </c>
      <c r="O270" s="39">
        <v>0.86344918926213821</v>
      </c>
      <c r="P270" s="40">
        <v>14197.76</v>
      </c>
      <c r="Q270" s="40">
        <v>20.726656934306568</v>
      </c>
      <c r="R270" s="40">
        <v>11221.050000000001</v>
      </c>
      <c r="S270" s="40">
        <v>16.381094890510951</v>
      </c>
      <c r="T270" s="41" t="s">
        <v>1191</v>
      </c>
      <c r="U270" s="42" t="s">
        <v>1192</v>
      </c>
    </row>
    <row r="271" spans="1:21">
      <c r="A271" s="27">
        <v>0.92295597484276726</v>
      </c>
      <c r="B271" s="27">
        <v>5.7921635434412269E-2</v>
      </c>
      <c r="C271" s="27">
        <v>1.8739352640545145E-2</v>
      </c>
      <c r="D271" s="27">
        <v>0.94207836456558769</v>
      </c>
      <c r="E271" s="28">
        <v>0</v>
      </c>
      <c r="F271" s="28">
        <v>65.454545454545453</v>
      </c>
      <c r="G271" s="28">
        <v>8.968055555555555</v>
      </c>
      <c r="H271" s="29">
        <v>8.6566666666666663</v>
      </c>
      <c r="I271" s="19">
        <v>8.6566666666666663</v>
      </c>
      <c r="J271" s="30">
        <v>1</v>
      </c>
      <c r="K271" s="19">
        <v>73.469387755102048</v>
      </c>
      <c r="L271" s="27">
        <v>0.89090909090909076</v>
      </c>
      <c r="M271" s="27">
        <v>0.94207836456558769</v>
      </c>
      <c r="N271" s="31">
        <v>0.83930617934025076</v>
      </c>
      <c r="O271" s="31">
        <v>0.86335082353220038</v>
      </c>
      <c r="P271" s="32">
        <v>12975.05</v>
      </c>
      <c r="Q271" s="32">
        <v>22.104003407155023</v>
      </c>
      <c r="R271" s="32">
        <v>7605.6100000000006</v>
      </c>
      <c r="S271" s="32">
        <v>12.956746166950598</v>
      </c>
      <c r="T271" s="33" t="s">
        <v>1191</v>
      </c>
      <c r="U271" s="34" t="s">
        <v>1194</v>
      </c>
    </row>
    <row r="272" spans="1:21">
      <c r="A272" s="35">
        <v>0.85490196078431369</v>
      </c>
      <c r="B272" s="35">
        <v>6.2691131498470942E-2</v>
      </c>
      <c r="C272" s="35">
        <v>1.6819571865443424E-2</v>
      </c>
      <c r="D272" s="35">
        <v>0.93730886850152906</v>
      </c>
      <c r="E272" s="36">
        <v>0.5</v>
      </c>
      <c r="F272" s="36">
        <v>73.469387755102048</v>
      </c>
      <c r="G272" s="36">
        <v>8.9016666666666673</v>
      </c>
      <c r="H272" s="37">
        <v>9.9124999999999996</v>
      </c>
      <c r="I272" s="20">
        <v>10.4125</v>
      </c>
      <c r="J272" s="38">
        <v>0.95198079231692678</v>
      </c>
      <c r="K272" s="20">
        <v>73.469387755102048</v>
      </c>
      <c r="L272" s="35">
        <v>1</v>
      </c>
      <c r="M272" s="35">
        <v>0.93730886850152906</v>
      </c>
      <c r="N272" s="39">
        <v>0.89230003928176782</v>
      </c>
      <c r="O272" s="39">
        <v>0.86338362659385381</v>
      </c>
      <c r="P272" s="40">
        <v>14141.73</v>
      </c>
      <c r="Q272" s="40">
        <v>21.623440366972478</v>
      </c>
      <c r="R272" s="40">
        <v>8799.5299999999988</v>
      </c>
      <c r="S272" s="40">
        <v>13.454938837920487</v>
      </c>
      <c r="T272" s="41" t="s">
        <v>1195</v>
      </c>
      <c r="U272" s="42" t="s">
        <v>1192</v>
      </c>
    </row>
    <row r="273" spans="1:21">
      <c r="A273" s="27">
        <v>0.76221079691516713</v>
      </c>
      <c r="B273" s="27">
        <v>7.4198988195615517E-2</v>
      </c>
      <c r="C273" s="27">
        <v>3.0354131534569982E-2</v>
      </c>
      <c r="D273" s="27">
        <v>0.92580101180438445</v>
      </c>
      <c r="E273" s="28">
        <v>0.45</v>
      </c>
      <c r="F273" s="28">
        <v>76.59574468085107</v>
      </c>
      <c r="G273" s="28">
        <v>7.7419444444444441</v>
      </c>
      <c r="H273" s="29">
        <v>8.6266666666666669</v>
      </c>
      <c r="I273" s="19">
        <v>9.0766666666666662</v>
      </c>
      <c r="J273" s="30">
        <v>0.95042232831435924</v>
      </c>
      <c r="K273" s="19">
        <v>85.714285714285708</v>
      </c>
      <c r="L273" s="27">
        <v>0.89361702127659592</v>
      </c>
      <c r="M273" s="27">
        <v>0.92580101180438445</v>
      </c>
      <c r="N273" s="31">
        <v>0.7862953624294966</v>
      </c>
      <c r="O273" s="31">
        <v>0.86334412329783228</v>
      </c>
      <c r="P273" s="32">
        <v>11065.99</v>
      </c>
      <c r="Q273" s="32">
        <v>18.661028667790895</v>
      </c>
      <c r="R273" s="32">
        <v>6686.590000000002</v>
      </c>
      <c r="S273" s="32">
        <v>11.275868465430021</v>
      </c>
      <c r="T273" s="33" t="s">
        <v>1193</v>
      </c>
      <c r="U273" s="34" t="s">
        <v>1194</v>
      </c>
    </row>
    <row r="274" spans="1:21">
      <c r="A274" s="35">
        <v>0.88114104595879561</v>
      </c>
      <c r="B274" s="35">
        <v>3.9568345323741004E-2</v>
      </c>
      <c r="C274" s="35">
        <v>1.0791366906474821E-2</v>
      </c>
      <c r="D274" s="35">
        <v>0.96043165467625902</v>
      </c>
      <c r="E274" s="36">
        <v>0</v>
      </c>
      <c r="F274" s="36">
        <v>65.454545454545453</v>
      </c>
      <c r="G274" s="36">
        <v>8.4944444444444436</v>
      </c>
      <c r="H274" s="37">
        <v>9.9908333333333328</v>
      </c>
      <c r="I274" s="20">
        <v>9.9908333333333328</v>
      </c>
      <c r="J274" s="38">
        <v>1</v>
      </c>
      <c r="K274" s="20">
        <v>63.157894736842103</v>
      </c>
      <c r="L274" s="35">
        <v>1.0363636363636364</v>
      </c>
      <c r="M274" s="35">
        <v>0.96043165467625902</v>
      </c>
      <c r="N274" s="39">
        <v>0.99535644211903207</v>
      </c>
      <c r="O274" s="39">
        <v>0.86344952515948536</v>
      </c>
      <c r="P274" s="40">
        <v>15518.57</v>
      </c>
      <c r="Q274" s="40">
        <v>27.911097122302159</v>
      </c>
      <c r="R274" s="40">
        <v>9160.6700000000019</v>
      </c>
      <c r="S274" s="40">
        <v>16.476025179856119</v>
      </c>
      <c r="T274" s="41" t="s">
        <v>1195</v>
      </c>
      <c r="U274" s="42" t="s">
        <v>1192</v>
      </c>
    </row>
    <row r="275" spans="1:21">
      <c r="A275" s="27">
        <v>0.80628272251308897</v>
      </c>
      <c r="B275" s="27">
        <v>8.4415584415584416E-2</v>
      </c>
      <c r="C275" s="27">
        <v>2.813852813852814E-2</v>
      </c>
      <c r="D275" s="27">
        <v>0.91558441558441561</v>
      </c>
      <c r="E275" s="28">
        <v>0.78333333333333333</v>
      </c>
      <c r="F275" s="28">
        <v>63.157894736842103</v>
      </c>
      <c r="G275" s="28">
        <v>7.3150000000000004</v>
      </c>
      <c r="H275" s="29">
        <v>8.2891666666666666</v>
      </c>
      <c r="I275" s="19">
        <v>9.0724999999999998</v>
      </c>
      <c r="J275" s="30">
        <v>0.91365849177918623</v>
      </c>
      <c r="K275" s="19">
        <v>63.157894736842103</v>
      </c>
      <c r="L275" s="27">
        <v>1</v>
      </c>
      <c r="M275" s="27">
        <v>0.91558441558441561</v>
      </c>
      <c r="N275" s="31">
        <v>0.83653147623938484</v>
      </c>
      <c r="O275" s="31">
        <v>0.86326883075269145</v>
      </c>
      <c r="P275" s="32">
        <v>12899.91</v>
      </c>
      <c r="Q275" s="32">
        <v>27.921883116883116</v>
      </c>
      <c r="R275" s="32">
        <v>6557.16</v>
      </c>
      <c r="S275" s="32">
        <v>14.192987012987013</v>
      </c>
      <c r="T275" s="33" t="s">
        <v>1195</v>
      </c>
      <c r="U275" s="34" t="s">
        <v>1194</v>
      </c>
    </row>
    <row r="276" spans="1:21">
      <c r="A276" s="35">
        <v>0.86034255599472986</v>
      </c>
      <c r="B276" s="35">
        <v>0.15926493108728942</v>
      </c>
      <c r="C276" s="35">
        <v>3.8284839203675342E-2</v>
      </c>
      <c r="D276" s="35">
        <v>0.84073506891271055</v>
      </c>
      <c r="E276" s="36">
        <v>0.8833333333333333</v>
      </c>
      <c r="F276" s="36">
        <v>57.142857142857146</v>
      </c>
      <c r="G276" s="36">
        <v>11.4275</v>
      </c>
      <c r="H276" s="37">
        <v>11.134166666666667</v>
      </c>
      <c r="I276" s="20">
        <v>12.0175</v>
      </c>
      <c r="J276" s="38">
        <v>0.92649608210248946</v>
      </c>
      <c r="K276" s="20">
        <v>63.157894736842103</v>
      </c>
      <c r="L276" s="35">
        <v>0.90476190476190488</v>
      </c>
      <c r="M276" s="35">
        <v>0.84073506891271055</v>
      </c>
      <c r="N276" s="39">
        <v>0.70475320005914599</v>
      </c>
      <c r="O276" s="39">
        <v>0.86330550750785373</v>
      </c>
      <c r="P276" s="40">
        <v>18360.150000000001</v>
      </c>
      <c r="Q276" s="40">
        <v>28.116615620214397</v>
      </c>
      <c r="R276" s="40">
        <v>6363.4599999999991</v>
      </c>
      <c r="S276" s="40">
        <v>9.7449617151607946</v>
      </c>
      <c r="T276" s="41" t="s">
        <v>1193</v>
      </c>
      <c r="U276" s="42" t="s">
        <v>1194</v>
      </c>
    </row>
    <row r="277" spans="1:21">
      <c r="A277" s="27">
        <v>0.9252032520325203</v>
      </c>
      <c r="B277" s="27">
        <v>6.6783831282952552E-2</v>
      </c>
      <c r="C277" s="27">
        <v>2.4604569420035149E-2</v>
      </c>
      <c r="D277" s="27">
        <v>0.93321616871704749</v>
      </c>
      <c r="E277" s="28">
        <v>0.55000000000000004</v>
      </c>
      <c r="F277" s="28">
        <v>52.173913043478258</v>
      </c>
      <c r="G277" s="28">
        <v>10.905833333333334</v>
      </c>
      <c r="H277" s="29">
        <v>10.383333333333333</v>
      </c>
      <c r="I277" s="19">
        <v>10.933333333333334</v>
      </c>
      <c r="J277" s="30">
        <v>0.94969512195121941</v>
      </c>
      <c r="K277" s="19">
        <v>56.25</v>
      </c>
      <c r="L277" s="27">
        <v>0.92753623188405787</v>
      </c>
      <c r="M277" s="27">
        <v>0.93321616871704749</v>
      </c>
      <c r="N277" s="31">
        <v>0.82204831829016689</v>
      </c>
      <c r="O277" s="31">
        <v>0.86352329913896442</v>
      </c>
      <c r="P277" s="32">
        <v>17245.099999999999</v>
      </c>
      <c r="Q277" s="32">
        <v>30.307732864674865</v>
      </c>
      <c r="R277" s="32">
        <v>11120.850000000002</v>
      </c>
      <c r="S277" s="32">
        <v>19.54455184534271</v>
      </c>
      <c r="T277" s="33" t="s">
        <v>1193</v>
      </c>
      <c r="U277" s="34" t="s">
        <v>1194</v>
      </c>
    </row>
    <row r="278" spans="1:21">
      <c r="A278" s="35">
        <v>0.80665813060179259</v>
      </c>
      <c r="B278" s="35">
        <v>5.5555555555555552E-2</v>
      </c>
      <c r="C278" s="35">
        <v>2.0634920634920634E-2</v>
      </c>
      <c r="D278" s="35">
        <v>0.94444444444444442</v>
      </c>
      <c r="E278" s="36">
        <v>0.66666666666666663</v>
      </c>
      <c r="F278" s="36">
        <v>83.720930232558146</v>
      </c>
      <c r="G278" s="36">
        <v>7.5250000000000004</v>
      </c>
      <c r="H278" s="37">
        <v>8.4450000000000003</v>
      </c>
      <c r="I278" s="20">
        <v>9.1116666666666664</v>
      </c>
      <c r="J278" s="38">
        <v>0.92683372965063116</v>
      </c>
      <c r="K278" s="20">
        <v>85.714285714285708</v>
      </c>
      <c r="L278" s="35">
        <v>0.97674418604651181</v>
      </c>
      <c r="M278" s="35">
        <v>0.94444444444444442</v>
      </c>
      <c r="N278" s="39">
        <v>0.854986153708722</v>
      </c>
      <c r="O278" s="39">
        <v>0.86358034863119104</v>
      </c>
      <c r="P278" s="40">
        <v>11501.09</v>
      </c>
      <c r="Q278" s="40">
        <v>18.255698412698411</v>
      </c>
      <c r="R278" s="40">
        <v>7450.7999999999993</v>
      </c>
      <c r="S278" s="40">
        <v>11.826666666666666</v>
      </c>
      <c r="T278" s="41" t="s">
        <v>1195</v>
      </c>
      <c r="U278" s="42" t="s">
        <v>1192</v>
      </c>
    </row>
    <row r="279" spans="1:21">
      <c r="A279" s="27">
        <v>0.75308641975308643</v>
      </c>
      <c r="B279" s="27">
        <v>7.1721311475409832E-2</v>
      </c>
      <c r="C279" s="27">
        <v>2.4590163934426229E-2</v>
      </c>
      <c r="D279" s="27">
        <v>0.92827868852459017</v>
      </c>
      <c r="E279" s="28">
        <v>0.83333333333333337</v>
      </c>
      <c r="F279" s="28">
        <v>70.588235294117652</v>
      </c>
      <c r="G279" s="28">
        <v>6.9133333333333331</v>
      </c>
      <c r="H279" s="29">
        <v>7.9866666666666672</v>
      </c>
      <c r="I279" s="19">
        <v>8.82</v>
      </c>
      <c r="J279" s="30">
        <v>0.90551776266061978</v>
      </c>
      <c r="K279" s="19">
        <v>73.469387755102048</v>
      </c>
      <c r="L279" s="27">
        <v>0.96078431372549022</v>
      </c>
      <c r="M279" s="27">
        <v>0.92827868852459017</v>
      </c>
      <c r="N279" s="31">
        <v>0.80760920032858319</v>
      </c>
      <c r="O279" s="31">
        <v>0.86359218636524437</v>
      </c>
      <c r="P279" s="32">
        <v>11337.39</v>
      </c>
      <c r="Q279" s="32">
        <v>23.232356557377049</v>
      </c>
      <c r="R279" s="32">
        <v>6044.16</v>
      </c>
      <c r="S279" s="32">
        <v>12.385573770491803</v>
      </c>
      <c r="T279" s="33" t="s">
        <v>1195</v>
      </c>
      <c r="U279" s="34" t="s">
        <v>1194</v>
      </c>
    </row>
    <row r="280" spans="1:21">
      <c r="A280" s="35">
        <v>0.9826897470039947</v>
      </c>
      <c r="B280" s="35">
        <v>0.14227642276422764</v>
      </c>
      <c r="C280" s="35">
        <v>3.5230352303523033E-2</v>
      </c>
      <c r="D280" s="35">
        <v>0.85772357723577231</v>
      </c>
      <c r="E280" s="36">
        <v>0.26666666666666666</v>
      </c>
      <c r="F280" s="36">
        <v>55.384615384615387</v>
      </c>
      <c r="G280" s="36">
        <v>13.324999999999999</v>
      </c>
      <c r="H280" s="37">
        <v>11.624166666666666</v>
      </c>
      <c r="I280" s="20">
        <v>11.890833333333333</v>
      </c>
      <c r="J280" s="38">
        <v>0.97757376130072182</v>
      </c>
      <c r="K280" s="20">
        <v>63.157894736842103</v>
      </c>
      <c r="L280" s="35">
        <v>0.87692307692307703</v>
      </c>
      <c r="M280" s="35">
        <v>0.85772357723577231</v>
      </c>
      <c r="N280" s="39">
        <v>0.73528953265564623</v>
      </c>
      <c r="O280" s="39">
        <v>0.86366940427701877</v>
      </c>
      <c r="P280" s="40">
        <v>20146.07</v>
      </c>
      <c r="Q280" s="40">
        <v>27.298197831978321</v>
      </c>
      <c r="R280" s="40">
        <v>9224.260000000002</v>
      </c>
      <c r="S280" s="40">
        <v>12.498997289972902</v>
      </c>
      <c r="T280" s="41" t="s">
        <v>1195</v>
      </c>
      <c r="U280" s="42" t="s">
        <v>1194</v>
      </c>
    </row>
    <row r="281" spans="1:21">
      <c r="A281" s="27">
        <v>1.0287081339712918</v>
      </c>
      <c r="B281" s="27">
        <v>5.9302325581395351E-2</v>
      </c>
      <c r="C281" s="27">
        <v>1.7441860465116279E-2</v>
      </c>
      <c r="D281" s="27">
        <v>0.94069767441860463</v>
      </c>
      <c r="E281" s="28">
        <v>0</v>
      </c>
      <c r="F281" s="28">
        <v>69.230769230769226</v>
      </c>
      <c r="G281" s="28">
        <v>12.422222222222222</v>
      </c>
      <c r="H281" s="29">
        <v>11.378888888888889</v>
      </c>
      <c r="I281" s="19">
        <v>11.378888888888889</v>
      </c>
      <c r="J281" s="30">
        <v>1</v>
      </c>
      <c r="K281" s="19">
        <v>73.469387755102048</v>
      </c>
      <c r="L281" s="27">
        <v>0.94230769230769218</v>
      </c>
      <c r="M281" s="27">
        <v>0.94069767441860463</v>
      </c>
      <c r="N281" s="31">
        <v>0.88642665474060811</v>
      </c>
      <c r="O281" s="31">
        <v>0.86384672454168909</v>
      </c>
      <c r="P281" s="32">
        <v>19241.47</v>
      </c>
      <c r="Q281" s="32">
        <v>22.373802325581398</v>
      </c>
      <c r="R281" s="32">
        <v>10829.289999999997</v>
      </c>
      <c r="S281" s="32">
        <v>12.592197674418601</v>
      </c>
      <c r="T281" s="33" t="s">
        <v>1191</v>
      </c>
      <c r="U281" s="34" t="s">
        <v>1192</v>
      </c>
    </row>
    <row r="282" spans="1:21">
      <c r="A282" s="35">
        <v>0.90712468193384221</v>
      </c>
      <c r="B282" s="35">
        <v>5.7503506311360447E-2</v>
      </c>
      <c r="C282" s="35">
        <v>2.244039270687237E-2</v>
      </c>
      <c r="D282" s="35">
        <v>0.94249649368863953</v>
      </c>
      <c r="E282" s="36">
        <v>0.16666666666666666</v>
      </c>
      <c r="F282" s="36">
        <v>83.720930232558146</v>
      </c>
      <c r="G282" s="36">
        <v>8.5163888888888888</v>
      </c>
      <c r="H282" s="37">
        <v>9.0033333333333339</v>
      </c>
      <c r="I282" s="20">
        <v>9.17</v>
      </c>
      <c r="J282" s="38">
        <v>0.98182479098509634</v>
      </c>
      <c r="K282" s="20">
        <v>85.714285714285708</v>
      </c>
      <c r="L282" s="35">
        <v>0.97674418604651181</v>
      </c>
      <c r="M282" s="35">
        <v>0.94249649368863953</v>
      </c>
      <c r="N282" s="39">
        <v>0.90384627354980152</v>
      </c>
      <c r="O282" s="39">
        <v>0.86381549365621346</v>
      </c>
      <c r="P282" s="40">
        <v>13055.16</v>
      </c>
      <c r="Q282" s="40">
        <v>18.310182328190741</v>
      </c>
      <c r="R282" s="40">
        <v>9022.68</v>
      </c>
      <c r="S282" s="40">
        <v>12.654530154277701</v>
      </c>
      <c r="T282" s="41" t="s">
        <v>1191</v>
      </c>
      <c r="U282" s="42" t="s">
        <v>1192</v>
      </c>
    </row>
    <row r="283" spans="1:21">
      <c r="A283" s="27">
        <v>0.78590425531914898</v>
      </c>
      <c r="B283" s="27">
        <v>3.553299492385787E-2</v>
      </c>
      <c r="C283" s="27">
        <v>1.1844331641285956E-2</v>
      </c>
      <c r="D283" s="27">
        <v>0.96446700507614214</v>
      </c>
      <c r="E283" s="28">
        <v>0.36666666666666664</v>
      </c>
      <c r="F283" s="28">
        <v>63.157894736842103</v>
      </c>
      <c r="G283" s="28">
        <v>9.3574999999999999</v>
      </c>
      <c r="H283" s="29">
        <v>11.54</v>
      </c>
      <c r="I283" s="19">
        <v>11.906666666666666</v>
      </c>
      <c r="J283" s="30">
        <v>0.96920492721164608</v>
      </c>
      <c r="K283" s="19">
        <v>63.157894736842103</v>
      </c>
      <c r="L283" s="27">
        <v>1</v>
      </c>
      <c r="M283" s="27">
        <v>0.96446700507614214</v>
      </c>
      <c r="N283" s="31">
        <v>0.93476617345285662</v>
      </c>
      <c r="O283" s="31">
        <v>0.8637600493627321</v>
      </c>
      <c r="P283" s="32">
        <v>16785.63</v>
      </c>
      <c r="Q283" s="32">
        <v>28.402081218274112</v>
      </c>
      <c r="R283" s="32">
        <v>9425.1699999999983</v>
      </c>
      <c r="S283" s="32">
        <v>15.947834179357018</v>
      </c>
      <c r="T283" s="33" t="s">
        <v>1191</v>
      </c>
      <c r="U283" s="34" t="s">
        <v>1192</v>
      </c>
    </row>
    <row r="284" spans="1:21">
      <c r="A284" s="35">
        <v>0.96984126984126984</v>
      </c>
      <c r="B284" s="35">
        <v>5.8919803600654665E-2</v>
      </c>
      <c r="C284" s="35">
        <v>1.4729950900163666E-2</v>
      </c>
      <c r="D284" s="35">
        <v>0.94108019639934537</v>
      </c>
      <c r="E284" s="36">
        <v>0</v>
      </c>
      <c r="F284" s="36">
        <v>63.157894736842103</v>
      </c>
      <c r="G284" s="36">
        <v>9.6741666666666664</v>
      </c>
      <c r="H284" s="37">
        <v>9.9749999999999996</v>
      </c>
      <c r="I284" s="20">
        <v>9.9749999999999996</v>
      </c>
      <c r="J284" s="38">
        <v>1</v>
      </c>
      <c r="K284" s="20">
        <v>63.157894736842103</v>
      </c>
      <c r="L284" s="35">
        <v>1</v>
      </c>
      <c r="M284" s="35">
        <v>0.94108019639934537</v>
      </c>
      <c r="N284" s="39">
        <v>0.94108019639934537</v>
      </c>
      <c r="O284" s="39">
        <v>0.86366156652765558</v>
      </c>
      <c r="P284" s="40">
        <v>16539.650000000001</v>
      </c>
      <c r="Q284" s="40">
        <v>27.069803600654666</v>
      </c>
      <c r="R284" s="40">
        <v>9133.23</v>
      </c>
      <c r="S284" s="40">
        <v>14.948003273322422</v>
      </c>
      <c r="T284" s="41" t="s">
        <v>1193</v>
      </c>
      <c r="U284" s="42" t="s">
        <v>1192</v>
      </c>
    </row>
    <row r="285" spans="1:21">
      <c r="A285" s="27">
        <v>0.93475366178428765</v>
      </c>
      <c r="B285" s="27">
        <v>5.8404558404558403E-2</v>
      </c>
      <c r="C285" s="27">
        <v>2.1367521367521368E-2</v>
      </c>
      <c r="D285" s="27">
        <v>0.94159544159544162</v>
      </c>
      <c r="E285" s="28">
        <v>0.31666666666666665</v>
      </c>
      <c r="F285" s="28">
        <v>72</v>
      </c>
      <c r="G285" s="28">
        <v>9.75</v>
      </c>
      <c r="H285" s="29">
        <v>9.9052777777777781</v>
      </c>
      <c r="I285" s="19">
        <v>10.221944444444444</v>
      </c>
      <c r="J285" s="30">
        <v>0.96902089730699204</v>
      </c>
      <c r="K285" s="19">
        <v>73.469387755102048</v>
      </c>
      <c r="L285" s="27">
        <v>0.97999999999999987</v>
      </c>
      <c r="M285" s="27">
        <v>0.94159544159544162</v>
      </c>
      <c r="N285" s="31">
        <v>0.89417714652068836</v>
      </c>
      <c r="O285" s="31">
        <v>0.86355404065283381</v>
      </c>
      <c r="P285" s="32">
        <v>15223.34</v>
      </c>
      <c r="Q285" s="32">
        <v>21.685669515669517</v>
      </c>
      <c r="R285" s="32">
        <v>9340.41</v>
      </c>
      <c r="S285" s="32">
        <v>13.305427350427351</v>
      </c>
      <c r="T285" s="33" t="s">
        <v>1191</v>
      </c>
      <c r="U285" s="34" t="s">
        <v>1192</v>
      </c>
    </row>
    <row r="286" spans="1:21">
      <c r="A286" s="35">
        <v>0.97177419354838712</v>
      </c>
      <c r="B286" s="35">
        <v>7.1922544951590589E-2</v>
      </c>
      <c r="C286" s="35">
        <v>3.0428769017980636E-2</v>
      </c>
      <c r="D286" s="35">
        <v>0.92807745504840944</v>
      </c>
      <c r="E286" s="36">
        <v>0.73333333333333328</v>
      </c>
      <c r="F286" s="36">
        <v>63.157894736842103</v>
      </c>
      <c r="G286" s="36">
        <v>11.4475</v>
      </c>
      <c r="H286" s="37">
        <v>11.046666666666667</v>
      </c>
      <c r="I286" s="20">
        <v>11.78</v>
      </c>
      <c r="J286" s="38">
        <v>0.93774759479343528</v>
      </c>
      <c r="K286" s="20">
        <v>63.157894736842103</v>
      </c>
      <c r="L286" s="35">
        <v>1</v>
      </c>
      <c r="M286" s="35">
        <v>0.92807745504840944</v>
      </c>
      <c r="N286" s="39">
        <v>0.87030240125365854</v>
      </c>
      <c r="O286" s="39">
        <v>0.86351144940684244</v>
      </c>
      <c r="P286" s="40">
        <v>19715.689999999999</v>
      </c>
      <c r="Q286" s="40">
        <v>27.269280774550481</v>
      </c>
      <c r="R286" s="40">
        <v>11760.7</v>
      </c>
      <c r="S286" s="40">
        <v>16.266528354080222</v>
      </c>
      <c r="T286" s="41" t="s">
        <v>1195</v>
      </c>
      <c r="U286" s="42" t="s">
        <v>1192</v>
      </c>
    </row>
    <row r="287" spans="1:21">
      <c r="A287" s="27">
        <v>1.152027027027027</v>
      </c>
      <c r="B287" s="27">
        <v>4.6920821114369501E-2</v>
      </c>
      <c r="C287" s="27">
        <v>1.3196480938416423E-2</v>
      </c>
      <c r="D287" s="27">
        <v>0.95307917888563054</v>
      </c>
      <c r="E287" s="28">
        <v>0</v>
      </c>
      <c r="F287" s="28">
        <v>58.064516129032256</v>
      </c>
      <c r="G287" s="28">
        <v>11.745555555555555</v>
      </c>
      <c r="H287" s="29">
        <v>10.524444444444445</v>
      </c>
      <c r="I287" s="19">
        <v>10.524444444444445</v>
      </c>
      <c r="J287" s="30">
        <v>1</v>
      </c>
      <c r="K287" s="19">
        <v>56.25</v>
      </c>
      <c r="L287" s="27">
        <v>1.032258064516129</v>
      </c>
      <c r="M287" s="27">
        <v>0.95307917888563054</v>
      </c>
      <c r="N287" s="31">
        <v>0.98382366852710246</v>
      </c>
      <c r="O287" s="31">
        <v>0.86350199125663796</v>
      </c>
      <c r="P287" s="32">
        <v>19976.97</v>
      </c>
      <c r="Q287" s="32">
        <v>29.291744868035192</v>
      </c>
      <c r="R287" s="32">
        <v>13793.010000000002</v>
      </c>
      <c r="S287" s="32">
        <v>20.224354838709679</v>
      </c>
      <c r="T287" s="33" t="s">
        <v>1195</v>
      </c>
      <c r="U287" s="34" t="s">
        <v>1192</v>
      </c>
    </row>
    <row r="288" spans="1:21">
      <c r="A288" s="35">
        <v>0.95073891625615758</v>
      </c>
      <c r="B288" s="35">
        <v>6.9948186528497408E-2</v>
      </c>
      <c r="C288" s="35">
        <v>2.5906735751295335E-2</v>
      </c>
      <c r="D288" s="35">
        <v>0.93005181347150256</v>
      </c>
      <c r="E288" s="36">
        <v>0.36666666666666664</v>
      </c>
      <c r="F288" s="36">
        <v>81.818181818181813</v>
      </c>
      <c r="G288" s="36">
        <v>9.4355555555555561</v>
      </c>
      <c r="H288" s="37">
        <v>9.1066666666666656</v>
      </c>
      <c r="I288" s="20">
        <v>9.4733333333333327</v>
      </c>
      <c r="J288" s="38">
        <v>0.96129486277269527</v>
      </c>
      <c r="K288" s="20">
        <v>85.714285714285708</v>
      </c>
      <c r="L288" s="35">
        <v>0.95454545454545459</v>
      </c>
      <c r="M288" s="35">
        <v>0.93005181347150256</v>
      </c>
      <c r="N288" s="39">
        <v>0.85341521083883065</v>
      </c>
      <c r="O288" s="39">
        <v>0.86333417859656769</v>
      </c>
      <c r="P288" s="40">
        <v>13846.95</v>
      </c>
      <c r="Q288" s="40">
        <v>17.936463730569947</v>
      </c>
      <c r="R288" s="40">
        <v>8892.84</v>
      </c>
      <c r="S288" s="40">
        <v>11.519222797927462</v>
      </c>
      <c r="T288" s="41" t="s">
        <v>1193</v>
      </c>
      <c r="U288" s="42" t="s">
        <v>1192</v>
      </c>
    </row>
    <row r="289" spans="1:21">
      <c r="A289" s="27">
        <v>0.89775051124744376</v>
      </c>
      <c r="B289" s="27">
        <v>5.4669703872437359E-2</v>
      </c>
      <c r="C289" s="27">
        <v>1.5945330296127564E-2</v>
      </c>
      <c r="D289" s="27">
        <v>0.9453302961275627</v>
      </c>
      <c r="E289" s="28">
        <v>0.45</v>
      </c>
      <c r="F289" s="28">
        <v>53.731343283582092</v>
      </c>
      <c r="G289" s="28">
        <v>8.1702777777777786</v>
      </c>
      <c r="H289" s="29">
        <v>8.2433333333333341</v>
      </c>
      <c r="I289" s="19">
        <v>8.6933333333333334</v>
      </c>
      <c r="J289" s="30">
        <v>0.94823619631901845</v>
      </c>
      <c r="K289" s="19">
        <v>56.25</v>
      </c>
      <c r="L289" s="27">
        <v>0.95522388059701502</v>
      </c>
      <c r="M289" s="27">
        <v>0.9453302961275627</v>
      </c>
      <c r="N289" s="31">
        <v>0.85625925183534946</v>
      </c>
      <c r="O289" s="31">
        <v>0.86334803190349185</v>
      </c>
      <c r="P289" s="32">
        <v>14273.46</v>
      </c>
      <c r="Q289" s="32">
        <v>32.513576309794985</v>
      </c>
      <c r="R289" s="32">
        <v>7776.91</v>
      </c>
      <c r="S289" s="32">
        <v>17.7150569476082</v>
      </c>
      <c r="T289" s="33" t="s">
        <v>1195</v>
      </c>
      <c r="U289" s="34" t="s">
        <v>1192</v>
      </c>
    </row>
    <row r="290" spans="1:21">
      <c r="A290" s="35">
        <v>0.96500920810313073</v>
      </c>
      <c r="B290" s="35">
        <v>8.9694656488549615E-2</v>
      </c>
      <c r="C290" s="35">
        <v>2.2900763358778626E-2</v>
      </c>
      <c r="D290" s="35">
        <v>0.91030534351145043</v>
      </c>
      <c r="E290" s="36">
        <v>0.7</v>
      </c>
      <c r="F290" s="36">
        <v>65.454545454545453</v>
      </c>
      <c r="G290" s="36">
        <v>8.0055555555555564</v>
      </c>
      <c r="H290" s="37">
        <v>7.8975</v>
      </c>
      <c r="I290" s="20">
        <v>8.5975000000000001</v>
      </c>
      <c r="J290" s="38">
        <v>0.91858098284384992</v>
      </c>
      <c r="K290" s="20">
        <v>63.157894736842103</v>
      </c>
      <c r="L290" s="35">
        <v>1.0363636363636364</v>
      </c>
      <c r="M290" s="35">
        <v>0.91030534351145043</v>
      </c>
      <c r="N290" s="39">
        <v>0.86659605629914771</v>
      </c>
      <c r="O290" s="39">
        <v>0.86335794628120954</v>
      </c>
      <c r="P290" s="40">
        <v>13753.94</v>
      </c>
      <c r="Q290" s="40">
        <v>26.247977099236643</v>
      </c>
      <c r="R290" s="40">
        <v>8591.3799999999992</v>
      </c>
      <c r="S290" s="40">
        <v>16.395763358778623</v>
      </c>
      <c r="T290" s="41" t="s">
        <v>1193</v>
      </c>
      <c r="U290" s="42" t="s">
        <v>1192</v>
      </c>
    </row>
    <row r="291" spans="1:21">
      <c r="A291" s="27">
        <v>0.86321839080459772</v>
      </c>
      <c r="B291" s="27">
        <v>0.11185086551264981</v>
      </c>
      <c r="C291" s="27">
        <v>3.8615179760319571E-2</v>
      </c>
      <c r="D291" s="27">
        <v>0.88814913448735022</v>
      </c>
      <c r="E291" s="28">
        <v>0.7</v>
      </c>
      <c r="F291" s="28">
        <v>65.454545454545453</v>
      </c>
      <c r="G291" s="28">
        <v>11.473611111111111</v>
      </c>
      <c r="H291" s="29">
        <v>11.141666666666667</v>
      </c>
      <c r="I291" s="19">
        <v>11.841666666666667</v>
      </c>
      <c r="J291" s="30">
        <v>0.94088669950738923</v>
      </c>
      <c r="K291" s="19">
        <v>73.469387755102048</v>
      </c>
      <c r="L291" s="27">
        <v>0.89090909090909076</v>
      </c>
      <c r="M291" s="27">
        <v>0.88814913448735022</v>
      </c>
      <c r="N291" s="31">
        <v>0.74448613969253108</v>
      </c>
      <c r="O291" s="31">
        <v>0.86335341111311714</v>
      </c>
      <c r="P291" s="32">
        <v>16778.87</v>
      </c>
      <c r="Q291" s="32">
        <v>22.342037283621835</v>
      </c>
      <c r="R291" s="32">
        <v>8471.86</v>
      </c>
      <c r="S291" s="32">
        <v>11.280772303595207</v>
      </c>
      <c r="T291" s="33" t="s">
        <v>1193</v>
      </c>
      <c r="U291" s="34" t="s">
        <v>1194</v>
      </c>
    </row>
    <row r="292" spans="1:21">
      <c r="A292" s="35">
        <v>0.93235625704622327</v>
      </c>
      <c r="B292" s="35">
        <v>6.2877871825876661E-2</v>
      </c>
      <c r="C292" s="35">
        <v>1.8137847642079808E-2</v>
      </c>
      <c r="D292" s="35">
        <v>0.93712212817412333</v>
      </c>
      <c r="E292" s="36">
        <v>0</v>
      </c>
      <c r="F292" s="36">
        <v>67.924528301886795</v>
      </c>
      <c r="G292" s="36">
        <v>12.175277777777778</v>
      </c>
      <c r="H292" s="37">
        <v>12.073055555555555</v>
      </c>
      <c r="I292" s="20">
        <v>12.073055555555555</v>
      </c>
      <c r="J292" s="38">
        <v>1</v>
      </c>
      <c r="K292" s="20">
        <v>73.469387755102048</v>
      </c>
      <c r="L292" s="35">
        <v>0.92452830188679236</v>
      </c>
      <c r="M292" s="35">
        <v>0.93712212817412333</v>
      </c>
      <c r="N292" s="39">
        <v>0.86639592982135927</v>
      </c>
      <c r="O292" s="39">
        <v>0.86352012537878398</v>
      </c>
      <c r="P292" s="40">
        <v>17878.419999999998</v>
      </c>
      <c r="Q292" s="40">
        <v>21.618403869407494</v>
      </c>
      <c r="R292" s="40">
        <v>10716.830000000002</v>
      </c>
      <c r="S292" s="40">
        <v>12.958681983071344</v>
      </c>
      <c r="T292" s="41" t="s">
        <v>1191</v>
      </c>
      <c r="U292" s="42" t="s">
        <v>1192</v>
      </c>
    </row>
    <row r="293" spans="1:21">
      <c r="A293" s="27">
        <v>0.8669724770642202</v>
      </c>
      <c r="B293" s="27">
        <v>6.7460317460317457E-2</v>
      </c>
      <c r="C293" s="27">
        <v>1.3227513227513227E-2</v>
      </c>
      <c r="D293" s="27">
        <v>0.93253968253968256</v>
      </c>
      <c r="E293" s="28">
        <v>0</v>
      </c>
      <c r="F293" s="28">
        <v>81.818181818181813</v>
      </c>
      <c r="G293" s="28">
        <v>9.24</v>
      </c>
      <c r="H293" s="29">
        <v>10.173333333333334</v>
      </c>
      <c r="I293" s="19">
        <v>10.173333333333334</v>
      </c>
      <c r="J293" s="30">
        <v>1</v>
      </c>
      <c r="K293" s="19">
        <v>85.714285714285708</v>
      </c>
      <c r="L293" s="27">
        <v>0.95454545454545459</v>
      </c>
      <c r="M293" s="27">
        <v>0.93253968253968256</v>
      </c>
      <c r="N293" s="31">
        <v>0.89015151515151525</v>
      </c>
      <c r="O293" s="31">
        <v>0.8635160863276008</v>
      </c>
      <c r="P293" s="32">
        <v>14277.04</v>
      </c>
      <c r="Q293" s="32">
        <v>18.884973544973548</v>
      </c>
      <c r="R293" s="32">
        <v>8140.739999999998</v>
      </c>
      <c r="S293" s="32">
        <v>10.7681746031746</v>
      </c>
      <c r="T293" s="33" t="s">
        <v>1191</v>
      </c>
      <c r="U293" s="34" t="s">
        <v>1192</v>
      </c>
    </row>
    <row r="294" spans="1:21">
      <c r="A294" s="35">
        <v>0.98292220113851991</v>
      </c>
      <c r="B294" s="35">
        <v>4.633204633204633E-2</v>
      </c>
      <c r="C294" s="35">
        <v>7.7220077220077222E-3</v>
      </c>
      <c r="D294" s="35">
        <v>0.95366795366795365</v>
      </c>
      <c r="E294" s="36">
        <v>0.58333333333333337</v>
      </c>
      <c r="F294" s="36">
        <v>52.941176470588232</v>
      </c>
      <c r="G294" s="36">
        <v>9.7844444444444445</v>
      </c>
      <c r="H294" s="37">
        <v>8.7855555555555558</v>
      </c>
      <c r="I294" s="20">
        <v>9.3688888888888897</v>
      </c>
      <c r="J294" s="38">
        <v>0.93773719165085379</v>
      </c>
      <c r="K294" s="20">
        <v>56.25</v>
      </c>
      <c r="L294" s="35">
        <v>0.94117647058823528</v>
      </c>
      <c r="M294" s="35">
        <v>0.95366795366795365</v>
      </c>
      <c r="N294" s="39">
        <v>0.84168461989647381</v>
      </c>
      <c r="O294" s="39">
        <v>0.8634786244023912</v>
      </c>
      <c r="P294" s="40">
        <v>16964.669999999998</v>
      </c>
      <c r="Q294" s="40">
        <v>32.750328185328179</v>
      </c>
      <c r="R294" s="40">
        <v>8952.4000000000015</v>
      </c>
      <c r="S294" s="40">
        <v>17.282625482625484</v>
      </c>
      <c r="T294" s="41" t="s">
        <v>1195</v>
      </c>
      <c r="U294" s="42" t="s">
        <v>1194</v>
      </c>
    </row>
    <row r="295" spans="1:21">
      <c r="A295" s="27">
        <v>0.9262981574539364</v>
      </c>
      <c r="B295" s="27">
        <v>6.148282097649186E-2</v>
      </c>
      <c r="C295" s="27">
        <v>1.4466546112115732E-2</v>
      </c>
      <c r="D295" s="27">
        <v>0.93851717902350817</v>
      </c>
      <c r="E295" s="28">
        <v>0.58333333333333337</v>
      </c>
      <c r="F295" s="28">
        <v>56.25</v>
      </c>
      <c r="G295" s="28">
        <v>9.8311111111111114</v>
      </c>
      <c r="H295" s="29">
        <v>8.8691666666666666</v>
      </c>
      <c r="I295" s="19">
        <v>9.4525000000000006</v>
      </c>
      <c r="J295" s="30">
        <v>0.93828793088248252</v>
      </c>
      <c r="K295" s="19">
        <v>63.157894736842103</v>
      </c>
      <c r="L295" s="27">
        <v>0.890625</v>
      </c>
      <c r="M295" s="27">
        <v>0.93851717902350817</v>
      </c>
      <c r="N295" s="31">
        <v>0.7842837889719847</v>
      </c>
      <c r="O295" s="31">
        <v>0.86350932018338544</v>
      </c>
      <c r="P295" s="32">
        <v>15009.92</v>
      </c>
      <c r="Q295" s="32">
        <v>27.142712477396021</v>
      </c>
      <c r="R295" s="32">
        <v>9362.0399999999991</v>
      </c>
      <c r="S295" s="32">
        <v>16.929547920433993</v>
      </c>
      <c r="T295" s="33" t="s">
        <v>1195</v>
      </c>
      <c r="U295" s="34" t="s">
        <v>1194</v>
      </c>
    </row>
    <row r="296" spans="1:21">
      <c r="A296" s="35">
        <v>1.0329512893982808</v>
      </c>
      <c r="B296" s="35">
        <v>5.4091539528432729E-2</v>
      </c>
      <c r="C296" s="35">
        <v>1.9417475728155338E-2</v>
      </c>
      <c r="D296" s="35">
        <v>0.94590846047156729</v>
      </c>
      <c r="E296" s="36">
        <v>0</v>
      </c>
      <c r="F296" s="36">
        <v>76.59574468085107</v>
      </c>
      <c r="G296" s="36">
        <v>9.4130555555555553</v>
      </c>
      <c r="H296" s="37">
        <v>8.7249999999999996</v>
      </c>
      <c r="I296" s="20">
        <v>8.7249999999999996</v>
      </c>
      <c r="J296" s="38">
        <v>1</v>
      </c>
      <c r="K296" s="20">
        <v>80</v>
      </c>
      <c r="L296" s="35">
        <v>0.95744680851063835</v>
      </c>
      <c r="M296" s="35">
        <v>0.94590846047156729</v>
      </c>
      <c r="N296" s="39">
        <v>0.90565703662171337</v>
      </c>
      <c r="O296" s="39">
        <v>0.86362106282261197</v>
      </c>
      <c r="P296" s="40">
        <v>14453.88</v>
      </c>
      <c r="Q296" s="40">
        <v>20.046990291262134</v>
      </c>
      <c r="R296" s="40">
        <v>9297.44</v>
      </c>
      <c r="S296" s="40">
        <v>12.895201109570042</v>
      </c>
      <c r="T296" s="41" t="s">
        <v>1191</v>
      </c>
      <c r="U296" s="42" t="s">
        <v>1192</v>
      </c>
    </row>
    <row r="297" spans="1:21">
      <c r="A297" s="27">
        <v>0.83650793650793653</v>
      </c>
      <c r="B297" s="27">
        <v>6.8311195445920306E-2</v>
      </c>
      <c r="C297" s="27">
        <v>2.4667931688804556E-2</v>
      </c>
      <c r="D297" s="27">
        <v>0.93168880455407965</v>
      </c>
      <c r="E297" s="28">
        <v>0</v>
      </c>
      <c r="F297" s="28">
        <v>69.230769230769226</v>
      </c>
      <c r="G297" s="28">
        <v>7.612222222222222</v>
      </c>
      <c r="H297" s="29">
        <v>8.5749999999999993</v>
      </c>
      <c r="I297" s="19">
        <v>8.5749999999999993</v>
      </c>
      <c r="J297" s="30">
        <v>1</v>
      </c>
      <c r="K297" s="19">
        <v>73.469387755102048</v>
      </c>
      <c r="L297" s="27">
        <v>0.94230769230769218</v>
      </c>
      <c r="M297" s="27">
        <v>0.93168880455407965</v>
      </c>
      <c r="N297" s="31">
        <v>0.87793752736826725</v>
      </c>
      <c r="O297" s="31">
        <v>0.86356168997826288</v>
      </c>
      <c r="P297" s="32">
        <v>11904.25</v>
      </c>
      <c r="Q297" s="32">
        <v>22.588709677419356</v>
      </c>
      <c r="R297" s="32">
        <v>7247.66</v>
      </c>
      <c r="S297" s="32">
        <v>13.752675521821631</v>
      </c>
      <c r="T297" s="33" t="s">
        <v>1191</v>
      </c>
      <c r="U297" s="34" t="s">
        <v>1192</v>
      </c>
    </row>
    <row r="298" spans="1:21">
      <c r="A298" s="35">
        <v>0.96770472895040371</v>
      </c>
      <c r="B298" s="35">
        <v>2.8605482717520857E-2</v>
      </c>
      <c r="C298" s="35">
        <v>5.9594755661501785E-3</v>
      </c>
      <c r="D298" s="35">
        <v>0.97139451728247916</v>
      </c>
      <c r="E298" s="36">
        <v>0.43333333333333335</v>
      </c>
      <c r="F298" s="36">
        <v>72</v>
      </c>
      <c r="G298" s="36">
        <v>11.652777777777779</v>
      </c>
      <c r="H298" s="37">
        <v>11.3675</v>
      </c>
      <c r="I298" s="20">
        <v>11.800833333333333</v>
      </c>
      <c r="J298" s="38">
        <v>0.96327942941882638</v>
      </c>
      <c r="K298" s="20">
        <v>73.469387755102048</v>
      </c>
      <c r="L298" s="35">
        <v>0.97999999999999987</v>
      </c>
      <c r="M298" s="35">
        <v>0.97139451728247916</v>
      </c>
      <c r="N298" s="39">
        <v>0.91700986922147376</v>
      </c>
      <c r="O298" s="39">
        <v>0.86354135640345364</v>
      </c>
      <c r="P298" s="40">
        <v>18141.36</v>
      </c>
      <c r="Q298" s="40">
        <v>21.622598331346843</v>
      </c>
      <c r="R298" s="40">
        <v>13561.619999999999</v>
      </c>
      <c r="S298" s="40">
        <v>16.164028605482716</v>
      </c>
      <c r="T298" s="41" t="s">
        <v>1193</v>
      </c>
      <c r="U298" s="42" t="s">
        <v>1192</v>
      </c>
    </row>
    <row r="299" spans="1:21">
      <c r="A299" s="27">
        <v>0.87100103199174406</v>
      </c>
      <c r="B299" s="27">
        <v>5.8056872037914695E-2</v>
      </c>
      <c r="C299" s="27">
        <v>2.014218009478673E-2</v>
      </c>
      <c r="D299" s="27">
        <v>0.94194312796208535</v>
      </c>
      <c r="E299" s="28">
        <v>0.56666666666666665</v>
      </c>
      <c r="F299" s="28">
        <v>80</v>
      </c>
      <c r="G299" s="28">
        <v>10.55</v>
      </c>
      <c r="H299" s="29">
        <v>10.738333333333333</v>
      </c>
      <c r="I299" s="19">
        <v>11.305</v>
      </c>
      <c r="J299" s="30">
        <v>0.94987468671679198</v>
      </c>
      <c r="K299" s="19">
        <v>85.714285714285708</v>
      </c>
      <c r="L299" s="27">
        <v>0.93333333333333335</v>
      </c>
      <c r="M299" s="27">
        <v>0.94194312796208535</v>
      </c>
      <c r="N299" s="31">
        <v>0.83507940467281949</v>
      </c>
      <c r="O299" s="31">
        <v>0.86346562196603449</v>
      </c>
      <c r="P299" s="32">
        <v>15533.69</v>
      </c>
      <c r="Q299" s="32">
        <v>18.404845971563983</v>
      </c>
      <c r="R299" s="32">
        <v>9304.74</v>
      </c>
      <c r="S299" s="32">
        <v>11.02457345971564</v>
      </c>
      <c r="T299" s="33" t="s">
        <v>1195</v>
      </c>
      <c r="U299" s="34" t="s">
        <v>1194</v>
      </c>
    </row>
    <row r="300" spans="1:21">
      <c r="A300" s="35">
        <v>1.0181818181818181</v>
      </c>
      <c r="B300" s="35">
        <v>6.7857142857142852E-2</v>
      </c>
      <c r="C300" s="35">
        <v>1.7857142857142856E-2</v>
      </c>
      <c r="D300" s="35">
        <v>0.93214285714285716</v>
      </c>
      <c r="E300" s="36">
        <v>0.5</v>
      </c>
      <c r="F300" s="36">
        <v>83.720930232558146</v>
      </c>
      <c r="G300" s="36">
        <v>10.033333333333333</v>
      </c>
      <c r="H300" s="37">
        <v>9.125</v>
      </c>
      <c r="I300" s="20">
        <v>9.625</v>
      </c>
      <c r="J300" s="38">
        <v>0.94805194805194803</v>
      </c>
      <c r="K300" s="20">
        <v>85.714285714285708</v>
      </c>
      <c r="L300" s="35">
        <v>0.97674418604651181</v>
      </c>
      <c r="M300" s="35">
        <v>0.93214285714285716</v>
      </c>
      <c r="N300" s="39">
        <v>0.8631682271217157</v>
      </c>
      <c r="O300" s="39">
        <v>0.86350588610403889</v>
      </c>
      <c r="P300" s="40">
        <v>15426.45</v>
      </c>
      <c r="Q300" s="40">
        <v>18.364821428571428</v>
      </c>
      <c r="R300" s="40">
        <v>9246.6699999999983</v>
      </c>
      <c r="S300" s="40">
        <v>11.007940476190473</v>
      </c>
      <c r="T300" s="41" t="s">
        <v>1191</v>
      </c>
      <c r="U300" s="42" t="s">
        <v>1192</v>
      </c>
    </row>
    <row r="301" spans="1:21">
      <c r="A301" s="27">
        <v>0.84950248756218905</v>
      </c>
      <c r="B301" s="27">
        <v>0.10541727672035139</v>
      </c>
      <c r="C301" s="27">
        <v>2.1961932650073207E-2</v>
      </c>
      <c r="D301" s="27">
        <v>0.89458272327964861</v>
      </c>
      <c r="E301" s="28">
        <v>1.0666666666666667</v>
      </c>
      <c r="F301" s="28">
        <v>65.454545454545453</v>
      </c>
      <c r="G301" s="28">
        <v>10.434722222222222</v>
      </c>
      <c r="H301" s="29">
        <v>9.8766666666666669</v>
      </c>
      <c r="I301" s="19">
        <v>10.943333333333333</v>
      </c>
      <c r="J301" s="30">
        <v>0.90252817544928421</v>
      </c>
      <c r="K301" s="19">
        <v>73.469387755102048</v>
      </c>
      <c r="L301" s="27">
        <v>0.89090909090909076</v>
      </c>
      <c r="M301" s="27">
        <v>0.89458272327964861</v>
      </c>
      <c r="N301" s="31">
        <v>0.71930762797221126</v>
      </c>
      <c r="O301" s="31">
        <v>0.86350636573327533</v>
      </c>
      <c r="P301" s="32">
        <v>15825.94</v>
      </c>
      <c r="Q301" s="32">
        <v>23.171215226939971</v>
      </c>
      <c r="R301" s="32">
        <v>8063.4499999999989</v>
      </c>
      <c r="S301" s="32">
        <v>11.805929721815518</v>
      </c>
      <c r="T301" s="33" t="s">
        <v>1193</v>
      </c>
      <c r="U301" s="34" t="s">
        <v>1194</v>
      </c>
    </row>
    <row r="302" spans="1:21">
      <c r="A302" s="35">
        <v>0.98448519040902682</v>
      </c>
      <c r="B302" s="35">
        <v>5.8739255014326648E-2</v>
      </c>
      <c r="C302" s="35">
        <v>2.2922636103151862E-2</v>
      </c>
      <c r="D302" s="35">
        <v>0.94126074498567336</v>
      </c>
      <c r="E302" s="36">
        <v>0.83333333333333337</v>
      </c>
      <c r="F302" s="36">
        <v>73.469387755102048</v>
      </c>
      <c r="G302" s="36">
        <v>9.5005555555555556</v>
      </c>
      <c r="H302" s="37">
        <v>8.0291666666666668</v>
      </c>
      <c r="I302" s="20">
        <v>8.8625000000000007</v>
      </c>
      <c r="J302" s="38">
        <v>0.9059708509637987</v>
      </c>
      <c r="K302" s="20">
        <v>80</v>
      </c>
      <c r="L302" s="35">
        <v>0.91836734693877564</v>
      </c>
      <c r="M302" s="35">
        <v>0.94126074498567336</v>
      </c>
      <c r="N302" s="39">
        <v>0.7831421615327967</v>
      </c>
      <c r="O302" s="39">
        <v>0.86371148484815574</v>
      </c>
      <c r="P302" s="40">
        <v>14041.41</v>
      </c>
      <c r="Q302" s="40">
        <v>20.116633237822349</v>
      </c>
      <c r="R302" s="40">
        <v>9105.91</v>
      </c>
      <c r="S302" s="40">
        <v>13.045716332378223</v>
      </c>
      <c r="T302" s="41" t="s">
        <v>1193</v>
      </c>
      <c r="U302" s="42" t="s">
        <v>1194</v>
      </c>
    </row>
    <row r="303" spans="1:21">
      <c r="A303" s="27">
        <v>1.0573065902578798</v>
      </c>
      <c r="B303" s="27">
        <v>5.8265582655826556E-2</v>
      </c>
      <c r="C303" s="27">
        <v>2.3035230352303523E-2</v>
      </c>
      <c r="D303" s="27">
        <v>0.9417344173441734</v>
      </c>
      <c r="E303" s="28">
        <v>0</v>
      </c>
      <c r="F303" s="28">
        <v>59.016393442622949</v>
      </c>
      <c r="G303" s="28">
        <v>12.505000000000001</v>
      </c>
      <c r="H303" s="29">
        <v>11.051666666666666</v>
      </c>
      <c r="I303" s="19">
        <v>11.051666666666666</v>
      </c>
      <c r="J303" s="30">
        <v>1</v>
      </c>
      <c r="K303" s="19">
        <v>63.157894736842103</v>
      </c>
      <c r="L303" s="27">
        <v>0.93442622950819676</v>
      </c>
      <c r="M303" s="27">
        <v>0.9417344173441734</v>
      </c>
      <c r="N303" s="31">
        <v>0.87998134079701451</v>
      </c>
      <c r="O303" s="31">
        <v>0.86382625596398976</v>
      </c>
      <c r="P303" s="32">
        <v>19597.830000000002</v>
      </c>
      <c r="Q303" s="32">
        <v>26.555325203252035</v>
      </c>
      <c r="R303" s="32">
        <v>12066.619999999999</v>
      </c>
      <c r="S303" s="32">
        <v>16.350433604336043</v>
      </c>
      <c r="T303" s="33" t="s">
        <v>1191</v>
      </c>
      <c r="U303" s="34" t="s">
        <v>1192</v>
      </c>
    </row>
    <row r="304" spans="1:21">
      <c r="A304" s="35">
        <v>0.99311531841652323</v>
      </c>
      <c r="B304" s="35">
        <v>4.3327556325823226E-2</v>
      </c>
      <c r="C304" s="35">
        <v>8.6655112651646445E-3</v>
      </c>
      <c r="D304" s="35">
        <v>0.95667244367417681</v>
      </c>
      <c r="E304" s="36">
        <v>0.23333333333333334</v>
      </c>
      <c r="F304" s="36">
        <v>58.064516129032256</v>
      </c>
      <c r="G304" s="36">
        <v>9.9372222222222231</v>
      </c>
      <c r="H304" s="37">
        <v>8.9658333333333342</v>
      </c>
      <c r="I304" s="20">
        <v>9.1991666666666667</v>
      </c>
      <c r="J304" s="38">
        <v>0.97463538363982249</v>
      </c>
      <c r="K304" s="20">
        <v>63.157894736842103</v>
      </c>
      <c r="L304" s="35">
        <v>0.91935483870967738</v>
      </c>
      <c r="M304" s="35">
        <v>0.95667244367417681</v>
      </c>
      <c r="N304" s="39">
        <v>0.85721271624205775</v>
      </c>
      <c r="O304" s="39">
        <v>0.86380321019389983</v>
      </c>
      <c r="P304" s="40">
        <v>15769.89</v>
      </c>
      <c r="Q304" s="40">
        <v>27.330831889081455</v>
      </c>
      <c r="R304" s="40">
        <v>9376.7900000000009</v>
      </c>
      <c r="S304" s="40">
        <v>16.250935875216641</v>
      </c>
      <c r="T304" s="41" t="s">
        <v>1191</v>
      </c>
      <c r="U304" s="42" t="s">
        <v>1192</v>
      </c>
    </row>
    <row r="305" spans="1:21">
      <c r="A305" s="27">
        <v>0.90034364261168387</v>
      </c>
      <c r="B305" s="27">
        <v>4.7073791348600506E-2</v>
      </c>
      <c r="C305" s="27">
        <v>8.9058524173027988E-3</v>
      </c>
      <c r="D305" s="27">
        <v>0.95292620865139954</v>
      </c>
      <c r="E305" s="28">
        <v>0.6</v>
      </c>
      <c r="F305" s="28">
        <v>75</v>
      </c>
      <c r="G305" s="28">
        <v>10.48</v>
      </c>
      <c r="H305" s="29">
        <v>10.3125</v>
      </c>
      <c r="I305" s="19">
        <v>10.9125</v>
      </c>
      <c r="J305" s="30">
        <v>0.94501718213058428</v>
      </c>
      <c r="K305" s="19">
        <v>80</v>
      </c>
      <c r="L305" s="27">
        <v>0.9375</v>
      </c>
      <c r="M305" s="27">
        <v>0.95292620865139954</v>
      </c>
      <c r="N305" s="31">
        <v>0.84424841294824382</v>
      </c>
      <c r="O305" s="31">
        <v>0.86381262518525948</v>
      </c>
      <c r="P305" s="32">
        <v>16008.91</v>
      </c>
      <c r="Q305" s="32">
        <v>20.367569974554709</v>
      </c>
      <c r="R305" s="32">
        <v>10344.880000000001</v>
      </c>
      <c r="S305" s="32">
        <v>13.161424936386769</v>
      </c>
      <c r="T305" s="33" t="s">
        <v>1195</v>
      </c>
      <c r="U305" s="34" t="s">
        <v>1194</v>
      </c>
    </row>
    <row r="306" spans="1:21">
      <c r="A306" s="35">
        <v>0.89655172413793105</v>
      </c>
      <c r="B306" s="35">
        <v>0.1141025641025641</v>
      </c>
      <c r="C306" s="35">
        <v>4.1025641025641026E-2</v>
      </c>
      <c r="D306" s="35">
        <v>0.88589743589743586</v>
      </c>
      <c r="E306" s="36">
        <v>0.51666666666666672</v>
      </c>
      <c r="F306" s="36">
        <v>72</v>
      </c>
      <c r="G306" s="36">
        <v>10.833333333333334</v>
      </c>
      <c r="H306" s="37">
        <v>11.324999999999999</v>
      </c>
      <c r="I306" s="20">
        <v>11.841666666666667</v>
      </c>
      <c r="J306" s="38">
        <v>0.95636875439831093</v>
      </c>
      <c r="K306" s="20">
        <v>73.469387755102048</v>
      </c>
      <c r="L306" s="35">
        <v>0.97999999999999987</v>
      </c>
      <c r="M306" s="35">
        <v>0.88589743589743586</v>
      </c>
      <c r="N306" s="39">
        <v>0.83029973474801033</v>
      </c>
      <c r="O306" s="39">
        <v>0.86384061404396772</v>
      </c>
      <c r="P306" s="40">
        <v>18090.39</v>
      </c>
      <c r="Q306" s="40">
        <v>23.192807692307692</v>
      </c>
      <c r="R306" s="40">
        <v>7570.2900000000009</v>
      </c>
      <c r="S306" s="40">
        <v>9.7055000000000007</v>
      </c>
      <c r="T306" s="41" t="s">
        <v>1195</v>
      </c>
      <c r="U306" s="42" t="s">
        <v>1194</v>
      </c>
    </row>
    <row r="307" spans="1:21">
      <c r="A307" s="27">
        <v>0.99741935483870969</v>
      </c>
      <c r="B307" s="27">
        <v>4.9159120310478657E-2</v>
      </c>
      <c r="C307" s="27">
        <v>9.0556274256144882E-3</v>
      </c>
      <c r="D307" s="27">
        <v>0.95084087968952136</v>
      </c>
      <c r="E307" s="28">
        <v>0.36666666666666664</v>
      </c>
      <c r="F307" s="28">
        <v>72</v>
      </c>
      <c r="G307" s="28">
        <v>10.736111111111111</v>
      </c>
      <c r="H307" s="29">
        <v>10.181944444444444</v>
      </c>
      <c r="I307" s="19">
        <v>10.548611111111111</v>
      </c>
      <c r="J307" s="30">
        <v>0.96524028966425279</v>
      </c>
      <c r="K307" s="19">
        <v>73.469387755102048</v>
      </c>
      <c r="L307" s="27">
        <v>0.97999999999999987</v>
      </c>
      <c r="M307" s="27">
        <v>0.95084087968952136</v>
      </c>
      <c r="N307" s="31">
        <v>0.89943412761340391</v>
      </c>
      <c r="O307" s="31">
        <v>0.86388866687963528</v>
      </c>
      <c r="P307" s="32">
        <v>16076.82</v>
      </c>
      <c r="Q307" s="32">
        <v>20.797956015523933</v>
      </c>
      <c r="R307" s="32">
        <v>11773.369999999999</v>
      </c>
      <c r="S307" s="32">
        <v>15.230750323415263</v>
      </c>
      <c r="T307" s="33" t="s">
        <v>1191</v>
      </c>
      <c r="U307" s="34" t="s">
        <v>1192</v>
      </c>
    </row>
    <row r="308" spans="1:21">
      <c r="A308" s="35">
        <v>0.88548057259713697</v>
      </c>
      <c r="B308" s="35">
        <v>6.4665127020785224E-2</v>
      </c>
      <c r="C308" s="35">
        <v>1.7321016166281754E-2</v>
      </c>
      <c r="D308" s="35">
        <v>0.9353348729792148</v>
      </c>
      <c r="E308" s="36">
        <v>0.4</v>
      </c>
      <c r="F308" s="36">
        <v>78.260869565217391</v>
      </c>
      <c r="G308" s="36">
        <v>11.065555555555555</v>
      </c>
      <c r="H308" s="37">
        <v>11.01</v>
      </c>
      <c r="I308" s="20">
        <v>11.41</v>
      </c>
      <c r="J308" s="38">
        <v>0.96494303242769497</v>
      </c>
      <c r="K308" s="20">
        <v>85.714285714285708</v>
      </c>
      <c r="L308" s="35">
        <v>0.91304347826086962</v>
      </c>
      <c r="M308" s="35">
        <v>0.9353348729792148</v>
      </c>
      <c r="N308" s="39">
        <v>0.82406270617507249</v>
      </c>
      <c r="O308" s="39">
        <v>0.86383766908805171</v>
      </c>
      <c r="P308" s="40">
        <v>15147.83</v>
      </c>
      <c r="Q308" s="40">
        <v>17.491720554272518</v>
      </c>
      <c r="R308" s="40">
        <v>10425.94</v>
      </c>
      <c r="S308" s="40">
        <v>12.039191685912241</v>
      </c>
      <c r="T308" s="41" t="s">
        <v>1193</v>
      </c>
      <c r="U308" s="42" t="s">
        <v>1194</v>
      </c>
    </row>
    <row r="309" spans="1:21">
      <c r="A309" s="27">
        <v>0.97711978465679672</v>
      </c>
      <c r="B309" s="27">
        <v>6.4738292011019286E-2</v>
      </c>
      <c r="C309" s="27">
        <v>2.6170798898071626E-2</v>
      </c>
      <c r="D309" s="27">
        <v>0.93526170798898067</v>
      </c>
      <c r="E309" s="28">
        <v>0.9</v>
      </c>
      <c r="F309" s="28">
        <v>75</v>
      </c>
      <c r="G309" s="28">
        <v>9.68</v>
      </c>
      <c r="H309" s="29">
        <v>8.3874999999999993</v>
      </c>
      <c r="I309" s="19">
        <v>9.2874999999999996</v>
      </c>
      <c r="J309" s="30">
        <v>0.90309555854643331</v>
      </c>
      <c r="K309" s="19">
        <v>80</v>
      </c>
      <c r="L309" s="27">
        <v>0.9375</v>
      </c>
      <c r="M309" s="27">
        <v>0.93526170798898067</v>
      </c>
      <c r="N309" s="31">
        <v>0.79184127615318722</v>
      </c>
      <c r="O309" s="31">
        <v>0.86389481702327153</v>
      </c>
      <c r="P309" s="32">
        <v>15471.81</v>
      </c>
      <c r="Q309" s="32">
        <v>21.31103305785124</v>
      </c>
      <c r="R309" s="32">
        <v>7700.9400000000005</v>
      </c>
      <c r="S309" s="32">
        <v>10.607355371900827</v>
      </c>
      <c r="T309" s="33" t="s">
        <v>1193</v>
      </c>
      <c r="U309" s="34" t="s">
        <v>1194</v>
      </c>
    </row>
    <row r="310" spans="1:21">
      <c r="A310" s="35">
        <v>1.1135940409683427</v>
      </c>
      <c r="B310" s="35">
        <v>5.5183946488294312E-2</v>
      </c>
      <c r="C310" s="35">
        <v>1.1705685618729096E-2</v>
      </c>
      <c r="D310" s="35">
        <v>0.94481605351170572</v>
      </c>
      <c r="E310" s="36">
        <v>0</v>
      </c>
      <c r="F310" s="36">
        <v>56.25</v>
      </c>
      <c r="G310" s="36">
        <v>10.63111111111111</v>
      </c>
      <c r="H310" s="37">
        <v>9.5466666666666669</v>
      </c>
      <c r="I310" s="20">
        <v>9.5466666666666669</v>
      </c>
      <c r="J310" s="38">
        <v>1</v>
      </c>
      <c r="K310" s="20">
        <v>56.25</v>
      </c>
      <c r="L310" s="35">
        <v>1</v>
      </c>
      <c r="M310" s="35">
        <v>0.94481605351170572</v>
      </c>
      <c r="N310" s="39">
        <v>0.94481605351170572</v>
      </c>
      <c r="O310" s="39">
        <v>0.86399849118279681</v>
      </c>
      <c r="P310" s="40">
        <v>17625.099999999999</v>
      </c>
      <c r="Q310" s="40">
        <v>29.473411371237457</v>
      </c>
      <c r="R310" s="40">
        <v>11171.75</v>
      </c>
      <c r="S310" s="40">
        <v>18.681856187290968</v>
      </c>
      <c r="T310" s="41" t="s">
        <v>1191</v>
      </c>
      <c r="U310" s="42" t="s">
        <v>1192</v>
      </c>
    </row>
    <row r="311" spans="1:21">
      <c r="A311" s="27">
        <v>0.90549169859514689</v>
      </c>
      <c r="B311" s="27">
        <v>6.488011283497884E-2</v>
      </c>
      <c r="C311" s="27">
        <v>1.9746121297602257E-2</v>
      </c>
      <c r="D311" s="27">
        <v>0.93511988716502115</v>
      </c>
      <c r="E311" s="28">
        <v>0.25</v>
      </c>
      <c r="F311" s="28">
        <v>67.924528301886795</v>
      </c>
      <c r="G311" s="28">
        <v>10.438055555555556</v>
      </c>
      <c r="H311" s="29">
        <v>10.407500000000001</v>
      </c>
      <c r="I311" s="19">
        <v>10.657500000000001</v>
      </c>
      <c r="J311" s="30">
        <v>0.97654234107436078</v>
      </c>
      <c r="K311" s="19">
        <v>73.469387755102048</v>
      </c>
      <c r="L311" s="27">
        <v>0.92452830188679236</v>
      </c>
      <c r="M311" s="27">
        <v>0.93511988716502115</v>
      </c>
      <c r="N311" s="31">
        <v>0.84426460426544836</v>
      </c>
      <c r="O311" s="31">
        <v>0.86388203936387908</v>
      </c>
      <c r="P311" s="32">
        <v>15257.97</v>
      </c>
      <c r="Q311" s="32">
        <v>21.520409026798305</v>
      </c>
      <c r="R311" s="32">
        <v>9223.9100000000017</v>
      </c>
      <c r="S311" s="32">
        <v>13.009746121297605</v>
      </c>
      <c r="T311" s="33" t="s">
        <v>1195</v>
      </c>
      <c r="U311" s="34" t="s">
        <v>1194</v>
      </c>
    </row>
    <row r="312" spans="1:21">
      <c r="A312" s="35">
        <v>0.99485420240137223</v>
      </c>
      <c r="B312" s="35">
        <v>6.0344827586206899E-2</v>
      </c>
      <c r="C312" s="35">
        <v>1.2068965517241379E-2</v>
      </c>
      <c r="D312" s="35">
        <v>0.93965517241379315</v>
      </c>
      <c r="E312" s="36">
        <v>0.26666666666666666</v>
      </c>
      <c r="F312" s="36">
        <v>62.068965517241381</v>
      </c>
      <c r="G312" s="36">
        <v>9.344444444444445</v>
      </c>
      <c r="H312" s="37">
        <v>8.9641666666666655</v>
      </c>
      <c r="I312" s="20">
        <v>9.230833333333333</v>
      </c>
      <c r="J312" s="38">
        <v>0.97111131172700182</v>
      </c>
      <c r="K312" s="20">
        <v>63.157894736842103</v>
      </c>
      <c r="L312" s="35">
        <v>0.98275862068965525</v>
      </c>
      <c r="M312" s="35">
        <v>0.93965517241379315</v>
      </c>
      <c r="N312" s="39">
        <v>0.8967768400356515</v>
      </c>
      <c r="O312" s="39">
        <v>0.86391034735103434</v>
      </c>
      <c r="P312" s="40">
        <v>15462.24</v>
      </c>
      <c r="Q312" s="40">
        <v>26.659034482758621</v>
      </c>
      <c r="R312" s="40">
        <v>9690.7199999999993</v>
      </c>
      <c r="S312" s="40">
        <v>16.708137931034482</v>
      </c>
      <c r="T312" s="41" t="s">
        <v>1191</v>
      </c>
      <c r="U312" s="42" t="s">
        <v>1192</v>
      </c>
    </row>
    <row r="313" spans="1:21">
      <c r="A313" s="27">
        <v>1.053763440860215</v>
      </c>
      <c r="B313" s="27">
        <v>5.3061224489795916E-2</v>
      </c>
      <c r="C313" s="27">
        <v>1.8367346938775512E-2</v>
      </c>
      <c r="D313" s="27">
        <v>0.94693877551020411</v>
      </c>
      <c r="E313" s="28">
        <v>0.4</v>
      </c>
      <c r="F313" s="28">
        <v>55.384615384615387</v>
      </c>
      <c r="G313" s="28">
        <v>8.8472222222222214</v>
      </c>
      <c r="H313" s="29">
        <v>7.8666666666666671</v>
      </c>
      <c r="I313" s="19">
        <v>8.2666666666666675</v>
      </c>
      <c r="J313" s="30">
        <v>0.95161290322580638</v>
      </c>
      <c r="K313" s="19">
        <v>56.25</v>
      </c>
      <c r="L313" s="27">
        <v>0.98461538461538467</v>
      </c>
      <c r="M313" s="27">
        <v>0.94693877551020411</v>
      </c>
      <c r="N313" s="31">
        <v>0.88725578568896546</v>
      </c>
      <c r="O313" s="31">
        <v>0.86386285241940908</v>
      </c>
      <c r="P313" s="32">
        <v>14999.16</v>
      </c>
      <c r="Q313" s="32">
        <v>30.610530612244897</v>
      </c>
      <c r="R313" s="32">
        <v>9210.5999999999985</v>
      </c>
      <c r="S313" s="32">
        <v>18.797142857142855</v>
      </c>
      <c r="T313" s="33" t="s">
        <v>1191</v>
      </c>
      <c r="U313" s="34" t="s">
        <v>1192</v>
      </c>
    </row>
    <row r="314" spans="1:21">
      <c r="A314" s="35">
        <v>0.97416974169741699</v>
      </c>
      <c r="B314" s="35">
        <v>8.2070707070707072E-2</v>
      </c>
      <c r="C314" s="35">
        <v>1.7676767676767676E-2</v>
      </c>
      <c r="D314" s="35">
        <v>0.91792929292929293</v>
      </c>
      <c r="E314" s="36">
        <v>0.33333333333333331</v>
      </c>
      <c r="F314" s="36">
        <v>80</v>
      </c>
      <c r="G314" s="36">
        <v>9.9</v>
      </c>
      <c r="H314" s="37">
        <v>9.8291666666666657</v>
      </c>
      <c r="I314" s="20">
        <v>10.1625</v>
      </c>
      <c r="J314" s="38">
        <v>0.96719967199671986</v>
      </c>
      <c r="K314" s="20">
        <v>80</v>
      </c>
      <c r="L314" s="35">
        <v>1</v>
      </c>
      <c r="M314" s="35">
        <v>0.91792929292929293</v>
      </c>
      <c r="N314" s="39">
        <v>0.88782091103739313</v>
      </c>
      <c r="O314" s="39">
        <v>0.8638289986809583</v>
      </c>
      <c r="P314" s="40">
        <v>15270.18</v>
      </c>
      <c r="Q314" s="40">
        <v>19.280530303030304</v>
      </c>
      <c r="R314" s="40">
        <v>10260</v>
      </c>
      <c r="S314" s="40">
        <v>12.954545454545455</v>
      </c>
      <c r="T314" s="41" t="s">
        <v>1195</v>
      </c>
      <c r="U314" s="42" t="s">
        <v>1192</v>
      </c>
    </row>
    <row r="315" spans="1:21">
      <c r="A315" s="27">
        <v>0.93867120954003402</v>
      </c>
      <c r="B315" s="27">
        <v>5.6261343012704176E-2</v>
      </c>
      <c r="C315" s="27">
        <v>1.9963702359346643E-2</v>
      </c>
      <c r="D315" s="27">
        <v>0.94373865698729587</v>
      </c>
      <c r="E315" s="28">
        <v>0</v>
      </c>
      <c r="F315" s="28">
        <v>53.731343283582092</v>
      </c>
      <c r="G315" s="28">
        <v>10.254722222222222</v>
      </c>
      <c r="H315" s="29">
        <v>10.435555555555556</v>
      </c>
      <c r="I315" s="19">
        <v>10.435555555555556</v>
      </c>
      <c r="J315" s="30">
        <v>1</v>
      </c>
      <c r="K315" s="19">
        <v>56.25</v>
      </c>
      <c r="L315" s="27">
        <v>0.95522388059701502</v>
      </c>
      <c r="M315" s="27">
        <v>0.94373865698729587</v>
      </c>
      <c r="N315" s="31">
        <v>0.90148170219682</v>
      </c>
      <c r="O315" s="31">
        <v>0.86379422779348503</v>
      </c>
      <c r="P315" s="32">
        <v>17004.53</v>
      </c>
      <c r="Q315" s="32">
        <v>30.861215970961887</v>
      </c>
      <c r="R315" s="32">
        <v>9583.6700000000019</v>
      </c>
      <c r="S315" s="32">
        <v>17.393230490018151</v>
      </c>
      <c r="T315" s="33" t="s">
        <v>1193</v>
      </c>
      <c r="U315" s="34" t="s">
        <v>1192</v>
      </c>
    </row>
    <row r="316" spans="1:21">
      <c r="A316" s="35">
        <v>1.002754820936639</v>
      </c>
      <c r="B316" s="35">
        <v>7.8296703296703296E-2</v>
      </c>
      <c r="C316" s="35">
        <v>1.7857142857142856E-2</v>
      </c>
      <c r="D316" s="35">
        <v>0.92170329670329665</v>
      </c>
      <c r="E316" s="36">
        <v>0.43333333333333335</v>
      </c>
      <c r="F316" s="36">
        <v>63.157894736842103</v>
      </c>
      <c r="G316" s="36">
        <v>11.526666666666667</v>
      </c>
      <c r="H316" s="37">
        <v>11.061666666666666</v>
      </c>
      <c r="I316" s="20">
        <v>11.494999999999999</v>
      </c>
      <c r="J316" s="38">
        <v>0.96230245034072781</v>
      </c>
      <c r="K316" s="20">
        <v>63.157894736842103</v>
      </c>
      <c r="L316" s="35">
        <v>1</v>
      </c>
      <c r="M316" s="35">
        <v>0.92170329670329665</v>
      </c>
      <c r="N316" s="39">
        <v>0.88695734090470923</v>
      </c>
      <c r="O316" s="39">
        <v>0.86373952899173867</v>
      </c>
      <c r="P316" s="40">
        <v>20908.689999999999</v>
      </c>
      <c r="Q316" s="40">
        <v>28.720728021978019</v>
      </c>
      <c r="R316" s="40">
        <v>10053.210000000003</v>
      </c>
      <c r="S316" s="40">
        <v>13.8093543956044</v>
      </c>
      <c r="T316" s="41" t="s">
        <v>1195</v>
      </c>
      <c r="U316" s="42" t="s">
        <v>1192</v>
      </c>
    </row>
    <row r="317" spans="1:21">
      <c r="A317" s="27">
        <v>1.1399521531100478</v>
      </c>
      <c r="B317" s="27">
        <v>5.1416579223504719E-2</v>
      </c>
      <c r="C317" s="27">
        <v>9.4438614900314802E-3</v>
      </c>
      <c r="D317" s="27">
        <v>0.94858342077649527</v>
      </c>
      <c r="E317" s="28">
        <v>0.13333333333333333</v>
      </c>
      <c r="F317" s="28">
        <v>90</v>
      </c>
      <c r="G317" s="28">
        <v>10.588888888888889</v>
      </c>
      <c r="H317" s="29">
        <v>9.620000000000001</v>
      </c>
      <c r="I317" s="19">
        <v>9.7533333333333339</v>
      </c>
      <c r="J317" s="30">
        <v>0.98632946001367061</v>
      </c>
      <c r="K317" s="19">
        <v>85.714285714285708</v>
      </c>
      <c r="L317" s="27">
        <v>1.05</v>
      </c>
      <c r="M317" s="27">
        <v>0.94858342077649527</v>
      </c>
      <c r="N317" s="31">
        <v>0.98239656185202118</v>
      </c>
      <c r="O317" s="31">
        <v>0.8637057821720977</v>
      </c>
      <c r="P317" s="32">
        <v>17947.91</v>
      </c>
      <c r="Q317" s="32">
        <v>18.833064008394544</v>
      </c>
      <c r="R317" s="32">
        <v>11577.759999999998</v>
      </c>
      <c r="S317" s="32">
        <v>12.148751311647427</v>
      </c>
      <c r="T317" s="33" t="s">
        <v>1191</v>
      </c>
      <c r="U317" s="34" t="s">
        <v>1192</v>
      </c>
    </row>
    <row r="318" spans="1:21">
      <c r="A318" s="35">
        <v>0.88375350140056019</v>
      </c>
      <c r="B318" s="35">
        <v>4.1204437400950873E-2</v>
      </c>
      <c r="C318" s="35">
        <v>1.5847860538827259E-2</v>
      </c>
      <c r="D318" s="35">
        <v>0.95879556259904908</v>
      </c>
      <c r="E318" s="36">
        <v>0.31666666666666665</v>
      </c>
      <c r="F318" s="36">
        <v>61.016949152542374</v>
      </c>
      <c r="G318" s="36">
        <v>10.341388888888888</v>
      </c>
      <c r="H318" s="37">
        <v>10.988333333333333</v>
      </c>
      <c r="I318" s="20">
        <v>11.305</v>
      </c>
      <c r="J318" s="38">
        <v>0.97198879551820727</v>
      </c>
      <c r="K318" s="20">
        <v>63.157894736842103</v>
      </c>
      <c r="L318" s="35">
        <v>0.96610169491525433</v>
      </c>
      <c r="M318" s="35">
        <v>0.95879556259904908</v>
      </c>
      <c r="N318" s="39">
        <v>0.90034740695278892</v>
      </c>
      <c r="O318" s="39">
        <v>0.8635330153894486</v>
      </c>
      <c r="P318" s="40">
        <v>16781.18</v>
      </c>
      <c r="Q318" s="40">
        <v>26.59458003169572</v>
      </c>
      <c r="R318" s="40">
        <v>11745.119999999999</v>
      </c>
      <c r="S318" s="40">
        <v>18.613502377179078</v>
      </c>
      <c r="T318" s="41" t="s">
        <v>1191</v>
      </c>
      <c r="U318" s="42" t="s">
        <v>1192</v>
      </c>
    </row>
    <row r="319" spans="1:21">
      <c r="A319" s="27">
        <v>0.89719626168224298</v>
      </c>
      <c r="B319" s="27">
        <v>6.25E-2</v>
      </c>
      <c r="C319" s="27">
        <v>1.9097222222222224E-2</v>
      </c>
      <c r="D319" s="27">
        <v>0.9375</v>
      </c>
      <c r="E319" s="28">
        <v>0.6</v>
      </c>
      <c r="F319" s="28">
        <v>59.016393442622949</v>
      </c>
      <c r="G319" s="28">
        <v>9.76</v>
      </c>
      <c r="H319" s="29">
        <v>9.5649999999999995</v>
      </c>
      <c r="I319" s="19">
        <v>10.164999999999999</v>
      </c>
      <c r="J319" s="30">
        <v>0.94097393015248409</v>
      </c>
      <c r="K319" s="19">
        <v>63.157894736842103</v>
      </c>
      <c r="L319" s="27">
        <v>0.93442622950819676</v>
      </c>
      <c r="M319" s="27">
        <v>0.9375</v>
      </c>
      <c r="N319" s="31">
        <v>0.8243163015167766</v>
      </c>
      <c r="O319" s="31">
        <v>0.8634793500956246</v>
      </c>
      <c r="P319" s="32">
        <v>16030.01</v>
      </c>
      <c r="Q319" s="32">
        <v>27.829878472222223</v>
      </c>
      <c r="R319" s="32">
        <v>8730.19</v>
      </c>
      <c r="S319" s="32">
        <v>15.156579861111112</v>
      </c>
      <c r="T319" s="33" t="s">
        <v>1193</v>
      </c>
      <c r="U319" s="34" t="s">
        <v>1194</v>
      </c>
    </row>
    <row r="320" spans="1:21">
      <c r="A320" s="35">
        <v>0.89846153846153842</v>
      </c>
      <c r="B320" s="35">
        <v>4.2808219178082189E-2</v>
      </c>
      <c r="C320" s="35">
        <v>1.0273972602739725E-2</v>
      </c>
      <c r="D320" s="35">
        <v>0.9571917808219178</v>
      </c>
      <c r="E320" s="36">
        <v>0.56666666666666665</v>
      </c>
      <c r="F320" s="36">
        <v>53.731343283582092</v>
      </c>
      <c r="G320" s="36">
        <v>10.86888888888889</v>
      </c>
      <c r="H320" s="37">
        <v>10.988888888888889</v>
      </c>
      <c r="I320" s="20">
        <v>11.555555555555555</v>
      </c>
      <c r="J320" s="38">
        <v>0.95096153846153852</v>
      </c>
      <c r="K320" s="20">
        <v>56.25</v>
      </c>
      <c r="L320" s="35">
        <v>0.95522388059701502</v>
      </c>
      <c r="M320" s="35">
        <v>0.9571917808219178</v>
      </c>
      <c r="N320" s="39">
        <v>0.86949499079942771</v>
      </c>
      <c r="O320" s="39">
        <v>0.86353652242931633</v>
      </c>
      <c r="P320" s="40">
        <v>18651.39</v>
      </c>
      <c r="Q320" s="40">
        <v>31.937311643835617</v>
      </c>
      <c r="R320" s="40">
        <v>10695.18</v>
      </c>
      <c r="S320" s="40">
        <v>18.313664383561644</v>
      </c>
      <c r="T320" s="41" t="s">
        <v>1193</v>
      </c>
      <c r="U320" s="42" t="s">
        <v>1192</v>
      </c>
    </row>
    <row r="321" spans="1:21">
      <c r="A321" s="27">
        <v>0.94776119402985071</v>
      </c>
      <c r="B321" s="27">
        <v>6.6929133858267723E-2</v>
      </c>
      <c r="C321" s="27">
        <v>2.5590551181102362E-2</v>
      </c>
      <c r="D321" s="27">
        <v>0.93307086614173229</v>
      </c>
      <c r="E321" s="28">
        <v>0.28333333333333333</v>
      </c>
      <c r="F321" s="28">
        <v>52.173913043478258</v>
      </c>
      <c r="G321" s="28">
        <v>9.7366666666666664</v>
      </c>
      <c r="H321" s="29">
        <v>9.2455555555555549</v>
      </c>
      <c r="I321" s="19">
        <v>9.5288888888888881</v>
      </c>
      <c r="J321" s="30">
        <v>0.97026585820895528</v>
      </c>
      <c r="K321" s="19">
        <v>56.25</v>
      </c>
      <c r="L321" s="27">
        <v>0.92753623188405787</v>
      </c>
      <c r="M321" s="27">
        <v>0.93307086614173229</v>
      </c>
      <c r="N321" s="31">
        <v>0.83972341306136211</v>
      </c>
      <c r="O321" s="31">
        <v>0.86352781121824873</v>
      </c>
      <c r="P321" s="32">
        <v>15474.72</v>
      </c>
      <c r="Q321" s="32">
        <v>30.462047244094485</v>
      </c>
      <c r="R321" s="32">
        <v>8708.8000000000011</v>
      </c>
      <c r="S321" s="32">
        <v>17.143307086614175</v>
      </c>
      <c r="T321" s="33" t="s">
        <v>1191</v>
      </c>
      <c r="U321" s="34" t="s">
        <v>1194</v>
      </c>
    </row>
    <row r="322" spans="1:21">
      <c r="A322" s="35">
        <v>1.0308087291399231</v>
      </c>
      <c r="B322" s="35">
        <v>4.2341220423412207E-2</v>
      </c>
      <c r="C322" s="35">
        <v>1.3698630136986301E-2</v>
      </c>
      <c r="D322" s="35">
        <v>0.95765877957658785</v>
      </c>
      <c r="E322" s="36">
        <v>0.18333333333333332</v>
      </c>
      <c r="F322" s="36">
        <v>70.588235294117652</v>
      </c>
      <c r="G322" s="36">
        <v>11.375833333333333</v>
      </c>
      <c r="H322" s="37">
        <v>10.419722222222221</v>
      </c>
      <c r="I322" s="20">
        <v>10.603055555555555</v>
      </c>
      <c r="J322" s="38">
        <v>0.98270938670718611</v>
      </c>
      <c r="K322" s="20">
        <v>73.469387755102048</v>
      </c>
      <c r="L322" s="35">
        <v>0.96078431372549022</v>
      </c>
      <c r="M322" s="35">
        <v>0.95765877957658785</v>
      </c>
      <c r="N322" s="39">
        <v>0.90419437893471744</v>
      </c>
      <c r="O322" s="39">
        <v>0.86356266392418846</v>
      </c>
      <c r="P322" s="40">
        <v>18342.64</v>
      </c>
      <c r="Q322" s="40">
        <v>22.842640099626401</v>
      </c>
      <c r="R322" s="40">
        <v>10605.52</v>
      </c>
      <c r="S322" s="40">
        <v>13.207372353673724</v>
      </c>
      <c r="T322" s="41" t="s">
        <v>1191</v>
      </c>
      <c r="U322" s="42" t="s">
        <v>1192</v>
      </c>
    </row>
    <row r="323" spans="1:21">
      <c r="A323" s="27">
        <v>1.0505200594353641</v>
      </c>
      <c r="B323" s="27">
        <v>5.3748231966053751E-2</v>
      </c>
      <c r="C323" s="27">
        <v>2.1216407355021217E-2</v>
      </c>
      <c r="D323" s="27">
        <v>0.94625176803394628</v>
      </c>
      <c r="E323" s="28">
        <v>0.11666666666666667</v>
      </c>
      <c r="F323" s="28">
        <v>63.157894736842103</v>
      </c>
      <c r="G323" s="28">
        <v>11.194166666666666</v>
      </c>
      <c r="H323" s="29">
        <v>10.539166666666667</v>
      </c>
      <c r="I323" s="19">
        <v>10.655833333333334</v>
      </c>
      <c r="J323" s="30">
        <v>0.98905138030812545</v>
      </c>
      <c r="K323" s="19">
        <v>63.157894736842103</v>
      </c>
      <c r="L323" s="27">
        <v>1</v>
      </c>
      <c r="M323" s="27">
        <v>0.94625176803394628</v>
      </c>
      <c r="N323" s="31">
        <v>0.93589161729297876</v>
      </c>
      <c r="O323" s="31">
        <v>0.86350308662945185</v>
      </c>
      <c r="P323" s="32">
        <v>19364.43</v>
      </c>
      <c r="Q323" s="32">
        <v>27.389575671852899</v>
      </c>
      <c r="R323" s="32">
        <v>11905.060000000001</v>
      </c>
      <c r="S323" s="32">
        <v>16.83884016973126</v>
      </c>
      <c r="T323" s="33" t="s">
        <v>1193</v>
      </c>
      <c r="U323" s="34" t="s">
        <v>1192</v>
      </c>
    </row>
    <row r="324" spans="1:21">
      <c r="A324" s="35">
        <v>0.88938053097345138</v>
      </c>
      <c r="B324" s="35">
        <v>4.4776119402985072E-2</v>
      </c>
      <c r="C324" s="35">
        <v>7.462686567164179E-3</v>
      </c>
      <c r="D324" s="35">
        <v>0.95522388059701491</v>
      </c>
      <c r="E324" s="36">
        <v>0.46666666666666667</v>
      </c>
      <c r="F324" s="36">
        <v>57.142857142857146</v>
      </c>
      <c r="G324" s="36">
        <v>7.0350000000000001</v>
      </c>
      <c r="H324" s="37">
        <v>7.568888888888889</v>
      </c>
      <c r="I324" s="20">
        <v>8.0355555555555558</v>
      </c>
      <c r="J324" s="38">
        <v>0.94192477876106195</v>
      </c>
      <c r="K324" s="20">
        <v>56.25</v>
      </c>
      <c r="L324" s="35">
        <v>1.0158730158730158</v>
      </c>
      <c r="M324" s="35">
        <v>0.95522388059701491</v>
      </c>
      <c r="N324" s="39">
        <v>0.91403077323035054</v>
      </c>
      <c r="O324" s="39">
        <v>0.86339678922759644</v>
      </c>
      <c r="P324" s="40">
        <v>13038.32</v>
      </c>
      <c r="Q324" s="40">
        <v>32.433631840796018</v>
      </c>
      <c r="R324" s="40">
        <v>6994.98</v>
      </c>
      <c r="S324" s="40">
        <v>17.40044776119403</v>
      </c>
      <c r="T324" s="41" t="s">
        <v>1191</v>
      </c>
      <c r="U324" s="42" t="s">
        <v>1192</v>
      </c>
    </row>
    <row r="325" spans="1:21">
      <c r="A325" s="27">
        <v>0.87009063444108758</v>
      </c>
      <c r="B325" s="27">
        <v>5.9027777777777776E-2</v>
      </c>
      <c r="C325" s="27">
        <v>2.4305555555555556E-2</v>
      </c>
      <c r="D325" s="27">
        <v>0.94097222222222221</v>
      </c>
      <c r="E325" s="28">
        <v>0.65</v>
      </c>
      <c r="F325" s="28">
        <v>50</v>
      </c>
      <c r="G325" s="28">
        <v>11.52</v>
      </c>
      <c r="H325" s="29">
        <v>11.118888888888888</v>
      </c>
      <c r="I325" s="19">
        <v>11.768888888888888</v>
      </c>
      <c r="J325" s="30">
        <v>0.94476963746223563</v>
      </c>
      <c r="K325" s="19">
        <v>56.25</v>
      </c>
      <c r="L325" s="27">
        <v>0.88888888888888884</v>
      </c>
      <c r="M325" s="27">
        <v>0.94097222222222221</v>
      </c>
      <c r="N325" s="31">
        <v>0.7902239868897093</v>
      </c>
      <c r="O325" s="31">
        <v>0.86332232748641591</v>
      </c>
      <c r="P325" s="32">
        <v>18666.78</v>
      </c>
      <c r="Q325" s="32">
        <v>32.407604166666665</v>
      </c>
      <c r="R325" s="32">
        <v>10234.48</v>
      </c>
      <c r="S325" s="32">
        <v>17.768194444444443</v>
      </c>
      <c r="T325" s="33" t="s">
        <v>1193</v>
      </c>
      <c r="U325" s="34" t="s">
        <v>1194</v>
      </c>
    </row>
    <row r="326" spans="1:21">
      <c r="A326" s="35">
        <v>0.95167785234899327</v>
      </c>
      <c r="B326" s="35">
        <v>9.0267983074753172E-2</v>
      </c>
      <c r="C326" s="35">
        <v>1.8335684062059238E-2</v>
      </c>
      <c r="D326" s="35">
        <v>0.90973201692524686</v>
      </c>
      <c r="E326" s="36">
        <v>0.45</v>
      </c>
      <c r="F326" s="36">
        <v>72</v>
      </c>
      <c r="G326" s="36">
        <v>9.8472222222222214</v>
      </c>
      <c r="H326" s="37">
        <v>9.6902777777777782</v>
      </c>
      <c r="I326" s="20">
        <v>10.140277777777778</v>
      </c>
      <c r="J326" s="38">
        <v>0.95562251746336124</v>
      </c>
      <c r="K326" s="20">
        <v>73.469387755102048</v>
      </c>
      <c r="L326" s="35">
        <v>0.97999999999999987</v>
      </c>
      <c r="M326" s="35">
        <v>0.90973201692524686</v>
      </c>
      <c r="N326" s="39">
        <v>0.85197319222650292</v>
      </c>
      <c r="O326" s="39">
        <v>0.86342998336358334</v>
      </c>
      <c r="P326" s="40">
        <v>15577.39</v>
      </c>
      <c r="Q326" s="40">
        <v>21.970930888575456</v>
      </c>
      <c r="R326" s="40">
        <v>9360.5499999999993</v>
      </c>
      <c r="S326" s="40">
        <v>13.202468265162199</v>
      </c>
      <c r="T326" s="41" t="s">
        <v>1195</v>
      </c>
      <c r="U326" s="42" t="s">
        <v>1192</v>
      </c>
    </row>
    <row r="327" spans="1:21">
      <c r="A327" s="27">
        <v>0.91376146788990831</v>
      </c>
      <c r="B327" s="27">
        <v>8.4337349397590355E-2</v>
      </c>
      <c r="C327" s="27">
        <v>1.6064257028112448E-2</v>
      </c>
      <c r="D327" s="27">
        <v>0.91566265060240959</v>
      </c>
      <c r="E327" s="28">
        <v>0.43333333333333335</v>
      </c>
      <c r="F327" s="28">
        <v>52.941176470588232</v>
      </c>
      <c r="G327" s="28">
        <v>9.4066666666666663</v>
      </c>
      <c r="H327" s="29">
        <v>9.2555555555555546</v>
      </c>
      <c r="I327" s="19">
        <v>9.6888888888888882</v>
      </c>
      <c r="J327" s="30">
        <v>0.95527522935779818</v>
      </c>
      <c r="K327" s="19">
        <v>56.25</v>
      </c>
      <c r="L327" s="27">
        <v>0.94117647058823528</v>
      </c>
      <c r="M327" s="27">
        <v>0.91566265060240959</v>
      </c>
      <c r="N327" s="31">
        <v>0.82325632806455173</v>
      </c>
      <c r="O327" s="31">
        <v>0.86344688128561442</v>
      </c>
      <c r="P327" s="32">
        <v>16110.79</v>
      </c>
      <c r="Q327" s="32">
        <v>32.350983935742974</v>
      </c>
      <c r="R327" s="32">
        <v>8154.23</v>
      </c>
      <c r="S327" s="32">
        <v>16.373955823293173</v>
      </c>
      <c r="T327" s="33" t="s">
        <v>1191</v>
      </c>
      <c r="U327" s="34" t="s">
        <v>1194</v>
      </c>
    </row>
    <row r="328" spans="1:21">
      <c r="A328" s="35">
        <v>0.93111366245694605</v>
      </c>
      <c r="B328" s="35">
        <v>5.3020961775585698E-2</v>
      </c>
      <c r="C328" s="35">
        <v>1.9728729963008632E-2</v>
      </c>
      <c r="D328" s="35">
        <v>0.94697903822441432</v>
      </c>
      <c r="E328" s="36">
        <v>0.25</v>
      </c>
      <c r="F328" s="36">
        <v>81.818181818181813</v>
      </c>
      <c r="G328" s="36">
        <v>9.9122222222222227</v>
      </c>
      <c r="H328" s="37">
        <v>9.9116666666666671</v>
      </c>
      <c r="I328" s="20">
        <v>10.161666666666667</v>
      </c>
      <c r="J328" s="38">
        <v>0.97539773659176643</v>
      </c>
      <c r="K328" s="20">
        <v>85.714285714285708</v>
      </c>
      <c r="L328" s="35">
        <v>0.95454545454545459</v>
      </c>
      <c r="M328" s="35">
        <v>0.94697903822441432</v>
      </c>
      <c r="N328" s="39">
        <v>0.88169570091648974</v>
      </c>
      <c r="O328" s="39">
        <v>0.86350624694768374</v>
      </c>
      <c r="P328" s="40">
        <v>14426.58</v>
      </c>
      <c r="Q328" s="40">
        <v>17.788631319358817</v>
      </c>
      <c r="R328" s="40">
        <v>9941.6400000000012</v>
      </c>
      <c r="S328" s="40">
        <v>12.258495684340323</v>
      </c>
      <c r="T328" s="41" t="s">
        <v>1195</v>
      </c>
      <c r="U328" s="42" t="s">
        <v>1192</v>
      </c>
    </row>
    <row r="329" spans="1:21">
      <c r="A329" s="27">
        <v>0.86722488038277512</v>
      </c>
      <c r="B329" s="27">
        <v>0.04</v>
      </c>
      <c r="C329" s="27">
        <v>1.3793103448275862E-2</v>
      </c>
      <c r="D329" s="27">
        <v>0.96</v>
      </c>
      <c r="E329" s="28">
        <v>0.36666666666666664</v>
      </c>
      <c r="F329" s="28">
        <v>87.804878048780495</v>
      </c>
      <c r="G329" s="28">
        <v>8.2569444444444446</v>
      </c>
      <c r="H329" s="29">
        <v>9.3866666666666667</v>
      </c>
      <c r="I329" s="19">
        <v>9.7533333333333339</v>
      </c>
      <c r="J329" s="30">
        <v>0.96240601503759393</v>
      </c>
      <c r="K329" s="19">
        <v>85.714285714285708</v>
      </c>
      <c r="L329" s="27">
        <v>1.0243902439024393</v>
      </c>
      <c r="M329" s="27">
        <v>0.96</v>
      </c>
      <c r="N329" s="31">
        <v>0.94644415917843405</v>
      </c>
      <c r="O329" s="31">
        <v>0.86347933947139854</v>
      </c>
      <c r="P329" s="32">
        <v>13818.71</v>
      </c>
      <c r="Q329" s="32">
        <v>19.060289655172411</v>
      </c>
      <c r="R329" s="32">
        <v>7796.5300000000025</v>
      </c>
      <c r="S329" s="32">
        <v>10.753834482758624</v>
      </c>
      <c r="T329" s="33" t="s">
        <v>1193</v>
      </c>
      <c r="U329" s="34" t="s">
        <v>1192</v>
      </c>
    </row>
    <row r="330" spans="1:21">
      <c r="A330" s="35">
        <v>0.76981541802388709</v>
      </c>
      <c r="B330" s="35">
        <v>5.7827926657263752E-2</v>
      </c>
      <c r="C330" s="35">
        <v>1.8335684062059238E-2</v>
      </c>
      <c r="D330" s="35">
        <v>0.94217207334273623</v>
      </c>
      <c r="E330" s="36">
        <v>1.0166666666666666</v>
      </c>
      <c r="F330" s="36">
        <v>78.260869565217391</v>
      </c>
      <c r="G330" s="36">
        <v>9.0594444444444449</v>
      </c>
      <c r="H330" s="37">
        <v>10.495833333333334</v>
      </c>
      <c r="I330" s="20">
        <v>11.512499999999999</v>
      </c>
      <c r="J330" s="38">
        <v>0.91169019182048505</v>
      </c>
      <c r="K330" s="20">
        <v>80</v>
      </c>
      <c r="L330" s="35">
        <v>0.97826086956521741</v>
      </c>
      <c r="M330" s="35">
        <v>0.94217207334273623</v>
      </c>
      <c r="N330" s="39">
        <v>0.84029579831127055</v>
      </c>
      <c r="O330" s="39">
        <v>0.86335642862738815</v>
      </c>
      <c r="P330" s="40">
        <v>15082.85</v>
      </c>
      <c r="Q330" s="40">
        <v>21.273413258110015</v>
      </c>
      <c r="R330" s="40">
        <v>8782.24</v>
      </c>
      <c r="S330" s="40">
        <v>12.386798307475317</v>
      </c>
      <c r="T330" s="41" t="s">
        <v>1191</v>
      </c>
      <c r="U330" s="42" t="s">
        <v>1194</v>
      </c>
    </row>
    <row r="331" spans="1:21">
      <c r="A331" s="27">
        <v>0.90090090090090091</v>
      </c>
      <c r="B331" s="27">
        <v>4.2000000000000003E-2</v>
      </c>
      <c r="C331" s="27">
        <v>1.6E-2</v>
      </c>
      <c r="D331" s="27">
        <v>0.95799999999999996</v>
      </c>
      <c r="E331" s="28">
        <v>0.95</v>
      </c>
      <c r="F331" s="28">
        <v>59.016393442622949</v>
      </c>
      <c r="G331" s="28">
        <v>8.4722222222222214</v>
      </c>
      <c r="H331" s="29">
        <v>7.8374999999999995</v>
      </c>
      <c r="I331" s="19">
        <v>8.7874999999999996</v>
      </c>
      <c r="J331" s="30">
        <v>0.89189189189189189</v>
      </c>
      <c r="K331" s="19">
        <v>63.157894736842103</v>
      </c>
      <c r="L331" s="27">
        <v>0.93442622950819676</v>
      </c>
      <c r="M331" s="27">
        <v>0.95799999999999996</v>
      </c>
      <c r="N331" s="31">
        <v>0.79840407620735487</v>
      </c>
      <c r="O331" s="31">
        <v>0.86339064321242698</v>
      </c>
      <c r="P331" s="32">
        <v>12963.35</v>
      </c>
      <c r="Q331" s="32">
        <v>25.9267</v>
      </c>
      <c r="R331" s="32">
        <v>8612.8199999999979</v>
      </c>
      <c r="S331" s="32">
        <v>17.225639999999995</v>
      </c>
      <c r="T331" s="33" t="s">
        <v>1195</v>
      </c>
      <c r="U331" s="34" t="s">
        <v>1194</v>
      </c>
    </row>
    <row r="332" spans="1:21">
      <c r="A332" s="35">
        <v>1.0208333333333333</v>
      </c>
      <c r="B332" s="35">
        <v>4.561824729891957E-2</v>
      </c>
      <c r="C332" s="35">
        <v>9.6038415366146452E-3</v>
      </c>
      <c r="D332" s="35">
        <v>0.95438175270108039</v>
      </c>
      <c r="E332" s="36">
        <v>0</v>
      </c>
      <c r="F332" s="36">
        <v>80</v>
      </c>
      <c r="G332" s="36">
        <v>10.4125</v>
      </c>
      <c r="H332" s="37">
        <v>9.52</v>
      </c>
      <c r="I332" s="20">
        <v>9.52</v>
      </c>
      <c r="J332" s="38">
        <v>1</v>
      </c>
      <c r="K332" s="20">
        <v>85.714285714285708</v>
      </c>
      <c r="L332" s="35">
        <v>0.93333333333333335</v>
      </c>
      <c r="M332" s="35">
        <v>0.95438175270108039</v>
      </c>
      <c r="N332" s="39">
        <v>0.89075630252100835</v>
      </c>
      <c r="O332" s="39">
        <v>0.86348720571912119</v>
      </c>
      <c r="P332" s="40">
        <v>14535.5</v>
      </c>
      <c r="Q332" s="40">
        <v>17.449579831932773</v>
      </c>
      <c r="R332" s="40">
        <v>10730.330000000002</v>
      </c>
      <c r="S332" s="40">
        <v>12.881548619447781</v>
      </c>
      <c r="T332" s="41" t="s">
        <v>1195</v>
      </c>
      <c r="U332" s="42" t="s">
        <v>1192</v>
      </c>
    </row>
    <row r="333" spans="1:21">
      <c r="A333" s="27">
        <v>0.74915254237288131</v>
      </c>
      <c r="B333" s="27">
        <v>0.1297134238310709</v>
      </c>
      <c r="C333" s="27">
        <v>4.5248868778280542E-2</v>
      </c>
      <c r="D333" s="27">
        <v>0.87028657616892913</v>
      </c>
      <c r="E333" s="28">
        <v>0.96666666666666667</v>
      </c>
      <c r="F333" s="28">
        <v>67.924528301886795</v>
      </c>
      <c r="G333" s="28">
        <v>9.7608333333333341</v>
      </c>
      <c r="H333" s="29">
        <v>11.079166666666666</v>
      </c>
      <c r="I333" s="19">
        <v>12.045833333333333</v>
      </c>
      <c r="J333" s="30">
        <v>0.91975095122794881</v>
      </c>
      <c r="K333" s="19">
        <v>73.469387755102048</v>
      </c>
      <c r="L333" s="27">
        <v>0.92452830188679236</v>
      </c>
      <c r="M333" s="27">
        <v>0.87028657616892913</v>
      </c>
      <c r="N333" s="31">
        <v>0.74003581900645421</v>
      </c>
      <c r="O333" s="31">
        <v>0.86344662670602312</v>
      </c>
      <c r="P333" s="32">
        <v>15354.66</v>
      </c>
      <c r="Q333" s="32">
        <v>23.159366515837103</v>
      </c>
      <c r="R333" s="32">
        <v>6814.5</v>
      </c>
      <c r="S333" s="32">
        <v>10.278280542986426</v>
      </c>
      <c r="T333" s="33" t="s">
        <v>1193</v>
      </c>
      <c r="U333" s="34" t="s">
        <v>1194</v>
      </c>
    </row>
    <row r="334" spans="1:21">
      <c r="A334" s="35">
        <v>0.95785036880927288</v>
      </c>
      <c r="B334" s="35">
        <v>3.7403740374037403E-2</v>
      </c>
      <c r="C334" s="35">
        <v>1.5401540154015401E-2</v>
      </c>
      <c r="D334" s="35">
        <v>0.96259625962596262</v>
      </c>
      <c r="E334" s="36">
        <v>0</v>
      </c>
      <c r="F334" s="36">
        <v>78.260869565217391</v>
      </c>
      <c r="G334" s="36">
        <v>11.615</v>
      </c>
      <c r="H334" s="37">
        <v>11.862500000000001</v>
      </c>
      <c r="I334" s="20">
        <v>11.862500000000001</v>
      </c>
      <c r="J334" s="38">
        <v>1</v>
      </c>
      <c r="K334" s="20">
        <v>80</v>
      </c>
      <c r="L334" s="35">
        <v>0.97826086956521741</v>
      </c>
      <c r="M334" s="35">
        <v>0.96259625962596262</v>
      </c>
      <c r="N334" s="39">
        <v>0.94167025398191995</v>
      </c>
      <c r="O334" s="39">
        <v>0.86363054743284806</v>
      </c>
      <c r="P334" s="40">
        <v>19288.23</v>
      </c>
      <c r="Q334" s="40">
        <v>21.219174917491749</v>
      </c>
      <c r="R334" s="40">
        <v>11979.61</v>
      </c>
      <c r="S334" s="40">
        <v>13.17888888888889</v>
      </c>
      <c r="T334" s="41" t="s">
        <v>1195</v>
      </c>
      <c r="U334" s="42" t="s">
        <v>1192</v>
      </c>
    </row>
    <row r="335" spans="1:21">
      <c r="A335" s="27">
        <v>0.8847305389221557</v>
      </c>
      <c r="B335" s="27">
        <v>7.2758037225042302E-2</v>
      </c>
      <c r="C335" s="27">
        <v>2.1996615905245348E-2</v>
      </c>
      <c r="D335" s="27">
        <v>0.92724196277495774</v>
      </c>
      <c r="E335" s="28">
        <v>0.35</v>
      </c>
      <c r="F335" s="28">
        <v>70.588235294117652</v>
      </c>
      <c r="G335" s="28">
        <v>8.3725000000000005</v>
      </c>
      <c r="H335" s="29">
        <v>8.7422222222222228</v>
      </c>
      <c r="I335" s="19">
        <v>9.0922222222222224</v>
      </c>
      <c r="J335" s="30">
        <v>0.96150556030795553</v>
      </c>
      <c r="K335" s="19">
        <v>73.469387755102048</v>
      </c>
      <c r="L335" s="27">
        <v>0.96078431372549022</v>
      </c>
      <c r="M335" s="27">
        <v>0.92724196277495774</v>
      </c>
      <c r="N335" s="31">
        <v>0.85658562441157304</v>
      </c>
      <c r="O335" s="31">
        <v>0.86351407025889426</v>
      </c>
      <c r="P335" s="32">
        <v>13774.81</v>
      </c>
      <c r="Q335" s="32">
        <v>23.307631133671741</v>
      </c>
      <c r="R335" s="32">
        <v>7382.2100000000009</v>
      </c>
      <c r="S335" s="32">
        <v>12.491049069373943</v>
      </c>
      <c r="T335" s="33" t="s">
        <v>1195</v>
      </c>
      <c r="U335" s="34" t="s">
        <v>1192</v>
      </c>
    </row>
    <row r="336" spans="1:21">
      <c r="A336" s="35">
        <v>0.89733840304182511</v>
      </c>
      <c r="B336" s="35">
        <v>2.5423728813559324E-2</v>
      </c>
      <c r="C336" s="35">
        <v>4.2372881355932203E-3</v>
      </c>
      <c r="D336" s="35">
        <v>0.97457627118644063</v>
      </c>
      <c r="E336" s="36">
        <v>0.16666666666666666</v>
      </c>
      <c r="F336" s="36">
        <v>59.016393442622949</v>
      </c>
      <c r="G336" s="36">
        <v>7.9977777777777774</v>
      </c>
      <c r="H336" s="37">
        <v>8.1616666666666671</v>
      </c>
      <c r="I336" s="20">
        <v>8.3283333333333331</v>
      </c>
      <c r="J336" s="38">
        <v>0.9799879927956775</v>
      </c>
      <c r="K336" s="20">
        <v>63.157894736842103</v>
      </c>
      <c r="L336" s="35">
        <v>0.93442622950819676</v>
      </c>
      <c r="M336" s="35">
        <v>0.97457627118644063</v>
      </c>
      <c r="N336" s="39">
        <v>0.89244530324752236</v>
      </c>
      <c r="O336" s="39">
        <v>0.86352442668019069</v>
      </c>
      <c r="P336" s="40">
        <v>13367.34</v>
      </c>
      <c r="Q336" s="40">
        <v>28.320635593220338</v>
      </c>
      <c r="R336" s="40">
        <v>7854.1399999999994</v>
      </c>
      <c r="S336" s="40">
        <v>16.640127118644067</v>
      </c>
      <c r="T336" s="41" t="s">
        <v>1191</v>
      </c>
      <c r="U336" s="42" t="s">
        <v>1192</v>
      </c>
    </row>
    <row r="337" spans="1:21">
      <c r="A337" s="27">
        <v>0.84905660377358494</v>
      </c>
      <c r="B337" s="27">
        <v>4.6153846153846156E-2</v>
      </c>
      <c r="C337" s="27">
        <v>1.5384615384615385E-2</v>
      </c>
      <c r="D337" s="27">
        <v>0.9538461538461539</v>
      </c>
      <c r="E337" s="28">
        <v>0.46666666666666667</v>
      </c>
      <c r="F337" s="28">
        <v>78.260869565217391</v>
      </c>
      <c r="G337" s="28">
        <v>7.4749999999999996</v>
      </c>
      <c r="H337" s="29">
        <v>8.1458333333333339</v>
      </c>
      <c r="I337" s="19">
        <v>8.6125000000000007</v>
      </c>
      <c r="J337" s="30">
        <v>0.94581519109821</v>
      </c>
      <c r="K337" s="19">
        <v>80</v>
      </c>
      <c r="L337" s="27">
        <v>0.97826086956521741</v>
      </c>
      <c r="M337" s="27">
        <v>0.9538461538461539</v>
      </c>
      <c r="N337" s="31">
        <v>0.88254996092441673</v>
      </c>
      <c r="O337" s="31">
        <v>0.8634811319547907</v>
      </c>
      <c r="P337" s="32">
        <v>11909.12</v>
      </c>
      <c r="Q337" s="32">
        <v>20.357470085470087</v>
      </c>
      <c r="R337" s="32">
        <v>7647.6799999999985</v>
      </c>
      <c r="S337" s="32">
        <v>13.072957264957262</v>
      </c>
      <c r="T337" s="33" t="s">
        <v>1195</v>
      </c>
      <c r="U337" s="34" t="s">
        <v>1192</v>
      </c>
    </row>
    <row r="338" spans="1:21">
      <c r="A338" s="35">
        <v>0.9838709677419355</v>
      </c>
      <c r="B338" s="35">
        <v>6.4207650273224046E-2</v>
      </c>
      <c r="C338" s="35">
        <v>1.6393442622950821E-2</v>
      </c>
      <c r="D338" s="35">
        <v>0.93579234972677594</v>
      </c>
      <c r="E338" s="36">
        <v>0.48333333333333334</v>
      </c>
      <c r="F338" s="36">
        <v>85.714285714285708</v>
      </c>
      <c r="G338" s="36">
        <v>8.5399999999999991</v>
      </c>
      <c r="H338" s="37">
        <v>8.1966666666666672</v>
      </c>
      <c r="I338" s="20">
        <v>8.68</v>
      </c>
      <c r="J338" s="38">
        <v>0.94431643625192019</v>
      </c>
      <c r="K338" s="20">
        <v>85.714285714285708</v>
      </c>
      <c r="L338" s="35">
        <v>1</v>
      </c>
      <c r="M338" s="35">
        <v>0.93579234972677594</v>
      </c>
      <c r="N338" s="39">
        <v>0.88368409676579962</v>
      </c>
      <c r="O338" s="39">
        <v>0.86345254300581054</v>
      </c>
      <c r="P338" s="40">
        <v>13087.91</v>
      </c>
      <c r="Q338" s="40">
        <v>17.879658469945355</v>
      </c>
      <c r="R338" s="40">
        <v>9266.7000000000007</v>
      </c>
      <c r="S338" s="40">
        <v>12.659426229508197</v>
      </c>
      <c r="T338" s="41" t="s">
        <v>1193</v>
      </c>
      <c r="U338" s="42" t="s">
        <v>1192</v>
      </c>
    </row>
    <row r="339" spans="1:21">
      <c r="A339" s="27">
        <v>1.0154440154440154</v>
      </c>
      <c r="B339" s="27">
        <v>4.5627376425855515E-2</v>
      </c>
      <c r="C339" s="27">
        <v>1.0139416983523447E-2</v>
      </c>
      <c r="D339" s="27">
        <v>0.95437262357414454</v>
      </c>
      <c r="E339" s="28">
        <v>0.3</v>
      </c>
      <c r="F339" s="28">
        <v>80</v>
      </c>
      <c r="G339" s="28">
        <v>9.8625000000000007</v>
      </c>
      <c r="H339" s="29">
        <v>9.4124999999999996</v>
      </c>
      <c r="I339" s="19">
        <v>9.7125000000000004</v>
      </c>
      <c r="J339" s="30">
        <v>0.96911196911196906</v>
      </c>
      <c r="K339" s="19">
        <v>80</v>
      </c>
      <c r="L339" s="27">
        <v>1</v>
      </c>
      <c r="M339" s="27">
        <v>0.95437262357414454</v>
      </c>
      <c r="N339" s="31">
        <v>0.92489393249849527</v>
      </c>
      <c r="O339" s="31">
        <v>0.86342216529746207</v>
      </c>
      <c r="P339" s="32">
        <v>15744.5</v>
      </c>
      <c r="Q339" s="32">
        <v>19.955006337135615</v>
      </c>
      <c r="R339" s="32">
        <v>11220.029999999999</v>
      </c>
      <c r="S339" s="32">
        <v>14.220570342205322</v>
      </c>
      <c r="T339" s="33" t="s">
        <v>1193</v>
      </c>
      <c r="U339" s="34" t="s">
        <v>1192</v>
      </c>
    </row>
    <row r="340" spans="1:21">
      <c r="A340" s="35">
        <v>0.82156133828996281</v>
      </c>
      <c r="B340" s="35">
        <v>9.6530920060331829E-2</v>
      </c>
      <c r="C340" s="35">
        <v>3.4690799396681751E-2</v>
      </c>
      <c r="D340" s="35">
        <v>0.90346907993966818</v>
      </c>
      <c r="E340" s="36">
        <v>0.6166666666666667</v>
      </c>
      <c r="F340" s="36">
        <v>73.469387755102048</v>
      </c>
      <c r="G340" s="36">
        <v>9.024166666666666</v>
      </c>
      <c r="H340" s="37">
        <v>8.798333333333332</v>
      </c>
      <c r="I340" s="20">
        <v>9.4149999999999991</v>
      </c>
      <c r="J340" s="38">
        <v>0.93450168171357761</v>
      </c>
      <c r="K340" s="20">
        <v>85.714285714285708</v>
      </c>
      <c r="L340" s="35">
        <v>0.85714285714285732</v>
      </c>
      <c r="M340" s="35">
        <v>0.90346907993966818</v>
      </c>
      <c r="N340" s="39">
        <v>0.72368003535414749</v>
      </c>
      <c r="O340" s="39">
        <v>0.86332972654979145</v>
      </c>
      <c r="P340" s="40">
        <v>12510.37</v>
      </c>
      <c r="Q340" s="40">
        <v>18.869336349924588</v>
      </c>
      <c r="R340" s="40">
        <v>7131.58</v>
      </c>
      <c r="S340" s="40">
        <v>10.756530920060332</v>
      </c>
      <c r="T340" s="41" t="s">
        <v>1191</v>
      </c>
      <c r="U340" s="42" t="s">
        <v>1194</v>
      </c>
    </row>
    <row r="341" spans="1:21">
      <c r="A341" s="27">
        <v>0.88601036269430056</v>
      </c>
      <c r="B341" s="27">
        <v>3.8986354775828458E-2</v>
      </c>
      <c r="C341" s="27">
        <v>9.7465886939571145E-3</v>
      </c>
      <c r="D341" s="27">
        <v>0.96101364522417154</v>
      </c>
      <c r="E341" s="28">
        <v>0.2</v>
      </c>
      <c r="F341" s="28">
        <v>62.068965517241381</v>
      </c>
      <c r="G341" s="28">
        <v>8.2650000000000006</v>
      </c>
      <c r="H341" s="29">
        <v>8.9675000000000011</v>
      </c>
      <c r="I341" s="19">
        <v>9.1675000000000004</v>
      </c>
      <c r="J341" s="30">
        <v>0.97818380147259343</v>
      </c>
      <c r="K341" s="19">
        <v>63.157894736842103</v>
      </c>
      <c r="L341" s="27">
        <v>0.98275862068965525</v>
      </c>
      <c r="M341" s="27">
        <v>0.96101364522417154</v>
      </c>
      <c r="N341" s="31">
        <v>0.92384025694633831</v>
      </c>
      <c r="O341" s="31">
        <v>0.86354004234978499</v>
      </c>
      <c r="P341" s="32">
        <v>14488.92</v>
      </c>
      <c r="Q341" s="32">
        <v>28.243508771929825</v>
      </c>
      <c r="R341" s="32">
        <v>8702.51</v>
      </c>
      <c r="S341" s="32">
        <v>16.963957115009748</v>
      </c>
      <c r="T341" s="33" t="s">
        <v>1195</v>
      </c>
      <c r="U341" s="34" t="s">
        <v>1192</v>
      </c>
    </row>
    <row r="342" spans="1:21">
      <c r="A342" s="35">
        <v>0.78892733564013839</v>
      </c>
      <c r="B342" s="35">
        <v>0.15204678362573099</v>
      </c>
      <c r="C342" s="35">
        <v>4.3859649122807015E-2</v>
      </c>
      <c r="D342" s="35">
        <v>0.84795321637426901</v>
      </c>
      <c r="E342" s="36">
        <v>0.76666666666666672</v>
      </c>
      <c r="F342" s="36">
        <v>73.469387755102048</v>
      </c>
      <c r="G342" s="36">
        <v>9.31</v>
      </c>
      <c r="H342" s="37">
        <v>9.3483333333333327</v>
      </c>
      <c r="I342" s="20">
        <v>10.115</v>
      </c>
      <c r="J342" s="38">
        <v>0.92420497610809016</v>
      </c>
      <c r="K342" s="20">
        <v>85.714285714285708</v>
      </c>
      <c r="L342" s="35">
        <v>0.85714285714285732</v>
      </c>
      <c r="M342" s="35">
        <v>0.84795321637426901</v>
      </c>
      <c r="N342" s="39">
        <v>0.67172792749710819</v>
      </c>
      <c r="O342" s="39">
        <v>0.86344909179986573</v>
      </c>
      <c r="P342" s="40">
        <v>12001.03</v>
      </c>
      <c r="Q342" s="40">
        <v>17.545365497076023</v>
      </c>
      <c r="R342" s="40">
        <v>6159.7800000000007</v>
      </c>
      <c r="S342" s="40">
        <v>9.0055263157894743</v>
      </c>
      <c r="T342" s="41" t="s">
        <v>1193</v>
      </c>
      <c r="U342" s="42" t="s">
        <v>1196</v>
      </c>
    </row>
    <row r="343" spans="1:21">
      <c r="A343" s="27">
        <v>0.91374999999999995</v>
      </c>
      <c r="B343" s="27">
        <v>4.3775649794801641E-2</v>
      </c>
      <c r="C343" s="27">
        <v>9.575923392612859E-3</v>
      </c>
      <c r="D343" s="27">
        <v>0.95622435020519836</v>
      </c>
      <c r="E343" s="28">
        <v>0.45</v>
      </c>
      <c r="F343" s="28">
        <v>81.818181818181813</v>
      </c>
      <c r="G343" s="28">
        <v>8.9344444444444449</v>
      </c>
      <c r="H343" s="29">
        <v>9.5500000000000007</v>
      </c>
      <c r="I343" s="19">
        <v>10</v>
      </c>
      <c r="J343" s="30">
        <v>0.95500000000000007</v>
      </c>
      <c r="K343" s="19">
        <v>80</v>
      </c>
      <c r="L343" s="27">
        <v>1.0227272727272727</v>
      </c>
      <c r="M343" s="27">
        <v>0.95622435020519836</v>
      </c>
      <c r="N343" s="31">
        <v>0.93394866931973641</v>
      </c>
      <c r="O343" s="31">
        <v>0.86373870080938642</v>
      </c>
      <c r="P343" s="32">
        <v>15796.54</v>
      </c>
      <c r="Q343" s="32">
        <v>21.609493844049251</v>
      </c>
      <c r="R343" s="32">
        <v>8625.4699999999975</v>
      </c>
      <c r="S343" s="32">
        <v>11.799548563611488</v>
      </c>
      <c r="T343" s="33" t="s">
        <v>1195</v>
      </c>
      <c r="U343" s="34" t="s">
        <v>1192</v>
      </c>
    </row>
    <row r="344" spans="1:21">
      <c r="A344" s="35">
        <v>0.99353169469598968</v>
      </c>
      <c r="B344" s="35">
        <v>4.6875E-2</v>
      </c>
      <c r="C344" s="35">
        <v>9.1145833333333339E-3</v>
      </c>
      <c r="D344" s="35">
        <v>0.953125</v>
      </c>
      <c r="E344" s="36">
        <v>0.68333333333333335</v>
      </c>
      <c r="F344" s="36">
        <v>72</v>
      </c>
      <c r="G344" s="36">
        <v>10.666666666666666</v>
      </c>
      <c r="H344" s="37">
        <v>9.838055555555556</v>
      </c>
      <c r="I344" s="20">
        <v>10.52138888888889</v>
      </c>
      <c r="J344" s="38">
        <v>0.93505293449850835</v>
      </c>
      <c r="K344" s="20">
        <v>73.469387755102048</v>
      </c>
      <c r="L344" s="35">
        <v>0.97999999999999987</v>
      </c>
      <c r="M344" s="35">
        <v>0.953125</v>
      </c>
      <c r="N344" s="39">
        <v>0.87339788163001286</v>
      </c>
      <c r="O344" s="39">
        <v>0.86363248300528617</v>
      </c>
      <c r="P344" s="40">
        <v>16195.95</v>
      </c>
      <c r="Q344" s="40">
        <v>21.088476562500002</v>
      </c>
      <c r="R344" s="40">
        <v>11621.219999999998</v>
      </c>
      <c r="S344" s="40">
        <v>15.131796874999997</v>
      </c>
      <c r="T344" s="41" t="s">
        <v>1193</v>
      </c>
      <c r="U344" s="42" t="s">
        <v>1192</v>
      </c>
    </row>
    <row r="345" spans="1:21">
      <c r="A345" s="27">
        <v>1.0583941605839415</v>
      </c>
      <c r="B345" s="27">
        <v>5.5172413793103448E-2</v>
      </c>
      <c r="C345" s="27">
        <v>1.5517241379310345E-2</v>
      </c>
      <c r="D345" s="27">
        <v>0.94482758620689655</v>
      </c>
      <c r="E345" s="28">
        <v>0</v>
      </c>
      <c r="F345" s="28">
        <v>53.731343283582092</v>
      </c>
      <c r="G345" s="28">
        <v>10.794444444444444</v>
      </c>
      <c r="H345" s="29">
        <v>9.7422222222222228</v>
      </c>
      <c r="I345" s="19">
        <v>9.7422222222222228</v>
      </c>
      <c r="J345" s="30">
        <v>1</v>
      </c>
      <c r="K345" s="19">
        <v>56.25</v>
      </c>
      <c r="L345" s="27">
        <v>0.95522388059701502</v>
      </c>
      <c r="M345" s="27">
        <v>0.94482758620689655</v>
      </c>
      <c r="N345" s="31">
        <v>0.90252187339166245</v>
      </c>
      <c r="O345" s="31">
        <v>0.86361768694676366</v>
      </c>
      <c r="P345" s="32">
        <v>18459.52</v>
      </c>
      <c r="Q345" s="32">
        <v>31.826758620689656</v>
      </c>
      <c r="R345" s="32">
        <v>10358.75</v>
      </c>
      <c r="S345" s="32">
        <v>17.859913793103448</v>
      </c>
      <c r="T345" s="33" t="s">
        <v>1191</v>
      </c>
      <c r="U345" s="34" t="s">
        <v>1192</v>
      </c>
    </row>
    <row r="346" spans="1:21">
      <c r="A346" s="35">
        <v>0.98895027624309395</v>
      </c>
      <c r="B346" s="35">
        <v>4.0223463687150837E-2</v>
      </c>
      <c r="C346" s="35">
        <v>1.3407821229050279E-2</v>
      </c>
      <c r="D346" s="35">
        <v>0.9597765363128492</v>
      </c>
      <c r="E346" s="36">
        <v>0.2</v>
      </c>
      <c r="F346" s="36">
        <v>85.714285714285708</v>
      </c>
      <c r="G346" s="36">
        <v>10.441666666666666</v>
      </c>
      <c r="H346" s="37">
        <v>10.358333333333334</v>
      </c>
      <c r="I346" s="20">
        <v>10.558333333333334</v>
      </c>
      <c r="J346" s="38">
        <v>0.9810576164167325</v>
      </c>
      <c r="K346" s="20">
        <v>85.714285714285708</v>
      </c>
      <c r="L346" s="35">
        <v>1</v>
      </c>
      <c r="M346" s="35">
        <v>0.9597765363128492</v>
      </c>
      <c r="N346" s="39">
        <v>0.94159608100779135</v>
      </c>
      <c r="O346" s="39">
        <v>0.86355865176247693</v>
      </c>
      <c r="P346" s="40">
        <v>15588.56</v>
      </c>
      <c r="Q346" s="40">
        <v>17.417385474860335</v>
      </c>
      <c r="R346" s="40">
        <v>12587.000000000002</v>
      </c>
      <c r="S346" s="40">
        <v>14.063687150837991</v>
      </c>
      <c r="T346" s="41" t="s">
        <v>1195</v>
      </c>
      <c r="U346" s="42" t="s">
        <v>1192</v>
      </c>
    </row>
    <row r="347" spans="1:21">
      <c r="A347" s="27">
        <v>0.88692579505300351</v>
      </c>
      <c r="B347" s="27">
        <v>6.6401062416998669E-2</v>
      </c>
      <c r="C347" s="27">
        <v>2.1248339973439574E-2</v>
      </c>
      <c r="D347" s="27">
        <v>0.93359893758300128</v>
      </c>
      <c r="E347" s="28">
        <v>0.36666666666666664</v>
      </c>
      <c r="F347" s="28">
        <v>80</v>
      </c>
      <c r="G347" s="28">
        <v>9.4124999999999996</v>
      </c>
      <c r="H347" s="29">
        <v>9.5383333333333322</v>
      </c>
      <c r="I347" s="19">
        <v>9.9049999999999994</v>
      </c>
      <c r="J347" s="30">
        <v>0.96298165909473321</v>
      </c>
      <c r="K347" s="19">
        <v>85.714285714285708</v>
      </c>
      <c r="L347" s="27">
        <v>0.93333333333333335</v>
      </c>
      <c r="M347" s="27">
        <v>0.93359893758300128</v>
      </c>
      <c r="N347" s="31">
        <v>0.839102743586575</v>
      </c>
      <c r="O347" s="31">
        <v>0.86344005384569078</v>
      </c>
      <c r="P347" s="32">
        <v>13544.38</v>
      </c>
      <c r="Q347" s="32">
        <v>17.987224435590967</v>
      </c>
      <c r="R347" s="32">
        <v>9220.2300000000014</v>
      </c>
      <c r="S347" s="32">
        <v>12.244661354581675</v>
      </c>
      <c r="T347" s="33" t="s">
        <v>1191</v>
      </c>
      <c r="U347" s="34" t="s">
        <v>1194</v>
      </c>
    </row>
    <row r="348" spans="1:21">
      <c r="A348" s="35">
        <v>1.0622362869198312</v>
      </c>
      <c r="B348" s="35">
        <v>3.4756703078450843E-2</v>
      </c>
      <c r="C348" s="35">
        <v>6.9513406156901684E-3</v>
      </c>
      <c r="D348" s="35">
        <v>0.9652432969215492</v>
      </c>
      <c r="E348" s="36">
        <v>0.25</v>
      </c>
      <c r="F348" s="36">
        <v>81.818181818181813</v>
      </c>
      <c r="G348" s="36">
        <v>12.307777777777778</v>
      </c>
      <c r="H348" s="37">
        <v>11.6</v>
      </c>
      <c r="I348" s="20">
        <v>11.85</v>
      </c>
      <c r="J348" s="38">
        <v>0.97890295358649793</v>
      </c>
      <c r="K348" s="20">
        <v>80</v>
      </c>
      <c r="L348" s="35">
        <v>1.0227272727272727</v>
      </c>
      <c r="M348" s="35">
        <v>0.9652432969215492</v>
      </c>
      <c r="N348" s="39">
        <v>0.96635404870166597</v>
      </c>
      <c r="O348" s="39">
        <v>0.86347709693588715</v>
      </c>
      <c r="P348" s="40">
        <v>19902.66</v>
      </c>
      <c r="Q348" s="40">
        <v>19.764309831181727</v>
      </c>
      <c r="R348" s="40">
        <v>13488.420000000002</v>
      </c>
      <c r="S348" s="40">
        <v>13.394657398212514</v>
      </c>
      <c r="T348" s="41" t="s">
        <v>1195</v>
      </c>
      <c r="U348" s="42" t="s">
        <v>1192</v>
      </c>
    </row>
    <row r="349" spans="1:21">
      <c r="A349" s="27">
        <v>0.81389252948885982</v>
      </c>
      <c r="B349" s="27">
        <v>6.280193236714976E-2</v>
      </c>
      <c r="C349" s="27">
        <v>1.932367149758454E-2</v>
      </c>
      <c r="D349" s="27">
        <v>0.9371980676328503</v>
      </c>
      <c r="E349" s="28">
        <v>0.6166666666666667</v>
      </c>
      <c r="F349" s="28">
        <v>81.818181818181813</v>
      </c>
      <c r="G349" s="28">
        <v>7.59</v>
      </c>
      <c r="H349" s="29">
        <v>8.2850000000000001</v>
      </c>
      <c r="I349" s="19">
        <v>8.9016666666666673</v>
      </c>
      <c r="J349" s="30">
        <v>0.93072458341134612</v>
      </c>
      <c r="K349" s="19">
        <v>85.714285714285708</v>
      </c>
      <c r="L349" s="27">
        <v>0.95454545454545459</v>
      </c>
      <c r="M349" s="27">
        <v>0.9371980676328503</v>
      </c>
      <c r="N349" s="31">
        <v>0.83262449556825313</v>
      </c>
      <c r="O349" s="31">
        <v>0.8633202723142932</v>
      </c>
      <c r="P349" s="32">
        <v>11519.29</v>
      </c>
      <c r="Q349" s="32">
        <v>18.549581320450887</v>
      </c>
      <c r="R349" s="32">
        <v>7648.7900000000009</v>
      </c>
      <c r="S349" s="32">
        <v>12.316892109500806</v>
      </c>
      <c r="T349" s="33" t="s">
        <v>1195</v>
      </c>
      <c r="U349" s="34" t="s">
        <v>1194</v>
      </c>
    </row>
    <row r="350" spans="1:21">
      <c r="A350" s="35">
        <v>0.99103713188220233</v>
      </c>
      <c r="B350" s="35">
        <v>3.7467700258397935E-2</v>
      </c>
      <c r="C350" s="35">
        <v>1.0335917312661499E-2</v>
      </c>
      <c r="D350" s="35">
        <v>0.96253229974160204</v>
      </c>
      <c r="E350" s="36">
        <v>0.71666666666666667</v>
      </c>
      <c r="F350" s="36">
        <v>76.59574468085107</v>
      </c>
      <c r="G350" s="36">
        <v>10.105</v>
      </c>
      <c r="H350" s="37">
        <v>9.9136111111111109</v>
      </c>
      <c r="I350" s="20">
        <v>10.630277777777778</v>
      </c>
      <c r="J350" s="38">
        <v>0.93258250803522436</v>
      </c>
      <c r="K350" s="20">
        <v>73.469387755102048</v>
      </c>
      <c r="L350" s="35">
        <v>1.0425531914893618</v>
      </c>
      <c r="M350" s="35">
        <v>0.96253229974160204</v>
      </c>
      <c r="N350" s="39">
        <v>0.93583826641997536</v>
      </c>
      <c r="O350" s="39">
        <v>0.86336713609558491</v>
      </c>
      <c r="P350" s="40">
        <v>17820.759999999998</v>
      </c>
      <c r="Q350" s="40">
        <v>23.024237726098189</v>
      </c>
      <c r="R350" s="40">
        <v>11116.030000000002</v>
      </c>
      <c r="S350" s="40">
        <v>14.361795865633079</v>
      </c>
      <c r="T350" s="41" t="s">
        <v>1193</v>
      </c>
      <c r="U350" s="42" t="s">
        <v>1192</v>
      </c>
    </row>
    <row r="351" spans="1:21">
      <c r="A351" s="27">
        <v>0.82820784729586427</v>
      </c>
      <c r="B351" s="27">
        <v>5.2496798975672214E-2</v>
      </c>
      <c r="C351" s="27">
        <v>1.5364916773367477E-2</v>
      </c>
      <c r="D351" s="27">
        <v>0.94750320102432783</v>
      </c>
      <c r="E351" s="28">
        <v>1.1666666666666667</v>
      </c>
      <c r="F351" s="28">
        <v>75</v>
      </c>
      <c r="G351" s="28">
        <v>10.413333333333334</v>
      </c>
      <c r="H351" s="29">
        <v>10.620833333333334</v>
      </c>
      <c r="I351" s="19">
        <v>11.7875</v>
      </c>
      <c r="J351" s="30">
        <v>0.90102509720749391</v>
      </c>
      <c r="K351" s="19">
        <v>80</v>
      </c>
      <c r="L351" s="27">
        <v>0.9375</v>
      </c>
      <c r="M351" s="27">
        <v>0.94750320102432783</v>
      </c>
      <c r="N351" s="31">
        <v>0.80036640356939681</v>
      </c>
      <c r="O351" s="31">
        <v>0.86325632396970664</v>
      </c>
      <c r="P351" s="32">
        <v>16226.82</v>
      </c>
      <c r="Q351" s="32">
        <v>20.776978233034569</v>
      </c>
      <c r="R351" s="32">
        <v>10343.709999999999</v>
      </c>
      <c r="S351" s="32">
        <v>13.244186939820741</v>
      </c>
      <c r="T351" s="33" t="s">
        <v>1193</v>
      </c>
      <c r="U351" s="34" t="s">
        <v>1194</v>
      </c>
    </row>
    <row r="352" spans="1:21">
      <c r="A352" s="35">
        <v>0.92963752665245203</v>
      </c>
      <c r="B352" s="35">
        <v>5.1605504587155966E-2</v>
      </c>
      <c r="C352" s="35">
        <v>2.0642201834862386E-2</v>
      </c>
      <c r="D352" s="35">
        <v>0.94839449541284404</v>
      </c>
      <c r="E352" s="36">
        <v>0.23333333333333334</v>
      </c>
      <c r="F352" s="36">
        <v>73.469387755102048</v>
      </c>
      <c r="G352" s="36">
        <v>11.86888888888889</v>
      </c>
      <c r="H352" s="37">
        <v>11.491666666666667</v>
      </c>
      <c r="I352" s="20">
        <v>11.725</v>
      </c>
      <c r="J352" s="38">
        <v>0.98009950248756228</v>
      </c>
      <c r="K352" s="20">
        <v>80</v>
      </c>
      <c r="L352" s="35">
        <v>0.91836734693877564</v>
      </c>
      <c r="M352" s="35">
        <v>0.94839449541284404</v>
      </c>
      <c r="N352" s="39">
        <v>0.85364171000455513</v>
      </c>
      <c r="O352" s="39">
        <v>0.86335263318930888</v>
      </c>
      <c r="P352" s="40">
        <v>17325.47</v>
      </c>
      <c r="Q352" s="40">
        <v>19.868658256880735</v>
      </c>
      <c r="R352" s="40">
        <v>11966.71</v>
      </c>
      <c r="S352" s="40">
        <v>13.723291284403668</v>
      </c>
      <c r="T352" s="41" t="s">
        <v>1193</v>
      </c>
      <c r="U352" s="42" t="s">
        <v>1192</v>
      </c>
    </row>
    <row r="353" spans="1:21">
      <c r="A353" s="27">
        <v>0.84534731323722145</v>
      </c>
      <c r="B353" s="27">
        <v>4.6511627906976744E-2</v>
      </c>
      <c r="C353" s="27">
        <v>1.8604651162790697E-2</v>
      </c>
      <c r="D353" s="27">
        <v>0.95348837209302328</v>
      </c>
      <c r="E353" s="28">
        <v>0.6333333333333333</v>
      </c>
      <c r="F353" s="28">
        <v>73.469387755102048</v>
      </c>
      <c r="G353" s="28">
        <v>8.7791666666666668</v>
      </c>
      <c r="H353" s="29">
        <v>9.7519444444444456</v>
      </c>
      <c r="I353" s="19">
        <v>10.385277777777778</v>
      </c>
      <c r="J353" s="30">
        <v>0.93901623558991099</v>
      </c>
      <c r="K353" s="19">
        <v>73.469387755102048</v>
      </c>
      <c r="L353" s="27">
        <v>1</v>
      </c>
      <c r="M353" s="27">
        <v>0.95348837209302328</v>
      </c>
      <c r="N353" s="31">
        <v>0.89534106184154305</v>
      </c>
      <c r="O353" s="31">
        <v>0.86336752724327315</v>
      </c>
      <c r="P353" s="32">
        <v>14361.44</v>
      </c>
      <c r="Q353" s="32">
        <v>22.265798449612404</v>
      </c>
      <c r="R353" s="32">
        <v>9313.4600000000009</v>
      </c>
      <c r="S353" s="32">
        <v>14.439472868217056</v>
      </c>
      <c r="T353" s="33" t="s">
        <v>1193</v>
      </c>
      <c r="U353" s="34" t="s">
        <v>1192</v>
      </c>
    </row>
    <row r="354" spans="1:21">
      <c r="A354" s="35">
        <v>0.93533834586466169</v>
      </c>
      <c r="B354" s="35">
        <v>6.2700964630225078E-2</v>
      </c>
      <c r="C354" s="35">
        <v>2.2508038585209004E-2</v>
      </c>
      <c r="D354" s="35">
        <v>0.93729903536977488</v>
      </c>
      <c r="E354" s="36">
        <v>0.23333333333333334</v>
      </c>
      <c r="F354" s="36">
        <v>70.588235294117652</v>
      </c>
      <c r="G354" s="36">
        <v>8.8116666666666674</v>
      </c>
      <c r="H354" s="37">
        <v>8.8180555555555564</v>
      </c>
      <c r="I354" s="20">
        <v>9.0513888888888889</v>
      </c>
      <c r="J354" s="38">
        <v>0.97422126745435023</v>
      </c>
      <c r="K354" s="20">
        <v>73.469387755102048</v>
      </c>
      <c r="L354" s="35">
        <v>0.96078431372549022</v>
      </c>
      <c r="M354" s="35">
        <v>0.93729903536977488</v>
      </c>
      <c r="N354" s="39">
        <v>0.87732737366396896</v>
      </c>
      <c r="O354" s="39">
        <v>0.86331841275080246</v>
      </c>
      <c r="P354" s="40">
        <v>13174.72</v>
      </c>
      <c r="Q354" s="40">
        <v>21.181221864951766</v>
      </c>
      <c r="R354" s="40">
        <v>9339.8799999999992</v>
      </c>
      <c r="S354" s="40">
        <v>15.015884244372989</v>
      </c>
      <c r="T354" s="41" t="s">
        <v>1195</v>
      </c>
      <c r="U354" s="42" t="s">
        <v>1192</v>
      </c>
    </row>
    <row r="355" spans="1:21">
      <c r="A355" s="27">
        <v>0.90469613259668513</v>
      </c>
      <c r="B355" s="27">
        <v>4.732824427480916E-2</v>
      </c>
      <c r="C355" s="27">
        <v>1.8320610687022901E-2</v>
      </c>
      <c r="D355" s="27">
        <v>0.95267175572519081</v>
      </c>
      <c r="E355" s="28">
        <v>0.38333333333333336</v>
      </c>
      <c r="F355" s="28">
        <v>80</v>
      </c>
      <c r="G355" s="28">
        <v>8.1875</v>
      </c>
      <c r="H355" s="29">
        <v>8.0633333333333344</v>
      </c>
      <c r="I355" s="19">
        <v>8.4466666666666672</v>
      </c>
      <c r="J355" s="30">
        <v>0.95461720599842148</v>
      </c>
      <c r="K355" s="19">
        <v>85.714285714285708</v>
      </c>
      <c r="L355" s="27">
        <v>0.93333333333333335</v>
      </c>
      <c r="M355" s="27">
        <v>0.95267175572519081</v>
      </c>
      <c r="N355" s="31">
        <v>0.84880772637172619</v>
      </c>
      <c r="O355" s="31">
        <v>0.86329686050324372</v>
      </c>
      <c r="P355" s="32">
        <v>11839.61</v>
      </c>
      <c r="Q355" s="32">
        <v>18.075740458015268</v>
      </c>
      <c r="R355" s="32">
        <v>8723.6499999999978</v>
      </c>
      <c r="S355" s="32">
        <v>13.318549618320608</v>
      </c>
      <c r="T355" s="33" t="s">
        <v>1191</v>
      </c>
      <c r="U355" s="34" t="s">
        <v>1194</v>
      </c>
    </row>
    <row r="356" spans="1:21">
      <c r="A356" s="35">
        <v>0.9025875190258752</v>
      </c>
      <c r="B356" s="35">
        <v>5.9021922428330521E-2</v>
      </c>
      <c r="C356" s="35">
        <v>1.3490725126475547E-2</v>
      </c>
      <c r="D356" s="35">
        <v>0.94097807757166951</v>
      </c>
      <c r="E356" s="36">
        <v>0.43333333333333335</v>
      </c>
      <c r="F356" s="36">
        <v>52.173913043478258</v>
      </c>
      <c r="G356" s="36">
        <v>11.365833333333333</v>
      </c>
      <c r="H356" s="37">
        <v>11.246666666666666</v>
      </c>
      <c r="I356" s="20">
        <v>11.68</v>
      </c>
      <c r="J356" s="38">
        <v>0.96289954337899542</v>
      </c>
      <c r="K356" s="20">
        <v>56.25</v>
      </c>
      <c r="L356" s="35">
        <v>0.92753623188405787</v>
      </c>
      <c r="M356" s="35">
        <v>0.94097807757166951</v>
      </c>
      <c r="N356" s="39">
        <v>0.84041030606228906</v>
      </c>
      <c r="O356" s="39">
        <v>0.86331918582548017</v>
      </c>
      <c r="P356" s="40">
        <v>19451.54</v>
      </c>
      <c r="Q356" s="40">
        <v>32.801922428330528</v>
      </c>
      <c r="R356" s="40">
        <v>10419.379999999997</v>
      </c>
      <c r="S356" s="40">
        <v>17.570623946037095</v>
      </c>
      <c r="T356" s="41" t="s">
        <v>1191</v>
      </c>
      <c r="U356" s="42" t="s">
        <v>1194</v>
      </c>
    </row>
    <row r="357" spans="1:21">
      <c r="A357" s="27">
        <v>0.83090909090909093</v>
      </c>
      <c r="B357" s="27">
        <v>7.0021881838074396E-2</v>
      </c>
      <c r="C357" s="27">
        <v>1.3129102844638949E-2</v>
      </c>
      <c r="D357" s="27">
        <v>0.92997811816192555</v>
      </c>
      <c r="E357" s="28">
        <v>0.13333333333333333</v>
      </c>
      <c r="F357" s="28">
        <v>52.941176470588232</v>
      </c>
      <c r="G357" s="28">
        <v>8.6322222222222216</v>
      </c>
      <c r="H357" s="29">
        <v>9.6444444444444457</v>
      </c>
      <c r="I357" s="19">
        <v>9.7777777777777786</v>
      </c>
      <c r="J357" s="30">
        <v>0.98636363636363644</v>
      </c>
      <c r="K357" s="19">
        <v>56.25</v>
      </c>
      <c r="L357" s="27">
        <v>0.94117647058823528</v>
      </c>
      <c r="M357" s="27">
        <v>0.92997811816192555</v>
      </c>
      <c r="N357" s="31">
        <v>0.86333797493534914</v>
      </c>
      <c r="O357" s="31">
        <v>0.86335453903499138</v>
      </c>
      <c r="P357" s="32">
        <v>14429.88</v>
      </c>
      <c r="Q357" s="32">
        <v>31.575229759299781</v>
      </c>
      <c r="R357" s="32">
        <v>7646.840000000002</v>
      </c>
      <c r="S357" s="32">
        <v>16.732691466083157</v>
      </c>
      <c r="T357" s="33" t="s">
        <v>1191</v>
      </c>
      <c r="U357" s="34" t="s">
        <v>1192</v>
      </c>
    </row>
    <row r="358" spans="1:21">
      <c r="A358" s="35">
        <v>0.95765027322404372</v>
      </c>
      <c r="B358" s="35">
        <v>8.4165477888730383E-2</v>
      </c>
      <c r="C358" s="35">
        <v>1.8544935805991442E-2</v>
      </c>
      <c r="D358" s="35">
        <v>0.91583452211126959</v>
      </c>
      <c r="E358" s="36">
        <v>0.68333333333333335</v>
      </c>
      <c r="F358" s="36">
        <v>73.469387755102048</v>
      </c>
      <c r="G358" s="36">
        <v>9.5413888888888891</v>
      </c>
      <c r="H358" s="37">
        <v>8.4666666666666668</v>
      </c>
      <c r="I358" s="20">
        <v>9.15</v>
      </c>
      <c r="J358" s="38">
        <v>0.92531876138433511</v>
      </c>
      <c r="K358" s="20">
        <v>80</v>
      </c>
      <c r="L358" s="35">
        <v>0.91836734693877564</v>
      </c>
      <c r="M358" s="35">
        <v>0.91583452211126959</v>
      </c>
      <c r="N358" s="39">
        <v>0.77826018272419706</v>
      </c>
      <c r="O358" s="39">
        <v>0.86335456463638183</v>
      </c>
      <c r="P358" s="40">
        <v>14629.34</v>
      </c>
      <c r="Q358" s="40">
        <v>20.869243937232525</v>
      </c>
      <c r="R358" s="40">
        <v>8011.84</v>
      </c>
      <c r="S358" s="40">
        <v>11.429158345221113</v>
      </c>
      <c r="T358" s="41" t="s">
        <v>1193</v>
      </c>
      <c r="U358" s="42" t="s">
        <v>1194</v>
      </c>
    </row>
    <row r="359" spans="1:21">
      <c r="A359" s="27">
        <v>1.1193595342066958</v>
      </c>
      <c r="B359" s="27">
        <v>3.6410923276983094E-2</v>
      </c>
      <c r="C359" s="27">
        <v>1.0403120936280884E-2</v>
      </c>
      <c r="D359" s="27">
        <v>0.96358907672301686</v>
      </c>
      <c r="E359" s="28">
        <v>0</v>
      </c>
      <c r="F359" s="28">
        <v>60</v>
      </c>
      <c r="G359" s="28">
        <v>12.816666666666666</v>
      </c>
      <c r="H359" s="29">
        <v>10.8775</v>
      </c>
      <c r="I359" s="19">
        <v>10.8775</v>
      </c>
      <c r="J359" s="30">
        <v>1</v>
      </c>
      <c r="K359" s="19">
        <v>63.157894736842103</v>
      </c>
      <c r="L359" s="27">
        <v>0.95000000000000007</v>
      </c>
      <c r="M359" s="27">
        <v>0.96358907672301686</v>
      </c>
      <c r="N359" s="31">
        <v>0.91540962288686611</v>
      </c>
      <c r="O359" s="31">
        <v>0.86348628968578156</v>
      </c>
      <c r="P359" s="32">
        <v>20188.38</v>
      </c>
      <c r="Q359" s="32">
        <v>26.252769830949287</v>
      </c>
      <c r="R359" s="32">
        <v>13335.069999999996</v>
      </c>
      <c r="S359" s="32">
        <v>17.340793237971386</v>
      </c>
      <c r="T359" s="33" t="s">
        <v>1193</v>
      </c>
      <c r="U359" s="34" t="s">
        <v>1192</v>
      </c>
    </row>
    <row r="360" spans="1:21">
      <c r="A360" s="35">
        <v>0.85388127853881279</v>
      </c>
      <c r="B360" s="35">
        <v>0.11363636363636363</v>
      </c>
      <c r="C360" s="35">
        <v>4.2780748663101602E-2</v>
      </c>
      <c r="D360" s="35">
        <v>0.88636363636363635</v>
      </c>
      <c r="E360" s="36">
        <v>0.48333333333333334</v>
      </c>
      <c r="F360" s="36">
        <v>73.469387755102048</v>
      </c>
      <c r="G360" s="36">
        <v>10.181111111111111</v>
      </c>
      <c r="H360" s="37">
        <v>10.466666666666667</v>
      </c>
      <c r="I360" s="20">
        <v>10.95</v>
      </c>
      <c r="J360" s="38">
        <v>0.95585996955859975</v>
      </c>
      <c r="K360" s="20">
        <v>80</v>
      </c>
      <c r="L360" s="35">
        <v>0.91836734693877564</v>
      </c>
      <c r="M360" s="35">
        <v>0.88636363636363635</v>
      </c>
      <c r="N360" s="39">
        <v>0.77807710880117942</v>
      </c>
      <c r="O360" s="39">
        <v>0.86340578839399684</v>
      </c>
      <c r="P360" s="40">
        <v>14531.6</v>
      </c>
      <c r="Q360" s="40">
        <v>19.427272727272729</v>
      </c>
      <c r="R360" s="40">
        <v>9117.3000000000011</v>
      </c>
      <c r="S360" s="40">
        <v>12.18890374331551</v>
      </c>
      <c r="T360" s="41" t="s">
        <v>1193</v>
      </c>
      <c r="U360" s="42" t="s">
        <v>1194</v>
      </c>
    </row>
    <row r="361" spans="1:21">
      <c r="A361" s="27">
        <v>0.79639889196675895</v>
      </c>
      <c r="B361" s="27">
        <v>9.2173913043478259E-2</v>
      </c>
      <c r="C361" s="27">
        <v>2.4347826086956521E-2</v>
      </c>
      <c r="D361" s="27">
        <v>0.90782608695652178</v>
      </c>
      <c r="E361" s="28">
        <v>0.25</v>
      </c>
      <c r="F361" s="28">
        <v>83.720930232558146</v>
      </c>
      <c r="G361" s="28">
        <v>6.8680555555555554</v>
      </c>
      <c r="H361" s="29">
        <v>8.1733333333333338</v>
      </c>
      <c r="I361" s="19">
        <v>8.4233333333333338</v>
      </c>
      <c r="J361" s="30">
        <v>0.97032053818757424</v>
      </c>
      <c r="K361" s="19">
        <v>85.714285714285708</v>
      </c>
      <c r="L361" s="27">
        <v>0.97674418604651181</v>
      </c>
      <c r="M361" s="27">
        <v>0.90782608695652178</v>
      </c>
      <c r="N361" s="31">
        <v>0.86039666245599122</v>
      </c>
      <c r="O361" s="31">
        <v>0.86353828634367513</v>
      </c>
      <c r="P361" s="32">
        <v>11205.83</v>
      </c>
      <c r="Q361" s="32">
        <v>19.488399999999999</v>
      </c>
      <c r="R361" s="32">
        <v>5945.3799999999992</v>
      </c>
      <c r="S361" s="32">
        <v>10.339791304347825</v>
      </c>
      <c r="T361" s="33" t="s">
        <v>1191</v>
      </c>
      <c r="U361" s="34" t="s">
        <v>1192</v>
      </c>
    </row>
    <row r="362" spans="1:21">
      <c r="A362" s="35">
        <v>1.004594180704441</v>
      </c>
      <c r="B362" s="35">
        <v>8.8414634146341459E-2</v>
      </c>
      <c r="C362" s="35">
        <v>3.3536585365853661E-2</v>
      </c>
      <c r="D362" s="35">
        <v>0.91158536585365857</v>
      </c>
      <c r="E362" s="36">
        <v>0.8</v>
      </c>
      <c r="F362" s="36">
        <v>58.064516129032256</v>
      </c>
      <c r="G362" s="36">
        <v>11.297777777777778</v>
      </c>
      <c r="H362" s="37">
        <v>9.5391666666666666</v>
      </c>
      <c r="I362" s="20">
        <v>10.339166666666667</v>
      </c>
      <c r="J362" s="38">
        <v>0.92262432497783498</v>
      </c>
      <c r="K362" s="20">
        <v>63.157894736842103</v>
      </c>
      <c r="L362" s="35">
        <v>0.91935483870967738</v>
      </c>
      <c r="M362" s="35">
        <v>0.91158536585365857</v>
      </c>
      <c r="N362" s="39">
        <v>0.77322415276343626</v>
      </c>
      <c r="O362" s="39">
        <v>0.86354317222841492</v>
      </c>
      <c r="P362" s="40">
        <v>18152.72</v>
      </c>
      <c r="Q362" s="40">
        <v>27.671829268292683</v>
      </c>
      <c r="R362" s="40">
        <v>9733.41</v>
      </c>
      <c r="S362" s="40">
        <v>14.837515243902439</v>
      </c>
      <c r="T362" s="41" t="s">
        <v>1193</v>
      </c>
      <c r="U362" s="42" t="s">
        <v>1194</v>
      </c>
    </row>
    <row r="363" spans="1:21">
      <c r="A363" s="27">
        <v>0.94694533762057875</v>
      </c>
      <c r="B363" s="27">
        <v>9.8471986417657045E-2</v>
      </c>
      <c r="C363" s="27">
        <v>3.0560271646859084E-2</v>
      </c>
      <c r="D363" s="27">
        <v>0.90152801358234291</v>
      </c>
      <c r="E363" s="28">
        <v>0.4</v>
      </c>
      <c r="F363" s="28">
        <v>61.016949152542374</v>
      </c>
      <c r="G363" s="28">
        <v>9.6530555555555555</v>
      </c>
      <c r="H363" s="29">
        <v>9.4483333333333324</v>
      </c>
      <c r="I363" s="19">
        <v>9.8483333333333327</v>
      </c>
      <c r="J363" s="30">
        <v>0.95938399052293111</v>
      </c>
      <c r="K363" s="19">
        <v>63.157894736842103</v>
      </c>
      <c r="L363" s="27">
        <v>0.96610169491525433</v>
      </c>
      <c r="M363" s="27">
        <v>0.90152801358234291</v>
      </c>
      <c r="N363" s="31">
        <v>0.83559250787481099</v>
      </c>
      <c r="O363" s="31">
        <v>0.86368385605935727</v>
      </c>
      <c r="P363" s="32">
        <v>15544.5</v>
      </c>
      <c r="Q363" s="32">
        <v>26.391341256366722</v>
      </c>
      <c r="R363" s="32">
        <v>9303.2599999999984</v>
      </c>
      <c r="S363" s="32">
        <v>15.795008488964344</v>
      </c>
      <c r="T363" s="33" t="s">
        <v>1191</v>
      </c>
      <c r="U363" s="34" t="s">
        <v>1194</v>
      </c>
    </row>
    <row r="364" spans="1:21">
      <c r="A364" s="35">
        <v>0.90517241379310343</v>
      </c>
      <c r="B364" s="35">
        <v>5.4761904761904762E-2</v>
      </c>
      <c r="C364" s="35">
        <v>1.4285714285714285E-2</v>
      </c>
      <c r="D364" s="35">
        <v>0.94523809523809521</v>
      </c>
      <c r="E364" s="36">
        <v>0.21666666666666667</v>
      </c>
      <c r="F364" s="36">
        <v>85.714285714285708</v>
      </c>
      <c r="G364" s="36">
        <v>9.8000000000000007</v>
      </c>
      <c r="H364" s="37">
        <v>10.61</v>
      </c>
      <c r="I364" s="20">
        <v>10.826666666666666</v>
      </c>
      <c r="J364" s="38">
        <v>0.97998768472906406</v>
      </c>
      <c r="K364" s="20">
        <v>85.714285714285708</v>
      </c>
      <c r="L364" s="35">
        <v>1</v>
      </c>
      <c r="M364" s="35">
        <v>0.94523809523809521</v>
      </c>
      <c r="N364" s="39">
        <v>0.92632169247009144</v>
      </c>
      <c r="O364" s="39">
        <v>0.86372768031549574</v>
      </c>
      <c r="P364" s="40">
        <v>14803.41</v>
      </c>
      <c r="Q364" s="40">
        <v>17.623107142857144</v>
      </c>
      <c r="R364" s="40">
        <v>10952.670000000002</v>
      </c>
      <c r="S364" s="40">
        <v>13.038892857142859</v>
      </c>
      <c r="T364" s="41" t="s">
        <v>1191</v>
      </c>
      <c r="U364" s="42" t="s">
        <v>1192</v>
      </c>
    </row>
    <row r="365" spans="1:21">
      <c r="A365" s="27">
        <v>0.9954614220877458</v>
      </c>
      <c r="B365" s="27">
        <v>4.5592705167173252E-2</v>
      </c>
      <c r="C365" s="27">
        <v>1.82370820668693E-2</v>
      </c>
      <c r="D365" s="27">
        <v>0.95440729483282671</v>
      </c>
      <c r="E365" s="28">
        <v>0.38333333333333336</v>
      </c>
      <c r="F365" s="28">
        <v>59.016393442622949</v>
      </c>
      <c r="G365" s="28">
        <v>11.149444444444445</v>
      </c>
      <c r="H365" s="29">
        <v>10.082500000000001</v>
      </c>
      <c r="I365" s="19">
        <v>10.465833333333334</v>
      </c>
      <c r="J365" s="30">
        <v>0.96337288000637</v>
      </c>
      <c r="K365" s="19">
        <v>63.157894736842103</v>
      </c>
      <c r="L365" s="27">
        <v>0.93442622950819676</v>
      </c>
      <c r="M365" s="27">
        <v>0.95440729483282671</v>
      </c>
      <c r="N365" s="31">
        <v>0.85915829420270118</v>
      </c>
      <c r="O365" s="31">
        <v>0.86362987717150408</v>
      </c>
      <c r="P365" s="32">
        <v>17571.830000000002</v>
      </c>
      <c r="Q365" s="32">
        <v>26.704908814589668</v>
      </c>
      <c r="R365" s="32">
        <v>11589.269999999997</v>
      </c>
      <c r="S365" s="32">
        <v>17.612872340425525</v>
      </c>
      <c r="T365" s="33" t="s">
        <v>1195</v>
      </c>
      <c r="U365" s="34" t="s">
        <v>1192</v>
      </c>
    </row>
    <row r="366" spans="1:21">
      <c r="A366" s="35">
        <v>1.0015847860538827</v>
      </c>
      <c r="B366" s="35">
        <v>4.9050632911392403E-2</v>
      </c>
      <c r="C366" s="35">
        <v>2.0569620253164556E-2</v>
      </c>
      <c r="D366" s="35">
        <v>0.95094936708860756</v>
      </c>
      <c r="E366" s="36">
        <v>0.21666666666666667</v>
      </c>
      <c r="F366" s="36">
        <v>55.384615384615387</v>
      </c>
      <c r="G366" s="36">
        <v>11.411111111111111</v>
      </c>
      <c r="H366" s="37">
        <v>11.001111111111111</v>
      </c>
      <c r="I366" s="20">
        <v>11.217777777777778</v>
      </c>
      <c r="J366" s="38">
        <v>0.98068541996830427</v>
      </c>
      <c r="K366" s="20">
        <v>56.25</v>
      </c>
      <c r="L366" s="35">
        <v>0.98461538461538467</v>
      </c>
      <c r="M366" s="35">
        <v>0.95094936708860756</v>
      </c>
      <c r="N366" s="39">
        <v>0.91823476128677839</v>
      </c>
      <c r="O366" s="39">
        <v>0.86363687495392771</v>
      </c>
      <c r="P366" s="40">
        <v>20588.400000000001</v>
      </c>
      <c r="Q366" s="40">
        <v>32.576582278481013</v>
      </c>
      <c r="R366" s="40">
        <v>9889.07</v>
      </c>
      <c r="S366" s="40">
        <v>15.647262658227847</v>
      </c>
      <c r="T366" s="41" t="s">
        <v>1191</v>
      </c>
      <c r="U366" s="42" t="s">
        <v>1192</v>
      </c>
    </row>
    <row r="367" spans="1:21">
      <c r="A367" s="27">
        <v>0.87614080834419816</v>
      </c>
      <c r="B367" s="27">
        <v>8.9285714285714288E-2</v>
      </c>
      <c r="C367" s="27">
        <v>2.6785714285714284E-2</v>
      </c>
      <c r="D367" s="27">
        <v>0.9107142857142857</v>
      </c>
      <c r="E367" s="28">
        <v>0.7</v>
      </c>
      <c r="F367" s="28">
        <v>83.720930232558146</v>
      </c>
      <c r="G367" s="28">
        <v>8.0266666666666673</v>
      </c>
      <c r="H367" s="29">
        <v>8.2483333333333348</v>
      </c>
      <c r="I367" s="19">
        <v>8.9483333333333341</v>
      </c>
      <c r="J367" s="30">
        <v>0.92177314211212524</v>
      </c>
      <c r="K367" s="19">
        <v>85.714285714285708</v>
      </c>
      <c r="L367" s="27">
        <v>0.97674418604651181</v>
      </c>
      <c r="M367" s="27">
        <v>0.9107142857142857</v>
      </c>
      <c r="N367" s="31">
        <v>0.81994936478578595</v>
      </c>
      <c r="O367" s="31">
        <v>0.86355129832958144</v>
      </c>
      <c r="P367" s="32">
        <v>13010.95</v>
      </c>
      <c r="Q367" s="32">
        <v>19.361532738095239</v>
      </c>
      <c r="R367" s="32">
        <v>6709.6899999999987</v>
      </c>
      <c r="S367" s="32">
        <v>9.9846577380952368</v>
      </c>
      <c r="T367" s="33" t="s">
        <v>1195</v>
      </c>
      <c r="U367" s="34" t="s">
        <v>1194</v>
      </c>
    </row>
    <row r="368" spans="1:21">
      <c r="A368" s="35">
        <v>0.96479999999999999</v>
      </c>
      <c r="B368" s="35">
        <v>4.809286898839138E-2</v>
      </c>
      <c r="C368" s="35">
        <v>9.9502487562189053E-3</v>
      </c>
      <c r="D368" s="35">
        <v>0.95190713101160862</v>
      </c>
      <c r="E368" s="36">
        <v>0</v>
      </c>
      <c r="F368" s="36">
        <v>53.731343283582092</v>
      </c>
      <c r="G368" s="36">
        <v>11.2225</v>
      </c>
      <c r="H368" s="37">
        <v>11.111111111111111</v>
      </c>
      <c r="I368" s="20">
        <v>11.111111111111111</v>
      </c>
      <c r="J368" s="38">
        <v>1</v>
      </c>
      <c r="K368" s="20">
        <v>56.25</v>
      </c>
      <c r="L368" s="35">
        <v>0.95522388059701502</v>
      </c>
      <c r="M368" s="35">
        <v>0.95190713101160862</v>
      </c>
      <c r="N368" s="39">
        <v>0.90928442365287998</v>
      </c>
      <c r="O368" s="39">
        <v>0.86361974720484647</v>
      </c>
      <c r="P368" s="40">
        <v>19707.990000000002</v>
      </c>
      <c r="Q368" s="40">
        <v>32.683233830845772</v>
      </c>
      <c r="R368" s="40">
        <v>9913.0799999999981</v>
      </c>
      <c r="S368" s="40">
        <v>16.439601990049749</v>
      </c>
      <c r="T368" s="41" t="s">
        <v>1195</v>
      </c>
      <c r="U368" s="42" t="s">
        <v>1192</v>
      </c>
    </row>
    <row r="369" spans="1:21">
      <c r="A369" s="27">
        <v>0.96197718631178708</v>
      </c>
      <c r="B369" s="27">
        <v>9.8814229249011856E-2</v>
      </c>
      <c r="C369" s="27">
        <v>3.9525691699604744E-2</v>
      </c>
      <c r="D369" s="27">
        <v>0.90118577075098816</v>
      </c>
      <c r="E369" s="28">
        <v>0.4</v>
      </c>
      <c r="F369" s="28">
        <v>50</v>
      </c>
      <c r="G369" s="28">
        <v>10.119999999999999</v>
      </c>
      <c r="H369" s="29">
        <v>8.9511111111111106</v>
      </c>
      <c r="I369" s="19">
        <v>9.3511111111111109</v>
      </c>
      <c r="J369" s="30">
        <v>0.9572243346007604</v>
      </c>
      <c r="K369" s="19">
        <v>56.25</v>
      </c>
      <c r="L369" s="27">
        <v>0.88888888888888884</v>
      </c>
      <c r="M369" s="27">
        <v>0.90118577075098816</v>
      </c>
      <c r="N369" s="31">
        <v>0.76678839978558933</v>
      </c>
      <c r="O369" s="31">
        <v>0.86354794739911067</v>
      </c>
      <c r="P369" s="32">
        <v>14755.93</v>
      </c>
      <c r="Q369" s="32">
        <v>29.161916996047431</v>
      </c>
      <c r="R369" s="32">
        <v>8397.1699999999983</v>
      </c>
      <c r="S369" s="32">
        <v>16.595197628458493</v>
      </c>
      <c r="T369" s="33" t="s">
        <v>1191</v>
      </c>
      <c r="U369" s="34" t="s">
        <v>1194</v>
      </c>
    </row>
    <row r="370" spans="1:21">
      <c r="A370" s="35">
        <v>0.99396681749622928</v>
      </c>
      <c r="B370" s="35">
        <v>4.4006069802731411E-2</v>
      </c>
      <c r="C370" s="35">
        <v>1.2139605462822459E-2</v>
      </c>
      <c r="D370" s="35">
        <v>0.95599393019726864</v>
      </c>
      <c r="E370" s="36">
        <v>0.56666666666666665</v>
      </c>
      <c r="F370" s="36">
        <v>76.59574468085107</v>
      </c>
      <c r="G370" s="36">
        <v>8.6036111111111104</v>
      </c>
      <c r="H370" s="37">
        <v>8.4574999999999996</v>
      </c>
      <c r="I370" s="20">
        <v>9.024166666666666</v>
      </c>
      <c r="J370" s="38">
        <v>0.93720565149136581</v>
      </c>
      <c r="K370" s="20">
        <v>73.469387755102048</v>
      </c>
      <c r="L370" s="35">
        <v>1.0425531914893618</v>
      </c>
      <c r="M370" s="35">
        <v>0.95599393019726864</v>
      </c>
      <c r="N370" s="39">
        <v>0.93408899562646386</v>
      </c>
      <c r="O370" s="39">
        <v>0.86370032463944713</v>
      </c>
      <c r="P370" s="40">
        <v>14561.37</v>
      </c>
      <c r="Q370" s="40">
        <v>22.096160849772385</v>
      </c>
      <c r="R370" s="40">
        <v>9603.1099999999988</v>
      </c>
      <c r="S370" s="40">
        <v>14.572245827010621</v>
      </c>
      <c r="T370" s="41" t="s">
        <v>1191</v>
      </c>
      <c r="U370" s="42" t="s">
        <v>1192</v>
      </c>
    </row>
    <row r="371" spans="1:21">
      <c r="A371" s="27">
        <v>0.87886597938144329</v>
      </c>
      <c r="B371" s="27">
        <v>3.9589442815249266E-2</v>
      </c>
      <c r="C371" s="27">
        <v>1.1730205278592375E-2</v>
      </c>
      <c r="D371" s="27">
        <v>0.96041055718475077</v>
      </c>
      <c r="E371" s="28">
        <v>0.46666666666666667</v>
      </c>
      <c r="F371" s="28">
        <v>78.260869565217391</v>
      </c>
      <c r="G371" s="28">
        <v>8.7144444444444442</v>
      </c>
      <c r="H371" s="29">
        <v>8.586666666666666</v>
      </c>
      <c r="I371" s="19">
        <v>9.0533333333333328</v>
      </c>
      <c r="J371" s="30">
        <v>0.94845360824742264</v>
      </c>
      <c r="K371" s="19">
        <v>85.714285714285708</v>
      </c>
      <c r="L371" s="27">
        <v>0.91304347826086962</v>
      </c>
      <c r="M371" s="27">
        <v>0.96041055718475077</v>
      </c>
      <c r="N371" s="31">
        <v>0.83169574024246462</v>
      </c>
      <c r="O371" s="31">
        <v>0.86358930149908897</v>
      </c>
      <c r="P371" s="32">
        <v>12941.49</v>
      </c>
      <c r="Q371" s="32">
        <v>18.975791788856306</v>
      </c>
      <c r="R371" s="32">
        <v>8498.6200000000008</v>
      </c>
      <c r="S371" s="32">
        <v>12.461319648093843</v>
      </c>
      <c r="T371" s="33" t="s">
        <v>1193</v>
      </c>
      <c r="U371" s="34" t="s">
        <v>1194</v>
      </c>
    </row>
    <row r="372" spans="1:21">
      <c r="A372" s="35">
        <v>0.7891963109354414</v>
      </c>
      <c r="B372" s="35">
        <v>6.3439065108514187E-2</v>
      </c>
      <c r="C372" s="35">
        <v>1.8363939899833055E-2</v>
      </c>
      <c r="D372" s="35">
        <v>0.93656093489148584</v>
      </c>
      <c r="E372" s="36">
        <v>0.76666666666666672</v>
      </c>
      <c r="F372" s="36">
        <v>72</v>
      </c>
      <c r="G372" s="36">
        <v>8.3194444444444446</v>
      </c>
      <c r="H372" s="37">
        <v>8.7208333333333332</v>
      </c>
      <c r="I372" s="20">
        <v>9.4875000000000007</v>
      </c>
      <c r="J372" s="38">
        <v>0.91919191919191912</v>
      </c>
      <c r="K372" s="20">
        <v>80</v>
      </c>
      <c r="L372" s="35">
        <v>0.9</v>
      </c>
      <c r="M372" s="35">
        <v>0.93656093489148584</v>
      </c>
      <c r="N372" s="39">
        <v>0.7747913188647747</v>
      </c>
      <c r="O372" s="39">
        <v>0.86363968627200616</v>
      </c>
      <c r="P372" s="40">
        <v>12174.81</v>
      </c>
      <c r="Q372" s="40">
        <v>20.325225375626044</v>
      </c>
      <c r="R372" s="40">
        <v>7091.2800000000007</v>
      </c>
      <c r="S372" s="40">
        <v>11.838530884808014</v>
      </c>
      <c r="T372" s="41" t="s">
        <v>1193</v>
      </c>
      <c r="U372" s="42" t="s">
        <v>1194</v>
      </c>
    </row>
    <row r="373" spans="1:21">
      <c r="A373" s="27">
        <v>0.95553145336225598</v>
      </c>
      <c r="B373" s="27">
        <v>0.13847900113507378</v>
      </c>
      <c r="C373" s="27">
        <v>5.3348467650397274E-2</v>
      </c>
      <c r="D373" s="27">
        <v>0.86152099886492617</v>
      </c>
      <c r="E373" s="28">
        <v>0.31666666666666665</v>
      </c>
      <c r="F373" s="28">
        <v>72</v>
      </c>
      <c r="G373" s="28">
        <v>12.236111111111111</v>
      </c>
      <c r="H373" s="29">
        <v>11.208333333333334</v>
      </c>
      <c r="I373" s="19">
        <v>11.525</v>
      </c>
      <c r="J373" s="30">
        <v>0.97252349963846707</v>
      </c>
      <c r="K373" s="19">
        <v>80</v>
      </c>
      <c r="L373" s="27">
        <v>0.9</v>
      </c>
      <c r="M373" s="27">
        <v>0.86152099886492617</v>
      </c>
      <c r="N373" s="31">
        <v>0.75406447514533126</v>
      </c>
      <c r="O373" s="31">
        <v>0.8637802691318277</v>
      </c>
      <c r="P373" s="32">
        <v>18494.3</v>
      </c>
      <c r="Q373" s="32">
        <v>20.99239500567537</v>
      </c>
      <c r="R373" s="32">
        <v>7952.869999999999</v>
      </c>
      <c r="S373" s="32">
        <v>9.0270942111237211</v>
      </c>
      <c r="T373" s="33" t="s">
        <v>1193</v>
      </c>
      <c r="U373" s="34" t="s">
        <v>1194</v>
      </c>
    </row>
    <row r="374" spans="1:21">
      <c r="A374" s="35">
        <v>0.93285371702637887</v>
      </c>
      <c r="B374" s="35">
        <v>5.0128534704370183E-2</v>
      </c>
      <c r="C374" s="35">
        <v>1.6709511568123392E-2</v>
      </c>
      <c r="D374" s="35">
        <v>0.94987146529562982</v>
      </c>
      <c r="E374" s="36">
        <v>0.51666666666666672</v>
      </c>
      <c r="F374" s="36">
        <v>69.230769230769226</v>
      </c>
      <c r="G374" s="36">
        <v>11.237777777777778</v>
      </c>
      <c r="H374" s="37">
        <v>10.834999999999999</v>
      </c>
      <c r="I374" s="20">
        <v>11.351666666666667</v>
      </c>
      <c r="J374" s="38">
        <v>0.9544853912788136</v>
      </c>
      <c r="K374" s="20">
        <v>73.469387755102048</v>
      </c>
      <c r="L374" s="35">
        <v>0.94230769230769218</v>
      </c>
      <c r="M374" s="35">
        <v>0.94987146529562982</v>
      </c>
      <c r="N374" s="39">
        <v>0.8543323735316668</v>
      </c>
      <c r="O374" s="39">
        <v>0.86395414519202807</v>
      </c>
      <c r="P374" s="40">
        <v>17098.099999999999</v>
      </c>
      <c r="Q374" s="40">
        <v>21.976992287917735</v>
      </c>
      <c r="R374" s="40">
        <v>11268.560000000001</v>
      </c>
      <c r="S374" s="40">
        <v>14.484010282776351</v>
      </c>
      <c r="T374" s="41" t="s">
        <v>1193</v>
      </c>
      <c r="U374" s="42" t="s">
        <v>1192</v>
      </c>
    </row>
    <row r="375" spans="1:21">
      <c r="A375" s="27">
        <v>0.78888888888888886</v>
      </c>
      <c r="B375" s="27">
        <v>6.8857589984350542E-2</v>
      </c>
      <c r="C375" s="27">
        <v>2.6604068857589983E-2</v>
      </c>
      <c r="D375" s="27">
        <v>0.93114241001564946</v>
      </c>
      <c r="E375" s="28">
        <v>0.7</v>
      </c>
      <c r="F375" s="28">
        <v>75</v>
      </c>
      <c r="G375" s="28">
        <v>8.52</v>
      </c>
      <c r="H375" s="29">
        <v>10.325000000000001</v>
      </c>
      <c r="I375" s="19">
        <v>11.025</v>
      </c>
      <c r="J375" s="30">
        <v>0.93650793650793662</v>
      </c>
      <c r="K375" s="19">
        <v>73.469387755102048</v>
      </c>
      <c r="L375" s="27">
        <v>1.0208333333333333</v>
      </c>
      <c r="M375" s="27">
        <v>0.93114241001564946</v>
      </c>
      <c r="N375" s="31">
        <v>0.89018938735292419</v>
      </c>
      <c r="O375" s="31">
        <v>0.86396941784545733</v>
      </c>
      <c r="P375" s="32">
        <v>13380.92</v>
      </c>
      <c r="Q375" s="32">
        <v>20.940406885759</v>
      </c>
      <c r="R375" s="32">
        <v>8959.76</v>
      </c>
      <c r="S375" s="32">
        <v>14.021533646322379</v>
      </c>
      <c r="T375" s="33" t="s">
        <v>1195</v>
      </c>
      <c r="U375" s="34" t="s">
        <v>1192</v>
      </c>
    </row>
    <row r="376" spans="1:21">
      <c r="A376" s="35">
        <v>0.97879858657243812</v>
      </c>
      <c r="B376" s="35">
        <v>3.7304452466907341E-2</v>
      </c>
      <c r="C376" s="35">
        <v>1.0830324909747292E-2</v>
      </c>
      <c r="D376" s="35">
        <v>0.96269554753309261</v>
      </c>
      <c r="E376" s="36">
        <v>0.4</v>
      </c>
      <c r="F376" s="36">
        <v>85.714285714285708</v>
      </c>
      <c r="G376" s="36">
        <v>9.6950000000000003</v>
      </c>
      <c r="H376" s="37">
        <v>9.504999999999999</v>
      </c>
      <c r="I376" s="20">
        <v>9.9049999999999994</v>
      </c>
      <c r="J376" s="38">
        <v>0.9596163553760727</v>
      </c>
      <c r="K376" s="20">
        <v>85.714285714285708</v>
      </c>
      <c r="L376" s="35">
        <v>1</v>
      </c>
      <c r="M376" s="35">
        <v>0.96269554753309261</v>
      </c>
      <c r="N376" s="39">
        <v>0.92381839266047905</v>
      </c>
      <c r="O376" s="39">
        <v>0.86392773267930845</v>
      </c>
      <c r="P376" s="40">
        <v>16208.18</v>
      </c>
      <c r="Q376" s="40">
        <v>19.504428399518652</v>
      </c>
      <c r="R376" s="40">
        <v>9044.91</v>
      </c>
      <c r="S376" s="40">
        <v>10.884368231046931</v>
      </c>
      <c r="T376" s="41" t="s">
        <v>1195</v>
      </c>
      <c r="U376" s="42" t="s">
        <v>1192</v>
      </c>
    </row>
    <row r="377" spans="1:21">
      <c r="A377" s="27">
        <v>1.0093896713615023</v>
      </c>
      <c r="B377" s="27">
        <v>5.4263565891472867E-2</v>
      </c>
      <c r="C377" s="27">
        <v>1.2403100775193798E-2</v>
      </c>
      <c r="D377" s="27">
        <v>0.94573643410852715</v>
      </c>
      <c r="E377" s="28">
        <v>0.35</v>
      </c>
      <c r="F377" s="28">
        <v>58.064516129032256</v>
      </c>
      <c r="G377" s="28">
        <v>11.108333333333333</v>
      </c>
      <c r="H377" s="29">
        <v>11.01</v>
      </c>
      <c r="I377" s="19">
        <v>11.36</v>
      </c>
      <c r="J377" s="30">
        <v>0.96919014084507049</v>
      </c>
      <c r="K377" s="19">
        <v>56.25</v>
      </c>
      <c r="L377" s="27">
        <v>1.032258064516129</v>
      </c>
      <c r="M377" s="27">
        <v>0.94573643410852715</v>
      </c>
      <c r="N377" s="31">
        <v>0.94616611899453751</v>
      </c>
      <c r="O377" s="31">
        <v>0.86383236538634489</v>
      </c>
      <c r="P377" s="32">
        <v>20216.02</v>
      </c>
      <c r="Q377" s="32">
        <v>31.342666666666666</v>
      </c>
      <c r="R377" s="32">
        <v>11528.329999999998</v>
      </c>
      <c r="S377" s="32">
        <v>17.873379844961239</v>
      </c>
      <c r="T377" s="33" t="s">
        <v>1191</v>
      </c>
      <c r="U377" s="34" t="s">
        <v>1192</v>
      </c>
    </row>
    <row r="378" spans="1:21">
      <c r="A378" s="35">
        <v>0.89957567185289955</v>
      </c>
      <c r="B378" s="35">
        <v>9.1194968553459113E-2</v>
      </c>
      <c r="C378" s="35">
        <v>1.7295597484276729E-2</v>
      </c>
      <c r="D378" s="35">
        <v>0.9088050314465409</v>
      </c>
      <c r="E378" s="36">
        <v>0.18333333333333332</v>
      </c>
      <c r="F378" s="36">
        <v>66.666666666666671</v>
      </c>
      <c r="G378" s="36">
        <v>9.5399999999999991</v>
      </c>
      <c r="H378" s="37">
        <v>9.4397222222222226</v>
      </c>
      <c r="I378" s="20">
        <v>9.6230555555555561</v>
      </c>
      <c r="J378" s="38">
        <v>0.98094853217100131</v>
      </c>
      <c r="K378" s="20">
        <v>73.469387755102048</v>
      </c>
      <c r="L378" s="35">
        <v>0.90740740740740744</v>
      </c>
      <c r="M378" s="35">
        <v>0.9088050314465409</v>
      </c>
      <c r="N378" s="39">
        <v>0.80894550221718797</v>
      </c>
      <c r="O378" s="39">
        <v>0.86370105158473698</v>
      </c>
      <c r="P378" s="40">
        <v>13505.03</v>
      </c>
      <c r="Q378" s="40">
        <v>21.23432389937107</v>
      </c>
      <c r="R378" s="40">
        <v>8633.8199999999979</v>
      </c>
      <c r="S378" s="40">
        <v>13.575188679245279</v>
      </c>
      <c r="T378" s="41" t="s">
        <v>1191</v>
      </c>
      <c r="U378" s="42" t="s">
        <v>1194</v>
      </c>
    </row>
    <row r="379" spans="1:21">
      <c r="A379" s="27">
        <v>0.8371531966224367</v>
      </c>
      <c r="B379" s="27">
        <v>4.3227665706051875E-2</v>
      </c>
      <c r="C379" s="27">
        <v>1.4409221902017291E-2</v>
      </c>
      <c r="D379" s="27">
        <v>0.95677233429394815</v>
      </c>
      <c r="E379" s="28">
        <v>1.0833333333333333</v>
      </c>
      <c r="F379" s="28">
        <v>73.469387755102048</v>
      </c>
      <c r="G379" s="28">
        <v>9.4461111111111116</v>
      </c>
      <c r="H379" s="29">
        <v>10.200277777777778</v>
      </c>
      <c r="I379" s="19">
        <v>11.283611111111112</v>
      </c>
      <c r="J379" s="30">
        <v>0.90399054676152724</v>
      </c>
      <c r="K379" s="19">
        <v>73.469387755102048</v>
      </c>
      <c r="L379" s="27">
        <v>1</v>
      </c>
      <c r="M379" s="27">
        <v>0.95677233429394815</v>
      </c>
      <c r="N379" s="31">
        <v>0.8649131456046889</v>
      </c>
      <c r="O379" s="31">
        <v>0.86378852051343935</v>
      </c>
      <c r="P379" s="32">
        <v>15420.55</v>
      </c>
      <c r="Q379" s="32">
        <v>22.219812680115272</v>
      </c>
      <c r="R379" s="32">
        <v>10486.14</v>
      </c>
      <c r="S379" s="32">
        <v>15.109711815561958</v>
      </c>
      <c r="T379" s="33" t="s">
        <v>1195</v>
      </c>
      <c r="U379" s="34" t="s">
        <v>1192</v>
      </c>
    </row>
    <row r="380" spans="1:21">
      <c r="A380" s="35">
        <v>0.99374217772215268</v>
      </c>
      <c r="B380" s="35">
        <v>4.0302267002518891E-2</v>
      </c>
      <c r="C380" s="35">
        <v>8.8161209068010078E-3</v>
      </c>
      <c r="D380" s="35">
        <v>0.95969773299748107</v>
      </c>
      <c r="E380" s="36">
        <v>0.31666666666666665</v>
      </c>
      <c r="F380" s="36">
        <v>83.720930232558146</v>
      </c>
      <c r="G380" s="36">
        <v>9.4838888888888881</v>
      </c>
      <c r="H380" s="37">
        <v>9.0050000000000008</v>
      </c>
      <c r="I380" s="20">
        <v>9.3216666666666672</v>
      </c>
      <c r="J380" s="38">
        <v>0.9660289647774003</v>
      </c>
      <c r="K380" s="20">
        <v>85.714285714285708</v>
      </c>
      <c r="L380" s="35">
        <v>0.97674418604651181</v>
      </c>
      <c r="M380" s="35">
        <v>0.95969773299748107</v>
      </c>
      <c r="N380" s="39">
        <v>0.90553543989033813</v>
      </c>
      <c r="O380" s="39">
        <v>0.86378672111329324</v>
      </c>
      <c r="P380" s="40">
        <v>14125.66</v>
      </c>
      <c r="Q380" s="40">
        <v>17.790503778337531</v>
      </c>
      <c r="R380" s="40">
        <v>10821.98</v>
      </c>
      <c r="S380" s="40">
        <v>13.62969773299748</v>
      </c>
      <c r="T380" s="41" t="s">
        <v>1195</v>
      </c>
      <c r="U380" s="42" t="s">
        <v>1192</v>
      </c>
    </row>
    <row r="381" spans="1:21">
      <c r="A381" s="27">
        <v>0.98962386511024647</v>
      </c>
      <c r="B381" s="27">
        <v>4.456094364351245E-2</v>
      </c>
      <c r="C381" s="27">
        <v>9.1743119266055051E-3</v>
      </c>
      <c r="D381" s="27">
        <v>0.95543905635648751</v>
      </c>
      <c r="E381" s="28">
        <v>0.75</v>
      </c>
      <c r="F381" s="28">
        <v>87.804878048780495</v>
      </c>
      <c r="G381" s="28">
        <v>8.6897222222222226</v>
      </c>
      <c r="H381" s="29">
        <v>8.2449999999999992</v>
      </c>
      <c r="I381" s="19">
        <v>8.9949999999999992</v>
      </c>
      <c r="J381" s="30">
        <v>0.9166203446359088</v>
      </c>
      <c r="K381" s="19">
        <v>85.714285714285708</v>
      </c>
      <c r="L381" s="27">
        <v>1.0243902439024393</v>
      </c>
      <c r="M381" s="27">
        <v>0.95543905635648751</v>
      </c>
      <c r="N381" s="31">
        <v>0.89713523997258127</v>
      </c>
      <c r="O381" s="31">
        <v>0.86371981611525317</v>
      </c>
      <c r="P381" s="32">
        <v>14858.42</v>
      </c>
      <c r="Q381" s="32">
        <v>19.473682830930539</v>
      </c>
      <c r="R381" s="32">
        <v>7782.8900000000012</v>
      </c>
      <c r="S381" s="32">
        <v>10.200380078636961</v>
      </c>
      <c r="T381" s="33" t="s">
        <v>1193</v>
      </c>
      <c r="U381" s="34" t="s">
        <v>1192</v>
      </c>
    </row>
    <row r="382" spans="1:21">
      <c r="A382" s="35">
        <v>0.9986893840104849</v>
      </c>
      <c r="B382" s="35">
        <v>2.6246719160104987E-2</v>
      </c>
      <c r="C382" s="35">
        <v>7.874015748031496E-3</v>
      </c>
      <c r="D382" s="35">
        <v>0.97375328083989499</v>
      </c>
      <c r="E382" s="36">
        <v>0.13333333333333333</v>
      </c>
      <c r="F382" s="36">
        <v>80</v>
      </c>
      <c r="G382" s="36">
        <v>9.5250000000000004</v>
      </c>
      <c r="H382" s="37">
        <v>9.4041666666666668</v>
      </c>
      <c r="I382" s="20">
        <v>9.5374999999999996</v>
      </c>
      <c r="J382" s="38">
        <v>0.98602009611183927</v>
      </c>
      <c r="K382" s="20">
        <v>80</v>
      </c>
      <c r="L382" s="35">
        <v>1</v>
      </c>
      <c r="M382" s="35">
        <v>0.97375328083989499</v>
      </c>
      <c r="N382" s="39">
        <v>0.96014030356297209</v>
      </c>
      <c r="O382" s="39">
        <v>0.86366617980087546</v>
      </c>
      <c r="P382" s="40">
        <v>15462.2</v>
      </c>
      <c r="Q382" s="40">
        <v>20.291601049868767</v>
      </c>
      <c r="R382" s="40">
        <v>10081.91</v>
      </c>
      <c r="S382" s="40">
        <v>13.230853018372704</v>
      </c>
      <c r="T382" s="41" t="s">
        <v>1191</v>
      </c>
      <c r="U382" s="42" t="s">
        <v>1192</v>
      </c>
    </row>
    <row r="383" spans="1:21">
      <c r="A383" s="27">
        <v>0.98240000000000005</v>
      </c>
      <c r="B383" s="27">
        <v>0.11400651465798045</v>
      </c>
      <c r="C383" s="27">
        <v>2.4429967426710098E-2</v>
      </c>
      <c r="D383" s="27">
        <v>0.88599348534201949</v>
      </c>
      <c r="E383" s="28">
        <v>0.4</v>
      </c>
      <c r="F383" s="28">
        <v>49.315068493150683</v>
      </c>
      <c r="G383" s="28">
        <v>12.450555555555555</v>
      </c>
      <c r="H383" s="29">
        <v>10.71111111111111</v>
      </c>
      <c r="I383" s="19">
        <v>11.111111111111111</v>
      </c>
      <c r="J383" s="30">
        <v>0.96399999999999997</v>
      </c>
      <c r="K383" s="19">
        <v>56.25</v>
      </c>
      <c r="L383" s="27">
        <v>0.87671232876712324</v>
      </c>
      <c r="M383" s="27">
        <v>0.88599348534201949</v>
      </c>
      <c r="N383" s="31">
        <v>0.74879800098166072</v>
      </c>
      <c r="O383" s="31">
        <v>0.86351107670801031</v>
      </c>
      <c r="P383" s="32">
        <v>18306.21</v>
      </c>
      <c r="Q383" s="32">
        <v>29.814674267100976</v>
      </c>
      <c r="R383" s="32">
        <v>10299.450000000001</v>
      </c>
      <c r="S383" s="32">
        <v>16.774348534201955</v>
      </c>
      <c r="T383" s="33" t="s">
        <v>1193</v>
      </c>
      <c r="U383" s="34" t="s">
        <v>1194</v>
      </c>
    </row>
    <row r="384" spans="1:21">
      <c r="A384" s="35">
        <v>0.81134564643799467</v>
      </c>
      <c r="B384" s="35">
        <v>7.8048780487804878E-2</v>
      </c>
      <c r="C384" s="35">
        <v>1.6260162601626018E-2</v>
      </c>
      <c r="D384" s="35">
        <v>0.92195121951219516</v>
      </c>
      <c r="E384" s="36">
        <v>0.83333333333333337</v>
      </c>
      <c r="F384" s="36">
        <v>58.064516129032256</v>
      </c>
      <c r="G384" s="36">
        <v>10.591666666666667</v>
      </c>
      <c r="H384" s="37">
        <v>11.168333333333333</v>
      </c>
      <c r="I384" s="20">
        <v>12.001666666666667</v>
      </c>
      <c r="J384" s="38">
        <v>0.93056519927787806</v>
      </c>
      <c r="K384" s="20">
        <v>63.157894736842103</v>
      </c>
      <c r="L384" s="35">
        <v>0.91935483870967738</v>
      </c>
      <c r="M384" s="35">
        <v>0.92195121951219516</v>
      </c>
      <c r="N384" s="39">
        <v>0.78874735576873178</v>
      </c>
      <c r="O384" s="39">
        <v>0.86369579985732814</v>
      </c>
      <c r="P384" s="40">
        <v>17879.23</v>
      </c>
      <c r="Q384" s="40">
        <v>29.071918699186991</v>
      </c>
      <c r="R384" s="40">
        <v>8089.2400000000016</v>
      </c>
      <c r="S384" s="40">
        <v>13.153235772357727</v>
      </c>
      <c r="T384" s="41" t="s">
        <v>1193</v>
      </c>
      <c r="U384" s="42" t="s">
        <v>1194</v>
      </c>
    </row>
    <row r="385" spans="1:21">
      <c r="A385" s="27">
        <v>0.81</v>
      </c>
      <c r="B385" s="27">
        <v>6.035665294924554E-2</v>
      </c>
      <c r="C385" s="27">
        <v>1.7832647462277092E-2</v>
      </c>
      <c r="D385" s="27">
        <v>0.93964334705075447</v>
      </c>
      <c r="E385" s="28">
        <v>0.55000000000000004</v>
      </c>
      <c r="F385" s="28">
        <v>78.260869565217391</v>
      </c>
      <c r="G385" s="28">
        <v>9.3149999999999995</v>
      </c>
      <c r="H385" s="29">
        <v>9.9499999999999993</v>
      </c>
      <c r="I385" s="19">
        <v>10.5</v>
      </c>
      <c r="J385" s="30">
        <v>0.94761904761904758</v>
      </c>
      <c r="K385" s="19">
        <v>85.714285714285708</v>
      </c>
      <c r="L385" s="27">
        <v>0.91304347826086962</v>
      </c>
      <c r="M385" s="27">
        <v>0.93964334705075447</v>
      </c>
      <c r="N385" s="31">
        <v>0.81299576549173969</v>
      </c>
      <c r="O385" s="31">
        <v>0.86381668444456761</v>
      </c>
      <c r="P385" s="32">
        <v>14006.65</v>
      </c>
      <c r="Q385" s="32">
        <v>19.213511659807956</v>
      </c>
      <c r="R385" s="32">
        <v>7810.5500000000011</v>
      </c>
      <c r="S385" s="32">
        <v>10.714060356652951</v>
      </c>
      <c r="T385" s="33" t="s">
        <v>1195</v>
      </c>
      <c r="U385" s="34" t="s">
        <v>1194</v>
      </c>
    </row>
    <row r="386" spans="1:21">
      <c r="A386" s="35">
        <v>0.94143646408839776</v>
      </c>
      <c r="B386" s="35">
        <v>4.1079812206572773E-2</v>
      </c>
      <c r="C386" s="35">
        <v>1.0563380281690141E-2</v>
      </c>
      <c r="D386" s="35">
        <v>0.95892018779342725</v>
      </c>
      <c r="E386" s="36">
        <v>0.9</v>
      </c>
      <c r="F386" s="36">
        <v>85.714285714285708</v>
      </c>
      <c r="G386" s="36">
        <v>9.94</v>
      </c>
      <c r="H386" s="37">
        <v>9.6583333333333332</v>
      </c>
      <c r="I386" s="20">
        <v>10.558333333333334</v>
      </c>
      <c r="J386" s="38">
        <v>0.91475927387529599</v>
      </c>
      <c r="K386" s="20">
        <v>85.714285714285708</v>
      </c>
      <c r="L386" s="35">
        <v>1</v>
      </c>
      <c r="M386" s="35">
        <v>0.95892018779342725</v>
      </c>
      <c r="N386" s="39">
        <v>0.87718113469027792</v>
      </c>
      <c r="O386" s="39">
        <v>0.86389878609069515</v>
      </c>
      <c r="P386" s="40">
        <v>16654.419999999998</v>
      </c>
      <c r="Q386" s="40">
        <v>19.547441314553989</v>
      </c>
      <c r="R386" s="40">
        <v>10003.810000000001</v>
      </c>
      <c r="S386" s="40">
        <v>11.741561032863851</v>
      </c>
      <c r="T386" s="41" t="s">
        <v>1195</v>
      </c>
      <c r="U386" s="42" t="s">
        <v>1192</v>
      </c>
    </row>
    <row r="387" spans="1:21">
      <c r="A387" s="27">
        <v>1.0143369175627239</v>
      </c>
      <c r="B387" s="27">
        <v>3.6513545347467612E-2</v>
      </c>
      <c r="C387" s="27">
        <v>7.0671378091872791E-3</v>
      </c>
      <c r="D387" s="27">
        <v>0.96348645465253235</v>
      </c>
      <c r="E387" s="28">
        <v>0</v>
      </c>
      <c r="F387" s="28">
        <v>75</v>
      </c>
      <c r="G387" s="28">
        <v>11.32</v>
      </c>
      <c r="H387" s="29">
        <v>11.3925</v>
      </c>
      <c r="I387" s="19">
        <v>11.3925</v>
      </c>
      <c r="J387" s="30">
        <v>1</v>
      </c>
      <c r="K387" s="19">
        <v>73.469387755102048</v>
      </c>
      <c r="L387" s="27">
        <v>1.0208333333333333</v>
      </c>
      <c r="M387" s="27">
        <v>0.96348645465253235</v>
      </c>
      <c r="N387" s="31">
        <v>0.98355908912446</v>
      </c>
      <c r="O387" s="31">
        <v>0.86387729361723287</v>
      </c>
      <c r="P387" s="32">
        <v>17892.89</v>
      </c>
      <c r="Q387" s="32">
        <v>21.075253239104828</v>
      </c>
      <c r="R387" s="32">
        <v>13653.84</v>
      </c>
      <c r="S387" s="32">
        <v>16.08226148409894</v>
      </c>
      <c r="T387" s="33" t="s">
        <v>1191</v>
      </c>
      <c r="U387" s="34" t="s">
        <v>1192</v>
      </c>
    </row>
    <row r="388" spans="1:21">
      <c r="A388" s="35">
        <v>0.91514360313315923</v>
      </c>
      <c r="B388" s="35">
        <v>4.2796005706134094E-2</v>
      </c>
      <c r="C388" s="35">
        <v>1.7118402282453638E-2</v>
      </c>
      <c r="D388" s="35">
        <v>0.95720399429386593</v>
      </c>
      <c r="E388" s="36">
        <v>0.7</v>
      </c>
      <c r="F388" s="36">
        <v>75</v>
      </c>
      <c r="G388" s="36">
        <v>9.3466666666666658</v>
      </c>
      <c r="H388" s="37">
        <v>9.7261111111111127</v>
      </c>
      <c r="I388" s="20">
        <v>10.426111111111112</v>
      </c>
      <c r="J388" s="38">
        <v>0.9328608728086536</v>
      </c>
      <c r="K388" s="20">
        <v>73.469387755102048</v>
      </c>
      <c r="L388" s="35">
        <v>1.0208333333333333</v>
      </c>
      <c r="M388" s="35">
        <v>0.95720399429386593</v>
      </c>
      <c r="N388" s="39">
        <v>0.91154103177234069</v>
      </c>
      <c r="O388" s="39">
        <v>0.8636833198805921</v>
      </c>
      <c r="P388" s="40">
        <v>14974.25</v>
      </c>
      <c r="Q388" s="40">
        <v>21.361269614835948</v>
      </c>
      <c r="R388" s="40">
        <v>10106.57</v>
      </c>
      <c r="S388" s="40">
        <v>14.417360912981454</v>
      </c>
      <c r="T388" s="41" t="s">
        <v>1193</v>
      </c>
      <c r="U388" s="42" t="s">
        <v>1192</v>
      </c>
    </row>
    <row r="389" spans="1:21">
      <c r="A389" s="27">
        <v>1.0615942028985508</v>
      </c>
      <c r="B389" s="27">
        <v>5.4607508532423209E-2</v>
      </c>
      <c r="C389" s="27">
        <v>2.0477815699658702E-2</v>
      </c>
      <c r="D389" s="27">
        <v>0.94539249146757676</v>
      </c>
      <c r="E389" s="28">
        <v>0.5</v>
      </c>
      <c r="F389" s="28">
        <v>54.545454545454547</v>
      </c>
      <c r="G389" s="28">
        <v>10.743333333333334</v>
      </c>
      <c r="H389" s="29">
        <v>9.3133333333333326</v>
      </c>
      <c r="I389" s="19">
        <v>9.8133333333333326</v>
      </c>
      <c r="J389" s="30">
        <v>0.94904891304347827</v>
      </c>
      <c r="K389" s="19">
        <v>56.25</v>
      </c>
      <c r="L389" s="27">
        <v>0.96969696969696972</v>
      </c>
      <c r="M389" s="27">
        <v>0.94539249146757676</v>
      </c>
      <c r="N389" s="31">
        <v>0.87003511895929175</v>
      </c>
      <c r="O389" s="31">
        <v>0.8636056287898588</v>
      </c>
      <c r="P389" s="32">
        <v>18485.68</v>
      </c>
      <c r="Q389" s="32">
        <v>31.545529010238909</v>
      </c>
      <c r="R389" s="32">
        <v>9592.57</v>
      </c>
      <c r="S389" s="32">
        <v>16.36957337883959</v>
      </c>
      <c r="T389" s="33" t="s">
        <v>1191</v>
      </c>
      <c r="U389" s="34" t="s">
        <v>1192</v>
      </c>
    </row>
    <row r="390" spans="1:21">
      <c r="A390" s="35">
        <v>0.98083623693379796</v>
      </c>
      <c r="B390" s="35">
        <v>4.4404973357015987E-2</v>
      </c>
      <c r="C390" s="35">
        <v>1.4209591474245116E-2</v>
      </c>
      <c r="D390" s="35">
        <v>0.95559502664298401</v>
      </c>
      <c r="E390" s="36">
        <v>0.33333333333333331</v>
      </c>
      <c r="F390" s="36">
        <v>60</v>
      </c>
      <c r="G390" s="36">
        <v>9.3833333333333329</v>
      </c>
      <c r="H390" s="37">
        <v>8.754999999999999</v>
      </c>
      <c r="I390" s="20">
        <v>9.0883333333333329</v>
      </c>
      <c r="J390" s="38">
        <v>0.96332294150009168</v>
      </c>
      <c r="K390" s="20">
        <v>63.157894736842103</v>
      </c>
      <c r="L390" s="35">
        <v>0.95000000000000007</v>
      </c>
      <c r="M390" s="35">
        <v>0.95559502664298401</v>
      </c>
      <c r="N390" s="39">
        <v>0.87451928135114898</v>
      </c>
      <c r="O390" s="39">
        <v>0.86359517433429867</v>
      </c>
      <c r="P390" s="40">
        <v>14638.42</v>
      </c>
      <c r="Q390" s="40">
        <v>26.000746003552397</v>
      </c>
      <c r="R390" s="40">
        <v>9379.7300000000014</v>
      </c>
      <c r="S390" s="40">
        <v>16.660266429840146</v>
      </c>
      <c r="T390" s="41" t="s">
        <v>1193</v>
      </c>
      <c r="U390" s="42" t="s">
        <v>1192</v>
      </c>
    </row>
    <row r="391" spans="1:21">
      <c r="A391" s="27">
        <v>1.0589812332439679</v>
      </c>
      <c r="B391" s="27">
        <v>5.5696202531645568E-2</v>
      </c>
      <c r="C391" s="27">
        <v>2.1518987341772152E-2</v>
      </c>
      <c r="D391" s="27">
        <v>0.94430379746835447</v>
      </c>
      <c r="E391" s="28">
        <v>0.55000000000000004</v>
      </c>
      <c r="F391" s="28">
        <v>81.818181818181813</v>
      </c>
      <c r="G391" s="28">
        <v>9.655555555555555</v>
      </c>
      <c r="H391" s="29">
        <v>8.7749999999999986</v>
      </c>
      <c r="I391" s="19">
        <v>9.3249999999999993</v>
      </c>
      <c r="J391" s="30">
        <v>0.94101876675603213</v>
      </c>
      <c r="K391" s="19">
        <v>80</v>
      </c>
      <c r="L391" s="27">
        <v>1.0227272727272727</v>
      </c>
      <c r="M391" s="27">
        <v>0.94430379746835447</v>
      </c>
      <c r="N391" s="31">
        <v>0.90880322209436126</v>
      </c>
      <c r="O391" s="31">
        <v>0.86357738262905959</v>
      </c>
      <c r="P391" s="32">
        <v>16123.3</v>
      </c>
      <c r="Q391" s="32">
        <v>20.409240506329112</v>
      </c>
      <c r="R391" s="32">
        <v>10328.940000000002</v>
      </c>
      <c r="S391" s="32">
        <v>13.074607594936712</v>
      </c>
      <c r="T391" s="33" t="s">
        <v>1195</v>
      </c>
      <c r="U391" s="34" t="s">
        <v>1192</v>
      </c>
    </row>
    <row r="392" spans="1:21">
      <c r="A392" s="35">
        <v>0.91803278688524592</v>
      </c>
      <c r="B392" s="35">
        <v>7.0153061224489791E-2</v>
      </c>
      <c r="C392" s="35">
        <v>2.9336734693877552E-2</v>
      </c>
      <c r="D392" s="35">
        <v>0.92984693877551017</v>
      </c>
      <c r="E392" s="36">
        <v>0.53333333333333333</v>
      </c>
      <c r="F392" s="36">
        <v>83.720930232558146</v>
      </c>
      <c r="G392" s="36">
        <v>9.3644444444444446</v>
      </c>
      <c r="H392" s="37">
        <v>10.141666666666667</v>
      </c>
      <c r="I392" s="20">
        <v>10.675000000000001</v>
      </c>
      <c r="J392" s="38">
        <v>0.95003903200624518</v>
      </c>
      <c r="K392" s="20">
        <v>80</v>
      </c>
      <c r="L392" s="35">
        <v>1.0465116279069768</v>
      </c>
      <c r="M392" s="35">
        <v>0.92984693877551017</v>
      </c>
      <c r="N392" s="39">
        <v>0.92447883379701212</v>
      </c>
      <c r="O392" s="39">
        <v>0.86350360475064969</v>
      </c>
      <c r="P392" s="40">
        <v>16201.03</v>
      </c>
      <c r="Q392" s="40">
        <v>20.664579081632652</v>
      </c>
      <c r="R392" s="40">
        <v>8571.3899999999976</v>
      </c>
      <c r="S392" s="40">
        <v>10.932895408163262</v>
      </c>
      <c r="T392" s="41" t="s">
        <v>1191</v>
      </c>
      <c r="U392" s="42" t="s">
        <v>1192</v>
      </c>
    </row>
    <row r="393" spans="1:21">
      <c r="A393" s="27">
        <v>0.84039900249376553</v>
      </c>
      <c r="B393" s="27">
        <v>3.4124629080118693E-2</v>
      </c>
      <c r="C393" s="27">
        <v>1.3353115727002967E-2</v>
      </c>
      <c r="D393" s="27">
        <v>0.96587537091988129</v>
      </c>
      <c r="E393" s="28">
        <v>0.2</v>
      </c>
      <c r="F393" s="28">
        <v>81.818181818181813</v>
      </c>
      <c r="G393" s="28">
        <v>8.2377777777777776</v>
      </c>
      <c r="H393" s="29">
        <v>9.1566666666666681</v>
      </c>
      <c r="I393" s="19">
        <v>9.3566666666666674</v>
      </c>
      <c r="J393" s="30">
        <v>0.97862486640541513</v>
      </c>
      <c r="K393" s="19">
        <v>85.714285714285708</v>
      </c>
      <c r="L393" s="27">
        <v>0.95454545454545459</v>
      </c>
      <c r="M393" s="27">
        <v>0.96587537091988129</v>
      </c>
      <c r="N393" s="31">
        <v>0.90226467147480649</v>
      </c>
      <c r="O393" s="31">
        <v>0.86340397202344976</v>
      </c>
      <c r="P393" s="32">
        <v>12451.43</v>
      </c>
      <c r="Q393" s="32">
        <v>18.473931750741841</v>
      </c>
      <c r="R393" s="32">
        <v>8266.869999999999</v>
      </c>
      <c r="S393" s="32">
        <v>12.265385756676556</v>
      </c>
      <c r="T393" s="33" t="s">
        <v>1195</v>
      </c>
      <c r="U393" s="34" t="s">
        <v>1192</v>
      </c>
    </row>
    <row r="394" spans="1:21">
      <c r="A394" s="35">
        <v>0.9788617886178862</v>
      </c>
      <c r="B394" s="35">
        <v>4.9833887043189369E-2</v>
      </c>
      <c r="C394" s="35">
        <v>1.8272425249169437E-2</v>
      </c>
      <c r="D394" s="35">
        <v>0.95016611295681064</v>
      </c>
      <c r="E394" s="36">
        <v>8.3333333333333329E-2</v>
      </c>
      <c r="F394" s="36">
        <v>57.142857142857146</v>
      </c>
      <c r="G394" s="36">
        <v>10.535</v>
      </c>
      <c r="H394" s="37">
        <v>9.6541666666666668</v>
      </c>
      <c r="I394" s="20">
        <v>9.7375000000000007</v>
      </c>
      <c r="J394" s="38">
        <v>0.99144201968335466</v>
      </c>
      <c r="K394" s="20">
        <v>63.157894736842103</v>
      </c>
      <c r="L394" s="35">
        <v>0.90476190476190488</v>
      </c>
      <c r="M394" s="35">
        <v>0.95016611295681064</v>
      </c>
      <c r="N394" s="39">
        <v>0.85231702815367039</v>
      </c>
      <c r="O394" s="39">
        <v>0.86334037022402021</v>
      </c>
      <c r="P394" s="40">
        <v>15868.75</v>
      </c>
      <c r="Q394" s="40">
        <v>26.360049833887043</v>
      </c>
      <c r="R394" s="40">
        <v>10553.970000000001</v>
      </c>
      <c r="S394" s="40">
        <v>17.53151162790698</v>
      </c>
      <c r="T394" s="41" t="s">
        <v>1195</v>
      </c>
      <c r="U394" s="42" t="s">
        <v>1192</v>
      </c>
    </row>
    <row r="395" spans="1:21">
      <c r="A395" s="27">
        <v>1.1063829787234043</v>
      </c>
      <c r="B395" s="27">
        <v>4.1497975708502027E-2</v>
      </c>
      <c r="C395" s="27">
        <v>1.7206477732793522E-2</v>
      </c>
      <c r="D395" s="27">
        <v>0.958502024291498</v>
      </c>
      <c r="E395" s="28">
        <v>0.36666666666666664</v>
      </c>
      <c r="F395" s="28">
        <v>67.924528301886795</v>
      </c>
      <c r="G395" s="28">
        <v>14.545555555555556</v>
      </c>
      <c r="H395" s="29">
        <v>11.788055555555555</v>
      </c>
      <c r="I395" s="19">
        <v>12.154722222222222</v>
      </c>
      <c r="J395" s="30">
        <v>0.96983339808487778</v>
      </c>
      <c r="K395" s="19">
        <v>73.469387755102048</v>
      </c>
      <c r="L395" s="27">
        <v>0.92452830188679236</v>
      </c>
      <c r="M395" s="27">
        <v>0.958502024291498</v>
      </c>
      <c r="N395" s="31">
        <v>0.85942974507930225</v>
      </c>
      <c r="O395" s="31">
        <v>0.86335844127659467</v>
      </c>
      <c r="P395" s="32">
        <v>21673.97</v>
      </c>
      <c r="Q395" s="32">
        <v>21.937216599190286</v>
      </c>
      <c r="R395" s="32">
        <v>13568.720000000001</v>
      </c>
      <c r="S395" s="32">
        <v>13.733522267206478</v>
      </c>
      <c r="T395" s="33" t="s">
        <v>1191</v>
      </c>
      <c r="U395" s="34" t="s">
        <v>1192</v>
      </c>
    </row>
    <row r="396" spans="1:21">
      <c r="A396" s="35">
        <v>1.0559139784946237</v>
      </c>
      <c r="B396" s="35">
        <v>5.4989816700610997E-2</v>
      </c>
      <c r="C396" s="35">
        <v>1.4256619144602852E-2</v>
      </c>
      <c r="D396" s="35">
        <v>0.94501018329938902</v>
      </c>
      <c r="E396" s="36">
        <v>0.2</v>
      </c>
      <c r="F396" s="36">
        <v>58.064516129032256</v>
      </c>
      <c r="G396" s="36">
        <v>8.4561111111111114</v>
      </c>
      <c r="H396" s="37">
        <v>8.0666666666666682</v>
      </c>
      <c r="I396" s="20">
        <v>8.2666666666666675</v>
      </c>
      <c r="J396" s="38">
        <v>0.97580645161290336</v>
      </c>
      <c r="K396" s="20">
        <v>56.25</v>
      </c>
      <c r="L396" s="35">
        <v>1.032258064516129</v>
      </c>
      <c r="M396" s="35">
        <v>0.94501018329938902</v>
      </c>
      <c r="N396" s="39">
        <v>0.95189371220999874</v>
      </c>
      <c r="O396" s="39">
        <v>0.86336489233767399</v>
      </c>
      <c r="P396" s="40">
        <v>14434.24</v>
      </c>
      <c r="Q396" s="40">
        <v>29.397637474541749</v>
      </c>
      <c r="R396" s="40">
        <v>10000.969999999999</v>
      </c>
      <c r="S396" s="40">
        <v>20.368574338085537</v>
      </c>
      <c r="T396" s="41" t="s">
        <v>1195</v>
      </c>
      <c r="U396" s="42" t="s">
        <v>1192</v>
      </c>
    </row>
    <row r="397" spans="1:21">
      <c r="A397" s="27">
        <v>0.80893854748603355</v>
      </c>
      <c r="B397" s="27">
        <v>0.10082872928176796</v>
      </c>
      <c r="C397" s="27">
        <v>3.1767955801104975E-2</v>
      </c>
      <c r="D397" s="27">
        <v>0.899171270718232</v>
      </c>
      <c r="E397" s="28">
        <v>0.56666666666666665</v>
      </c>
      <c r="F397" s="28">
        <v>81.818181818181813</v>
      </c>
      <c r="G397" s="28">
        <v>8.8488888888888884</v>
      </c>
      <c r="H397" s="29">
        <v>9.875</v>
      </c>
      <c r="I397" s="19">
        <v>10.441666666666666</v>
      </c>
      <c r="J397" s="30">
        <v>0.94573024740622513</v>
      </c>
      <c r="K397" s="19">
        <v>85.714285714285708</v>
      </c>
      <c r="L397" s="27">
        <v>0.95454545454545459</v>
      </c>
      <c r="M397" s="27">
        <v>0.899171270718232</v>
      </c>
      <c r="N397" s="31">
        <v>0.8117201288479724</v>
      </c>
      <c r="O397" s="31">
        <v>0.86321928572604167</v>
      </c>
      <c r="P397" s="32">
        <v>14026.91</v>
      </c>
      <c r="Q397" s="32">
        <v>19.374185082872927</v>
      </c>
      <c r="R397" s="32">
        <v>6903.2000000000007</v>
      </c>
      <c r="S397" s="32">
        <v>9.5348066298342555</v>
      </c>
      <c r="T397" s="33" t="s">
        <v>1195</v>
      </c>
      <c r="U397" s="34" t="s">
        <v>1194</v>
      </c>
    </row>
    <row r="398" spans="1:21">
      <c r="A398" s="35">
        <v>0.98628571428571432</v>
      </c>
      <c r="B398" s="35">
        <v>9.0382387022016217E-2</v>
      </c>
      <c r="C398" s="35">
        <v>1.8539976825028968E-2</v>
      </c>
      <c r="D398" s="35">
        <v>0.90961761297798382</v>
      </c>
      <c r="E398" s="36">
        <v>0.93333333333333335</v>
      </c>
      <c r="F398" s="36">
        <v>70.588235294117652</v>
      </c>
      <c r="G398" s="36">
        <v>12.225833333333334</v>
      </c>
      <c r="H398" s="37">
        <v>10.976388888888888</v>
      </c>
      <c r="I398" s="20">
        <v>11.909722222222221</v>
      </c>
      <c r="J398" s="38">
        <v>0.92163265306122444</v>
      </c>
      <c r="K398" s="20">
        <v>73.469387755102048</v>
      </c>
      <c r="L398" s="35">
        <v>0.96078431372549022</v>
      </c>
      <c r="M398" s="35">
        <v>0.90961761297798382</v>
      </c>
      <c r="N398" s="39">
        <v>0.80545747847226956</v>
      </c>
      <c r="O398" s="39">
        <v>0.86330412782962995</v>
      </c>
      <c r="P398" s="40">
        <v>18068.849999999999</v>
      </c>
      <c r="Q398" s="40">
        <v>20.937253765932791</v>
      </c>
      <c r="R398" s="40">
        <v>11618.280000000002</v>
      </c>
      <c r="S398" s="40">
        <v>13.4626651216686</v>
      </c>
      <c r="T398" s="41" t="s">
        <v>1193</v>
      </c>
      <c r="U398" s="42" t="s">
        <v>1194</v>
      </c>
    </row>
    <row r="399" spans="1:21">
      <c r="A399" s="27">
        <v>0.796423658872077</v>
      </c>
      <c r="B399" s="27">
        <v>0.1001727115716753</v>
      </c>
      <c r="C399" s="27">
        <v>2.7633851468048358E-2</v>
      </c>
      <c r="D399" s="27">
        <v>0.89982728842832471</v>
      </c>
      <c r="E399" s="28">
        <v>0.58333333333333337</v>
      </c>
      <c r="F399" s="28">
        <v>83.720930232558146</v>
      </c>
      <c r="G399" s="28">
        <v>6.9158333333333335</v>
      </c>
      <c r="H399" s="29">
        <v>7.8983333333333343</v>
      </c>
      <c r="I399" s="19">
        <v>8.4816666666666674</v>
      </c>
      <c r="J399" s="30">
        <v>0.93122420907840442</v>
      </c>
      <c r="K399" s="19">
        <v>85.714285714285708</v>
      </c>
      <c r="L399" s="27">
        <v>0.97674418604651181</v>
      </c>
      <c r="M399" s="27">
        <v>0.89982728842832471</v>
      </c>
      <c r="N399" s="31">
        <v>0.81845395602095239</v>
      </c>
      <c r="O399" s="31">
        <v>0.86339958434672115</v>
      </c>
      <c r="P399" s="32">
        <v>11259.52</v>
      </c>
      <c r="Q399" s="32">
        <v>19.446493955094994</v>
      </c>
      <c r="R399" s="32">
        <v>5465.25</v>
      </c>
      <c r="S399" s="32">
        <v>9.4391191709844566</v>
      </c>
      <c r="T399" s="33" t="s">
        <v>1191</v>
      </c>
      <c r="U399" s="34" t="s">
        <v>1194</v>
      </c>
    </row>
    <row r="400" spans="1:21">
      <c r="A400" s="35">
        <v>0.86181818181818182</v>
      </c>
      <c r="B400" s="35">
        <v>4.360056258790436E-2</v>
      </c>
      <c r="C400" s="35">
        <v>1.8284106891701828E-2</v>
      </c>
      <c r="D400" s="35">
        <v>0.95639943741209565</v>
      </c>
      <c r="E400" s="36">
        <v>0.8833333333333333</v>
      </c>
      <c r="F400" s="36">
        <v>80</v>
      </c>
      <c r="G400" s="36">
        <v>8.8874999999999993</v>
      </c>
      <c r="H400" s="37">
        <v>9.4291666666666671</v>
      </c>
      <c r="I400" s="20">
        <v>10.3125</v>
      </c>
      <c r="J400" s="38">
        <v>0.91434343434343435</v>
      </c>
      <c r="K400" s="20">
        <v>80</v>
      </c>
      <c r="L400" s="35">
        <v>1</v>
      </c>
      <c r="M400" s="35">
        <v>0.95639943741209565</v>
      </c>
      <c r="N400" s="39">
        <v>0.87447754620750406</v>
      </c>
      <c r="O400" s="39">
        <v>0.8634738746414744</v>
      </c>
      <c r="P400" s="40">
        <v>14792.08</v>
      </c>
      <c r="Q400" s="40">
        <v>20.804613220815753</v>
      </c>
      <c r="R400" s="40">
        <v>9012.7199999999993</v>
      </c>
      <c r="S400" s="40">
        <v>12.676118143459915</v>
      </c>
      <c r="T400" s="41" t="s">
        <v>1193</v>
      </c>
      <c r="U400" s="42" t="s">
        <v>1192</v>
      </c>
    </row>
    <row r="401" spans="1:21">
      <c r="A401" s="27">
        <v>0.91887905604719766</v>
      </c>
      <c r="B401" s="27">
        <v>2.5682182985553772E-2</v>
      </c>
      <c r="C401" s="27">
        <v>6.420545746388443E-3</v>
      </c>
      <c r="D401" s="27">
        <v>0.9743178170144462</v>
      </c>
      <c r="E401" s="28">
        <v>0.35</v>
      </c>
      <c r="F401" s="28">
        <v>67.924528301886795</v>
      </c>
      <c r="G401" s="28">
        <v>9.1719444444444438</v>
      </c>
      <c r="H401" s="29">
        <v>8.8783333333333339</v>
      </c>
      <c r="I401" s="19">
        <v>9.2283333333333335</v>
      </c>
      <c r="J401" s="30">
        <v>0.96207332490518338</v>
      </c>
      <c r="K401" s="19">
        <v>73.469387755102048</v>
      </c>
      <c r="L401" s="27">
        <v>0.92452830188679236</v>
      </c>
      <c r="M401" s="27">
        <v>0.9743178170144462</v>
      </c>
      <c r="N401" s="31">
        <v>0.86662063971213132</v>
      </c>
      <c r="O401" s="31">
        <v>0.86345565664219304</v>
      </c>
      <c r="P401" s="32">
        <v>14330.35</v>
      </c>
      <c r="Q401" s="32">
        <v>23.002166934189407</v>
      </c>
      <c r="R401" s="32">
        <v>9144.1099999999988</v>
      </c>
      <c r="S401" s="32">
        <v>14.677544141252005</v>
      </c>
      <c r="T401" s="33" t="s">
        <v>1191</v>
      </c>
      <c r="U401" s="34" t="s">
        <v>1192</v>
      </c>
    </row>
    <row r="402" spans="1:21">
      <c r="A402" s="35">
        <v>0.87074829931972786</v>
      </c>
      <c r="B402" s="35">
        <v>6.1197916666666664E-2</v>
      </c>
      <c r="C402" s="35">
        <v>2.2135416666666668E-2</v>
      </c>
      <c r="D402" s="35">
        <v>0.93880208333333337</v>
      </c>
      <c r="E402" s="36">
        <v>1.1666666666666667</v>
      </c>
      <c r="F402" s="36">
        <v>78.260869565217391</v>
      </c>
      <c r="G402" s="36">
        <v>9.8133333333333326</v>
      </c>
      <c r="H402" s="37">
        <v>9.1233333333333331</v>
      </c>
      <c r="I402" s="20">
        <v>10.29</v>
      </c>
      <c r="J402" s="38">
        <v>0.88662131519274379</v>
      </c>
      <c r="K402" s="20">
        <v>85.714285714285708</v>
      </c>
      <c r="L402" s="35">
        <v>0.91304347826086962</v>
      </c>
      <c r="M402" s="35">
        <v>0.93880208333333337</v>
      </c>
      <c r="N402" s="39">
        <v>0.75998263888888906</v>
      </c>
      <c r="O402" s="39">
        <v>0.86345040791405059</v>
      </c>
      <c r="P402" s="40">
        <v>14440.34</v>
      </c>
      <c r="Q402" s="40">
        <v>18.802526041666667</v>
      </c>
      <c r="R402" s="40">
        <v>9191.16</v>
      </c>
      <c r="S402" s="40">
        <v>11.967656249999999</v>
      </c>
      <c r="T402" s="41" t="s">
        <v>1193</v>
      </c>
      <c r="U402" s="42" t="s">
        <v>1194</v>
      </c>
    </row>
    <row r="403" spans="1:21">
      <c r="A403" s="27">
        <v>1.0905405405405406</v>
      </c>
      <c r="B403" s="27">
        <v>2.7261462205700124E-2</v>
      </c>
      <c r="C403" s="27">
        <v>7.4349442379182153E-3</v>
      </c>
      <c r="D403" s="27">
        <v>0.97273853779429986</v>
      </c>
      <c r="E403" s="28">
        <v>0</v>
      </c>
      <c r="F403" s="28">
        <v>76.59574468085107</v>
      </c>
      <c r="G403" s="28">
        <v>10.535833333333333</v>
      </c>
      <c r="H403" s="29">
        <v>9.25</v>
      </c>
      <c r="I403" s="19">
        <v>9.25</v>
      </c>
      <c r="J403" s="30">
        <v>1</v>
      </c>
      <c r="K403" s="19">
        <v>80</v>
      </c>
      <c r="L403" s="27">
        <v>0.95744680851063835</v>
      </c>
      <c r="M403" s="27">
        <v>0.97273853779429986</v>
      </c>
      <c r="N403" s="31">
        <v>0.93134540852645731</v>
      </c>
      <c r="O403" s="31">
        <v>0.86362228128452423</v>
      </c>
      <c r="P403" s="32">
        <v>15606.12</v>
      </c>
      <c r="Q403" s="32">
        <v>19.33843866171004</v>
      </c>
      <c r="R403" s="32">
        <v>11174.49</v>
      </c>
      <c r="S403" s="32">
        <v>13.846951672862453</v>
      </c>
      <c r="T403" s="33" t="s">
        <v>1193</v>
      </c>
      <c r="U403" s="34" t="s">
        <v>1192</v>
      </c>
    </row>
    <row r="404" spans="1:21">
      <c r="A404" s="35">
        <v>0.96882793017456359</v>
      </c>
      <c r="B404" s="35">
        <v>3.9897039897039896E-2</v>
      </c>
      <c r="C404" s="35">
        <v>7.7220077220077222E-3</v>
      </c>
      <c r="D404" s="35">
        <v>0.96010296010296015</v>
      </c>
      <c r="E404" s="36">
        <v>0.36666666666666664</v>
      </c>
      <c r="F404" s="36">
        <v>75</v>
      </c>
      <c r="G404" s="36">
        <v>10.36</v>
      </c>
      <c r="H404" s="37">
        <v>9.6583333333333332</v>
      </c>
      <c r="I404" s="20">
        <v>10.025</v>
      </c>
      <c r="J404" s="38">
        <v>0.96342477140482119</v>
      </c>
      <c r="K404" s="20">
        <v>80</v>
      </c>
      <c r="L404" s="35">
        <v>0.9375</v>
      </c>
      <c r="M404" s="35">
        <v>0.96010296010296015</v>
      </c>
      <c r="N404" s="39">
        <v>0.86717528893339368</v>
      </c>
      <c r="O404" s="39">
        <v>0.86350959721257425</v>
      </c>
      <c r="P404" s="40">
        <v>15017.02</v>
      </c>
      <c r="Q404" s="40">
        <v>19.326924066924068</v>
      </c>
      <c r="R404" s="40">
        <v>10483.470000000001</v>
      </c>
      <c r="S404" s="40">
        <v>13.492239382239383</v>
      </c>
      <c r="T404" s="41" t="s">
        <v>1191</v>
      </c>
      <c r="U404" s="42" t="s">
        <v>1192</v>
      </c>
    </row>
    <row r="405" spans="1:21">
      <c r="A405" s="27">
        <v>0.99147121535181237</v>
      </c>
      <c r="B405" s="27">
        <v>4.5161290322580643E-2</v>
      </c>
      <c r="C405" s="27">
        <v>1.2903225806451613E-2</v>
      </c>
      <c r="D405" s="27">
        <v>0.95483870967741935</v>
      </c>
      <c r="E405" s="28">
        <v>0.71666666666666667</v>
      </c>
      <c r="F405" s="28">
        <v>54.545454545454547</v>
      </c>
      <c r="G405" s="28">
        <v>8.5250000000000004</v>
      </c>
      <c r="H405" s="29">
        <v>7.6211111111111105</v>
      </c>
      <c r="I405" s="19">
        <v>8.3377777777777773</v>
      </c>
      <c r="J405" s="30">
        <v>0.91404584221748397</v>
      </c>
      <c r="K405" s="19">
        <v>56.25</v>
      </c>
      <c r="L405" s="27">
        <v>0.96969696969696972</v>
      </c>
      <c r="M405" s="27">
        <v>0.95483870967741935</v>
      </c>
      <c r="N405" s="31">
        <v>0.84631888733959026</v>
      </c>
      <c r="O405" s="31">
        <v>0.86350348772637286</v>
      </c>
      <c r="P405" s="32">
        <v>14948.73</v>
      </c>
      <c r="Q405" s="32">
        <v>32.147806451612901</v>
      </c>
      <c r="R405" s="32">
        <v>7694.1500000000015</v>
      </c>
      <c r="S405" s="32">
        <v>16.54655913978495</v>
      </c>
      <c r="T405" s="33" t="s">
        <v>1195</v>
      </c>
      <c r="U405" s="34" t="s">
        <v>1194</v>
      </c>
    </row>
    <row r="406" spans="1:21">
      <c r="A406" s="35">
        <v>0.71593090211132437</v>
      </c>
      <c r="B406" s="35">
        <v>5.6300268096514748E-2</v>
      </c>
      <c r="C406" s="35">
        <v>2.1447721179624665E-2</v>
      </c>
      <c r="D406" s="35">
        <v>0.94369973190348522</v>
      </c>
      <c r="E406" s="36">
        <v>0.31666666666666665</v>
      </c>
      <c r="F406" s="36">
        <v>63.157894736842103</v>
      </c>
      <c r="G406" s="36">
        <v>5.9058333333333337</v>
      </c>
      <c r="H406" s="37">
        <v>7.932500000000001</v>
      </c>
      <c r="I406" s="20">
        <v>8.2491666666666674</v>
      </c>
      <c r="J406" s="38">
        <v>0.96161228406909793</v>
      </c>
      <c r="K406" s="20">
        <v>63.157894736842103</v>
      </c>
      <c r="L406" s="35">
        <v>1</v>
      </c>
      <c r="M406" s="35">
        <v>0.94369973190348522</v>
      </c>
      <c r="N406" s="39">
        <v>0.90747325467110573</v>
      </c>
      <c r="O406" s="39">
        <v>0.86353217654170988</v>
      </c>
      <c r="P406" s="40">
        <v>10045.219999999999</v>
      </c>
      <c r="Q406" s="40">
        <v>26.930884718498657</v>
      </c>
      <c r="R406" s="40">
        <v>6574.1</v>
      </c>
      <c r="S406" s="40">
        <v>17.624932975871314</v>
      </c>
      <c r="T406" s="41" t="s">
        <v>1195</v>
      </c>
      <c r="U406" s="42" t="s">
        <v>1192</v>
      </c>
    </row>
    <row r="407" spans="1:21">
      <c r="A407" s="27">
        <v>0.97438882421420259</v>
      </c>
      <c r="B407" s="27">
        <v>4.0621266427718038E-2</v>
      </c>
      <c r="C407" s="27">
        <v>1.3142174432497013E-2</v>
      </c>
      <c r="D407" s="27">
        <v>0.95937873357228198</v>
      </c>
      <c r="E407" s="28">
        <v>0.33333333333333331</v>
      </c>
      <c r="F407" s="28">
        <v>72</v>
      </c>
      <c r="G407" s="28">
        <v>11.625</v>
      </c>
      <c r="H407" s="29">
        <v>11.358611111111111</v>
      </c>
      <c r="I407" s="19">
        <v>11.691944444444445</v>
      </c>
      <c r="J407" s="30">
        <v>0.9714903423534722</v>
      </c>
      <c r="K407" s="19">
        <v>73.469387755102048</v>
      </c>
      <c r="L407" s="27">
        <v>0.97999999999999987</v>
      </c>
      <c r="M407" s="27">
        <v>0.95937873357228198</v>
      </c>
      <c r="N407" s="31">
        <v>0.9133866308382812</v>
      </c>
      <c r="O407" s="31">
        <v>0.86345869647794837</v>
      </c>
      <c r="P407" s="32">
        <v>19063.87</v>
      </c>
      <c r="Q407" s="32">
        <v>22.776427718040619</v>
      </c>
      <c r="R407" s="32">
        <v>12151.080000000002</v>
      </c>
      <c r="S407" s="32">
        <v>14.517419354838712</v>
      </c>
      <c r="T407" s="33" t="s">
        <v>1195</v>
      </c>
      <c r="U407" s="34" t="s">
        <v>1192</v>
      </c>
    </row>
    <row r="408" spans="1:21">
      <c r="A408" s="35">
        <v>0.84125000000000005</v>
      </c>
      <c r="B408" s="35">
        <v>0.1337295690936107</v>
      </c>
      <c r="C408" s="35">
        <v>3.7147102526002972E-2</v>
      </c>
      <c r="D408" s="35">
        <v>0.86627043090638933</v>
      </c>
      <c r="E408" s="36">
        <v>0.71666666666666667</v>
      </c>
      <c r="F408" s="36">
        <v>70.588235294117652</v>
      </c>
      <c r="G408" s="36">
        <v>9.5341666666666658</v>
      </c>
      <c r="H408" s="37">
        <v>10.172222222222222</v>
      </c>
      <c r="I408" s="20">
        <v>10.888888888888889</v>
      </c>
      <c r="J408" s="38">
        <v>0.9341836734693878</v>
      </c>
      <c r="K408" s="20">
        <v>73.469387755102048</v>
      </c>
      <c r="L408" s="35">
        <v>0.96078431372549022</v>
      </c>
      <c r="M408" s="35">
        <v>0.86627043090638933</v>
      </c>
      <c r="N408" s="39">
        <v>0.77752017597529355</v>
      </c>
      <c r="O408" s="39">
        <v>0.86337506509711004</v>
      </c>
      <c r="P408" s="40">
        <v>14680.54</v>
      </c>
      <c r="Q408" s="40">
        <v>21.813580980683508</v>
      </c>
      <c r="R408" s="40">
        <v>7094.869999999999</v>
      </c>
      <c r="S408" s="40">
        <v>10.542154531946506</v>
      </c>
      <c r="T408" s="41" t="s">
        <v>1193</v>
      </c>
      <c r="U408" s="42" t="s">
        <v>1194</v>
      </c>
    </row>
    <row r="409" spans="1:21">
      <c r="A409" s="27">
        <v>0.92258883248730961</v>
      </c>
      <c r="B409" s="27">
        <v>4.8143053645116916E-2</v>
      </c>
      <c r="C409" s="27">
        <v>1.9257221458046769E-2</v>
      </c>
      <c r="D409" s="27">
        <v>0.95185694635488305</v>
      </c>
      <c r="E409" s="28">
        <v>0.25</v>
      </c>
      <c r="F409" s="28">
        <v>76.59574468085107</v>
      </c>
      <c r="G409" s="28">
        <v>9.4913888888888884</v>
      </c>
      <c r="H409" s="29">
        <v>10.475555555555555</v>
      </c>
      <c r="I409" s="19">
        <v>10.725555555555555</v>
      </c>
      <c r="J409" s="30">
        <v>0.97669118408784839</v>
      </c>
      <c r="K409" s="19">
        <v>73.469387755102048</v>
      </c>
      <c r="L409" s="27">
        <v>1.0425531914893618</v>
      </c>
      <c r="M409" s="27">
        <v>0.95185694635488305</v>
      </c>
      <c r="N409" s="31">
        <v>0.96923072580557701</v>
      </c>
      <c r="O409" s="31">
        <v>0.86351911692449546</v>
      </c>
      <c r="P409" s="32">
        <v>16135.93</v>
      </c>
      <c r="Q409" s="32">
        <v>22.195226960110041</v>
      </c>
      <c r="R409" s="32">
        <v>10057.84</v>
      </c>
      <c r="S409" s="32">
        <v>13.834718019257222</v>
      </c>
      <c r="T409" s="33" t="s">
        <v>1195</v>
      </c>
      <c r="U409" s="34" t="s">
        <v>1192</v>
      </c>
    </row>
    <row r="410" spans="1:21">
      <c r="A410" s="35">
        <v>0.8341307814992025</v>
      </c>
      <c r="B410" s="35">
        <v>7.8393881453154873E-2</v>
      </c>
      <c r="C410" s="35">
        <v>2.4856596558317401E-2</v>
      </c>
      <c r="D410" s="35">
        <v>0.92160611854684515</v>
      </c>
      <c r="E410" s="36">
        <v>0.13333333333333333</v>
      </c>
      <c r="F410" s="36">
        <v>62.068965517241381</v>
      </c>
      <c r="G410" s="36">
        <v>8.426111111111112</v>
      </c>
      <c r="H410" s="37">
        <v>9.7941666666666674</v>
      </c>
      <c r="I410" s="20">
        <v>9.9275000000000002</v>
      </c>
      <c r="J410" s="38">
        <v>0.98656929404851845</v>
      </c>
      <c r="K410" s="20">
        <v>63.157894736842103</v>
      </c>
      <c r="L410" s="35">
        <v>0.98275862068965525</v>
      </c>
      <c r="M410" s="35">
        <v>0.92160611854684515</v>
      </c>
      <c r="N410" s="39">
        <v>0.8935519478040812</v>
      </c>
      <c r="O410" s="39">
        <v>0.86334145035494736</v>
      </c>
      <c r="P410" s="40">
        <v>13745.74</v>
      </c>
      <c r="Q410" s="40">
        <v>26.28248565965583</v>
      </c>
      <c r="R410" s="40">
        <v>8470.7800000000007</v>
      </c>
      <c r="S410" s="40">
        <v>16.196520076481836</v>
      </c>
      <c r="T410" s="41" t="s">
        <v>1195</v>
      </c>
      <c r="U410" s="42" t="s">
        <v>1192</v>
      </c>
    </row>
    <row r="411" spans="1:21">
      <c r="A411" s="27">
        <v>0.86434108527131781</v>
      </c>
      <c r="B411" s="27">
        <v>0.17937219730941703</v>
      </c>
      <c r="C411" s="27">
        <v>6.726457399103139E-2</v>
      </c>
      <c r="D411" s="27">
        <v>0.820627802690583</v>
      </c>
      <c r="E411" s="28">
        <v>0.36666666666666664</v>
      </c>
      <c r="F411" s="28">
        <v>73.469387755102048</v>
      </c>
      <c r="G411" s="28">
        <v>9.105833333333333</v>
      </c>
      <c r="H411" s="29">
        <v>10.168333333333333</v>
      </c>
      <c r="I411" s="19">
        <v>10.535</v>
      </c>
      <c r="J411" s="30">
        <v>0.96519538047777242</v>
      </c>
      <c r="K411" s="19">
        <v>73.469387755102048</v>
      </c>
      <c r="L411" s="27">
        <v>1</v>
      </c>
      <c r="M411" s="27">
        <v>0.820627802690583</v>
      </c>
      <c r="N411" s="31">
        <v>0.79206616424857557</v>
      </c>
      <c r="O411" s="31">
        <v>0.8632905909316323</v>
      </c>
      <c r="P411" s="32">
        <v>15356.27</v>
      </c>
      <c r="Q411" s="32">
        <v>22.95406576980568</v>
      </c>
      <c r="R411" s="32">
        <v>4990.0400000000009</v>
      </c>
      <c r="S411" s="32">
        <v>7.4589536621823633</v>
      </c>
      <c r="T411" s="33" t="s">
        <v>1193</v>
      </c>
      <c r="U411" s="34" t="s">
        <v>1194</v>
      </c>
    </row>
    <row r="412" spans="1:21">
      <c r="A412" s="35">
        <v>0.87771428571428567</v>
      </c>
      <c r="B412" s="35">
        <v>6.1197916666666664E-2</v>
      </c>
      <c r="C412" s="35">
        <v>1.3020833333333334E-2</v>
      </c>
      <c r="D412" s="35">
        <v>0.93880208333333337</v>
      </c>
      <c r="E412" s="36">
        <v>0.18333333333333332</v>
      </c>
      <c r="F412" s="36">
        <v>83.720930232558146</v>
      </c>
      <c r="G412" s="36">
        <v>9.1733333333333338</v>
      </c>
      <c r="H412" s="37">
        <v>10.025</v>
      </c>
      <c r="I412" s="20">
        <v>10.208333333333334</v>
      </c>
      <c r="J412" s="38">
        <v>0.98204081632653062</v>
      </c>
      <c r="K412" s="20">
        <v>85.714285714285708</v>
      </c>
      <c r="L412" s="35">
        <v>0.97674418604651181</v>
      </c>
      <c r="M412" s="35">
        <v>0.93880208333333337</v>
      </c>
      <c r="N412" s="39">
        <v>0.90050145348837229</v>
      </c>
      <c r="O412" s="39">
        <v>0.86341069957696648</v>
      </c>
      <c r="P412" s="40">
        <v>14869.18</v>
      </c>
      <c r="Q412" s="40">
        <v>19.360911458333334</v>
      </c>
      <c r="R412" s="40">
        <v>8129.1500000000015</v>
      </c>
      <c r="S412" s="40">
        <v>10.584830729166669</v>
      </c>
      <c r="T412" s="41" t="s">
        <v>1195</v>
      </c>
      <c r="U412" s="42" t="s">
        <v>1192</v>
      </c>
    </row>
    <row r="413" spans="1:21">
      <c r="A413" s="27">
        <v>0.99845440494590421</v>
      </c>
      <c r="B413" s="27">
        <v>9.4427244582043338E-2</v>
      </c>
      <c r="C413" s="27">
        <v>3.8699690402476783E-2</v>
      </c>
      <c r="D413" s="27">
        <v>0.90557275541795668</v>
      </c>
      <c r="E413" s="28">
        <v>0.6166666666666667</v>
      </c>
      <c r="F413" s="28">
        <v>52.173913043478258</v>
      </c>
      <c r="G413" s="28">
        <v>12.381666666666666</v>
      </c>
      <c r="H413" s="29">
        <v>10.885555555555555</v>
      </c>
      <c r="I413" s="19">
        <v>11.502222222222223</v>
      </c>
      <c r="J413" s="30">
        <v>0.94638717156105101</v>
      </c>
      <c r="K413" s="19">
        <v>56.25</v>
      </c>
      <c r="L413" s="27">
        <v>0.92753623188405787</v>
      </c>
      <c r="M413" s="27">
        <v>0.90557275541795668</v>
      </c>
      <c r="N413" s="31">
        <v>0.79491936337878011</v>
      </c>
      <c r="O413" s="31">
        <v>0.86334804627644024</v>
      </c>
      <c r="P413" s="32">
        <v>19343.84</v>
      </c>
      <c r="Q413" s="32">
        <v>29.944024767801857</v>
      </c>
      <c r="R413" s="32">
        <v>10354.36</v>
      </c>
      <c r="S413" s="32">
        <v>16.028421052631579</v>
      </c>
      <c r="T413" s="33" t="s">
        <v>1195</v>
      </c>
      <c r="U413" s="34" t="s">
        <v>1194</v>
      </c>
    </row>
    <row r="414" spans="1:21">
      <c r="A414" s="35">
        <v>0.90568475452196384</v>
      </c>
      <c r="B414" s="35">
        <v>0.1340941512125535</v>
      </c>
      <c r="C414" s="35">
        <v>4.2796005706134094E-2</v>
      </c>
      <c r="D414" s="35">
        <v>0.86590584878744647</v>
      </c>
      <c r="E414" s="36">
        <v>0.68333333333333335</v>
      </c>
      <c r="F414" s="36">
        <v>83.720930232558146</v>
      </c>
      <c r="G414" s="36">
        <v>8.3730555555555561</v>
      </c>
      <c r="H414" s="37">
        <v>8.3466666666666658</v>
      </c>
      <c r="I414" s="20">
        <v>9.0299999999999994</v>
      </c>
      <c r="J414" s="38">
        <v>0.92432631967515688</v>
      </c>
      <c r="K414" s="20">
        <v>85.714285714285708</v>
      </c>
      <c r="L414" s="35">
        <v>0.97674418604651181</v>
      </c>
      <c r="M414" s="35">
        <v>0.86590584878744647</v>
      </c>
      <c r="N414" s="39">
        <v>0.78176608810664006</v>
      </c>
      <c r="O414" s="39">
        <v>0.86346383084987122</v>
      </c>
      <c r="P414" s="40">
        <v>12357.18</v>
      </c>
      <c r="Q414" s="40">
        <v>17.627931526390871</v>
      </c>
      <c r="R414" s="40">
        <v>7021.1899999999987</v>
      </c>
      <c r="S414" s="40">
        <v>10.015962910128387</v>
      </c>
      <c r="T414" s="41" t="s">
        <v>1193</v>
      </c>
      <c r="U414" s="42" t="s">
        <v>1194</v>
      </c>
    </row>
    <row r="415" spans="1:21">
      <c r="A415" s="27">
        <v>0.90648567119155354</v>
      </c>
      <c r="B415" s="27">
        <v>6.3227953410981697E-2</v>
      </c>
      <c r="C415" s="27">
        <v>1.4975041597337771E-2</v>
      </c>
      <c r="D415" s="27">
        <v>0.93677204658901825</v>
      </c>
      <c r="E415" s="28">
        <v>0.6166666666666667</v>
      </c>
      <c r="F415" s="28">
        <v>73.469387755102048</v>
      </c>
      <c r="G415" s="28">
        <v>8.1802777777777784</v>
      </c>
      <c r="H415" s="29">
        <v>8.4074999999999989</v>
      </c>
      <c r="I415" s="19">
        <v>9.024166666666666</v>
      </c>
      <c r="J415" s="30">
        <v>0.93166497368178036</v>
      </c>
      <c r="K415" s="19">
        <v>73.469387755102048</v>
      </c>
      <c r="L415" s="27">
        <v>1</v>
      </c>
      <c r="M415" s="27">
        <v>0.93677204658901825</v>
      </c>
      <c r="N415" s="31">
        <v>0.87275770413118525</v>
      </c>
      <c r="O415" s="31">
        <v>0.8636023016002834</v>
      </c>
      <c r="P415" s="32">
        <v>12866.47</v>
      </c>
      <c r="Q415" s="32">
        <v>21.408435940099832</v>
      </c>
      <c r="R415" s="32">
        <v>8025.8600000000024</v>
      </c>
      <c r="S415" s="32">
        <v>13.35417637271215</v>
      </c>
      <c r="T415" s="33" t="s">
        <v>1193</v>
      </c>
      <c r="U415" s="34" t="s">
        <v>1192</v>
      </c>
    </row>
    <row r="416" spans="1:21">
      <c r="A416" s="35">
        <v>0.94324853228962813</v>
      </c>
      <c r="B416" s="35">
        <v>4.7717842323651449E-2</v>
      </c>
      <c r="C416" s="35">
        <v>1.8672199170124481E-2</v>
      </c>
      <c r="D416" s="35">
        <v>0.9522821576763485</v>
      </c>
      <c r="E416" s="36">
        <v>0.48333333333333334</v>
      </c>
      <c r="F416" s="36">
        <v>52.941176470588232</v>
      </c>
      <c r="G416" s="36">
        <v>9.1044444444444448</v>
      </c>
      <c r="H416" s="37">
        <v>8.6011111111111127</v>
      </c>
      <c r="I416" s="20">
        <v>9.0844444444444452</v>
      </c>
      <c r="J416" s="38">
        <v>0.94679549902152649</v>
      </c>
      <c r="K416" s="20">
        <v>56.25</v>
      </c>
      <c r="L416" s="35">
        <v>0.94117647058823528</v>
      </c>
      <c r="M416" s="35">
        <v>0.9522821576763485</v>
      </c>
      <c r="N416" s="39">
        <v>0.84858019829315234</v>
      </c>
      <c r="O416" s="39">
        <v>0.86358675762315118</v>
      </c>
      <c r="P416" s="40">
        <v>15454.32</v>
      </c>
      <c r="Q416" s="40">
        <v>32.062904564315353</v>
      </c>
      <c r="R416" s="40">
        <v>8551.61</v>
      </c>
      <c r="S416" s="40">
        <v>17.741929460580913</v>
      </c>
      <c r="T416" s="41" t="s">
        <v>1193</v>
      </c>
      <c r="U416" s="42" t="s">
        <v>1194</v>
      </c>
    </row>
    <row r="417" spans="1:21">
      <c r="A417" s="27">
        <v>0.80758807588075876</v>
      </c>
      <c r="B417" s="27">
        <v>9.2281879194630878E-2</v>
      </c>
      <c r="C417" s="27">
        <v>3.6912751677852351E-2</v>
      </c>
      <c r="D417" s="27">
        <v>0.90771812080536918</v>
      </c>
      <c r="E417" s="28">
        <v>1.8833333333333333</v>
      </c>
      <c r="F417" s="28">
        <v>60</v>
      </c>
      <c r="G417" s="28">
        <v>9.9333333333333336</v>
      </c>
      <c r="H417" s="29">
        <v>9.8016666666666676</v>
      </c>
      <c r="I417" s="19">
        <v>11.685</v>
      </c>
      <c r="J417" s="30">
        <v>0.8388247040365141</v>
      </c>
      <c r="K417" s="19">
        <v>63.157894736842103</v>
      </c>
      <c r="L417" s="27">
        <v>0.95000000000000007</v>
      </c>
      <c r="M417" s="27">
        <v>0.90771812080536918</v>
      </c>
      <c r="N417" s="31">
        <v>0.72334556483148738</v>
      </c>
      <c r="O417" s="31">
        <v>0.86361227898255599</v>
      </c>
      <c r="P417" s="32">
        <v>15425.74</v>
      </c>
      <c r="Q417" s="32">
        <v>25.882114093959732</v>
      </c>
      <c r="R417" s="32">
        <v>8715.1799999999985</v>
      </c>
      <c r="S417" s="32">
        <v>14.622785234899327</v>
      </c>
      <c r="T417" s="33" t="s">
        <v>1195</v>
      </c>
      <c r="U417" s="34" t="s">
        <v>1194</v>
      </c>
    </row>
    <row r="418" spans="1:21">
      <c r="A418" s="35">
        <v>0.87858117326057295</v>
      </c>
      <c r="B418" s="35">
        <v>3.8819875776397512E-2</v>
      </c>
      <c r="C418" s="35">
        <v>1.0869565217391304E-2</v>
      </c>
      <c r="D418" s="35">
        <v>0.96118012422360244</v>
      </c>
      <c r="E418" s="36">
        <v>0</v>
      </c>
      <c r="F418" s="36">
        <v>57.142857142857146</v>
      </c>
      <c r="G418" s="36">
        <v>11.27</v>
      </c>
      <c r="H418" s="37">
        <v>11.605833333333333</v>
      </c>
      <c r="I418" s="20">
        <v>11.605833333333333</v>
      </c>
      <c r="J418" s="38">
        <v>1</v>
      </c>
      <c r="K418" s="20">
        <v>63.157894736842103</v>
      </c>
      <c r="L418" s="35">
        <v>0.90476190476190488</v>
      </c>
      <c r="M418" s="35">
        <v>0.96118012422360244</v>
      </c>
      <c r="N418" s="39">
        <v>0.86963916001183084</v>
      </c>
      <c r="O418" s="39">
        <v>0.86385123420257481</v>
      </c>
      <c r="P418" s="40">
        <v>18057.28</v>
      </c>
      <c r="Q418" s="40">
        <v>28.03925465838509</v>
      </c>
      <c r="R418" s="40">
        <v>10976.66</v>
      </c>
      <c r="S418" s="40">
        <v>17.044503105590064</v>
      </c>
      <c r="T418" s="41" t="s">
        <v>1195</v>
      </c>
      <c r="U418" s="42" t="s">
        <v>1192</v>
      </c>
    </row>
    <row r="419" spans="1:21">
      <c r="A419" s="27">
        <v>0.87238493723849375</v>
      </c>
      <c r="B419" s="27">
        <v>8.3932853717026384E-2</v>
      </c>
      <c r="C419" s="27">
        <v>2.8776978417266189E-2</v>
      </c>
      <c r="D419" s="27">
        <v>0.91606714628297359</v>
      </c>
      <c r="E419" s="28">
        <v>0.3</v>
      </c>
      <c r="F419" s="28">
        <v>53.731343283582092</v>
      </c>
      <c r="G419" s="28">
        <v>7.7608333333333333</v>
      </c>
      <c r="H419" s="29">
        <v>8.1977777777777767</v>
      </c>
      <c r="I419" s="19">
        <v>8.4977777777777774</v>
      </c>
      <c r="J419" s="30">
        <v>0.9646966527196652</v>
      </c>
      <c r="K419" s="19">
        <v>56.25</v>
      </c>
      <c r="L419" s="27">
        <v>0.95522388059701502</v>
      </c>
      <c r="M419" s="27">
        <v>0.91606714628297359</v>
      </c>
      <c r="N419" s="31">
        <v>0.84415704805792535</v>
      </c>
      <c r="O419" s="31">
        <v>0.86384135719607436</v>
      </c>
      <c r="P419" s="32">
        <v>12289.87</v>
      </c>
      <c r="Q419" s="32">
        <v>29.472110311750601</v>
      </c>
      <c r="R419" s="32">
        <v>7106.85</v>
      </c>
      <c r="S419" s="32">
        <v>17.042805755395683</v>
      </c>
      <c r="T419" s="33" t="s">
        <v>1191</v>
      </c>
      <c r="U419" s="34" t="s">
        <v>1194</v>
      </c>
    </row>
    <row r="420" spans="1:21">
      <c r="A420" s="35">
        <v>0.96818181818181814</v>
      </c>
      <c r="B420" s="35">
        <v>5.7511737089201875E-2</v>
      </c>
      <c r="C420" s="35">
        <v>2.1126760563380281E-2</v>
      </c>
      <c r="D420" s="35">
        <v>0.94248826291079812</v>
      </c>
      <c r="E420" s="36">
        <v>0.56666666666666665</v>
      </c>
      <c r="F420" s="36">
        <v>76.59574468085107</v>
      </c>
      <c r="G420" s="36">
        <v>11.123333333333333</v>
      </c>
      <c r="H420" s="37">
        <v>10.433333333333334</v>
      </c>
      <c r="I420" s="20">
        <v>11</v>
      </c>
      <c r="J420" s="38">
        <v>0.94848484848484849</v>
      </c>
      <c r="K420" s="20">
        <v>80</v>
      </c>
      <c r="L420" s="35">
        <v>0.95744680851063835</v>
      </c>
      <c r="M420" s="35">
        <v>0.94248826291079812</v>
      </c>
      <c r="N420" s="39">
        <v>0.85589601438417739</v>
      </c>
      <c r="O420" s="39">
        <v>0.86387500558776342</v>
      </c>
      <c r="P420" s="40">
        <v>17145.32</v>
      </c>
      <c r="Q420" s="40">
        <v>20.123615023474176</v>
      </c>
      <c r="R420" s="40">
        <v>11680.119999999999</v>
      </c>
      <c r="S420" s="40">
        <v>13.709061032863849</v>
      </c>
      <c r="T420" s="41" t="s">
        <v>1195</v>
      </c>
      <c r="U420" s="42" t="s">
        <v>1192</v>
      </c>
    </row>
    <row r="421" spans="1:21">
      <c r="A421" s="27">
        <v>0.86767169179229475</v>
      </c>
      <c r="B421" s="27">
        <v>8.8803088803088806E-2</v>
      </c>
      <c r="C421" s="27">
        <v>1.7374517374517374E-2</v>
      </c>
      <c r="D421" s="27">
        <v>0.91119691119691115</v>
      </c>
      <c r="E421" s="28">
        <v>0.51666666666666672</v>
      </c>
      <c r="F421" s="28">
        <v>57.142857142857146</v>
      </c>
      <c r="G421" s="28">
        <v>9.0649999999999995</v>
      </c>
      <c r="H421" s="29">
        <v>8.9358333333333331</v>
      </c>
      <c r="I421" s="19">
        <v>9.4525000000000006</v>
      </c>
      <c r="J421" s="30">
        <v>0.94534073878162739</v>
      </c>
      <c r="K421" s="19">
        <v>63.157894736842103</v>
      </c>
      <c r="L421" s="27">
        <v>0.90476190476190488</v>
      </c>
      <c r="M421" s="27">
        <v>0.91119691119691115</v>
      </c>
      <c r="N421" s="31">
        <v>0.77935426966295607</v>
      </c>
      <c r="O421" s="31">
        <v>0.86388866824393407</v>
      </c>
      <c r="P421" s="32">
        <v>14732.63</v>
      </c>
      <c r="Q421" s="32">
        <v>28.441370656370655</v>
      </c>
      <c r="R421" s="32">
        <v>7058.51</v>
      </c>
      <c r="S421" s="32">
        <v>13.626467181467182</v>
      </c>
      <c r="T421" s="33" t="s">
        <v>1193</v>
      </c>
      <c r="U421" s="34" t="s">
        <v>1194</v>
      </c>
    </row>
    <row r="422" spans="1:21">
      <c r="A422" s="35">
        <v>0.94781144781144777</v>
      </c>
      <c r="B422" s="35">
        <v>6.9271758436944941E-2</v>
      </c>
      <c r="C422" s="35">
        <v>1.7761989342806393E-2</v>
      </c>
      <c r="D422" s="35">
        <v>0.93072824156305511</v>
      </c>
      <c r="E422" s="36">
        <v>0.13333333333333333</v>
      </c>
      <c r="F422" s="36">
        <v>62.068965517241381</v>
      </c>
      <c r="G422" s="36">
        <v>9.0705555555555559</v>
      </c>
      <c r="H422" s="37">
        <v>9.2716666666666665</v>
      </c>
      <c r="I422" s="20">
        <v>9.4049999999999994</v>
      </c>
      <c r="J422" s="38">
        <v>0.9858231437178806</v>
      </c>
      <c r="K422" s="20">
        <v>63.157894736842103</v>
      </c>
      <c r="L422" s="35">
        <v>0.98275862068965525</v>
      </c>
      <c r="M422" s="35">
        <v>0.93072824156305511</v>
      </c>
      <c r="N422" s="39">
        <v>0.90171389895772835</v>
      </c>
      <c r="O422" s="39">
        <v>0.86403366721234043</v>
      </c>
      <c r="P422" s="40">
        <v>15814.92</v>
      </c>
      <c r="Q422" s="40">
        <v>28.09044404973357</v>
      </c>
      <c r="R422" s="40">
        <v>8554.2100000000009</v>
      </c>
      <c r="S422" s="40">
        <v>15.193978685612791</v>
      </c>
      <c r="T422" s="41" t="s">
        <v>1195</v>
      </c>
      <c r="U422" s="42" t="s">
        <v>1192</v>
      </c>
    </row>
    <row r="423" spans="1:21">
      <c r="A423" s="27">
        <v>0.94170984455958551</v>
      </c>
      <c r="B423" s="27">
        <v>5.2269601100412656E-2</v>
      </c>
      <c r="C423" s="27">
        <v>1.7881705639614855E-2</v>
      </c>
      <c r="D423" s="27">
        <v>0.94773039889958732</v>
      </c>
      <c r="E423" s="28">
        <v>0.1</v>
      </c>
      <c r="F423" s="28">
        <v>67.924528301886795</v>
      </c>
      <c r="G423" s="28">
        <v>10.703055555555556</v>
      </c>
      <c r="H423" s="29">
        <v>10.407777777777778</v>
      </c>
      <c r="I423" s="19">
        <v>10.507777777777777</v>
      </c>
      <c r="J423" s="30">
        <v>0.99048323992809562</v>
      </c>
      <c r="K423" s="19">
        <v>73.469387755102048</v>
      </c>
      <c r="L423" s="27">
        <v>0.92452830188679236</v>
      </c>
      <c r="M423" s="27">
        <v>0.94773039889958732</v>
      </c>
      <c r="N423" s="31">
        <v>0.8678649571309448</v>
      </c>
      <c r="O423" s="31">
        <v>0.86396892454611118</v>
      </c>
      <c r="P423" s="32">
        <v>15841.43</v>
      </c>
      <c r="Q423" s="32">
        <v>21.790137551581843</v>
      </c>
      <c r="R423" s="32">
        <v>10433.11</v>
      </c>
      <c r="S423" s="32">
        <v>14.350907840440167</v>
      </c>
      <c r="T423" s="33" t="s">
        <v>1191</v>
      </c>
      <c r="U423" s="34" t="s">
        <v>1192</v>
      </c>
    </row>
    <row r="424" spans="1:21">
      <c r="A424" s="35">
        <v>0.81974741676234208</v>
      </c>
      <c r="B424" s="35">
        <v>7.2829131652661069E-2</v>
      </c>
      <c r="C424" s="35">
        <v>2.661064425770308E-2</v>
      </c>
      <c r="D424" s="35">
        <v>0.92717086834733897</v>
      </c>
      <c r="E424" s="36">
        <v>0</v>
      </c>
      <c r="F424" s="36">
        <v>73.469387755102048</v>
      </c>
      <c r="G424" s="36">
        <v>9.7183333333333337</v>
      </c>
      <c r="H424" s="37">
        <v>10.887499999999999</v>
      </c>
      <c r="I424" s="20">
        <v>10.887499999999999</v>
      </c>
      <c r="J424" s="38">
        <v>1</v>
      </c>
      <c r="K424" s="20">
        <v>80</v>
      </c>
      <c r="L424" s="35">
        <v>0.91836734693877564</v>
      </c>
      <c r="M424" s="35">
        <v>0.92717086834733897</v>
      </c>
      <c r="N424" s="39">
        <v>0.85148345052306651</v>
      </c>
      <c r="O424" s="39">
        <v>0.86396221881016488</v>
      </c>
      <c r="P424" s="40">
        <v>13854.24</v>
      </c>
      <c r="Q424" s="40">
        <v>19.403697478991596</v>
      </c>
      <c r="R424" s="40">
        <v>9524.1200000000008</v>
      </c>
      <c r="S424" s="40">
        <v>13.339103641456584</v>
      </c>
      <c r="T424" s="41" t="s">
        <v>1195</v>
      </c>
      <c r="U424" s="42" t="s">
        <v>1192</v>
      </c>
    </row>
    <row r="425" spans="1:21">
      <c r="A425" s="27">
        <v>0.86656891495601174</v>
      </c>
      <c r="B425" s="27">
        <v>0.12859560067681894</v>
      </c>
      <c r="C425" s="27">
        <v>4.5685279187817257E-2</v>
      </c>
      <c r="D425" s="27">
        <v>0.87140439932318103</v>
      </c>
      <c r="E425" s="28">
        <v>0</v>
      </c>
      <c r="F425" s="28">
        <v>67.924528301886795</v>
      </c>
      <c r="G425" s="28">
        <v>8.7008333333333336</v>
      </c>
      <c r="H425" s="29">
        <v>9.2827777777777776</v>
      </c>
      <c r="I425" s="19">
        <v>9.2827777777777776</v>
      </c>
      <c r="J425" s="30">
        <v>1</v>
      </c>
      <c r="K425" s="19">
        <v>73.469387755102048</v>
      </c>
      <c r="L425" s="27">
        <v>0.92452830188679236</v>
      </c>
      <c r="M425" s="27">
        <v>0.87140439932318103</v>
      </c>
      <c r="N425" s="31">
        <v>0.80563802956294084</v>
      </c>
      <c r="O425" s="31">
        <v>0.86398373392790118</v>
      </c>
      <c r="P425" s="32">
        <v>13194.95</v>
      </c>
      <c r="Q425" s="32">
        <v>22.326480541455162</v>
      </c>
      <c r="R425" s="32">
        <v>5967.630000000001</v>
      </c>
      <c r="S425" s="32">
        <v>10.097512690355332</v>
      </c>
      <c r="T425" s="33" t="s">
        <v>1195</v>
      </c>
      <c r="U425" s="34" t="s">
        <v>1194</v>
      </c>
    </row>
    <row r="426" spans="1:21">
      <c r="A426" s="35">
        <v>0.89757127771911294</v>
      </c>
      <c r="B426" s="35">
        <v>6.235294117647059E-2</v>
      </c>
      <c r="C426" s="35">
        <v>0.02</v>
      </c>
      <c r="D426" s="35">
        <v>0.93764705882352939</v>
      </c>
      <c r="E426" s="36">
        <v>0.71666666666666667</v>
      </c>
      <c r="F426" s="36">
        <v>87.804878048780495</v>
      </c>
      <c r="G426" s="36">
        <v>9.6805555555555554</v>
      </c>
      <c r="H426" s="37">
        <v>10.331666666666667</v>
      </c>
      <c r="I426" s="20">
        <v>11.048333333333334</v>
      </c>
      <c r="J426" s="38">
        <v>0.93513350429929099</v>
      </c>
      <c r="K426" s="20">
        <v>85.714285714285708</v>
      </c>
      <c r="L426" s="35">
        <v>1.0243902439024393</v>
      </c>
      <c r="M426" s="35">
        <v>0.93764705882352939</v>
      </c>
      <c r="N426" s="39">
        <v>0.89821115991146261</v>
      </c>
      <c r="O426" s="39">
        <v>0.86408450371091494</v>
      </c>
      <c r="P426" s="40">
        <v>15013.97</v>
      </c>
      <c r="Q426" s="40">
        <v>17.663494117647058</v>
      </c>
      <c r="R426" s="40">
        <v>9941.7199999999993</v>
      </c>
      <c r="S426" s="40">
        <v>11.696141176470588</v>
      </c>
      <c r="T426" s="41" t="s">
        <v>1193</v>
      </c>
      <c r="U426" s="42" t="s">
        <v>1192</v>
      </c>
    </row>
    <row r="427" spans="1:21">
      <c r="A427" s="27">
        <v>0.87538940809968846</v>
      </c>
      <c r="B427" s="27">
        <v>7.2953736654804271E-2</v>
      </c>
      <c r="C427" s="27">
        <v>1.4234875444839857E-2</v>
      </c>
      <c r="D427" s="27">
        <v>0.92704626334519569</v>
      </c>
      <c r="E427" s="28">
        <v>0</v>
      </c>
      <c r="F427" s="28">
        <v>60</v>
      </c>
      <c r="G427" s="28">
        <v>9.3666666666666671</v>
      </c>
      <c r="H427" s="29">
        <v>10.164999999999999</v>
      </c>
      <c r="I427" s="19">
        <v>10.164999999999999</v>
      </c>
      <c r="J427" s="30">
        <v>1</v>
      </c>
      <c r="K427" s="19">
        <v>63.157894736842103</v>
      </c>
      <c r="L427" s="27">
        <v>0.95000000000000007</v>
      </c>
      <c r="M427" s="27">
        <v>0.92704626334519569</v>
      </c>
      <c r="N427" s="31">
        <v>0.88069395017793595</v>
      </c>
      <c r="O427" s="31">
        <v>0.86402546105312861</v>
      </c>
      <c r="P427" s="32">
        <v>14548.14</v>
      </c>
      <c r="Q427" s="32">
        <v>25.886370106761564</v>
      </c>
      <c r="R427" s="32">
        <v>9983.2999999999993</v>
      </c>
      <c r="S427" s="32">
        <v>17.763879003558717</v>
      </c>
      <c r="T427" s="33" t="s">
        <v>1195</v>
      </c>
      <c r="U427" s="34" t="s">
        <v>1192</v>
      </c>
    </row>
    <row r="428" spans="1:21">
      <c r="A428" s="35">
        <v>0.83048620236530879</v>
      </c>
      <c r="B428" s="35">
        <v>6.3291139240506333E-2</v>
      </c>
      <c r="C428" s="35">
        <v>1.4240506329113924E-2</v>
      </c>
      <c r="D428" s="35">
        <v>0.93670886075949367</v>
      </c>
      <c r="E428" s="36">
        <v>0.53333333333333333</v>
      </c>
      <c r="F428" s="36">
        <v>72</v>
      </c>
      <c r="G428" s="36">
        <v>8.7777777777777786</v>
      </c>
      <c r="H428" s="37">
        <v>9.8247222222222224</v>
      </c>
      <c r="I428" s="20">
        <v>10.358055555555556</v>
      </c>
      <c r="J428" s="38">
        <v>0.94851028453431308</v>
      </c>
      <c r="K428" s="20">
        <v>73.469387755102048</v>
      </c>
      <c r="L428" s="35">
        <v>0.97999999999999987</v>
      </c>
      <c r="M428" s="35">
        <v>0.93670886075949367</v>
      </c>
      <c r="N428" s="39">
        <v>0.87070842828390349</v>
      </c>
      <c r="O428" s="39">
        <v>0.86399657285707154</v>
      </c>
      <c r="P428" s="40">
        <v>14009.36</v>
      </c>
      <c r="Q428" s="40">
        <v>22.166708860759496</v>
      </c>
      <c r="R428" s="40">
        <v>8000.7799999999988</v>
      </c>
      <c r="S428" s="40">
        <v>12.659462025316454</v>
      </c>
      <c r="T428" s="41" t="s">
        <v>1193</v>
      </c>
      <c r="U428" s="42" t="s">
        <v>1192</v>
      </c>
    </row>
    <row r="429" spans="1:21">
      <c r="A429" s="27">
        <v>0.88749999999999996</v>
      </c>
      <c r="B429" s="27">
        <v>4.401408450704225E-2</v>
      </c>
      <c r="C429" s="27">
        <v>1.5845070422535211E-2</v>
      </c>
      <c r="D429" s="27">
        <v>0.95598591549295775</v>
      </c>
      <c r="E429" s="28">
        <v>0.71666666666666667</v>
      </c>
      <c r="F429" s="28">
        <v>58.064516129032256</v>
      </c>
      <c r="G429" s="28">
        <v>9.7822222222222219</v>
      </c>
      <c r="H429" s="29">
        <v>9.4166666666666661</v>
      </c>
      <c r="I429" s="19">
        <v>10.133333333333333</v>
      </c>
      <c r="J429" s="30">
        <v>0.92927631578947367</v>
      </c>
      <c r="K429" s="19">
        <v>63.157894736842103</v>
      </c>
      <c r="L429" s="27">
        <v>0.91935483870967738</v>
      </c>
      <c r="M429" s="27">
        <v>0.95598591549295775</v>
      </c>
      <c r="N429" s="31">
        <v>0.81673191873012263</v>
      </c>
      <c r="O429" s="31">
        <v>0.86398492033028906</v>
      </c>
      <c r="P429" s="32">
        <v>16056.51</v>
      </c>
      <c r="Q429" s="32">
        <v>28.26850352112676</v>
      </c>
      <c r="R429" s="32">
        <v>8920.6400000000012</v>
      </c>
      <c r="S429" s="32">
        <v>15.705352112676058</v>
      </c>
      <c r="T429" s="33" t="s">
        <v>1193</v>
      </c>
      <c r="U429" s="34" t="s">
        <v>1194</v>
      </c>
    </row>
    <row r="430" spans="1:21">
      <c r="A430" s="35">
        <v>0.91541609822646652</v>
      </c>
      <c r="B430" s="35">
        <v>8.4947839046199708E-2</v>
      </c>
      <c r="C430" s="35">
        <v>3.2786885245901641E-2</v>
      </c>
      <c r="D430" s="35">
        <v>0.91505216095380026</v>
      </c>
      <c r="E430" s="36">
        <v>0.66666666666666663</v>
      </c>
      <c r="F430" s="36">
        <v>76.59574468085107</v>
      </c>
      <c r="G430" s="36">
        <v>8.7602777777777785</v>
      </c>
      <c r="H430" s="37">
        <v>8.4958333333333336</v>
      </c>
      <c r="I430" s="20">
        <v>9.1624999999999996</v>
      </c>
      <c r="J430" s="38">
        <v>0.92723965438835843</v>
      </c>
      <c r="K430" s="20">
        <v>80</v>
      </c>
      <c r="L430" s="35">
        <v>0.95744680851063835</v>
      </c>
      <c r="M430" s="35">
        <v>0.91505216095380026</v>
      </c>
      <c r="N430" s="39">
        <v>0.81236743034373415</v>
      </c>
      <c r="O430" s="39">
        <v>0.86406709946350657</v>
      </c>
      <c r="P430" s="40">
        <v>13931.35</v>
      </c>
      <c r="Q430" s="40">
        <v>20.762071535022354</v>
      </c>
      <c r="R430" s="40">
        <v>7328.0500000000011</v>
      </c>
      <c r="S430" s="40">
        <v>10.92108792846498</v>
      </c>
      <c r="T430" s="41" t="s">
        <v>1193</v>
      </c>
      <c r="U430" s="42" t="s">
        <v>1194</v>
      </c>
    </row>
    <row r="431" spans="1:21">
      <c r="A431" s="27">
        <v>0.90526315789473688</v>
      </c>
      <c r="B431" s="27">
        <v>4.4573643410852716E-2</v>
      </c>
      <c r="C431" s="27">
        <v>1.5503875968992248E-2</v>
      </c>
      <c r="D431" s="27">
        <v>0.95542635658914732</v>
      </c>
      <c r="E431" s="28">
        <v>0.4</v>
      </c>
      <c r="F431" s="28">
        <v>62.068965517241381</v>
      </c>
      <c r="G431" s="28">
        <v>8.3133333333333326</v>
      </c>
      <c r="H431" s="29">
        <v>8.625</v>
      </c>
      <c r="I431" s="19">
        <v>9.0250000000000004</v>
      </c>
      <c r="J431" s="30">
        <v>0.95567867036011078</v>
      </c>
      <c r="K431" s="19">
        <v>63.157894736842103</v>
      </c>
      <c r="L431" s="27">
        <v>0.98275862068965525</v>
      </c>
      <c r="M431" s="27">
        <v>0.95542635658914732</v>
      </c>
      <c r="N431" s="31">
        <v>0.89733782129742967</v>
      </c>
      <c r="O431" s="31">
        <v>0.86415716857347147</v>
      </c>
      <c r="P431" s="32">
        <v>14859.7</v>
      </c>
      <c r="Q431" s="32">
        <v>28.797868217054265</v>
      </c>
      <c r="R431" s="32">
        <v>7881.68</v>
      </c>
      <c r="S431" s="32">
        <v>15.274573643410854</v>
      </c>
      <c r="T431" s="33" t="s">
        <v>1191</v>
      </c>
      <c r="U431" s="34" t="s">
        <v>1192</v>
      </c>
    </row>
    <row r="432" spans="1:21">
      <c r="A432" s="35">
        <v>0.93934142114384744</v>
      </c>
      <c r="B432" s="35">
        <v>8.1180811808118078E-2</v>
      </c>
      <c r="C432" s="35">
        <v>2.7675276752767528E-2</v>
      </c>
      <c r="D432" s="35">
        <v>0.91881918819188191</v>
      </c>
      <c r="E432" s="36">
        <v>0.6166666666666667</v>
      </c>
      <c r="F432" s="36">
        <v>51.428571428571431</v>
      </c>
      <c r="G432" s="36">
        <v>10.53888888888889</v>
      </c>
      <c r="H432" s="37">
        <v>9.6411111111111101</v>
      </c>
      <c r="I432" s="20">
        <v>10.257777777777777</v>
      </c>
      <c r="J432" s="38">
        <v>0.9398830155979202</v>
      </c>
      <c r="K432" s="20">
        <v>56.25</v>
      </c>
      <c r="L432" s="35">
        <v>0.91428571428571437</v>
      </c>
      <c r="M432" s="35">
        <v>0.91881918819188191</v>
      </c>
      <c r="N432" s="39">
        <v>0.78956118801098873</v>
      </c>
      <c r="O432" s="39">
        <v>0.86409926167517481</v>
      </c>
      <c r="P432" s="40">
        <v>16050.33</v>
      </c>
      <c r="Q432" s="40">
        <v>29.613154981549815</v>
      </c>
      <c r="R432" s="40">
        <v>9843.67</v>
      </c>
      <c r="S432" s="40">
        <v>18.161752767527677</v>
      </c>
      <c r="T432" s="41" t="s">
        <v>1193</v>
      </c>
      <c r="U432" s="42" t="s">
        <v>1194</v>
      </c>
    </row>
    <row r="433" spans="1:21">
      <c r="A433" s="27">
        <v>0.81684981684981683</v>
      </c>
      <c r="B433" s="27">
        <v>6.5769805680119586E-2</v>
      </c>
      <c r="C433" s="27">
        <v>1.3452914798206279E-2</v>
      </c>
      <c r="D433" s="27">
        <v>0.93423019431988041</v>
      </c>
      <c r="E433" s="28">
        <v>0.73333333333333328</v>
      </c>
      <c r="F433" s="28">
        <v>73.469387755102048</v>
      </c>
      <c r="G433" s="28">
        <v>9.105833333333333</v>
      </c>
      <c r="H433" s="29">
        <v>10.414166666666668</v>
      </c>
      <c r="I433" s="19">
        <v>11.147500000000001</v>
      </c>
      <c r="J433" s="30">
        <v>0.93421544441952609</v>
      </c>
      <c r="K433" s="19">
        <v>73.469387755102048</v>
      </c>
      <c r="L433" s="27">
        <v>1</v>
      </c>
      <c r="M433" s="27">
        <v>0.93423019431988041</v>
      </c>
      <c r="N433" s="31">
        <v>0.87277227617668729</v>
      </c>
      <c r="O433" s="31">
        <v>0.86422957299276948</v>
      </c>
      <c r="P433" s="32">
        <v>14299.51</v>
      </c>
      <c r="Q433" s="32">
        <v>21.374454409566518</v>
      </c>
      <c r="R433" s="32">
        <v>9109.7499999999982</v>
      </c>
      <c r="S433" s="32">
        <v>13.616965620328846</v>
      </c>
      <c r="T433" s="33" t="s">
        <v>1193</v>
      </c>
      <c r="U433" s="34" t="s">
        <v>1192</v>
      </c>
    </row>
    <row r="434" spans="1:21">
      <c r="A434" s="35">
        <v>0.86875000000000002</v>
      </c>
      <c r="B434" s="35">
        <v>5.6115107913669061E-2</v>
      </c>
      <c r="C434" s="35">
        <v>1.5827338129496403E-2</v>
      </c>
      <c r="D434" s="35">
        <v>0.94388489208633097</v>
      </c>
      <c r="E434" s="36">
        <v>0.48333333333333334</v>
      </c>
      <c r="F434" s="36">
        <v>75</v>
      </c>
      <c r="G434" s="36">
        <v>9.2666666666666675</v>
      </c>
      <c r="H434" s="37">
        <v>9.5166666666666675</v>
      </c>
      <c r="I434" s="20">
        <v>10</v>
      </c>
      <c r="J434" s="38">
        <v>0.95166666666666677</v>
      </c>
      <c r="K434" s="20">
        <v>80</v>
      </c>
      <c r="L434" s="35">
        <v>0.9375</v>
      </c>
      <c r="M434" s="35">
        <v>0.94388489208633097</v>
      </c>
      <c r="N434" s="39">
        <v>0.84212230215827355</v>
      </c>
      <c r="O434" s="39">
        <v>0.8642146120414842</v>
      </c>
      <c r="P434" s="40">
        <v>14910.04</v>
      </c>
      <c r="Q434" s="40">
        <v>21.453294964028778</v>
      </c>
      <c r="R434" s="40">
        <v>8357.619999999999</v>
      </c>
      <c r="S434" s="40">
        <v>12.02535251798561</v>
      </c>
      <c r="T434" s="41" t="s">
        <v>1195</v>
      </c>
      <c r="U434" s="42" t="s">
        <v>1194</v>
      </c>
    </row>
    <row r="435" spans="1:21">
      <c r="A435" s="27">
        <v>1.1019354838709678</v>
      </c>
      <c r="B435" s="27">
        <v>5.8548009367681501E-2</v>
      </c>
      <c r="C435" s="27">
        <v>1.0538641686182669E-2</v>
      </c>
      <c r="D435" s="27">
        <v>0.94145199063231855</v>
      </c>
      <c r="E435" s="28">
        <v>0.21666666666666667</v>
      </c>
      <c r="F435" s="28">
        <v>76.59574468085107</v>
      </c>
      <c r="G435" s="28">
        <v>11.149444444444445</v>
      </c>
      <c r="H435" s="29">
        <v>10.331944444444444</v>
      </c>
      <c r="I435" s="19">
        <v>10.548611111111111</v>
      </c>
      <c r="J435" s="30">
        <v>0.97946017116524031</v>
      </c>
      <c r="K435" s="19">
        <v>73.469387755102048</v>
      </c>
      <c r="L435" s="27">
        <v>1.0425531914893618</v>
      </c>
      <c r="M435" s="27">
        <v>0.94145199063231855</v>
      </c>
      <c r="N435" s="31">
        <v>0.96135365247959059</v>
      </c>
      <c r="O435" s="31">
        <v>0.86425337047987583</v>
      </c>
      <c r="P435" s="32">
        <v>18511.2</v>
      </c>
      <c r="Q435" s="32">
        <v>21.675878220140515</v>
      </c>
      <c r="R435" s="32">
        <v>12131.619999999999</v>
      </c>
      <c r="S435" s="32">
        <v>14.205644028103043</v>
      </c>
      <c r="T435" s="33" t="s">
        <v>1191</v>
      </c>
      <c r="U435" s="34" t="s">
        <v>1192</v>
      </c>
    </row>
    <row r="436" spans="1:21">
      <c r="A436" s="35">
        <v>0.86792452830188682</v>
      </c>
      <c r="B436" s="35">
        <v>5.7971014492753624E-2</v>
      </c>
      <c r="C436" s="35">
        <v>1.8840579710144929E-2</v>
      </c>
      <c r="D436" s="35">
        <v>0.94202898550724634</v>
      </c>
      <c r="E436" s="36">
        <v>0.51666666666666672</v>
      </c>
      <c r="F436" s="36">
        <v>72</v>
      </c>
      <c r="G436" s="36">
        <v>9.5833333333333339</v>
      </c>
      <c r="H436" s="37">
        <v>10.304166666666665</v>
      </c>
      <c r="I436" s="20">
        <v>10.820833333333333</v>
      </c>
      <c r="J436" s="38">
        <v>0.95225259915286864</v>
      </c>
      <c r="K436" s="20">
        <v>73.469387755102048</v>
      </c>
      <c r="L436" s="35">
        <v>0.97999999999999987</v>
      </c>
      <c r="M436" s="35">
        <v>0.94202898550724634</v>
      </c>
      <c r="N436" s="39">
        <v>0.87910855892808293</v>
      </c>
      <c r="O436" s="39">
        <v>0.86408271972064965</v>
      </c>
      <c r="P436" s="40">
        <v>15580.44</v>
      </c>
      <c r="Q436" s="40">
        <v>22.580347826086957</v>
      </c>
      <c r="R436" s="40">
        <v>8566.35</v>
      </c>
      <c r="S436" s="40">
        <v>12.415000000000001</v>
      </c>
      <c r="T436" s="41" t="s">
        <v>1191</v>
      </c>
      <c r="U436" s="42" t="s">
        <v>1192</v>
      </c>
    </row>
    <row r="437" spans="1:21">
      <c r="A437" s="27">
        <v>0.94089264173703258</v>
      </c>
      <c r="B437" s="27">
        <v>6.1538461538461542E-2</v>
      </c>
      <c r="C437" s="27">
        <v>2.4358974358974359E-2</v>
      </c>
      <c r="D437" s="27">
        <v>0.93846153846153846</v>
      </c>
      <c r="E437" s="28">
        <v>0.58333333333333337</v>
      </c>
      <c r="F437" s="28">
        <v>81.818181818181813</v>
      </c>
      <c r="G437" s="28">
        <v>9.5333333333333332</v>
      </c>
      <c r="H437" s="29">
        <v>9.7791666666666668</v>
      </c>
      <c r="I437" s="19">
        <v>10.362500000000001</v>
      </c>
      <c r="J437" s="30">
        <v>0.94370727784479291</v>
      </c>
      <c r="K437" s="19">
        <v>80</v>
      </c>
      <c r="L437" s="27">
        <v>1.0227272727272727</v>
      </c>
      <c r="M437" s="27">
        <v>0.93846153846153846</v>
      </c>
      <c r="N437" s="31">
        <v>0.90576100618320154</v>
      </c>
      <c r="O437" s="31">
        <v>0.8640562657783829</v>
      </c>
      <c r="P437" s="32">
        <v>15734.67</v>
      </c>
      <c r="Q437" s="32">
        <v>20.172653846153846</v>
      </c>
      <c r="R437" s="32">
        <v>9492.1200000000008</v>
      </c>
      <c r="S437" s="32">
        <v>12.169384615384617</v>
      </c>
      <c r="T437" s="33" t="s">
        <v>1191</v>
      </c>
      <c r="U437" s="34" t="s">
        <v>1192</v>
      </c>
    </row>
    <row r="438" spans="1:21">
      <c r="A438" s="35">
        <v>0.96198156682027647</v>
      </c>
      <c r="B438" s="35">
        <v>4.1916167664670656E-2</v>
      </c>
      <c r="C438" s="35">
        <v>1.5568862275449102E-2</v>
      </c>
      <c r="D438" s="35">
        <v>0.95808383233532934</v>
      </c>
      <c r="E438" s="36">
        <v>0.38333333333333336</v>
      </c>
      <c r="F438" s="36">
        <v>73.469387755102048</v>
      </c>
      <c r="G438" s="36">
        <v>11.365277777777777</v>
      </c>
      <c r="H438" s="37">
        <v>11.431111111111111</v>
      </c>
      <c r="I438" s="20">
        <v>11.814444444444444</v>
      </c>
      <c r="J438" s="38">
        <v>0.96755384181322301</v>
      </c>
      <c r="K438" s="20">
        <v>73.469387755102048</v>
      </c>
      <c r="L438" s="35">
        <v>1</v>
      </c>
      <c r="M438" s="35">
        <v>0.95808383233532934</v>
      </c>
      <c r="N438" s="39">
        <v>0.92699769275518373</v>
      </c>
      <c r="O438" s="39">
        <v>0.86398271244433567</v>
      </c>
      <c r="P438" s="40">
        <v>18807.22</v>
      </c>
      <c r="Q438" s="40">
        <v>22.523616766467068</v>
      </c>
      <c r="R438" s="40">
        <v>10889.149999999998</v>
      </c>
      <c r="S438" s="40">
        <v>13.040898203592812</v>
      </c>
      <c r="T438" s="41" t="s">
        <v>1191</v>
      </c>
      <c r="U438" s="42" t="s">
        <v>1192</v>
      </c>
    </row>
    <row r="439" spans="1:21">
      <c r="A439" s="27">
        <v>0.91076923076923078</v>
      </c>
      <c r="B439" s="27">
        <v>4.5608108108108107E-2</v>
      </c>
      <c r="C439" s="27">
        <v>1.1824324324324325E-2</v>
      </c>
      <c r="D439" s="27">
        <v>0.95439189189189189</v>
      </c>
      <c r="E439" s="28">
        <v>0.15</v>
      </c>
      <c r="F439" s="28">
        <v>72</v>
      </c>
      <c r="G439" s="28">
        <v>8.2222222222222214</v>
      </c>
      <c r="H439" s="29">
        <v>8.6972222222222211</v>
      </c>
      <c r="I439" s="19">
        <v>8.8472222222222214</v>
      </c>
      <c r="J439" s="30">
        <v>0.98304552590266869</v>
      </c>
      <c r="K439" s="19">
        <v>73.469387755102048</v>
      </c>
      <c r="L439" s="27">
        <v>0.97999999999999987</v>
      </c>
      <c r="M439" s="27">
        <v>0.95439189189189189</v>
      </c>
      <c r="N439" s="31">
        <v>0.91944646569646549</v>
      </c>
      <c r="O439" s="31">
        <v>0.8638713785568608</v>
      </c>
      <c r="P439" s="32">
        <v>12283.18</v>
      </c>
      <c r="Q439" s="32">
        <v>20.748614864864866</v>
      </c>
      <c r="R439" s="32">
        <v>9731.34</v>
      </c>
      <c r="S439" s="32">
        <v>16.438074324324326</v>
      </c>
      <c r="T439" s="33" t="s">
        <v>1191</v>
      </c>
      <c r="U439" s="34" t="s">
        <v>1192</v>
      </c>
    </row>
    <row r="440" spans="1:21">
      <c r="A440" s="35">
        <v>0.98333333333333328</v>
      </c>
      <c r="B440" s="35">
        <v>6.0734463276836161E-2</v>
      </c>
      <c r="C440" s="35">
        <v>2.4011299435028249E-2</v>
      </c>
      <c r="D440" s="35">
        <v>0.93926553672316382</v>
      </c>
      <c r="E440" s="36">
        <v>0.4</v>
      </c>
      <c r="F440" s="36">
        <v>62.068965517241381</v>
      </c>
      <c r="G440" s="36">
        <v>11.406666666666666</v>
      </c>
      <c r="H440" s="37">
        <v>11</v>
      </c>
      <c r="I440" s="20">
        <v>11.4</v>
      </c>
      <c r="J440" s="38">
        <v>0.96491228070175439</v>
      </c>
      <c r="K440" s="20">
        <v>63.157894736842103</v>
      </c>
      <c r="L440" s="35">
        <v>0.98275862068965525</v>
      </c>
      <c r="M440" s="35">
        <v>0.93926553672316382</v>
      </c>
      <c r="N440" s="39">
        <v>0.89068283654782787</v>
      </c>
      <c r="O440" s="39">
        <v>0.86377301557077291</v>
      </c>
      <c r="P440" s="40">
        <v>19629.580000000002</v>
      </c>
      <c r="Q440" s="40">
        <v>27.725395480225991</v>
      </c>
      <c r="R440" s="40">
        <v>10742.539999999997</v>
      </c>
      <c r="S440" s="40">
        <v>15.173079096045194</v>
      </c>
      <c r="T440" s="41" t="s">
        <v>1191</v>
      </c>
      <c r="U440" s="42" t="s">
        <v>1192</v>
      </c>
    </row>
    <row r="441" spans="1:21">
      <c r="A441" s="27">
        <v>0.88693957115009747</v>
      </c>
      <c r="B441" s="27">
        <v>6.1538461538461542E-2</v>
      </c>
      <c r="C441" s="27">
        <v>1.5384615384615385E-2</v>
      </c>
      <c r="D441" s="27">
        <v>0.93846153846153846</v>
      </c>
      <c r="E441" s="28">
        <v>0.68333333333333335</v>
      </c>
      <c r="F441" s="28">
        <v>54.545454545454547</v>
      </c>
      <c r="G441" s="28">
        <v>8.3416666666666668</v>
      </c>
      <c r="H441" s="29">
        <v>8.4366666666666656</v>
      </c>
      <c r="I441" s="19">
        <v>9.1199999999999992</v>
      </c>
      <c r="J441" s="30">
        <v>0.92507309941520466</v>
      </c>
      <c r="K441" s="19">
        <v>56.25</v>
      </c>
      <c r="L441" s="27">
        <v>0.96969696969696972</v>
      </c>
      <c r="M441" s="27">
        <v>0.93846153846153846</v>
      </c>
      <c r="N441" s="31">
        <v>0.84183808394334703</v>
      </c>
      <c r="O441" s="31">
        <v>0.86372530312223228</v>
      </c>
      <c r="P441" s="32">
        <v>14693.34</v>
      </c>
      <c r="Q441" s="32">
        <v>32.293054945054948</v>
      </c>
      <c r="R441" s="32">
        <v>6856.3600000000006</v>
      </c>
      <c r="S441" s="32">
        <v>15.068923076923078</v>
      </c>
      <c r="T441" s="33" t="s">
        <v>1195</v>
      </c>
      <c r="U441" s="34" t="s">
        <v>1194</v>
      </c>
    </row>
    <row r="442" spans="1:21">
      <c r="A442" s="35">
        <v>0.875</v>
      </c>
      <c r="B442" s="35">
        <v>6.9172932330827067E-2</v>
      </c>
      <c r="C442" s="35">
        <v>1.5037593984962405E-2</v>
      </c>
      <c r="D442" s="35">
        <v>0.93082706766917289</v>
      </c>
      <c r="E442" s="36">
        <v>0.18333333333333332</v>
      </c>
      <c r="F442" s="36">
        <v>83.720930232558146</v>
      </c>
      <c r="G442" s="36">
        <v>7.9430555555555555</v>
      </c>
      <c r="H442" s="37">
        <v>8.6833333333333336</v>
      </c>
      <c r="I442" s="20">
        <v>8.8666666666666671</v>
      </c>
      <c r="J442" s="38">
        <v>0.97932330827067671</v>
      </c>
      <c r="K442" s="20">
        <v>85.714285714285708</v>
      </c>
      <c r="L442" s="35">
        <v>0.97674418604651181</v>
      </c>
      <c r="M442" s="35">
        <v>0.93082706766917289</v>
      </c>
      <c r="N442" s="39">
        <v>0.89038109349260552</v>
      </c>
      <c r="O442" s="39">
        <v>0.86376417917761217</v>
      </c>
      <c r="P442" s="40">
        <v>12476.63</v>
      </c>
      <c r="Q442" s="40">
        <v>18.761849624060151</v>
      </c>
      <c r="R442" s="40">
        <v>6782.8900000000012</v>
      </c>
      <c r="S442" s="40">
        <v>10.199834586466167</v>
      </c>
      <c r="T442" s="41" t="s">
        <v>1191</v>
      </c>
      <c r="U442" s="42" t="s">
        <v>1192</v>
      </c>
    </row>
    <row r="443" spans="1:21">
      <c r="A443" s="27">
        <v>1.0320197044334976</v>
      </c>
      <c r="B443" s="27">
        <v>0.11336515513126491</v>
      </c>
      <c r="C443" s="27">
        <v>4.2959427207637228E-2</v>
      </c>
      <c r="D443" s="27">
        <v>0.88663484486873512</v>
      </c>
      <c r="E443" s="28">
        <v>0.66666666666666663</v>
      </c>
      <c r="F443" s="28">
        <v>80</v>
      </c>
      <c r="G443" s="28">
        <v>10.475</v>
      </c>
      <c r="H443" s="29">
        <v>9.4833333333333343</v>
      </c>
      <c r="I443" s="19">
        <v>10.15</v>
      </c>
      <c r="J443" s="30">
        <v>0.93431855500821026</v>
      </c>
      <c r="K443" s="19">
        <v>80</v>
      </c>
      <c r="L443" s="27">
        <v>1</v>
      </c>
      <c r="M443" s="27">
        <v>0.88663484486873512</v>
      </c>
      <c r="N443" s="31">
        <v>0.82839938707768523</v>
      </c>
      <c r="O443" s="31">
        <v>0.86371681812011214</v>
      </c>
      <c r="P443" s="32">
        <v>17027.43</v>
      </c>
      <c r="Q443" s="32">
        <v>20.319128878281624</v>
      </c>
      <c r="R443" s="32">
        <v>9144.4700000000012</v>
      </c>
      <c r="S443" s="32">
        <v>10.912255369928403</v>
      </c>
      <c r="T443" s="33" t="s">
        <v>1193</v>
      </c>
      <c r="U443" s="34" t="s">
        <v>1194</v>
      </c>
    </row>
    <row r="444" spans="1:21">
      <c r="A444" s="35">
        <v>0.99835796387520526</v>
      </c>
      <c r="B444" s="35">
        <v>5.921052631578947E-2</v>
      </c>
      <c r="C444" s="35">
        <v>2.1381578947368422E-2</v>
      </c>
      <c r="D444" s="35">
        <v>0.94078947368421051</v>
      </c>
      <c r="E444" s="36">
        <v>0.2</v>
      </c>
      <c r="F444" s="36">
        <v>53.731343283582092</v>
      </c>
      <c r="G444" s="36">
        <v>11.315555555555555</v>
      </c>
      <c r="H444" s="37">
        <v>10.626666666666667</v>
      </c>
      <c r="I444" s="20">
        <v>10.826666666666666</v>
      </c>
      <c r="J444" s="38">
        <v>0.98152709359605916</v>
      </c>
      <c r="K444" s="20">
        <v>56.25</v>
      </c>
      <c r="L444" s="35">
        <v>0.95522388059701502</v>
      </c>
      <c r="M444" s="35">
        <v>0.94078947368421051</v>
      </c>
      <c r="N444" s="39">
        <v>0.88206362535262506</v>
      </c>
      <c r="O444" s="39">
        <v>0.86377977254264782</v>
      </c>
      <c r="P444" s="40">
        <v>19329.39</v>
      </c>
      <c r="Q444" s="40">
        <v>31.791759868421053</v>
      </c>
      <c r="R444" s="40">
        <v>10562.18</v>
      </c>
      <c r="S444" s="40">
        <v>17.372006578947367</v>
      </c>
      <c r="T444" s="41" t="s">
        <v>1195</v>
      </c>
      <c r="U444" s="42" t="s">
        <v>1192</v>
      </c>
    </row>
    <row r="445" spans="1:21">
      <c r="A445" s="27">
        <v>1.1995905834186285</v>
      </c>
      <c r="B445" s="27">
        <v>5.7167235494880543E-2</v>
      </c>
      <c r="C445" s="27">
        <v>1.7064846416382253E-2</v>
      </c>
      <c r="D445" s="27">
        <v>0.94283276450511944</v>
      </c>
      <c r="E445" s="28">
        <v>0</v>
      </c>
      <c r="F445" s="28">
        <v>83.720930232558146</v>
      </c>
      <c r="G445" s="28">
        <v>13.998888888888889</v>
      </c>
      <c r="H445" s="29">
        <v>11.398333333333333</v>
      </c>
      <c r="I445" s="19">
        <v>11.398333333333333</v>
      </c>
      <c r="J445" s="30">
        <v>1</v>
      </c>
      <c r="K445" s="19">
        <v>85.714285714285708</v>
      </c>
      <c r="L445" s="27">
        <v>0.97674418604651181</v>
      </c>
      <c r="M445" s="27">
        <v>0.94283276450511944</v>
      </c>
      <c r="N445" s="31">
        <v>0.92090642114453547</v>
      </c>
      <c r="O445" s="31">
        <v>0.86374712280548704</v>
      </c>
      <c r="P445" s="32">
        <v>21877.77</v>
      </c>
      <c r="Q445" s="32">
        <v>18.667039249146757</v>
      </c>
      <c r="R445" s="32">
        <v>14116.600000000002</v>
      </c>
      <c r="S445" s="32">
        <v>12.044880546075087</v>
      </c>
      <c r="T445" s="33" t="s">
        <v>1195</v>
      </c>
      <c r="U445" s="34" t="s">
        <v>1192</v>
      </c>
    </row>
    <row r="446" spans="1:21">
      <c r="A446" s="35">
        <v>0.99788806758183735</v>
      </c>
      <c r="B446" s="35">
        <v>4.656084656084656E-2</v>
      </c>
      <c r="C446" s="35">
        <v>1.3756613756613757E-2</v>
      </c>
      <c r="D446" s="35">
        <v>0.95343915343915342</v>
      </c>
      <c r="E446" s="36">
        <v>0.51666666666666672</v>
      </c>
      <c r="F446" s="36">
        <v>83.720930232558146</v>
      </c>
      <c r="G446" s="36">
        <v>11.2875</v>
      </c>
      <c r="H446" s="37">
        <v>10.531666666666666</v>
      </c>
      <c r="I446" s="20">
        <v>11.048333333333334</v>
      </c>
      <c r="J446" s="38">
        <v>0.9532357821692562</v>
      </c>
      <c r="K446" s="20">
        <v>85.714285714285708</v>
      </c>
      <c r="L446" s="35">
        <v>0.97674418604651181</v>
      </c>
      <c r="M446" s="35">
        <v>0.95343915343915342</v>
      </c>
      <c r="N446" s="39">
        <v>0.88771621677984491</v>
      </c>
      <c r="O446" s="39">
        <v>0.86364487003564971</v>
      </c>
      <c r="P446" s="40">
        <v>18168.060000000001</v>
      </c>
      <c r="Q446" s="40">
        <v>19.225460317460318</v>
      </c>
      <c r="R446" s="40">
        <v>11142.169999999998</v>
      </c>
      <c r="S446" s="40">
        <v>11.790656084656083</v>
      </c>
      <c r="T446" s="41" t="s">
        <v>1195</v>
      </c>
      <c r="U446" s="42" t="s">
        <v>1192</v>
      </c>
    </row>
    <row r="447" spans="1:21">
      <c r="A447" s="27">
        <v>0.86686838124054466</v>
      </c>
      <c r="B447" s="27">
        <v>0.10820244328097731</v>
      </c>
      <c r="C447" s="27">
        <v>3.8394415357766144E-2</v>
      </c>
      <c r="D447" s="27">
        <v>0.89179755671902272</v>
      </c>
      <c r="E447" s="28">
        <v>0.41666666666666669</v>
      </c>
      <c r="F447" s="28">
        <v>69.230769230769226</v>
      </c>
      <c r="G447" s="28">
        <v>8.2766666666666673</v>
      </c>
      <c r="H447" s="29">
        <v>8.5802777777777788</v>
      </c>
      <c r="I447" s="19">
        <v>8.9969444444444449</v>
      </c>
      <c r="J447" s="30">
        <v>0.95368798048720249</v>
      </c>
      <c r="K447" s="19">
        <v>73.469387755102048</v>
      </c>
      <c r="L447" s="27">
        <v>0.94230769230769218</v>
      </c>
      <c r="M447" s="27">
        <v>0.89179755671902272</v>
      </c>
      <c r="N447" s="31">
        <v>0.80142949870516378</v>
      </c>
      <c r="O447" s="31">
        <v>0.86360173142141305</v>
      </c>
      <c r="P447" s="32">
        <v>13164.89</v>
      </c>
      <c r="Q447" s="32">
        <v>22.975375218150088</v>
      </c>
      <c r="R447" s="32">
        <v>5865.0600000000013</v>
      </c>
      <c r="S447" s="32">
        <v>10.235706806282725</v>
      </c>
      <c r="T447" s="33" t="s">
        <v>1195</v>
      </c>
      <c r="U447" s="34" t="s">
        <v>1194</v>
      </c>
    </row>
    <row r="448" spans="1:21">
      <c r="A448" s="35">
        <v>0.85477178423236511</v>
      </c>
      <c r="B448" s="35">
        <v>6.3106796116504854E-2</v>
      </c>
      <c r="C448" s="35">
        <v>2.1844660194174758E-2</v>
      </c>
      <c r="D448" s="35">
        <v>0.93689320388349517</v>
      </c>
      <c r="E448" s="36">
        <v>0</v>
      </c>
      <c r="F448" s="36">
        <v>56.25</v>
      </c>
      <c r="G448" s="36">
        <v>7.3244444444444445</v>
      </c>
      <c r="H448" s="37">
        <v>8.568888888888889</v>
      </c>
      <c r="I448" s="20">
        <v>8.568888888888889</v>
      </c>
      <c r="J448" s="38">
        <v>1</v>
      </c>
      <c r="K448" s="20">
        <v>56.25</v>
      </c>
      <c r="L448" s="35">
        <v>1</v>
      </c>
      <c r="M448" s="35">
        <v>0.93689320388349517</v>
      </c>
      <c r="N448" s="39">
        <v>0.93689320388349517</v>
      </c>
      <c r="O448" s="39">
        <v>0.86371335122880299</v>
      </c>
      <c r="P448" s="40">
        <v>13137.92</v>
      </c>
      <c r="Q448" s="40">
        <v>31.888155339805824</v>
      </c>
      <c r="R448" s="40">
        <v>6824.3399999999983</v>
      </c>
      <c r="S448" s="40">
        <v>16.563932038834949</v>
      </c>
      <c r="T448" s="41" t="s">
        <v>1195</v>
      </c>
      <c r="U448" s="42" t="s">
        <v>1192</v>
      </c>
    </row>
    <row r="449" spans="1:21">
      <c r="A449" s="27">
        <v>0.81994459833795019</v>
      </c>
      <c r="B449" s="27">
        <v>5.9121621621621621E-2</v>
      </c>
      <c r="C449" s="27">
        <v>1.3513513513513514E-2</v>
      </c>
      <c r="D449" s="27">
        <v>0.9408783783783784</v>
      </c>
      <c r="E449" s="28">
        <v>0.48333333333333334</v>
      </c>
      <c r="F449" s="28">
        <v>78.260869565217391</v>
      </c>
      <c r="G449" s="28">
        <v>7.5644444444444447</v>
      </c>
      <c r="H449" s="29">
        <v>8.5416666666666679</v>
      </c>
      <c r="I449" s="19">
        <v>9.0250000000000004</v>
      </c>
      <c r="J449" s="30">
        <v>0.94644506001846729</v>
      </c>
      <c r="K449" s="19">
        <v>80</v>
      </c>
      <c r="L449" s="27">
        <v>0.97826086956521741</v>
      </c>
      <c r="M449" s="27">
        <v>0.9408783783783784</v>
      </c>
      <c r="N449" s="31">
        <v>0.87113122170104595</v>
      </c>
      <c r="O449" s="31">
        <v>0.86358173278877648</v>
      </c>
      <c r="P449" s="32">
        <v>12161.74</v>
      </c>
      <c r="Q449" s="32">
        <v>20.543479729729729</v>
      </c>
      <c r="R449" s="32">
        <v>7833.9400000000005</v>
      </c>
      <c r="S449" s="32">
        <v>13.233006756756758</v>
      </c>
      <c r="T449" s="33" t="s">
        <v>1193</v>
      </c>
      <c r="U449" s="34" t="s">
        <v>1192</v>
      </c>
    </row>
    <row r="450" spans="1:21">
      <c r="A450" s="35">
        <v>0.99088145896656532</v>
      </c>
      <c r="B450" s="35">
        <v>4.9079754601226995E-2</v>
      </c>
      <c r="C450" s="35">
        <v>1.0736196319018405E-2</v>
      </c>
      <c r="D450" s="35">
        <v>0.95092024539877296</v>
      </c>
      <c r="E450" s="36">
        <v>0.66666666666666663</v>
      </c>
      <c r="F450" s="36">
        <v>56.25</v>
      </c>
      <c r="G450" s="36">
        <v>11.591111111111111</v>
      </c>
      <c r="H450" s="37">
        <v>11.031111111111112</v>
      </c>
      <c r="I450" s="20">
        <v>11.697777777777778</v>
      </c>
      <c r="J450" s="38">
        <v>0.94300911854103353</v>
      </c>
      <c r="K450" s="20">
        <v>56.25</v>
      </c>
      <c r="L450" s="35">
        <v>1</v>
      </c>
      <c r="M450" s="35">
        <v>0.95092024539877296</v>
      </c>
      <c r="N450" s="39">
        <v>0.89672646241632015</v>
      </c>
      <c r="O450" s="39">
        <v>0.86356813010605171</v>
      </c>
      <c r="P450" s="40">
        <v>19541.689999999999</v>
      </c>
      <c r="Q450" s="40">
        <v>29.971917177914108</v>
      </c>
      <c r="R450" s="40">
        <v>12232.95</v>
      </c>
      <c r="S450" s="40">
        <v>18.762193251533745</v>
      </c>
      <c r="T450" s="41" t="s">
        <v>1195</v>
      </c>
      <c r="U450" s="42" t="s">
        <v>1192</v>
      </c>
    </row>
    <row r="451" spans="1:21">
      <c r="A451" s="27">
        <v>0.90694789081885852</v>
      </c>
      <c r="B451" s="27">
        <v>0.10259917920656635</v>
      </c>
      <c r="C451" s="27">
        <v>3.8303693570451436E-2</v>
      </c>
      <c r="D451" s="27">
        <v>0.89740082079343364</v>
      </c>
      <c r="E451" s="28">
        <v>0.2</v>
      </c>
      <c r="F451" s="28">
        <v>90</v>
      </c>
      <c r="G451" s="28">
        <v>8.1222222222222218</v>
      </c>
      <c r="H451" s="29">
        <v>9.2033333333333349</v>
      </c>
      <c r="I451" s="19">
        <v>9.4033333333333342</v>
      </c>
      <c r="J451" s="30">
        <v>0.97873094647288206</v>
      </c>
      <c r="K451" s="19">
        <v>85.714285714285708</v>
      </c>
      <c r="L451" s="27">
        <v>1.05</v>
      </c>
      <c r="M451" s="27">
        <v>0.89740082079343364</v>
      </c>
      <c r="N451" s="31">
        <v>0.92222965243573352</v>
      </c>
      <c r="O451" s="31">
        <v>0.86350827752065418</v>
      </c>
      <c r="P451" s="32">
        <v>13858.32</v>
      </c>
      <c r="Q451" s="32">
        <v>18.958030095759234</v>
      </c>
      <c r="R451" s="32">
        <v>7048.369999999999</v>
      </c>
      <c r="S451" s="32">
        <v>9.6420930232558124</v>
      </c>
      <c r="T451" s="33" t="s">
        <v>1193</v>
      </c>
      <c r="U451" s="34" t="s">
        <v>1192</v>
      </c>
    </row>
    <row r="452" spans="1:21">
      <c r="A452" s="35">
        <v>0.95131578947368423</v>
      </c>
      <c r="B452" s="35">
        <v>6.6390041493775934E-2</v>
      </c>
      <c r="C452" s="35">
        <v>2.6279391424619641E-2</v>
      </c>
      <c r="D452" s="35">
        <v>0.93360995850622408</v>
      </c>
      <c r="E452" s="36">
        <v>0.6</v>
      </c>
      <c r="F452" s="36">
        <v>85.714285714285708</v>
      </c>
      <c r="G452" s="36">
        <v>8.4350000000000005</v>
      </c>
      <c r="H452" s="37">
        <v>8.2666666666666675</v>
      </c>
      <c r="I452" s="20">
        <v>8.8666666666666671</v>
      </c>
      <c r="J452" s="38">
        <v>0.93233082706766923</v>
      </c>
      <c r="K452" s="20">
        <v>85.714285714285708</v>
      </c>
      <c r="L452" s="35">
        <v>1</v>
      </c>
      <c r="M452" s="35">
        <v>0.93360995850622408</v>
      </c>
      <c r="N452" s="39">
        <v>0.87043334477272027</v>
      </c>
      <c r="O452" s="39">
        <v>0.863402090585907</v>
      </c>
      <c r="P452" s="40">
        <v>13704.7</v>
      </c>
      <c r="Q452" s="40">
        <v>18.955325034578149</v>
      </c>
      <c r="R452" s="40">
        <v>7970.6899999999987</v>
      </c>
      <c r="S452" s="40">
        <v>11.024467496542183</v>
      </c>
      <c r="T452" s="41" t="s">
        <v>1193</v>
      </c>
      <c r="U452" s="42" t="s">
        <v>1192</v>
      </c>
    </row>
    <row r="453" spans="1:21">
      <c r="A453" s="27">
        <v>0.94722222222222219</v>
      </c>
      <c r="B453" s="27">
        <v>4.1055718475073312E-2</v>
      </c>
      <c r="C453" s="27">
        <v>7.331378299120235E-3</v>
      </c>
      <c r="D453" s="27">
        <v>0.95894428152492672</v>
      </c>
      <c r="E453" s="28">
        <v>0.78333333333333333</v>
      </c>
      <c r="F453" s="28">
        <v>73.469387755102048</v>
      </c>
      <c r="G453" s="28">
        <v>9.2827777777777776</v>
      </c>
      <c r="H453" s="29">
        <v>9.0166666666666675</v>
      </c>
      <c r="I453" s="19">
        <v>9.8000000000000007</v>
      </c>
      <c r="J453" s="30">
        <v>0.92006802721088432</v>
      </c>
      <c r="K453" s="19">
        <v>73.469387755102048</v>
      </c>
      <c r="L453" s="27">
        <v>1</v>
      </c>
      <c r="M453" s="27">
        <v>0.95894428152492672</v>
      </c>
      <c r="N453" s="31">
        <v>0.88229397330779824</v>
      </c>
      <c r="O453" s="31">
        <v>0.86338935280658302</v>
      </c>
      <c r="P453" s="32">
        <v>14479.24</v>
      </c>
      <c r="Q453" s="32">
        <v>21.230557184750733</v>
      </c>
      <c r="R453" s="32">
        <v>10019.469999999999</v>
      </c>
      <c r="S453" s="32">
        <v>14.691304985337242</v>
      </c>
      <c r="T453" s="33" t="s">
        <v>1193</v>
      </c>
      <c r="U453" s="34" t="s">
        <v>1192</v>
      </c>
    </row>
    <row r="454" spans="1:21">
      <c r="A454" s="35">
        <v>0.90977443609022557</v>
      </c>
      <c r="B454" s="35">
        <v>5.4545454545454543E-2</v>
      </c>
      <c r="C454" s="35">
        <v>1.1570247933884297E-2</v>
      </c>
      <c r="D454" s="35">
        <v>0.94545454545454544</v>
      </c>
      <c r="E454" s="36">
        <v>0.26666666666666666</v>
      </c>
      <c r="F454" s="36">
        <v>55.384615384615387</v>
      </c>
      <c r="G454" s="36">
        <v>10.923611111111111</v>
      </c>
      <c r="H454" s="37">
        <v>11.555555555555555</v>
      </c>
      <c r="I454" s="20">
        <v>11.822222222222223</v>
      </c>
      <c r="J454" s="38">
        <v>0.97744360902255634</v>
      </c>
      <c r="K454" s="20">
        <v>56.25</v>
      </c>
      <c r="L454" s="35">
        <v>0.98461538461538467</v>
      </c>
      <c r="M454" s="35">
        <v>0.94545454545454544</v>
      </c>
      <c r="N454" s="39">
        <v>0.90991114149008878</v>
      </c>
      <c r="O454" s="39">
        <v>0.86335504315050093</v>
      </c>
      <c r="P454" s="40">
        <v>18276.23</v>
      </c>
      <c r="Q454" s="40">
        <v>30.208644628099172</v>
      </c>
      <c r="R454" s="40">
        <v>11757.630000000001</v>
      </c>
      <c r="S454" s="40">
        <v>19.434099173553722</v>
      </c>
      <c r="T454" s="41" t="s">
        <v>1191</v>
      </c>
      <c r="U454" s="42" t="s">
        <v>1192</v>
      </c>
    </row>
    <row r="455" spans="1:21">
      <c r="A455" s="27">
        <v>1.0394160583941605</v>
      </c>
      <c r="B455" s="27">
        <v>5.0561797752808987E-2</v>
      </c>
      <c r="C455" s="27">
        <v>9.8314606741573031E-3</v>
      </c>
      <c r="D455" s="27">
        <v>0.949438202247191</v>
      </c>
      <c r="E455" s="28">
        <v>0.38333333333333336</v>
      </c>
      <c r="F455" s="28">
        <v>72</v>
      </c>
      <c r="G455" s="28">
        <v>9.8888888888888893</v>
      </c>
      <c r="H455" s="29">
        <v>8.9402777777777782</v>
      </c>
      <c r="I455" s="19">
        <v>9.3236111111111111</v>
      </c>
      <c r="J455" s="30">
        <v>0.95888574407865346</v>
      </c>
      <c r="K455" s="19">
        <v>73.469387755102048</v>
      </c>
      <c r="L455" s="27">
        <v>0.97999999999999987</v>
      </c>
      <c r="M455" s="27">
        <v>0.949438202247191</v>
      </c>
      <c r="N455" s="31">
        <v>0.89219470187812677</v>
      </c>
      <c r="O455" s="31">
        <v>0.86327039569897446</v>
      </c>
      <c r="P455" s="32">
        <v>15321.18</v>
      </c>
      <c r="Q455" s="32">
        <v>21.518511235955057</v>
      </c>
      <c r="R455" s="32">
        <v>10210.66</v>
      </c>
      <c r="S455" s="32">
        <v>14.340814606741572</v>
      </c>
      <c r="T455" s="33" t="s">
        <v>1191</v>
      </c>
      <c r="U455" s="34" t="s">
        <v>1192</v>
      </c>
    </row>
    <row r="456" spans="1:21">
      <c r="A456" s="35">
        <v>1.1120401337792643</v>
      </c>
      <c r="B456" s="35">
        <v>5.7142857142857141E-2</v>
      </c>
      <c r="C456" s="35">
        <v>1.2030075187969926E-2</v>
      </c>
      <c r="D456" s="35">
        <v>0.94285714285714284</v>
      </c>
      <c r="E456" s="36">
        <v>0.45</v>
      </c>
      <c r="F456" s="36">
        <v>59.016393442622949</v>
      </c>
      <c r="G456" s="36">
        <v>11.268055555555556</v>
      </c>
      <c r="H456" s="37">
        <v>9.0183333333333344</v>
      </c>
      <c r="I456" s="20">
        <v>9.4683333333333337</v>
      </c>
      <c r="J456" s="38">
        <v>0.95247315613448347</v>
      </c>
      <c r="K456" s="20">
        <v>63.157894736842103</v>
      </c>
      <c r="L456" s="35">
        <v>0.93442622950819676</v>
      </c>
      <c r="M456" s="35">
        <v>0.94285714285714284</v>
      </c>
      <c r="N456" s="39">
        <v>0.83915784856625919</v>
      </c>
      <c r="O456" s="39">
        <v>0.8632177102596682</v>
      </c>
      <c r="P456" s="40">
        <v>17236.59</v>
      </c>
      <c r="Q456" s="40">
        <v>25.919684210526317</v>
      </c>
      <c r="R456" s="40">
        <v>11316.91</v>
      </c>
      <c r="S456" s="40">
        <v>17.017909774436092</v>
      </c>
      <c r="T456" s="41" t="s">
        <v>1193</v>
      </c>
      <c r="U456" s="42" t="s">
        <v>1194</v>
      </c>
    </row>
    <row r="457" spans="1:21">
      <c r="A457" s="27">
        <v>1.0149863760217983</v>
      </c>
      <c r="B457" s="27">
        <v>3.6241610738255034E-2</v>
      </c>
      <c r="C457" s="27">
        <v>6.7114093959731542E-3</v>
      </c>
      <c r="D457" s="27">
        <v>0.96375838926174495</v>
      </c>
      <c r="E457" s="28">
        <v>0.18333333333333332</v>
      </c>
      <c r="F457" s="28">
        <v>58.064516129032256</v>
      </c>
      <c r="G457" s="28">
        <v>12.830555555555556</v>
      </c>
      <c r="H457" s="29">
        <v>11.438333333333333</v>
      </c>
      <c r="I457" s="19">
        <v>11.621666666666666</v>
      </c>
      <c r="J457" s="30">
        <v>0.98422486734547543</v>
      </c>
      <c r="K457" s="19">
        <v>63.157894736842103</v>
      </c>
      <c r="L457" s="27">
        <v>0.91935483870967738</v>
      </c>
      <c r="M457" s="27">
        <v>0.96375838926174495</v>
      </c>
      <c r="N457" s="31">
        <v>0.87205860404808233</v>
      </c>
      <c r="O457" s="31">
        <v>0.86326161511677291</v>
      </c>
      <c r="P457" s="32">
        <v>20236.580000000002</v>
      </c>
      <c r="Q457" s="32">
        <v>27.163194630872486</v>
      </c>
      <c r="R457" s="32">
        <v>12397.989999999998</v>
      </c>
      <c r="S457" s="32">
        <v>16.64159731543624</v>
      </c>
      <c r="T457" s="33" t="s">
        <v>1195</v>
      </c>
      <c r="U457" s="34" t="s">
        <v>1192</v>
      </c>
    </row>
    <row r="458" spans="1:21">
      <c r="A458" s="35">
        <v>0.88135593220338981</v>
      </c>
      <c r="B458" s="35">
        <v>5.2564102564102565E-2</v>
      </c>
      <c r="C458" s="35">
        <v>1.0256410256410256E-2</v>
      </c>
      <c r="D458" s="35">
        <v>0.9474358974358974</v>
      </c>
      <c r="E458" s="36">
        <v>0.35</v>
      </c>
      <c r="F458" s="36">
        <v>81.818181818181813</v>
      </c>
      <c r="G458" s="36">
        <v>9.5333333333333332</v>
      </c>
      <c r="H458" s="37">
        <v>10.7125</v>
      </c>
      <c r="I458" s="20">
        <v>11.0625</v>
      </c>
      <c r="J458" s="38">
        <v>0.96836158192090394</v>
      </c>
      <c r="K458" s="20">
        <v>80</v>
      </c>
      <c r="L458" s="35">
        <v>1.0227272727272727</v>
      </c>
      <c r="M458" s="35">
        <v>0.9474358974358974</v>
      </c>
      <c r="N458" s="39">
        <v>0.93831189996444231</v>
      </c>
      <c r="O458" s="39">
        <v>0.86324553287009786</v>
      </c>
      <c r="P458" s="40">
        <v>15321.97</v>
      </c>
      <c r="Q458" s="40">
        <v>19.643551282051281</v>
      </c>
      <c r="R458" s="40">
        <v>10068.590000000002</v>
      </c>
      <c r="S458" s="40">
        <v>12.908448717948721</v>
      </c>
      <c r="T458" s="41" t="s">
        <v>1191</v>
      </c>
      <c r="U458" s="42" t="s">
        <v>1192</v>
      </c>
    </row>
    <row r="459" spans="1:21">
      <c r="A459" s="27">
        <v>0.87421383647798745</v>
      </c>
      <c r="B459" s="27">
        <v>6.235011990407674E-2</v>
      </c>
      <c r="C459" s="27">
        <v>1.9184652278177457E-2</v>
      </c>
      <c r="D459" s="27">
        <v>0.93764988009592332</v>
      </c>
      <c r="E459" s="28">
        <v>0.75</v>
      </c>
      <c r="F459" s="28">
        <v>85.714285714285708</v>
      </c>
      <c r="G459" s="28">
        <v>9.73</v>
      </c>
      <c r="H459" s="29">
        <v>10.38</v>
      </c>
      <c r="I459" s="19">
        <v>11.13</v>
      </c>
      <c r="J459" s="30">
        <v>0.93261455525606474</v>
      </c>
      <c r="K459" s="19">
        <v>85.714285714285708</v>
      </c>
      <c r="L459" s="27">
        <v>1</v>
      </c>
      <c r="M459" s="27">
        <v>0.93764988009592332</v>
      </c>
      <c r="N459" s="31">
        <v>0.87446592591156191</v>
      </c>
      <c r="O459" s="31">
        <v>0.86310804868128022</v>
      </c>
      <c r="P459" s="32">
        <v>15423.51</v>
      </c>
      <c r="Q459" s="32">
        <v>18.493417266187052</v>
      </c>
      <c r="R459" s="32">
        <v>9670.4299999999985</v>
      </c>
      <c r="S459" s="32">
        <v>11.595239808153476</v>
      </c>
      <c r="T459" s="33" t="s">
        <v>1195</v>
      </c>
      <c r="U459" s="34" t="s">
        <v>1192</v>
      </c>
    </row>
    <row r="460" spans="1:21">
      <c r="A460" s="35">
        <v>0.84669811320754718</v>
      </c>
      <c r="B460" s="35">
        <v>7.6601671309192196E-2</v>
      </c>
      <c r="C460" s="35">
        <v>2.9247910863509748E-2</v>
      </c>
      <c r="D460" s="35">
        <v>0.92339832869080785</v>
      </c>
      <c r="E460" s="36">
        <v>0</v>
      </c>
      <c r="F460" s="36">
        <v>66.666666666666671</v>
      </c>
      <c r="G460" s="36">
        <v>10.77</v>
      </c>
      <c r="H460" s="37">
        <v>11.542222222222222</v>
      </c>
      <c r="I460" s="20">
        <v>11.542222222222222</v>
      </c>
      <c r="J460" s="38">
        <v>1</v>
      </c>
      <c r="K460" s="20">
        <v>73.469387755102048</v>
      </c>
      <c r="L460" s="35">
        <v>0.90740740740740744</v>
      </c>
      <c r="M460" s="35">
        <v>0.92339832869080785</v>
      </c>
      <c r="N460" s="39">
        <v>0.83789848344165896</v>
      </c>
      <c r="O460" s="39">
        <v>0.86308720853957333</v>
      </c>
      <c r="P460" s="40">
        <v>15116.13</v>
      </c>
      <c r="Q460" s="40">
        <v>21.05310584958217</v>
      </c>
      <c r="R460" s="40">
        <v>10415.01</v>
      </c>
      <c r="S460" s="40">
        <v>14.50558495821727</v>
      </c>
      <c r="T460" s="41" t="s">
        <v>1195</v>
      </c>
      <c r="U460" s="42" t="s">
        <v>1194</v>
      </c>
    </row>
    <row r="461" spans="1:21">
      <c r="A461" s="27">
        <v>0.95982783357245338</v>
      </c>
      <c r="B461" s="27">
        <v>5.3811659192825115E-2</v>
      </c>
      <c r="C461" s="27">
        <v>2.2421524663677129E-2</v>
      </c>
      <c r="D461" s="27">
        <v>0.94618834080717484</v>
      </c>
      <c r="E461" s="28">
        <v>0</v>
      </c>
      <c r="F461" s="28">
        <v>67.924528301886795</v>
      </c>
      <c r="G461" s="28">
        <v>9.8491666666666671</v>
      </c>
      <c r="H461" s="29">
        <v>9.4869444444444451</v>
      </c>
      <c r="I461" s="19">
        <v>9.4869444444444451</v>
      </c>
      <c r="J461" s="30">
        <v>1</v>
      </c>
      <c r="K461" s="19">
        <v>73.469387755102048</v>
      </c>
      <c r="L461" s="27">
        <v>0.92452830188679236</v>
      </c>
      <c r="M461" s="27">
        <v>0.94618834080717484</v>
      </c>
      <c r="N461" s="31">
        <v>0.87477789999153888</v>
      </c>
      <c r="O461" s="31">
        <v>0.86313351134306215</v>
      </c>
      <c r="P461" s="32">
        <v>14687.97</v>
      </c>
      <c r="Q461" s="32">
        <v>21.955112107623318</v>
      </c>
      <c r="R461" s="32">
        <v>9702.4</v>
      </c>
      <c r="S461" s="32">
        <v>14.502840059790731</v>
      </c>
      <c r="T461" s="33" t="s">
        <v>1191</v>
      </c>
      <c r="U461" s="34" t="s">
        <v>1192</v>
      </c>
    </row>
    <row r="462" spans="1:21">
      <c r="A462" s="35">
        <v>1.0204603580562659</v>
      </c>
      <c r="B462" s="35">
        <v>6.0150375939849621E-2</v>
      </c>
      <c r="C462" s="35">
        <v>1.7543859649122806E-2</v>
      </c>
      <c r="D462" s="35">
        <v>0.93984962406015038</v>
      </c>
      <c r="E462" s="36">
        <v>0</v>
      </c>
      <c r="F462" s="36">
        <v>87.804878048780495</v>
      </c>
      <c r="G462" s="36">
        <v>9.0883333333333329</v>
      </c>
      <c r="H462" s="37">
        <v>9.1233333333333331</v>
      </c>
      <c r="I462" s="20">
        <v>9.1233333333333331</v>
      </c>
      <c r="J462" s="38">
        <v>1</v>
      </c>
      <c r="K462" s="20">
        <v>85.714285714285708</v>
      </c>
      <c r="L462" s="35">
        <v>1.0243902439024393</v>
      </c>
      <c r="M462" s="35">
        <v>0.93984962406015038</v>
      </c>
      <c r="N462" s="39">
        <v>0.96277278562259327</v>
      </c>
      <c r="O462" s="39">
        <v>0.86311206679674801</v>
      </c>
      <c r="P462" s="40">
        <v>14584.79</v>
      </c>
      <c r="Q462" s="40">
        <v>18.276679197994987</v>
      </c>
      <c r="R462" s="40">
        <v>9118.89</v>
      </c>
      <c r="S462" s="40">
        <v>11.427180451127819</v>
      </c>
      <c r="T462" s="41" t="s">
        <v>1191</v>
      </c>
      <c r="U462" s="42" t="s">
        <v>1192</v>
      </c>
    </row>
    <row r="463" spans="1:21">
      <c r="A463" s="27">
        <v>0.91040462427745661</v>
      </c>
      <c r="B463" s="27">
        <v>9.841269841269841E-2</v>
      </c>
      <c r="C463" s="27">
        <v>4.1269841269841269E-2</v>
      </c>
      <c r="D463" s="27">
        <v>0.9015873015873016</v>
      </c>
      <c r="E463" s="28">
        <v>0</v>
      </c>
      <c r="F463" s="28">
        <v>69.230769230769226</v>
      </c>
      <c r="G463" s="28">
        <v>9.1</v>
      </c>
      <c r="H463" s="29">
        <v>9.4188888888888886</v>
      </c>
      <c r="I463" s="19">
        <v>9.4188888888888886</v>
      </c>
      <c r="J463" s="30">
        <v>1</v>
      </c>
      <c r="K463" s="19">
        <v>73.469387755102048</v>
      </c>
      <c r="L463" s="27">
        <v>0.94230769230769218</v>
      </c>
      <c r="M463" s="27">
        <v>0.9015873015873016</v>
      </c>
      <c r="N463" s="31">
        <v>0.84957264957264944</v>
      </c>
      <c r="O463" s="31">
        <v>0.86292819093175588</v>
      </c>
      <c r="P463" s="32">
        <v>14217.72</v>
      </c>
      <c r="Q463" s="32">
        <v>22.567809523809522</v>
      </c>
      <c r="R463" s="32">
        <v>6950.8600000000024</v>
      </c>
      <c r="S463" s="32">
        <v>11.033111111111115</v>
      </c>
      <c r="T463" s="33" t="s">
        <v>1191</v>
      </c>
      <c r="U463" s="34" t="s">
        <v>1194</v>
      </c>
    </row>
    <row r="464" spans="1:21">
      <c r="A464" s="35">
        <v>0.91719077568134177</v>
      </c>
      <c r="B464" s="35">
        <v>5.7142857142857141E-2</v>
      </c>
      <c r="C464" s="35">
        <v>2.2857142857142857E-2</v>
      </c>
      <c r="D464" s="35">
        <v>0.94285714285714284</v>
      </c>
      <c r="E464" s="36">
        <v>0.68333333333333335</v>
      </c>
      <c r="F464" s="36">
        <v>85.714285714285708</v>
      </c>
      <c r="G464" s="36">
        <v>10.208333333333334</v>
      </c>
      <c r="H464" s="37">
        <v>10.446666666666667</v>
      </c>
      <c r="I464" s="20">
        <v>11.13</v>
      </c>
      <c r="J464" s="38">
        <v>0.93860437256663665</v>
      </c>
      <c r="K464" s="20">
        <v>85.714285714285708</v>
      </c>
      <c r="L464" s="35">
        <v>1</v>
      </c>
      <c r="M464" s="35">
        <v>0.94285714285714284</v>
      </c>
      <c r="N464" s="39">
        <v>0.88496983699140019</v>
      </c>
      <c r="O464" s="39">
        <v>0.86295287769951756</v>
      </c>
      <c r="P464" s="40">
        <v>16902.52</v>
      </c>
      <c r="Q464" s="40">
        <v>19.317165714285714</v>
      </c>
      <c r="R464" s="40">
        <v>9694.6899999999987</v>
      </c>
      <c r="S464" s="40">
        <v>11.079645714285713</v>
      </c>
      <c r="T464" s="41" t="s">
        <v>1195</v>
      </c>
      <c r="U464" s="42" t="s">
        <v>1192</v>
      </c>
    </row>
    <row r="465" spans="1:21">
      <c r="A465" s="27">
        <v>0.90803108808290156</v>
      </c>
      <c r="B465" s="27">
        <v>4.5649072753209702E-2</v>
      </c>
      <c r="C465" s="27">
        <v>1.1412268188302425E-2</v>
      </c>
      <c r="D465" s="27">
        <v>0.95435092724679027</v>
      </c>
      <c r="E465" s="28">
        <v>0.55000000000000004</v>
      </c>
      <c r="F465" s="28">
        <v>80</v>
      </c>
      <c r="G465" s="28">
        <v>8.7624999999999993</v>
      </c>
      <c r="H465" s="29">
        <v>8.4566666666666652</v>
      </c>
      <c r="I465" s="19">
        <v>9.0066666666666659</v>
      </c>
      <c r="J465" s="30">
        <v>0.93893412287194666</v>
      </c>
      <c r="K465" s="19">
        <v>85.714285714285708</v>
      </c>
      <c r="L465" s="27">
        <v>0.93333333333333335</v>
      </c>
      <c r="M465" s="27">
        <v>0.95435092724679027</v>
      </c>
      <c r="N465" s="31">
        <v>0.83633447406739436</v>
      </c>
      <c r="O465" s="31">
        <v>0.86291210555268083</v>
      </c>
      <c r="P465" s="32">
        <v>13230.72</v>
      </c>
      <c r="Q465" s="32">
        <v>18.874065620542083</v>
      </c>
      <c r="R465" s="32">
        <v>8541.26</v>
      </c>
      <c r="S465" s="32">
        <v>12.184393723252496</v>
      </c>
      <c r="T465" s="33" t="s">
        <v>1191</v>
      </c>
      <c r="U465" s="34" t="s">
        <v>1194</v>
      </c>
    </row>
    <row r="466" spans="1:21">
      <c r="A466" s="35">
        <v>0.88039867109634551</v>
      </c>
      <c r="B466" s="35">
        <v>6.981132075471698E-2</v>
      </c>
      <c r="C466" s="35">
        <v>1.6981132075471698E-2</v>
      </c>
      <c r="D466" s="35">
        <v>0.93018867924528303</v>
      </c>
      <c r="E466" s="36">
        <v>0.65</v>
      </c>
      <c r="F466" s="36">
        <v>62.068965517241381</v>
      </c>
      <c r="G466" s="36">
        <v>8.5388888888888896</v>
      </c>
      <c r="H466" s="37">
        <v>8.8816666666666659</v>
      </c>
      <c r="I466" s="20">
        <v>9.5316666666666663</v>
      </c>
      <c r="J466" s="38">
        <v>0.93180625983563559</v>
      </c>
      <c r="K466" s="20">
        <v>63.157894736842103</v>
      </c>
      <c r="L466" s="35">
        <v>0.98275862068965525</v>
      </c>
      <c r="M466" s="35">
        <v>0.93018867924528303</v>
      </c>
      <c r="N466" s="39">
        <v>0.85181157149125564</v>
      </c>
      <c r="O466" s="39">
        <v>0.86296141470200427</v>
      </c>
      <c r="P466" s="40">
        <v>14935.72</v>
      </c>
      <c r="Q466" s="40">
        <v>28.180603773584906</v>
      </c>
      <c r="R466" s="40">
        <v>7493.24</v>
      </c>
      <c r="S466" s="40">
        <v>14.138188679245282</v>
      </c>
      <c r="T466" s="41" t="s">
        <v>1193</v>
      </c>
      <c r="U466" s="42" t="s">
        <v>1192</v>
      </c>
    </row>
    <row r="467" spans="1:21">
      <c r="A467" s="27">
        <v>0.87748344370860931</v>
      </c>
      <c r="B467" s="27">
        <v>8.5534591194968548E-2</v>
      </c>
      <c r="C467" s="27">
        <v>3.0188679245283019E-2</v>
      </c>
      <c r="D467" s="27">
        <v>0.91446540880503147</v>
      </c>
      <c r="E467" s="28">
        <v>0</v>
      </c>
      <c r="F467" s="28">
        <v>76.59574468085107</v>
      </c>
      <c r="G467" s="28">
        <v>10.379166666666666</v>
      </c>
      <c r="H467" s="29">
        <v>11.324999999999999</v>
      </c>
      <c r="I467" s="19">
        <v>11.324999999999999</v>
      </c>
      <c r="J467" s="30">
        <v>1</v>
      </c>
      <c r="K467" s="19">
        <v>80</v>
      </c>
      <c r="L467" s="27">
        <v>0.95744680851063835</v>
      </c>
      <c r="M467" s="27">
        <v>0.91446540880503147</v>
      </c>
      <c r="N467" s="31">
        <v>0.8755519871537536</v>
      </c>
      <c r="O467" s="31">
        <v>0.86298213931763745</v>
      </c>
      <c r="P467" s="32">
        <v>17271.240000000002</v>
      </c>
      <c r="Q467" s="32">
        <v>21.724830188679249</v>
      </c>
      <c r="R467" s="32">
        <v>7683.6999999999971</v>
      </c>
      <c r="S467" s="32">
        <v>9.6650314465408762</v>
      </c>
      <c r="T467" s="33" t="s">
        <v>1191</v>
      </c>
      <c r="U467" s="34" t="s">
        <v>1192</v>
      </c>
    </row>
    <row r="468" spans="1:21">
      <c r="A468" s="35">
        <v>0.95608108108108103</v>
      </c>
      <c r="B468" s="35">
        <v>4.3580683156654886E-2</v>
      </c>
      <c r="C468" s="35">
        <v>8.2449941107184919E-3</v>
      </c>
      <c r="D468" s="35">
        <v>0.95641931684334514</v>
      </c>
      <c r="E468" s="36">
        <v>0.25</v>
      </c>
      <c r="F468" s="36">
        <v>81.818181818181813</v>
      </c>
      <c r="G468" s="36">
        <v>10.376666666666667</v>
      </c>
      <c r="H468" s="37">
        <v>10.11</v>
      </c>
      <c r="I468" s="20">
        <v>10.36</v>
      </c>
      <c r="J468" s="38">
        <v>0.97586872586872586</v>
      </c>
      <c r="K468" s="20">
        <v>85.714285714285708</v>
      </c>
      <c r="L468" s="35">
        <v>0.95454545454545459</v>
      </c>
      <c r="M468" s="35">
        <v>0.95641931684334514</v>
      </c>
      <c r="N468" s="39">
        <v>0.89091516830032735</v>
      </c>
      <c r="O468" s="39">
        <v>0.86295873177976767</v>
      </c>
      <c r="P468" s="40">
        <v>15942.61</v>
      </c>
      <c r="Q468" s="40">
        <v>18.778103651354535</v>
      </c>
      <c r="R468" s="40">
        <v>10607.61</v>
      </c>
      <c r="S468" s="40">
        <v>12.494240282685514</v>
      </c>
      <c r="T468" s="41" t="s">
        <v>1193</v>
      </c>
      <c r="U468" s="42" t="s">
        <v>1192</v>
      </c>
    </row>
    <row r="469" spans="1:21">
      <c r="A469" s="27">
        <v>0.94207317073170727</v>
      </c>
      <c r="B469" s="27">
        <v>3.5598705501618123E-2</v>
      </c>
      <c r="C469" s="27">
        <v>9.7087378640776691E-3</v>
      </c>
      <c r="D469" s="27">
        <v>0.96440129449838186</v>
      </c>
      <c r="E469" s="28">
        <v>0.6</v>
      </c>
      <c r="F469" s="28">
        <v>52.941176470588232</v>
      </c>
      <c r="G469" s="28">
        <v>11.673333333333334</v>
      </c>
      <c r="H469" s="29">
        <v>11.062222222222223</v>
      </c>
      <c r="I469" s="19">
        <v>11.662222222222223</v>
      </c>
      <c r="J469" s="30">
        <v>0.94855182926829273</v>
      </c>
      <c r="K469" s="19">
        <v>56.25</v>
      </c>
      <c r="L469" s="27">
        <v>0.94117647058823528</v>
      </c>
      <c r="M469" s="27">
        <v>0.96440129449838186</v>
      </c>
      <c r="N469" s="31">
        <v>0.86097375251308195</v>
      </c>
      <c r="O469" s="31">
        <v>0.8629065742489459</v>
      </c>
      <c r="P469" s="32">
        <v>19980.78</v>
      </c>
      <c r="Q469" s="32">
        <v>32.331359223300971</v>
      </c>
      <c r="R469" s="32">
        <v>11299.64</v>
      </c>
      <c r="S469" s="32">
        <v>18.284207119741101</v>
      </c>
      <c r="T469" s="33" t="s">
        <v>1193</v>
      </c>
      <c r="U469" s="34" t="s">
        <v>1192</v>
      </c>
    </row>
    <row r="470" spans="1:21">
      <c r="A470" s="35">
        <v>0.90378006872852235</v>
      </c>
      <c r="B470" s="35">
        <v>0.15399239543726237</v>
      </c>
      <c r="C470" s="35">
        <v>3.4220532319391636E-2</v>
      </c>
      <c r="D470" s="35">
        <v>0.8460076045627376</v>
      </c>
      <c r="E470" s="36">
        <v>0.4</v>
      </c>
      <c r="F470" s="36">
        <v>50.70422535211268</v>
      </c>
      <c r="G470" s="36">
        <v>10.373888888888889</v>
      </c>
      <c r="H470" s="37">
        <v>9.9466666666666654</v>
      </c>
      <c r="I470" s="20">
        <v>10.346666666666666</v>
      </c>
      <c r="J470" s="38">
        <v>0.96134020618556693</v>
      </c>
      <c r="K470" s="20">
        <v>56.25</v>
      </c>
      <c r="L470" s="35">
        <v>0.90140845070422537</v>
      </c>
      <c r="M470" s="35">
        <v>0.8460076045627376</v>
      </c>
      <c r="N470" s="39">
        <v>0.7331165070466702</v>
      </c>
      <c r="O470" s="39">
        <v>0.862910186999854</v>
      </c>
      <c r="P470" s="40">
        <v>15333.95</v>
      </c>
      <c r="Q470" s="40">
        <v>29.151996197718631</v>
      </c>
      <c r="R470" s="40">
        <v>7585.9199999999983</v>
      </c>
      <c r="S470" s="40">
        <v>14.421901140684408</v>
      </c>
      <c r="T470" s="41" t="s">
        <v>1195</v>
      </c>
      <c r="U470" s="42" t="s">
        <v>1194</v>
      </c>
    </row>
    <row r="471" spans="1:21">
      <c r="A471" s="27">
        <v>0.75471698113207553</v>
      </c>
      <c r="B471" s="27">
        <v>0.10833333333333334</v>
      </c>
      <c r="C471" s="27">
        <v>3.5416666666666666E-2</v>
      </c>
      <c r="D471" s="27">
        <v>0.89166666666666672</v>
      </c>
      <c r="E471" s="28">
        <v>1.85</v>
      </c>
      <c r="F471" s="28">
        <v>54.545454545454547</v>
      </c>
      <c r="G471" s="28">
        <v>8.8000000000000007</v>
      </c>
      <c r="H471" s="29">
        <v>9.456666666666667</v>
      </c>
      <c r="I471" s="19">
        <v>11.306666666666667</v>
      </c>
      <c r="J471" s="30">
        <v>0.83637971698113212</v>
      </c>
      <c r="K471" s="19">
        <v>56.25</v>
      </c>
      <c r="L471" s="27">
        <v>0.96969696969696972</v>
      </c>
      <c r="M471" s="27">
        <v>0.89166666666666672</v>
      </c>
      <c r="N471" s="31">
        <v>0.72317276538974662</v>
      </c>
      <c r="O471" s="31">
        <v>0.86315324632560919</v>
      </c>
      <c r="P471" s="32">
        <v>15336.81</v>
      </c>
      <c r="Q471" s="32">
        <v>31.951687499999998</v>
      </c>
      <c r="R471" s="32">
        <v>7194.1600000000017</v>
      </c>
      <c r="S471" s="32">
        <v>14.987833333333336</v>
      </c>
      <c r="T471" s="33" t="s">
        <v>1193</v>
      </c>
      <c r="U471" s="34" t="s">
        <v>1194</v>
      </c>
    </row>
    <row r="472" spans="1:21">
      <c r="A472" s="35">
        <v>1.0360884749708963</v>
      </c>
      <c r="B472" s="35">
        <v>7.7528089887640456E-2</v>
      </c>
      <c r="C472" s="35">
        <v>2.247191011235955E-2</v>
      </c>
      <c r="D472" s="35">
        <v>0.92247191011235952</v>
      </c>
      <c r="E472" s="36">
        <v>0.48333333333333334</v>
      </c>
      <c r="F472" s="36">
        <v>83.720930232558146</v>
      </c>
      <c r="G472" s="36">
        <v>10.630555555555556</v>
      </c>
      <c r="H472" s="37">
        <v>9.538333333333334</v>
      </c>
      <c r="I472" s="20">
        <v>10.021666666666667</v>
      </c>
      <c r="J472" s="38">
        <v>0.95177116248129057</v>
      </c>
      <c r="K472" s="20">
        <v>85.714285714285708</v>
      </c>
      <c r="L472" s="35">
        <v>0.97674418604651181</v>
      </c>
      <c r="M472" s="35">
        <v>0.92247191011235952</v>
      </c>
      <c r="N472" s="39">
        <v>0.85756397242434979</v>
      </c>
      <c r="O472" s="39">
        <v>0.86341587386957896</v>
      </c>
      <c r="P472" s="40">
        <v>15549.67</v>
      </c>
      <c r="Q472" s="40">
        <v>17.471539325842695</v>
      </c>
      <c r="R472" s="40">
        <v>10782.15</v>
      </c>
      <c r="S472" s="40">
        <v>12.114775280898876</v>
      </c>
      <c r="T472" s="41" t="s">
        <v>1191</v>
      </c>
      <c r="U472" s="42" t="s">
        <v>1192</v>
      </c>
    </row>
    <row r="473" spans="1:21">
      <c r="A473" s="27">
        <v>0.83157894736842108</v>
      </c>
      <c r="B473" s="27">
        <v>0.13361462728551335</v>
      </c>
      <c r="C473" s="27">
        <v>3.6568213783403657E-2</v>
      </c>
      <c r="D473" s="27">
        <v>0.86638537271448668</v>
      </c>
      <c r="E473" s="28">
        <v>0.43333333333333335</v>
      </c>
      <c r="F473" s="28">
        <v>75</v>
      </c>
      <c r="G473" s="28">
        <v>9.48</v>
      </c>
      <c r="H473" s="29">
        <v>10.254166666666666</v>
      </c>
      <c r="I473" s="19">
        <v>10.6875</v>
      </c>
      <c r="J473" s="30">
        <v>0.95945419103313834</v>
      </c>
      <c r="K473" s="19">
        <v>80</v>
      </c>
      <c r="L473" s="27">
        <v>0.9375</v>
      </c>
      <c r="M473" s="27">
        <v>0.86638537271448668</v>
      </c>
      <c r="N473" s="31">
        <v>0.77930350959442674</v>
      </c>
      <c r="O473" s="31">
        <v>0.86342687368432558</v>
      </c>
      <c r="P473" s="32">
        <v>13760.18</v>
      </c>
      <c r="Q473" s="32">
        <v>19.353277074542898</v>
      </c>
      <c r="R473" s="32">
        <v>8277.5799999999981</v>
      </c>
      <c r="S473" s="32">
        <v>11.642165963431783</v>
      </c>
      <c r="T473" s="33" t="s">
        <v>1193</v>
      </c>
      <c r="U473" s="34" t="s">
        <v>1194</v>
      </c>
    </row>
    <row r="474" spans="1:21">
      <c r="A474" s="35">
        <v>1.164021164021164</v>
      </c>
      <c r="B474" s="35">
        <v>4.5454545454545456E-2</v>
      </c>
      <c r="C474" s="35">
        <v>1.3636363636363636E-2</v>
      </c>
      <c r="D474" s="35">
        <v>0.95454545454545459</v>
      </c>
      <c r="E474" s="36">
        <v>0.3</v>
      </c>
      <c r="F474" s="36">
        <v>65.454545454545453</v>
      </c>
      <c r="G474" s="36">
        <v>10.083333333333334</v>
      </c>
      <c r="H474" s="37">
        <v>8.6774999999999984</v>
      </c>
      <c r="I474" s="20">
        <v>8.9774999999999991</v>
      </c>
      <c r="J474" s="38">
        <v>0.96658312447786121</v>
      </c>
      <c r="K474" s="20">
        <v>63.157894736842103</v>
      </c>
      <c r="L474" s="35">
        <v>1.0363636363636364</v>
      </c>
      <c r="M474" s="35">
        <v>0.95454545454545459</v>
      </c>
      <c r="N474" s="39">
        <v>0.9561983471074379</v>
      </c>
      <c r="O474" s="39">
        <v>0.86358529809880746</v>
      </c>
      <c r="P474" s="40">
        <v>17611.11</v>
      </c>
      <c r="Q474" s="40">
        <v>26.683500000000002</v>
      </c>
      <c r="R474" s="40">
        <v>11679.36</v>
      </c>
      <c r="S474" s="40">
        <v>17.696000000000002</v>
      </c>
      <c r="T474" s="41" t="s">
        <v>1195</v>
      </c>
      <c r="U474" s="42" t="s">
        <v>1192</v>
      </c>
    </row>
    <row r="475" spans="1:21">
      <c r="A475" s="27">
        <v>0.87878787878787878</v>
      </c>
      <c r="B475" s="27">
        <v>7.7241379310344832E-2</v>
      </c>
      <c r="C475" s="27">
        <v>2.8965517241379312E-2</v>
      </c>
      <c r="D475" s="27">
        <v>0.9227586206896552</v>
      </c>
      <c r="E475" s="28">
        <v>0.51666666666666672</v>
      </c>
      <c r="F475" s="28">
        <v>69.230769230769226</v>
      </c>
      <c r="G475" s="28">
        <v>10.472222222222221</v>
      </c>
      <c r="H475" s="29">
        <v>10.712499999999999</v>
      </c>
      <c r="I475" s="19">
        <v>11.229166666666666</v>
      </c>
      <c r="J475" s="30">
        <v>0.95398886827458251</v>
      </c>
      <c r="K475" s="19">
        <v>73.469387755102048</v>
      </c>
      <c r="L475" s="27">
        <v>0.94230769230769218</v>
      </c>
      <c r="M475" s="27">
        <v>0.9227586206896552</v>
      </c>
      <c r="N475" s="31">
        <v>0.82951482999758852</v>
      </c>
      <c r="O475" s="31">
        <v>0.86341055649690457</v>
      </c>
      <c r="P475" s="32">
        <v>16510.54</v>
      </c>
      <c r="Q475" s="32">
        <v>22.773158620689657</v>
      </c>
      <c r="R475" s="32">
        <v>8752.82</v>
      </c>
      <c r="S475" s="32">
        <v>12.072855172413792</v>
      </c>
      <c r="T475" s="33" t="s">
        <v>1195</v>
      </c>
      <c r="U475" s="34" t="s">
        <v>1194</v>
      </c>
    </row>
    <row r="476" spans="1:21">
      <c r="A476" s="35">
        <v>0.82212885154061621</v>
      </c>
      <c r="B476" s="35">
        <v>7.1550255536626917E-2</v>
      </c>
      <c r="C476" s="35">
        <v>1.8739352640545145E-2</v>
      </c>
      <c r="D476" s="35">
        <v>0.92844974446337314</v>
      </c>
      <c r="E476" s="36">
        <v>0.4</v>
      </c>
      <c r="F476" s="36">
        <v>67.924528301886795</v>
      </c>
      <c r="G476" s="36">
        <v>8.6419444444444444</v>
      </c>
      <c r="H476" s="37">
        <v>9.3183333333333334</v>
      </c>
      <c r="I476" s="20">
        <v>9.7183333333333337</v>
      </c>
      <c r="J476" s="38">
        <v>0.95884067912879434</v>
      </c>
      <c r="K476" s="20">
        <v>73.469387755102048</v>
      </c>
      <c r="L476" s="35">
        <v>0.92452830188679236</v>
      </c>
      <c r="M476" s="35">
        <v>0.92844974446337314</v>
      </c>
      <c r="N476" s="39">
        <v>0.82304780740363381</v>
      </c>
      <c r="O476" s="39">
        <v>0.86347463159425675</v>
      </c>
      <c r="P476" s="40">
        <v>13222.05</v>
      </c>
      <c r="Q476" s="40">
        <v>22.5247870528109</v>
      </c>
      <c r="R476" s="40">
        <v>7899.68</v>
      </c>
      <c r="S476" s="40">
        <v>13.45771720613288</v>
      </c>
      <c r="T476" s="41" t="s">
        <v>1191</v>
      </c>
      <c r="U476" s="42" t="s">
        <v>1194</v>
      </c>
    </row>
    <row r="477" spans="1:21">
      <c r="A477" s="27">
        <v>1.0576923076923077</v>
      </c>
      <c r="B477" s="27">
        <v>5.5614973262032089E-2</v>
      </c>
      <c r="C477" s="27">
        <v>1.2834224598930482E-2</v>
      </c>
      <c r="D477" s="27">
        <v>0.94438502673796787</v>
      </c>
      <c r="E477" s="28">
        <v>0.18333333333333332</v>
      </c>
      <c r="F477" s="28">
        <v>78.260869565217391</v>
      </c>
      <c r="G477" s="28">
        <v>11.947222222222223</v>
      </c>
      <c r="H477" s="29">
        <v>10.866666666666667</v>
      </c>
      <c r="I477" s="19">
        <v>11.05</v>
      </c>
      <c r="J477" s="30">
        <v>0.98340874811463042</v>
      </c>
      <c r="K477" s="19">
        <v>80</v>
      </c>
      <c r="L477" s="27">
        <v>0.97826086956521741</v>
      </c>
      <c r="M477" s="27">
        <v>0.94438502673796787</v>
      </c>
      <c r="N477" s="31">
        <v>0.90852700781992179</v>
      </c>
      <c r="O477" s="31">
        <v>0.8635511975491631</v>
      </c>
      <c r="P477" s="32">
        <v>18866.490000000002</v>
      </c>
      <c r="Q477" s="32">
        <v>20.178064171122998</v>
      </c>
      <c r="R477" s="32">
        <v>12243.529999999999</v>
      </c>
      <c r="S477" s="32">
        <v>13.094684491978608</v>
      </c>
      <c r="T477" s="33" t="s">
        <v>1195</v>
      </c>
      <c r="U477" s="34" t="s">
        <v>1192</v>
      </c>
    </row>
    <row r="478" spans="1:21">
      <c r="A478" s="35">
        <v>0.88535031847133761</v>
      </c>
      <c r="B478" s="35">
        <v>5.9952038369304558E-2</v>
      </c>
      <c r="C478" s="35">
        <v>2.3980815347721823E-2</v>
      </c>
      <c r="D478" s="35">
        <v>0.94004796163069548</v>
      </c>
      <c r="E478" s="36">
        <v>0.25</v>
      </c>
      <c r="F478" s="36">
        <v>85.714285714285708</v>
      </c>
      <c r="G478" s="36">
        <v>9.73</v>
      </c>
      <c r="H478" s="37">
        <v>10.74</v>
      </c>
      <c r="I478" s="20">
        <v>10.99</v>
      </c>
      <c r="J478" s="38">
        <v>0.97725204731574156</v>
      </c>
      <c r="K478" s="20">
        <v>85.714285714285708</v>
      </c>
      <c r="L478" s="35">
        <v>1</v>
      </c>
      <c r="M478" s="35">
        <v>0.94004796163069548</v>
      </c>
      <c r="N478" s="39">
        <v>0.91866379507858686</v>
      </c>
      <c r="O478" s="39">
        <v>0.86346585445567003</v>
      </c>
      <c r="P478" s="40">
        <v>15461.12</v>
      </c>
      <c r="Q478" s="40">
        <v>18.538513189448441</v>
      </c>
      <c r="R478" s="40">
        <v>9395.4999999999982</v>
      </c>
      <c r="S478" s="40">
        <v>11.265587529976017</v>
      </c>
      <c r="T478" s="41" t="s">
        <v>1191</v>
      </c>
      <c r="U478" s="42" t="s">
        <v>1192</v>
      </c>
    </row>
    <row r="479" spans="1:21">
      <c r="A479" s="27">
        <v>0.98417266187050356</v>
      </c>
      <c r="B479" s="27">
        <v>4.0935672514619881E-2</v>
      </c>
      <c r="C479" s="27">
        <v>1.1695906432748537E-2</v>
      </c>
      <c r="D479" s="27">
        <v>0.95906432748538006</v>
      </c>
      <c r="E479" s="28">
        <v>0.38333333333333336</v>
      </c>
      <c r="F479" s="28">
        <v>59.016393442622949</v>
      </c>
      <c r="G479" s="28">
        <v>11.59</v>
      </c>
      <c r="H479" s="29">
        <v>10.620833333333334</v>
      </c>
      <c r="I479" s="19">
        <v>11.004166666666666</v>
      </c>
      <c r="J479" s="30">
        <v>0.96516471033699358</v>
      </c>
      <c r="K479" s="19">
        <v>63.157894736842103</v>
      </c>
      <c r="L479" s="27">
        <v>0.93442622950819676</v>
      </c>
      <c r="M479" s="27">
        <v>0.95906432748538006</v>
      </c>
      <c r="N479" s="31">
        <v>0.86495635243315272</v>
      </c>
      <c r="O479" s="31">
        <v>0.86336091540505611</v>
      </c>
      <c r="P479" s="32">
        <v>18437.71</v>
      </c>
      <c r="Q479" s="32">
        <v>26.955716374269006</v>
      </c>
      <c r="R479" s="32">
        <v>12255.2</v>
      </c>
      <c r="S479" s="32">
        <v>17.916959064327486</v>
      </c>
      <c r="T479" s="33" t="s">
        <v>1191</v>
      </c>
      <c r="U479" s="34" t="s">
        <v>1192</v>
      </c>
    </row>
    <row r="480" spans="1:21">
      <c r="A480" s="35">
        <v>0.96799999999999997</v>
      </c>
      <c r="B480" s="35">
        <v>4.9586776859504134E-2</v>
      </c>
      <c r="C480" s="35">
        <v>1.4462809917355372E-2</v>
      </c>
      <c r="D480" s="35">
        <v>0.95041322314049592</v>
      </c>
      <c r="E480" s="36">
        <v>0</v>
      </c>
      <c r="F480" s="36">
        <v>55.384615384615387</v>
      </c>
      <c r="G480" s="36">
        <v>8.7388888888888889</v>
      </c>
      <c r="H480" s="37">
        <v>8.8888888888888893</v>
      </c>
      <c r="I480" s="20">
        <v>8.8888888888888893</v>
      </c>
      <c r="J480" s="38">
        <v>1</v>
      </c>
      <c r="K480" s="20">
        <v>56.25</v>
      </c>
      <c r="L480" s="35">
        <v>0.98461538461538467</v>
      </c>
      <c r="M480" s="35">
        <v>0.95041322314049592</v>
      </c>
      <c r="N480" s="39">
        <v>0.93579148124602685</v>
      </c>
      <c r="O480" s="39">
        <v>0.86335787647738371</v>
      </c>
      <c r="P480" s="40">
        <v>14768.67</v>
      </c>
      <c r="Q480" s="40">
        <v>30.513780991735537</v>
      </c>
      <c r="R480" s="40">
        <v>9534.2899999999991</v>
      </c>
      <c r="S480" s="40">
        <v>19.698946280991734</v>
      </c>
      <c r="T480" s="41" t="s">
        <v>1191</v>
      </c>
      <c r="U480" s="42" t="s">
        <v>1192</v>
      </c>
    </row>
    <row r="481" spans="1:21">
      <c r="A481" s="27">
        <v>1</v>
      </c>
      <c r="B481" s="27">
        <v>4.7018348623853214E-2</v>
      </c>
      <c r="C481" s="27">
        <v>1.3761467889908258E-2</v>
      </c>
      <c r="D481" s="27">
        <v>0.95298165137614677</v>
      </c>
      <c r="E481" s="28">
        <v>0.2</v>
      </c>
      <c r="F481" s="28">
        <v>80</v>
      </c>
      <c r="G481" s="28">
        <v>10.9</v>
      </c>
      <c r="H481" s="29">
        <v>9.9733333333333345</v>
      </c>
      <c r="I481" s="19">
        <v>10.173333333333334</v>
      </c>
      <c r="J481" s="30">
        <v>0.980340760157274</v>
      </c>
      <c r="K481" s="19">
        <v>85.714285714285708</v>
      </c>
      <c r="L481" s="27">
        <v>0.93333333333333335</v>
      </c>
      <c r="M481" s="27">
        <v>0.95298165137614677</v>
      </c>
      <c r="N481" s="31">
        <v>0.871963639424291</v>
      </c>
      <c r="O481" s="31">
        <v>0.86321964440721455</v>
      </c>
      <c r="P481" s="32">
        <v>16497.86</v>
      </c>
      <c r="Q481" s="32">
        <v>18.919564220183489</v>
      </c>
      <c r="R481" s="32">
        <v>10628.509999999998</v>
      </c>
      <c r="S481" s="32">
        <v>12.188658256880732</v>
      </c>
      <c r="T481" s="33" t="s">
        <v>1195</v>
      </c>
      <c r="U481" s="34" t="s">
        <v>1192</v>
      </c>
    </row>
    <row r="482" spans="1:21">
      <c r="A482" s="35">
        <v>0.98142076502732245</v>
      </c>
      <c r="B482" s="35">
        <v>3.8975501113585748E-2</v>
      </c>
      <c r="C482" s="35">
        <v>1.3363028953229399E-2</v>
      </c>
      <c r="D482" s="35">
        <v>0.96102449888641428</v>
      </c>
      <c r="E482" s="36">
        <v>0.33333333333333331</v>
      </c>
      <c r="F482" s="36">
        <v>85.714285714285708</v>
      </c>
      <c r="G482" s="36">
        <v>10.476666666666667</v>
      </c>
      <c r="H482" s="37">
        <v>10.341666666666667</v>
      </c>
      <c r="I482" s="20">
        <v>10.675000000000001</v>
      </c>
      <c r="J482" s="38">
        <v>0.96877439500390317</v>
      </c>
      <c r="K482" s="20">
        <v>85.714285714285708</v>
      </c>
      <c r="L482" s="35">
        <v>1</v>
      </c>
      <c r="M482" s="35">
        <v>0.96102449888641428</v>
      </c>
      <c r="N482" s="39">
        <v>0.93101592749261519</v>
      </c>
      <c r="O482" s="39">
        <v>0.86320292548748778</v>
      </c>
      <c r="P482" s="40">
        <v>17435.04</v>
      </c>
      <c r="Q482" s="40">
        <v>19.415412026726059</v>
      </c>
      <c r="R482" s="40">
        <v>10298.43</v>
      </c>
      <c r="S482" s="40">
        <v>11.468184855233853</v>
      </c>
      <c r="T482" s="41" t="s">
        <v>1195</v>
      </c>
      <c r="U482" s="42" t="s">
        <v>1192</v>
      </c>
    </row>
    <row r="483" spans="1:21">
      <c r="A483" s="27">
        <v>1.0662790697674418</v>
      </c>
      <c r="B483" s="27">
        <v>4.5801526717557252E-2</v>
      </c>
      <c r="C483" s="27">
        <v>1.3086150490730643E-2</v>
      </c>
      <c r="D483" s="27">
        <v>0.95419847328244278</v>
      </c>
      <c r="E483" s="28">
        <v>0.15</v>
      </c>
      <c r="F483" s="28">
        <v>81.818181818181813</v>
      </c>
      <c r="G483" s="28">
        <v>11.207777777777778</v>
      </c>
      <c r="H483" s="29">
        <v>9.8833333333333329</v>
      </c>
      <c r="I483" s="19">
        <v>10.033333333333333</v>
      </c>
      <c r="J483" s="30">
        <v>0.98504983388704315</v>
      </c>
      <c r="K483" s="19">
        <v>85.714285714285708</v>
      </c>
      <c r="L483" s="27">
        <v>0.95454545454545459</v>
      </c>
      <c r="M483" s="27">
        <v>0.95419847328244278</v>
      </c>
      <c r="N483" s="31">
        <v>0.89720881816567954</v>
      </c>
      <c r="O483" s="31">
        <v>0.86307301552196081</v>
      </c>
      <c r="P483" s="32">
        <v>17166.2</v>
      </c>
      <c r="Q483" s="32">
        <v>18.719956379498367</v>
      </c>
      <c r="R483" s="32">
        <v>10365.619999999999</v>
      </c>
      <c r="S483" s="32">
        <v>11.303838604143946</v>
      </c>
      <c r="T483" s="33" t="s">
        <v>1191</v>
      </c>
      <c r="U483" s="34" t="s">
        <v>1192</v>
      </c>
    </row>
    <row r="484" spans="1:21">
      <c r="A484" s="35">
        <v>0.97653631284916198</v>
      </c>
      <c r="B484" s="35">
        <v>6.2929061784897031E-2</v>
      </c>
      <c r="C484" s="35">
        <v>1.8306636155606407E-2</v>
      </c>
      <c r="D484" s="35">
        <v>0.93707093821510301</v>
      </c>
      <c r="E484" s="36">
        <v>0.31666666666666665</v>
      </c>
      <c r="F484" s="36">
        <v>83.720930232558146</v>
      </c>
      <c r="G484" s="36">
        <v>10.439444444444444</v>
      </c>
      <c r="H484" s="37">
        <v>10.870833333333334</v>
      </c>
      <c r="I484" s="20">
        <v>11.1875</v>
      </c>
      <c r="J484" s="38">
        <v>0.97169459962756055</v>
      </c>
      <c r="K484" s="20">
        <v>80</v>
      </c>
      <c r="L484" s="35">
        <v>1.0465116279069768</v>
      </c>
      <c r="M484" s="35">
        <v>0.93707093821510301</v>
      </c>
      <c r="N484" s="39">
        <v>0.95289778269580505</v>
      </c>
      <c r="O484" s="39">
        <v>0.86300749574721269</v>
      </c>
      <c r="P484" s="40">
        <v>18342.12</v>
      </c>
      <c r="Q484" s="40">
        <v>20.986407322654461</v>
      </c>
      <c r="R484" s="40">
        <v>9518.43</v>
      </c>
      <c r="S484" s="40">
        <v>10.890652173913043</v>
      </c>
      <c r="T484" s="41" t="s">
        <v>1195</v>
      </c>
      <c r="U484" s="42" t="s">
        <v>1192</v>
      </c>
    </row>
    <row r="485" spans="1:21">
      <c r="A485" s="27">
        <v>0.94059405940594054</v>
      </c>
      <c r="B485" s="27">
        <v>6.0818713450292397E-2</v>
      </c>
      <c r="C485" s="27">
        <v>2.2222222222222223E-2</v>
      </c>
      <c r="D485" s="27">
        <v>0.93918128654970756</v>
      </c>
      <c r="E485" s="28">
        <v>0</v>
      </c>
      <c r="F485" s="28">
        <v>81.818181818181813</v>
      </c>
      <c r="G485" s="28">
        <v>10.45</v>
      </c>
      <c r="H485" s="29">
        <v>10.605</v>
      </c>
      <c r="I485" s="19">
        <v>10.605</v>
      </c>
      <c r="J485" s="30">
        <v>1</v>
      </c>
      <c r="K485" s="19">
        <v>85.714285714285708</v>
      </c>
      <c r="L485" s="27">
        <v>0.95454545454545459</v>
      </c>
      <c r="M485" s="27">
        <v>0.93918128654970756</v>
      </c>
      <c r="N485" s="31">
        <v>0.89649122807017545</v>
      </c>
      <c r="O485" s="31">
        <v>0.86283462981077319</v>
      </c>
      <c r="P485" s="32">
        <v>16280.74</v>
      </c>
      <c r="Q485" s="32">
        <v>19.041801169590642</v>
      </c>
      <c r="R485" s="32">
        <v>9473.2199999999993</v>
      </c>
      <c r="S485" s="32">
        <v>11.07978947368421</v>
      </c>
      <c r="T485" s="33" t="s">
        <v>1191</v>
      </c>
      <c r="U485" s="34" t="s">
        <v>1192</v>
      </c>
    </row>
    <row r="486" spans="1:21">
      <c r="A486" s="35">
        <v>0.89494949494949494</v>
      </c>
      <c r="B486" s="35">
        <v>6.9977426636568849E-2</v>
      </c>
      <c r="C486" s="35">
        <v>1.8058690744920992E-2</v>
      </c>
      <c r="D486" s="35">
        <v>0.93002257336343119</v>
      </c>
      <c r="E486" s="36">
        <v>0.43333333333333335</v>
      </c>
      <c r="F486" s="36">
        <v>54.545454545454547</v>
      </c>
      <c r="G486" s="36">
        <v>8.1216666666666661</v>
      </c>
      <c r="H486" s="37">
        <v>8.3666666666666671</v>
      </c>
      <c r="I486" s="20">
        <v>8.8000000000000007</v>
      </c>
      <c r="J486" s="38">
        <v>0.95075757575757569</v>
      </c>
      <c r="K486" s="20">
        <v>56.25</v>
      </c>
      <c r="L486" s="35">
        <v>0.96969696969696972</v>
      </c>
      <c r="M486" s="35">
        <v>0.93002257336343119</v>
      </c>
      <c r="N486" s="39">
        <v>0.85743127975838829</v>
      </c>
      <c r="O486" s="39">
        <v>0.86276978087385736</v>
      </c>
      <c r="P486" s="40">
        <v>14003.65</v>
      </c>
      <c r="Q486" s="40">
        <v>31.610948081264109</v>
      </c>
      <c r="R486" s="40">
        <v>7595.4400000000005</v>
      </c>
      <c r="S486" s="40">
        <v>17.145462753950341</v>
      </c>
      <c r="T486" s="41" t="s">
        <v>1195</v>
      </c>
      <c r="U486" s="42" t="s">
        <v>1192</v>
      </c>
    </row>
    <row r="487" spans="1:21">
      <c r="A487" s="27">
        <v>0.94714285714285718</v>
      </c>
      <c r="B487" s="27">
        <v>4.6757164404223228E-2</v>
      </c>
      <c r="C487" s="27">
        <v>1.9607843137254902E-2</v>
      </c>
      <c r="D487" s="27">
        <v>0.95324283559577683</v>
      </c>
      <c r="E487" s="28">
        <v>0.53333333333333333</v>
      </c>
      <c r="F487" s="28">
        <v>73.469387755102048</v>
      </c>
      <c r="G487" s="28">
        <v>9.024166666666666</v>
      </c>
      <c r="H487" s="29">
        <v>8.9944444444444454</v>
      </c>
      <c r="I487" s="19">
        <v>9.5277777777777786</v>
      </c>
      <c r="J487" s="30">
        <v>0.94402332361516039</v>
      </c>
      <c r="K487" s="19">
        <v>73.469387755102048</v>
      </c>
      <c r="L487" s="27">
        <v>1</v>
      </c>
      <c r="M487" s="27">
        <v>0.95324283559577683</v>
      </c>
      <c r="N487" s="31">
        <v>0.89988346987146517</v>
      </c>
      <c r="O487" s="31">
        <v>0.86278008686056662</v>
      </c>
      <c r="P487" s="32">
        <v>14794.07</v>
      </c>
      <c r="Q487" s="32">
        <v>22.313831070889893</v>
      </c>
      <c r="R487" s="32">
        <v>9940.84</v>
      </c>
      <c r="S487" s="32">
        <v>14.993725490196079</v>
      </c>
      <c r="T487" s="33" t="s">
        <v>1193</v>
      </c>
      <c r="U487" s="34" t="s">
        <v>1192</v>
      </c>
    </row>
    <row r="488" spans="1:21">
      <c r="A488" s="35">
        <v>1.0078328981723237</v>
      </c>
      <c r="B488" s="35">
        <v>6.2176165803108807E-2</v>
      </c>
      <c r="C488" s="35">
        <v>1.8134715025906734E-2</v>
      </c>
      <c r="D488" s="35">
        <v>0.93782383419689119</v>
      </c>
      <c r="E488" s="36">
        <v>0.71666666666666667</v>
      </c>
      <c r="F488" s="36">
        <v>83.720930232558146</v>
      </c>
      <c r="G488" s="36">
        <v>9.2211111111111119</v>
      </c>
      <c r="H488" s="37">
        <v>8.2200000000000006</v>
      </c>
      <c r="I488" s="20">
        <v>8.9366666666666674</v>
      </c>
      <c r="J488" s="38">
        <v>0.91980604252144726</v>
      </c>
      <c r="K488" s="20">
        <v>85.714285714285708</v>
      </c>
      <c r="L488" s="35">
        <v>0.97674418604651181</v>
      </c>
      <c r="M488" s="35">
        <v>0.93782383419689119</v>
      </c>
      <c r="N488" s="39">
        <v>0.84255519161923653</v>
      </c>
      <c r="O488" s="39">
        <v>0.86270832016228627</v>
      </c>
      <c r="P488" s="40">
        <v>14234.3</v>
      </c>
      <c r="Q488" s="40">
        <v>18.438212435233158</v>
      </c>
      <c r="R488" s="40">
        <v>8423.0499999999993</v>
      </c>
      <c r="S488" s="40">
        <v>10.910686528497408</v>
      </c>
      <c r="T488" s="41" t="s">
        <v>1195</v>
      </c>
      <c r="U488" s="42" t="s">
        <v>1194</v>
      </c>
    </row>
    <row r="489" spans="1:21">
      <c r="A489" s="27">
        <v>0.98102016607354681</v>
      </c>
      <c r="B489" s="27">
        <v>6.529625151148731E-2</v>
      </c>
      <c r="C489" s="27">
        <v>1.2091898428053204E-2</v>
      </c>
      <c r="D489" s="27">
        <v>0.93470374848851268</v>
      </c>
      <c r="E489" s="28">
        <v>0.41666666666666669</v>
      </c>
      <c r="F489" s="28">
        <v>85.714285714285708</v>
      </c>
      <c r="G489" s="28">
        <v>9.6483333333333334</v>
      </c>
      <c r="H489" s="29">
        <v>9.4183333333333348</v>
      </c>
      <c r="I489" s="19">
        <v>9.8350000000000009</v>
      </c>
      <c r="J489" s="30">
        <v>0.95763429927131005</v>
      </c>
      <c r="K489" s="19">
        <v>85.714285714285708</v>
      </c>
      <c r="L489" s="27">
        <v>1</v>
      </c>
      <c r="M489" s="27">
        <v>0.93470374848851268</v>
      </c>
      <c r="N489" s="31">
        <v>0.89510436921006364</v>
      </c>
      <c r="O489" s="31">
        <v>0.8627473766129512</v>
      </c>
      <c r="P489" s="32">
        <v>16209.27</v>
      </c>
      <c r="Q489" s="32">
        <v>19.600084643288998</v>
      </c>
      <c r="R489" s="32">
        <v>8403.68</v>
      </c>
      <c r="S489" s="32">
        <v>10.161644498186215</v>
      </c>
      <c r="T489" s="33" t="s">
        <v>1191</v>
      </c>
      <c r="U489" s="34" t="s">
        <v>1192</v>
      </c>
    </row>
    <row r="490" spans="1:21">
      <c r="A490" s="35">
        <v>0.88876889848812091</v>
      </c>
      <c r="B490" s="35">
        <v>6.0753341433778855E-2</v>
      </c>
      <c r="C490" s="35">
        <v>2.0656136087484813E-2</v>
      </c>
      <c r="D490" s="35">
        <v>0.93924665856622114</v>
      </c>
      <c r="E490" s="36">
        <v>0.8</v>
      </c>
      <c r="F490" s="36">
        <v>73.469387755102048</v>
      </c>
      <c r="G490" s="36">
        <v>11.201944444444445</v>
      </c>
      <c r="H490" s="37">
        <v>10.774999999999999</v>
      </c>
      <c r="I490" s="20">
        <v>11.574999999999999</v>
      </c>
      <c r="J490" s="38">
        <v>0.93088552915766731</v>
      </c>
      <c r="K490" s="20">
        <v>80</v>
      </c>
      <c r="L490" s="35">
        <v>0.91836734693877564</v>
      </c>
      <c r="M490" s="35">
        <v>0.93924665856622114</v>
      </c>
      <c r="N490" s="39">
        <v>0.80295715356335606</v>
      </c>
      <c r="O490" s="39">
        <v>0.86268454750111201</v>
      </c>
      <c r="P490" s="40">
        <v>16069</v>
      </c>
      <c r="Q490" s="40">
        <v>19.524908869987851</v>
      </c>
      <c r="R490" s="40">
        <v>11115.560000000001</v>
      </c>
      <c r="S490" s="40">
        <v>13.5061482381531</v>
      </c>
      <c r="T490" s="41" t="s">
        <v>1193</v>
      </c>
      <c r="U490" s="42" t="s">
        <v>1194</v>
      </c>
    </row>
    <row r="491" spans="1:21">
      <c r="A491" s="27">
        <v>0.79834539813857286</v>
      </c>
      <c r="B491" s="27">
        <v>5.3108808290155442E-2</v>
      </c>
      <c r="C491" s="27">
        <v>1.9430051813471502E-2</v>
      </c>
      <c r="D491" s="27">
        <v>0.94689119170984459</v>
      </c>
      <c r="E491" s="28">
        <v>0.66666666666666663</v>
      </c>
      <c r="F491" s="28">
        <v>78.260869565217391</v>
      </c>
      <c r="G491" s="28">
        <v>9.8644444444444446</v>
      </c>
      <c r="H491" s="29">
        <v>10.615</v>
      </c>
      <c r="I491" s="19">
        <v>11.281666666666666</v>
      </c>
      <c r="J491" s="30">
        <v>0.94090707637760385</v>
      </c>
      <c r="K491" s="19">
        <v>85.714285714285708</v>
      </c>
      <c r="L491" s="27">
        <v>0.91304347826086962</v>
      </c>
      <c r="M491" s="27">
        <v>0.94689119170984459</v>
      </c>
      <c r="N491" s="31">
        <v>0.81346387302729206</v>
      </c>
      <c r="O491" s="31">
        <v>0.86280074865663281</v>
      </c>
      <c r="P491" s="32">
        <v>14443.83</v>
      </c>
      <c r="Q491" s="32">
        <v>18.709624352331605</v>
      </c>
      <c r="R491" s="32">
        <v>8651.2300000000014</v>
      </c>
      <c r="S491" s="32">
        <v>11.20625647668394</v>
      </c>
      <c r="T491" s="33" t="s">
        <v>1193</v>
      </c>
      <c r="U491" s="34" t="s">
        <v>1194</v>
      </c>
    </row>
    <row r="492" spans="1:21">
      <c r="A492" s="35">
        <v>0.96262886597938147</v>
      </c>
      <c r="B492" s="35">
        <v>9.772423025435073E-2</v>
      </c>
      <c r="C492" s="35">
        <v>1.8741633199464525E-2</v>
      </c>
      <c r="D492" s="35">
        <v>0.90227576974564927</v>
      </c>
      <c r="E492" s="36">
        <v>0.25</v>
      </c>
      <c r="F492" s="36">
        <v>72</v>
      </c>
      <c r="G492" s="36">
        <v>10.375</v>
      </c>
      <c r="H492" s="37">
        <v>10.312222222222223</v>
      </c>
      <c r="I492" s="20">
        <v>10.562222222222223</v>
      </c>
      <c r="J492" s="38">
        <v>0.97633073848095941</v>
      </c>
      <c r="K492" s="20">
        <v>73.469387755102048</v>
      </c>
      <c r="L492" s="35">
        <v>0.97999999999999987</v>
      </c>
      <c r="M492" s="35">
        <v>0.90227576974564927</v>
      </c>
      <c r="N492" s="39">
        <v>0.8633011772174608</v>
      </c>
      <c r="O492" s="39">
        <v>0.86289692190347378</v>
      </c>
      <c r="P492" s="40">
        <v>16600.12</v>
      </c>
      <c r="Q492" s="40">
        <v>22.2223828647925</v>
      </c>
      <c r="R492" s="40">
        <v>9389.0800000000017</v>
      </c>
      <c r="S492" s="40">
        <v>12.569049531459171</v>
      </c>
      <c r="T492" s="41" t="s">
        <v>1195</v>
      </c>
      <c r="U492" s="42" t="s">
        <v>1192</v>
      </c>
    </row>
    <row r="493" spans="1:21">
      <c r="A493" s="27">
        <v>0.96833333333333338</v>
      </c>
      <c r="B493" s="27">
        <v>6.1962134251290879E-2</v>
      </c>
      <c r="C493" s="27">
        <v>2.5817555938037865E-2</v>
      </c>
      <c r="D493" s="27">
        <v>0.93803786574870918</v>
      </c>
      <c r="E493" s="28">
        <v>0.6</v>
      </c>
      <c r="F493" s="28">
        <v>52.941176470588232</v>
      </c>
      <c r="G493" s="28">
        <v>10.974444444444444</v>
      </c>
      <c r="H493" s="29">
        <v>10.066666666666666</v>
      </c>
      <c r="I493" s="19">
        <v>10.666666666666666</v>
      </c>
      <c r="J493" s="30">
        <v>0.94374999999999998</v>
      </c>
      <c r="K493" s="19">
        <v>56.25</v>
      </c>
      <c r="L493" s="27">
        <v>0.94117647058823528</v>
      </c>
      <c r="M493" s="27">
        <v>0.93803786574870918</v>
      </c>
      <c r="N493" s="31">
        <v>0.83319833957679457</v>
      </c>
      <c r="O493" s="31">
        <v>0.86289613234231355</v>
      </c>
      <c r="P493" s="32">
        <v>17415.150000000001</v>
      </c>
      <c r="Q493" s="32">
        <v>29.974440619621344</v>
      </c>
      <c r="R493" s="32">
        <v>11416.73</v>
      </c>
      <c r="S493" s="32">
        <v>19.65013769363167</v>
      </c>
      <c r="T493" s="33" t="s">
        <v>1193</v>
      </c>
      <c r="U493" s="34" t="s">
        <v>1194</v>
      </c>
    </row>
    <row r="494" spans="1:21">
      <c r="A494" s="35">
        <v>0.82556390977443606</v>
      </c>
      <c r="B494" s="35">
        <v>8.7431693989071038E-2</v>
      </c>
      <c r="C494" s="35">
        <v>2.185792349726776E-2</v>
      </c>
      <c r="D494" s="35">
        <v>0.91256830601092898</v>
      </c>
      <c r="E494" s="36">
        <v>0.73333333333333328</v>
      </c>
      <c r="F494" s="36">
        <v>52.941176470588232</v>
      </c>
      <c r="G494" s="36">
        <v>10.37</v>
      </c>
      <c r="H494" s="37">
        <v>11.08888888888889</v>
      </c>
      <c r="I494" s="20">
        <v>11.822222222222223</v>
      </c>
      <c r="J494" s="38">
        <v>0.93796992481203012</v>
      </c>
      <c r="K494" s="20">
        <v>56.25</v>
      </c>
      <c r="L494" s="35">
        <v>0.94117647058823528</v>
      </c>
      <c r="M494" s="35">
        <v>0.91256830601092898</v>
      </c>
      <c r="N494" s="39">
        <v>0.80561094152932966</v>
      </c>
      <c r="O494" s="39">
        <v>0.86295424935359655</v>
      </c>
      <c r="P494" s="40">
        <v>17096.05</v>
      </c>
      <c r="Q494" s="40">
        <v>31.140346083788707</v>
      </c>
      <c r="R494" s="40">
        <v>8872.5300000000025</v>
      </c>
      <c r="S494" s="40">
        <v>16.161256830601097</v>
      </c>
      <c r="T494" s="41" t="s">
        <v>1193</v>
      </c>
      <c r="U494" s="42" t="s">
        <v>1194</v>
      </c>
    </row>
    <row r="495" spans="1:21">
      <c r="A495" s="27">
        <v>0.89114832535885169</v>
      </c>
      <c r="B495" s="27">
        <v>6.0402684563758392E-2</v>
      </c>
      <c r="C495" s="27">
        <v>1.8791946308724831E-2</v>
      </c>
      <c r="D495" s="27">
        <v>0.93959731543624159</v>
      </c>
      <c r="E495" s="28">
        <v>0.36666666666666664</v>
      </c>
      <c r="F495" s="28">
        <v>80</v>
      </c>
      <c r="G495" s="28">
        <v>9.3125</v>
      </c>
      <c r="H495" s="29">
        <v>9.3866666666666667</v>
      </c>
      <c r="I495" s="19">
        <v>9.7533333333333339</v>
      </c>
      <c r="J495" s="30">
        <v>0.96240601503759393</v>
      </c>
      <c r="K495" s="19">
        <v>85.714285714285708</v>
      </c>
      <c r="L495" s="27">
        <v>0.93333333333333335</v>
      </c>
      <c r="M495" s="27">
        <v>0.93959731543624159</v>
      </c>
      <c r="N495" s="31">
        <v>0.84398916754974684</v>
      </c>
      <c r="O495" s="31">
        <v>0.86306668721207536</v>
      </c>
      <c r="P495" s="32">
        <v>13924.2</v>
      </c>
      <c r="Q495" s="32">
        <v>18.690201342281881</v>
      </c>
      <c r="R495" s="32">
        <v>8525.4399999999987</v>
      </c>
      <c r="S495" s="32">
        <v>11.443543624161071</v>
      </c>
      <c r="T495" s="33" t="s">
        <v>1195</v>
      </c>
      <c r="U495" s="34" t="s">
        <v>1194</v>
      </c>
    </row>
    <row r="496" spans="1:21">
      <c r="A496" s="35">
        <v>0.90846047156726772</v>
      </c>
      <c r="B496" s="35">
        <v>4.2748091603053436E-2</v>
      </c>
      <c r="C496" s="35">
        <v>1.5267175572519083E-2</v>
      </c>
      <c r="D496" s="35">
        <v>0.95725190839694652</v>
      </c>
      <c r="E496" s="36">
        <v>0</v>
      </c>
      <c r="F496" s="36">
        <v>73.469387755102048</v>
      </c>
      <c r="G496" s="36">
        <v>8.9152777777777779</v>
      </c>
      <c r="H496" s="37">
        <v>9.8136111111111113</v>
      </c>
      <c r="I496" s="20">
        <v>9.8136111111111113</v>
      </c>
      <c r="J496" s="38">
        <v>1</v>
      </c>
      <c r="K496" s="20">
        <v>73.469387755102048</v>
      </c>
      <c r="L496" s="35">
        <v>1</v>
      </c>
      <c r="M496" s="35">
        <v>0.95725190839694652</v>
      </c>
      <c r="N496" s="39">
        <v>0.95725190839694652</v>
      </c>
      <c r="O496" s="39">
        <v>0.86310416760433939</v>
      </c>
      <c r="P496" s="40">
        <v>14563.79</v>
      </c>
      <c r="Q496" s="40">
        <v>22.234793893129773</v>
      </c>
      <c r="R496" s="40">
        <v>9965.89</v>
      </c>
      <c r="S496" s="40">
        <v>15.215099236641221</v>
      </c>
      <c r="T496" s="41" t="s">
        <v>1195</v>
      </c>
      <c r="U496" s="42" t="s">
        <v>1192</v>
      </c>
    </row>
    <row r="497" spans="1:21">
      <c r="A497" s="27">
        <v>0.9203722854188211</v>
      </c>
      <c r="B497" s="27">
        <v>0.10337078651685393</v>
      </c>
      <c r="C497" s="27">
        <v>3.0337078651685393E-2</v>
      </c>
      <c r="D497" s="27">
        <v>0.89662921348314606</v>
      </c>
      <c r="E497" s="28">
        <v>0.38333333333333336</v>
      </c>
      <c r="F497" s="28">
        <v>81.818181818181813</v>
      </c>
      <c r="G497" s="28">
        <v>10.877777777777778</v>
      </c>
      <c r="H497" s="29">
        <v>10.898333333333333</v>
      </c>
      <c r="I497" s="19">
        <v>11.281666666666666</v>
      </c>
      <c r="J497" s="30">
        <v>0.96602156891712221</v>
      </c>
      <c r="K497" s="19">
        <v>85.714285714285708</v>
      </c>
      <c r="L497" s="27">
        <v>0.95454545454545459</v>
      </c>
      <c r="M497" s="27">
        <v>0.89662921348314606</v>
      </c>
      <c r="N497" s="31">
        <v>0.82679210683928162</v>
      </c>
      <c r="O497" s="31">
        <v>0.8629188374059289</v>
      </c>
      <c r="P497" s="32">
        <v>16406.73</v>
      </c>
      <c r="Q497" s="32">
        <v>18.434528089887639</v>
      </c>
      <c r="R497" s="32">
        <v>9025.11</v>
      </c>
      <c r="S497" s="32">
        <v>10.140573033707867</v>
      </c>
      <c r="T497" s="33" t="s">
        <v>1191</v>
      </c>
      <c r="U497" s="34" t="s">
        <v>1194</v>
      </c>
    </row>
    <row r="498" spans="1:21">
      <c r="A498" s="35">
        <v>1</v>
      </c>
      <c r="B498" s="35">
        <v>4.0421792618629174E-2</v>
      </c>
      <c r="C498" s="35">
        <v>1.4059753954305799E-2</v>
      </c>
      <c r="D498" s="35">
        <v>0.95957820738137078</v>
      </c>
      <c r="E498" s="36">
        <v>0.41666666666666669</v>
      </c>
      <c r="F498" s="36">
        <v>63.157894736842103</v>
      </c>
      <c r="G498" s="36">
        <v>9.0091666666666672</v>
      </c>
      <c r="H498" s="37">
        <v>8.5925000000000011</v>
      </c>
      <c r="I498" s="20">
        <v>9.0091666666666672</v>
      </c>
      <c r="J498" s="38">
        <v>0.95375080936083623</v>
      </c>
      <c r="K498" s="20">
        <v>63.157894736842103</v>
      </c>
      <c r="L498" s="35">
        <v>1</v>
      </c>
      <c r="M498" s="35">
        <v>0.95957820738137078</v>
      </c>
      <c r="N498" s="39">
        <v>0.91519849193500269</v>
      </c>
      <c r="O498" s="39">
        <v>0.86299009328475851</v>
      </c>
      <c r="P498" s="40">
        <v>15002.3</v>
      </c>
      <c r="Q498" s="40">
        <v>26.366080843585237</v>
      </c>
      <c r="R498" s="40">
        <v>10644.690000000002</v>
      </c>
      <c r="S498" s="40">
        <v>18.707715289982428</v>
      </c>
      <c r="T498" s="41" t="s">
        <v>1195</v>
      </c>
      <c r="U498" s="42" t="s">
        <v>1192</v>
      </c>
    </row>
    <row r="499" spans="1:21">
      <c r="A499" s="27">
        <v>0.7197062423500612</v>
      </c>
      <c r="B499" s="27">
        <v>0.13095238095238096</v>
      </c>
      <c r="C499" s="27">
        <v>2.5510204081632654E-2</v>
      </c>
      <c r="D499" s="27">
        <v>0.86904761904761907</v>
      </c>
      <c r="E499" s="28">
        <v>1.1333333333333333</v>
      </c>
      <c r="F499" s="28">
        <v>70.588235294117652</v>
      </c>
      <c r="G499" s="28">
        <v>8.33</v>
      </c>
      <c r="H499" s="29">
        <v>9.0791666666666675</v>
      </c>
      <c r="I499" s="19">
        <v>10.2125</v>
      </c>
      <c r="J499" s="30">
        <v>0.88902488780089761</v>
      </c>
      <c r="K499" s="19">
        <v>80</v>
      </c>
      <c r="L499" s="27">
        <v>0.88235294117647067</v>
      </c>
      <c r="M499" s="27">
        <v>0.86904761904761907</v>
      </c>
      <c r="N499" s="31">
        <v>0.6817102606036296</v>
      </c>
      <c r="O499" s="31">
        <v>0.86288691463129974</v>
      </c>
      <c r="P499" s="32">
        <v>11533.17</v>
      </c>
      <c r="Q499" s="32">
        <v>19.614234693877552</v>
      </c>
      <c r="R499" s="32">
        <v>6693.65</v>
      </c>
      <c r="S499" s="32">
        <v>11.38375850340136</v>
      </c>
      <c r="T499" s="33" t="s">
        <v>1193</v>
      </c>
      <c r="U499" s="34" t="s">
        <v>1196</v>
      </c>
    </row>
    <row r="500" spans="1:21">
      <c r="A500" s="35">
        <v>0.7956284153005464</v>
      </c>
      <c r="B500" s="35">
        <v>5.7692307692307696E-2</v>
      </c>
      <c r="C500" s="35">
        <v>1.510989010989011E-2</v>
      </c>
      <c r="D500" s="35">
        <v>0.94230769230769229</v>
      </c>
      <c r="E500" s="36">
        <v>0.28333333333333333</v>
      </c>
      <c r="F500" s="36">
        <v>80</v>
      </c>
      <c r="G500" s="36">
        <v>9.1</v>
      </c>
      <c r="H500" s="37">
        <v>10.391666666666667</v>
      </c>
      <c r="I500" s="20">
        <v>10.675000000000001</v>
      </c>
      <c r="J500" s="38">
        <v>0.97345823575331769</v>
      </c>
      <c r="K500" s="20">
        <v>85.714285714285708</v>
      </c>
      <c r="L500" s="35">
        <v>0.93333333333333335</v>
      </c>
      <c r="M500" s="35">
        <v>0.94230769230769229</v>
      </c>
      <c r="N500" s="39">
        <v>0.85614403811125128</v>
      </c>
      <c r="O500" s="39">
        <v>0.86324568028283943</v>
      </c>
      <c r="P500" s="40">
        <v>13419.31</v>
      </c>
      <c r="Q500" s="40">
        <v>18.433118131868131</v>
      </c>
      <c r="R500" s="40">
        <v>8742.6600000000017</v>
      </c>
      <c r="S500" s="40">
        <v>12.009148351648355</v>
      </c>
      <c r="T500" s="41" t="s">
        <v>1195</v>
      </c>
      <c r="U500" s="42" t="s">
        <v>1192</v>
      </c>
    </row>
    <row r="501" spans="1:21">
      <c r="A501" s="27">
        <v>0.65504587155963301</v>
      </c>
      <c r="B501" s="27">
        <v>6.4425770308123242E-2</v>
      </c>
      <c r="C501" s="27">
        <v>2.5210084033613446E-2</v>
      </c>
      <c r="D501" s="27">
        <v>0.93557422969187676</v>
      </c>
      <c r="E501" s="28">
        <v>0.6166666666666667</v>
      </c>
      <c r="F501" s="28">
        <v>61.016949152542374</v>
      </c>
      <c r="G501" s="28">
        <v>5.8508333333333331</v>
      </c>
      <c r="H501" s="29">
        <v>8.0124999999999993</v>
      </c>
      <c r="I501" s="19">
        <v>8.6291666666666664</v>
      </c>
      <c r="J501" s="30">
        <v>0.92853693867696763</v>
      </c>
      <c r="K501" s="19">
        <v>63.157894736842103</v>
      </c>
      <c r="L501" s="27">
        <v>0.96610169491525433</v>
      </c>
      <c r="M501" s="27">
        <v>0.93557422969187676</v>
      </c>
      <c r="N501" s="31">
        <v>0.83926725720610129</v>
      </c>
      <c r="O501" s="31">
        <v>0.86325977084270378</v>
      </c>
      <c r="P501" s="32">
        <v>9904.7800000000007</v>
      </c>
      <c r="Q501" s="32">
        <v>27.744481792717089</v>
      </c>
      <c r="R501" s="32">
        <v>5300.5199999999986</v>
      </c>
      <c r="S501" s="32">
        <v>14.847394957983189</v>
      </c>
      <c r="T501" s="33" t="s">
        <v>1193</v>
      </c>
      <c r="U501" s="34" t="s">
        <v>1194</v>
      </c>
    </row>
    <row r="502" spans="1:21">
      <c r="A502" s="35">
        <v>0.86414565826330536</v>
      </c>
      <c r="B502" s="35">
        <v>4.7001620745542948E-2</v>
      </c>
      <c r="C502" s="35">
        <v>1.1345218800648298E-2</v>
      </c>
      <c r="D502" s="35">
        <v>0.95299837925445707</v>
      </c>
      <c r="E502" s="36">
        <v>0.3</v>
      </c>
      <c r="F502" s="36">
        <v>76.59574468085107</v>
      </c>
      <c r="G502" s="36">
        <v>8.0552777777777784</v>
      </c>
      <c r="H502" s="37">
        <v>8.625</v>
      </c>
      <c r="I502" s="20">
        <v>8.9250000000000007</v>
      </c>
      <c r="J502" s="38">
        <v>0.96638655462184864</v>
      </c>
      <c r="K502" s="20">
        <v>80</v>
      </c>
      <c r="L502" s="35">
        <v>0.95744680851063835</v>
      </c>
      <c r="M502" s="35">
        <v>0.95299837925445707</v>
      </c>
      <c r="N502" s="39">
        <v>0.8817748279352432</v>
      </c>
      <c r="O502" s="39">
        <v>0.86330746967697125</v>
      </c>
      <c r="P502" s="40">
        <v>12191.61</v>
      </c>
      <c r="Q502" s="40">
        <v>19.759497568881688</v>
      </c>
      <c r="R502" s="40">
        <v>8516.34</v>
      </c>
      <c r="S502" s="40">
        <v>13.802820097244734</v>
      </c>
      <c r="T502" s="41" t="s">
        <v>1195</v>
      </c>
      <c r="U502" s="42" t="s">
        <v>1192</v>
      </c>
    </row>
    <row r="503" spans="1:21">
      <c r="A503" s="27">
        <v>1.110248447204969</v>
      </c>
      <c r="B503" s="27">
        <v>6.0139860139860141E-2</v>
      </c>
      <c r="C503" s="27">
        <v>1.1188811188811189E-2</v>
      </c>
      <c r="D503" s="27">
        <v>0.93986013986013983</v>
      </c>
      <c r="E503" s="28">
        <v>0.95</v>
      </c>
      <c r="F503" s="28">
        <v>70.588235294117652</v>
      </c>
      <c r="G503" s="28">
        <v>10.129166666666666</v>
      </c>
      <c r="H503" s="29">
        <v>7.815555555555556</v>
      </c>
      <c r="I503" s="19">
        <v>8.7655555555555562</v>
      </c>
      <c r="J503" s="30">
        <v>0.89162124477120042</v>
      </c>
      <c r="K503" s="19">
        <v>73.469387755102048</v>
      </c>
      <c r="L503" s="27">
        <v>0.96078431372549022</v>
      </c>
      <c r="M503" s="27">
        <v>0.93986013986013983</v>
      </c>
      <c r="N503" s="31">
        <v>0.80513655142811158</v>
      </c>
      <c r="O503" s="31">
        <v>0.86327068211071989</v>
      </c>
      <c r="P503" s="32">
        <v>15840.03</v>
      </c>
      <c r="Q503" s="32">
        <v>22.153888111888111</v>
      </c>
      <c r="R503" s="32">
        <v>9716.65</v>
      </c>
      <c r="S503" s="32">
        <v>13.589720279720279</v>
      </c>
      <c r="T503" s="33" t="s">
        <v>1193</v>
      </c>
      <c r="U503" s="34" t="s">
        <v>1194</v>
      </c>
    </row>
    <row r="504" spans="1:21">
      <c r="A504" s="35">
        <v>0.72594397076735684</v>
      </c>
      <c r="B504" s="35">
        <v>5.2013422818791948E-2</v>
      </c>
      <c r="C504" s="35">
        <v>1.8456375838926176E-2</v>
      </c>
      <c r="D504" s="35">
        <v>0.94798657718120805</v>
      </c>
      <c r="E504" s="36">
        <v>1</v>
      </c>
      <c r="F504" s="36">
        <v>76.59574468085107</v>
      </c>
      <c r="G504" s="36">
        <v>7.7811111111111115</v>
      </c>
      <c r="H504" s="37">
        <v>9.2624999999999993</v>
      </c>
      <c r="I504" s="20">
        <v>10.262499999999999</v>
      </c>
      <c r="J504" s="38">
        <v>0.90255785627283802</v>
      </c>
      <c r="K504" s="20">
        <v>80</v>
      </c>
      <c r="L504" s="35">
        <v>0.95744680851063835</v>
      </c>
      <c r="M504" s="35">
        <v>0.94798657718120805</v>
      </c>
      <c r="N504" s="39">
        <v>0.81920368041328384</v>
      </c>
      <c r="O504" s="39">
        <v>0.86338671829970703</v>
      </c>
      <c r="P504" s="40">
        <v>12788.92</v>
      </c>
      <c r="Q504" s="40">
        <v>21.457919463087247</v>
      </c>
      <c r="R504" s="40">
        <v>7132.8399999999983</v>
      </c>
      <c r="S504" s="40">
        <v>11.967852348993286</v>
      </c>
      <c r="T504" s="41" t="s">
        <v>1193</v>
      </c>
      <c r="U504" s="42" t="s">
        <v>1194</v>
      </c>
    </row>
    <row r="505" spans="1:21">
      <c r="A505" s="27">
        <v>1.0665163472378805</v>
      </c>
      <c r="B505" s="27">
        <v>2.748414376321353E-2</v>
      </c>
      <c r="C505" s="27">
        <v>7.3995771670190271E-3</v>
      </c>
      <c r="D505" s="27">
        <v>0.97251585623678649</v>
      </c>
      <c r="E505" s="28">
        <v>0.18333333333333332</v>
      </c>
      <c r="F505" s="28">
        <v>78.260869565217391</v>
      </c>
      <c r="G505" s="28">
        <v>12.087777777777777</v>
      </c>
      <c r="H505" s="29">
        <v>10.164999999999999</v>
      </c>
      <c r="I505" s="19">
        <v>10.348333333333333</v>
      </c>
      <c r="J505" s="30">
        <v>0.9822837816073442</v>
      </c>
      <c r="K505" s="19">
        <v>85.714285714285708</v>
      </c>
      <c r="L505" s="27">
        <v>0.91304347826086962</v>
      </c>
      <c r="M505" s="27">
        <v>0.97251585623678649</v>
      </c>
      <c r="N505" s="31">
        <v>0.87221815702977712</v>
      </c>
      <c r="O505" s="31">
        <v>0.86347508437547993</v>
      </c>
      <c r="P505" s="32">
        <v>18434.490000000002</v>
      </c>
      <c r="Q505" s="32">
        <v>19.486775898520087</v>
      </c>
      <c r="R505" s="32">
        <v>10737.939999999999</v>
      </c>
      <c r="S505" s="32">
        <v>11.350887949260041</v>
      </c>
      <c r="T505" s="33" t="s">
        <v>1191</v>
      </c>
      <c r="U505" s="34" t="s">
        <v>1192</v>
      </c>
    </row>
    <row r="506" spans="1:21">
      <c r="A506" s="35">
        <v>1.0234791889007471</v>
      </c>
      <c r="B506" s="35">
        <v>7.7163712200208553E-2</v>
      </c>
      <c r="C506" s="35">
        <v>3.1282586027111578E-2</v>
      </c>
      <c r="D506" s="35">
        <v>0.92283628779979143</v>
      </c>
      <c r="E506" s="36">
        <v>0.46666666666666667</v>
      </c>
      <c r="F506" s="36">
        <v>90</v>
      </c>
      <c r="G506" s="36">
        <v>10.655555555555555</v>
      </c>
      <c r="H506" s="37">
        <v>10.465</v>
      </c>
      <c r="I506" s="20">
        <v>10.931666666666667</v>
      </c>
      <c r="J506" s="38">
        <v>0.95731056563500527</v>
      </c>
      <c r="K506" s="20">
        <v>85.714285714285708</v>
      </c>
      <c r="L506" s="35">
        <v>1.05</v>
      </c>
      <c r="M506" s="35">
        <v>0.92283628779979143</v>
      </c>
      <c r="N506" s="39">
        <v>0.92761297509523322</v>
      </c>
      <c r="O506" s="39">
        <v>0.86345756318779587</v>
      </c>
      <c r="P506" s="40">
        <v>18495.560000000001</v>
      </c>
      <c r="Q506" s="40">
        <v>19.286298227320128</v>
      </c>
      <c r="R506" s="40">
        <v>9720.02</v>
      </c>
      <c r="S506" s="40">
        <v>10.135578727841501</v>
      </c>
      <c r="T506" s="41" t="s">
        <v>1195</v>
      </c>
      <c r="U506" s="42" t="s">
        <v>1192</v>
      </c>
    </row>
    <row r="507" spans="1:21">
      <c r="A507" s="27">
        <v>0.94994892747701731</v>
      </c>
      <c r="B507" s="27">
        <v>5.6989247311827959E-2</v>
      </c>
      <c r="C507" s="27">
        <v>2.3655913978494623E-2</v>
      </c>
      <c r="D507" s="27">
        <v>0.94301075268817203</v>
      </c>
      <c r="E507" s="28">
        <v>0.21666666666666667</v>
      </c>
      <c r="F507" s="28">
        <v>85.714285714285708</v>
      </c>
      <c r="G507" s="28">
        <v>10.85</v>
      </c>
      <c r="H507" s="29">
        <v>11.205</v>
      </c>
      <c r="I507" s="19">
        <v>11.421666666666667</v>
      </c>
      <c r="J507" s="30">
        <v>0.98103020574930688</v>
      </c>
      <c r="K507" s="19">
        <v>85.714285714285708</v>
      </c>
      <c r="L507" s="27">
        <v>1</v>
      </c>
      <c r="M507" s="27">
        <v>0.94301075268817203</v>
      </c>
      <c r="N507" s="31">
        <v>0.92512203273348614</v>
      </c>
      <c r="O507" s="31">
        <v>0.86332873705946767</v>
      </c>
      <c r="P507" s="32">
        <v>16699.759999999998</v>
      </c>
      <c r="Q507" s="32">
        <v>17.956731182795696</v>
      </c>
      <c r="R507" s="32">
        <v>10534.54</v>
      </c>
      <c r="S507" s="32">
        <v>11.3274623655914</v>
      </c>
      <c r="T507" s="33" t="s">
        <v>1191</v>
      </c>
      <c r="U507" s="34" t="s">
        <v>1192</v>
      </c>
    </row>
    <row r="508" spans="1:21">
      <c r="A508" s="35">
        <v>1.0700712589073633</v>
      </c>
      <c r="B508" s="35">
        <v>4.5504994450610431E-2</v>
      </c>
      <c r="C508" s="35">
        <v>1.8867924528301886E-2</v>
      </c>
      <c r="D508" s="35">
        <v>0.9544950055493896</v>
      </c>
      <c r="E508" s="36">
        <v>0.25</v>
      </c>
      <c r="F508" s="36">
        <v>69.230769230769226</v>
      </c>
      <c r="G508" s="36">
        <v>13.014444444444445</v>
      </c>
      <c r="H508" s="37">
        <v>11.210555555555555</v>
      </c>
      <c r="I508" s="20">
        <v>11.460555555555555</v>
      </c>
      <c r="J508" s="38">
        <v>0.97818604876629989</v>
      </c>
      <c r="K508" s="20">
        <v>73.469387755102048</v>
      </c>
      <c r="L508" s="35">
        <v>0.94230769230769218</v>
      </c>
      <c r="M508" s="35">
        <v>0.9544950055493896</v>
      </c>
      <c r="N508" s="39">
        <v>0.87980790777366746</v>
      </c>
      <c r="O508" s="39">
        <v>0.86320440447259839</v>
      </c>
      <c r="P508" s="40">
        <v>18740.599999999999</v>
      </c>
      <c r="Q508" s="40">
        <v>20.799778024417311</v>
      </c>
      <c r="R508" s="40">
        <v>12977.18</v>
      </c>
      <c r="S508" s="40">
        <v>14.403085460599334</v>
      </c>
      <c r="T508" s="41" t="s">
        <v>1191</v>
      </c>
      <c r="U508" s="42" t="s">
        <v>1192</v>
      </c>
    </row>
    <row r="509" spans="1:21">
      <c r="A509" s="27">
        <v>0.89080459770114939</v>
      </c>
      <c r="B509" s="27">
        <v>6.7096774193548384E-2</v>
      </c>
      <c r="C509" s="27">
        <v>1.4193548387096775E-2</v>
      </c>
      <c r="D509" s="27">
        <v>0.93290322580645157</v>
      </c>
      <c r="E509" s="28">
        <v>0.46666666666666667</v>
      </c>
      <c r="F509" s="28">
        <v>78.260869565217391</v>
      </c>
      <c r="G509" s="28">
        <v>9.9027777777777786</v>
      </c>
      <c r="H509" s="29">
        <v>9.6833333333333336</v>
      </c>
      <c r="I509" s="19">
        <v>10.15</v>
      </c>
      <c r="J509" s="30">
        <v>0.95402298850574707</v>
      </c>
      <c r="K509" s="19">
        <v>85.714285714285708</v>
      </c>
      <c r="L509" s="27">
        <v>0.91304347826086962</v>
      </c>
      <c r="M509" s="27">
        <v>0.93290322580645157</v>
      </c>
      <c r="N509" s="31">
        <v>0.81261885186439031</v>
      </c>
      <c r="O509" s="31">
        <v>0.86317092966755582</v>
      </c>
      <c r="P509" s="32">
        <v>14553.1</v>
      </c>
      <c r="Q509" s="32">
        <v>18.778193548387097</v>
      </c>
      <c r="R509" s="32">
        <v>8334.5199999999986</v>
      </c>
      <c r="S509" s="32">
        <v>10.754219354838709</v>
      </c>
      <c r="T509" s="33" t="s">
        <v>1195</v>
      </c>
      <c r="U509" s="34" t="s">
        <v>1194</v>
      </c>
    </row>
    <row r="510" spans="1:21">
      <c r="A510" s="35">
        <v>0.89154013015184386</v>
      </c>
      <c r="B510" s="35">
        <v>9.002433090024331E-2</v>
      </c>
      <c r="C510" s="35">
        <v>2.6763990267639901E-2</v>
      </c>
      <c r="D510" s="35">
        <v>0.90997566909975669</v>
      </c>
      <c r="E510" s="36">
        <v>0.58333333333333337</v>
      </c>
      <c r="F510" s="36">
        <v>58.064516129032256</v>
      </c>
      <c r="G510" s="36">
        <v>7.0783333333333331</v>
      </c>
      <c r="H510" s="37">
        <v>7.6122222222222229</v>
      </c>
      <c r="I510" s="20">
        <v>8.1955555555555559</v>
      </c>
      <c r="J510" s="38">
        <v>0.92882321041214755</v>
      </c>
      <c r="K510" s="20">
        <v>56.25</v>
      </c>
      <c r="L510" s="35">
        <v>1.032258064516129</v>
      </c>
      <c r="M510" s="35">
        <v>0.90997566909975669</v>
      </c>
      <c r="N510" s="39">
        <v>0.87247124889824834</v>
      </c>
      <c r="O510" s="39">
        <v>0.86327305507725915</v>
      </c>
      <c r="P510" s="40">
        <v>12649.9</v>
      </c>
      <c r="Q510" s="40">
        <v>30.778345498783455</v>
      </c>
      <c r="R510" s="40">
        <v>6215.5000000000018</v>
      </c>
      <c r="S510" s="40">
        <v>15.122871046228715</v>
      </c>
      <c r="T510" s="41" t="s">
        <v>1193</v>
      </c>
      <c r="U510" s="42" t="s">
        <v>1192</v>
      </c>
    </row>
    <row r="511" spans="1:21">
      <c r="A511" s="27">
        <v>0.96261682242990654</v>
      </c>
      <c r="B511" s="27">
        <v>8.8996763754045305E-2</v>
      </c>
      <c r="C511" s="27">
        <v>2.2653721682847898E-2</v>
      </c>
      <c r="D511" s="27">
        <v>0.9110032362459547</v>
      </c>
      <c r="E511" s="28">
        <v>0.11666666666666667</v>
      </c>
      <c r="F511" s="28">
        <v>61.016949152542374</v>
      </c>
      <c r="G511" s="28">
        <v>10.128333333333334</v>
      </c>
      <c r="H511" s="29">
        <v>10.048333333333332</v>
      </c>
      <c r="I511" s="19">
        <v>10.164999999999999</v>
      </c>
      <c r="J511" s="30">
        <v>0.98852270864076075</v>
      </c>
      <c r="K511" s="19">
        <v>63.157894736842103</v>
      </c>
      <c r="L511" s="27">
        <v>0.96610169491525433</v>
      </c>
      <c r="M511" s="27">
        <v>0.9110032362459547</v>
      </c>
      <c r="N511" s="31">
        <v>0.87002035661759247</v>
      </c>
      <c r="O511" s="31">
        <v>0.86325443525171053</v>
      </c>
      <c r="P511" s="32">
        <v>16486.52</v>
      </c>
      <c r="Q511" s="32">
        <v>26.677216828478965</v>
      </c>
      <c r="R511" s="32">
        <v>9738.5099999999984</v>
      </c>
      <c r="S511" s="32">
        <v>15.758106796116502</v>
      </c>
      <c r="T511" s="33" t="s">
        <v>1191</v>
      </c>
      <c r="U511" s="34" t="s">
        <v>1192</v>
      </c>
    </row>
    <row r="512" spans="1:21">
      <c r="A512" s="35">
        <v>0.83922462941847209</v>
      </c>
      <c r="B512" s="35">
        <v>4.2119565217391304E-2</v>
      </c>
      <c r="C512" s="35">
        <v>8.152173913043478E-3</v>
      </c>
      <c r="D512" s="35">
        <v>0.95788043478260865</v>
      </c>
      <c r="E512" s="36">
        <v>0.55000000000000004</v>
      </c>
      <c r="F512" s="36">
        <v>76.59574468085107</v>
      </c>
      <c r="G512" s="36">
        <v>9.6088888888888881</v>
      </c>
      <c r="H512" s="37">
        <v>10.4125</v>
      </c>
      <c r="I512" s="20">
        <v>10.9625</v>
      </c>
      <c r="J512" s="38">
        <v>0.94982896237172176</v>
      </c>
      <c r="K512" s="20">
        <v>80</v>
      </c>
      <c r="L512" s="35">
        <v>0.95744680851063835</v>
      </c>
      <c r="M512" s="35">
        <v>0.95788043478260865</v>
      </c>
      <c r="N512" s="39">
        <v>0.87110672500123931</v>
      </c>
      <c r="O512" s="39">
        <v>0.86324071127328073</v>
      </c>
      <c r="P512" s="40">
        <v>14522.65</v>
      </c>
      <c r="Q512" s="40">
        <v>19.731861413043479</v>
      </c>
      <c r="R512" s="40">
        <v>10012.67</v>
      </c>
      <c r="S512" s="40">
        <v>13.604171195652174</v>
      </c>
      <c r="T512" s="41" t="s">
        <v>1195</v>
      </c>
      <c r="U512" s="42" t="s">
        <v>1192</v>
      </c>
    </row>
    <row r="513" spans="1:21">
      <c r="A513" s="27">
        <v>0.90022421524663676</v>
      </c>
      <c r="B513" s="27">
        <v>8.5927770859277705E-2</v>
      </c>
      <c r="C513" s="27">
        <v>2.2415940224159402E-2</v>
      </c>
      <c r="D513" s="27">
        <v>0.91407222914072228</v>
      </c>
      <c r="E513" s="28">
        <v>0.3</v>
      </c>
      <c r="F513" s="28">
        <v>80</v>
      </c>
      <c r="G513" s="28">
        <v>10.0375</v>
      </c>
      <c r="H513" s="29">
        <v>10.106666666666666</v>
      </c>
      <c r="I513" s="19">
        <v>10.406666666666666</v>
      </c>
      <c r="J513" s="30">
        <v>0.97117232543241505</v>
      </c>
      <c r="K513" s="19">
        <v>85.714285714285708</v>
      </c>
      <c r="L513" s="27">
        <v>0.93333333333333335</v>
      </c>
      <c r="M513" s="27">
        <v>0.91407222914072228</v>
      </c>
      <c r="N513" s="31">
        <v>0.82854020889526747</v>
      </c>
      <c r="O513" s="31">
        <v>0.86322472344050039</v>
      </c>
      <c r="P513" s="32">
        <v>14189.19</v>
      </c>
      <c r="Q513" s="32">
        <v>17.670224159402242</v>
      </c>
      <c r="R513" s="32">
        <v>8750.7899999999991</v>
      </c>
      <c r="S513" s="32">
        <v>10.897621419676213</v>
      </c>
      <c r="T513" s="33" t="s">
        <v>1191</v>
      </c>
      <c r="U513" s="34" t="s">
        <v>1194</v>
      </c>
    </row>
    <row r="514" spans="1:21">
      <c r="A514" s="35">
        <v>0.82232346241457854</v>
      </c>
      <c r="B514" s="35">
        <v>3.8781163434903045E-2</v>
      </c>
      <c r="C514" s="35">
        <v>1.3850415512465374E-2</v>
      </c>
      <c r="D514" s="35">
        <v>0.96121883656509699</v>
      </c>
      <c r="E514" s="36">
        <v>0.65</v>
      </c>
      <c r="F514" s="36">
        <v>75</v>
      </c>
      <c r="G514" s="36">
        <v>9.6266666666666669</v>
      </c>
      <c r="H514" s="37">
        <v>11.300555555555555</v>
      </c>
      <c r="I514" s="20">
        <v>11.950555555555555</v>
      </c>
      <c r="J514" s="38">
        <v>0.94560922318813623</v>
      </c>
      <c r="K514" s="20">
        <v>73.469387755102048</v>
      </c>
      <c r="L514" s="35">
        <v>1.0208333333333333</v>
      </c>
      <c r="M514" s="35">
        <v>0.96121883656509699</v>
      </c>
      <c r="N514" s="39">
        <v>0.92787359313641959</v>
      </c>
      <c r="O514" s="39">
        <v>0.86329536399965567</v>
      </c>
      <c r="P514" s="40">
        <v>16003.86</v>
      </c>
      <c r="Q514" s="40">
        <v>22.16601108033241</v>
      </c>
      <c r="R514" s="40">
        <v>10420.599999999999</v>
      </c>
      <c r="S514" s="40">
        <v>14.432963988919665</v>
      </c>
      <c r="T514" s="41" t="s">
        <v>1195</v>
      </c>
      <c r="U514" s="42" t="s">
        <v>1192</v>
      </c>
    </row>
    <row r="515" spans="1:21">
      <c r="A515" s="27">
        <v>1.0706586826347306</v>
      </c>
      <c r="B515" s="27">
        <v>6.7114093959731544E-2</v>
      </c>
      <c r="C515" s="27">
        <v>2.6845637583892617E-2</v>
      </c>
      <c r="D515" s="27">
        <v>0.93288590604026844</v>
      </c>
      <c r="E515" s="28">
        <v>0.21666666666666667</v>
      </c>
      <c r="F515" s="28">
        <v>81.818181818181813</v>
      </c>
      <c r="G515" s="28">
        <v>10.926666666666666</v>
      </c>
      <c r="H515" s="29">
        <v>9.5250000000000004</v>
      </c>
      <c r="I515" s="19">
        <v>9.7416666666666671</v>
      </c>
      <c r="J515" s="30">
        <v>0.97775876817792984</v>
      </c>
      <c r="K515" s="19">
        <v>85.714285714285708</v>
      </c>
      <c r="L515" s="27">
        <v>0.95454545454545459</v>
      </c>
      <c r="M515" s="27">
        <v>0.93288590604026844</v>
      </c>
      <c r="N515" s="31">
        <v>0.87067658459773556</v>
      </c>
      <c r="O515" s="31">
        <v>0.86316357169529501</v>
      </c>
      <c r="P515" s="32">
        <v>16475.5</v>
      </c>
      <c r="Q515" s="32">
        <v>18.42897091722595</v>
      </c>
      <c r="R515" s="32">
        <v>9412.43</v>
      </c>
      <c r="S515" s="32">
        <v>10.528445190156599</v>
      </c>
      <c r="T515" s="33" t="s">
        <v>1191</v>
      </c>
      <c r="U515" s="34" t="s">
        <v>1192</v>
      </c>
    </row>
    <row r="516" spans="1:21">
      <c r="A516" s="35">
        <v>0.93934681181959567</v>
      </c>
      <c r="B516" s="35">
        <v>8.7748344370860931E-2</v>
      </c>
      <c r="C516" s="35">
        <v>2.4834437086092714E-2</v>
      </c>
      <c r="D516" s="35">
        <v>0.91225165562913912</v>
      </c>
      <c r="E516" s="36">
        <v>0.7</v>
      </c>
      <c r="F516" s="36">
        <v>51.428571428571431</v>
      </c>
      <c r="G516" s="36">
        <v>11.744444444444444</v>
      </c>
      <c r="H516" s="37">
        <v>10.731111111111112</v>
      </c>
      <c r="I516" s="20">
        <v>11.431111111111111</v>
      </c>
      <c r="J516" s="38">
        <v>0.93876360808709181</v>
      </c>
      <c r="K516" s="20">
        <v>56.25</v>
      </c>
      <c r="L516" s="35">
        <v>0.91428571428571437</v>
      </c>
      <c r="M516" s="35">
        <v>0.91225165562913912</v>
      </c>
      <c r="N516" s="39">
        <v>0.78298391380281962</v>
      </c>
      <c r="O516" s="39">
        <v>0.86314820766072975</v>
      </c>
      <c r="P516" s="40">
        <v>17759.04</v>
      </c>
      <c r="Q516" s="40">
        <v>29.402384105960266</v>
      </c>
      <c r="R516" s="40">
        <v>11567.95</v>
      </c>
      <c r="S516" s="40">
        <v>19.152235099337748</v>
      </c>
      <c r="T516" s="41" t="s">
        <v>1195</v>
      </c>
      <c r="U516" s="42" t="s">
        <v>1194</v>
      </c>
    </row>
    <row r="517" spans="1:21">
      <c r="A517" s="27">
        <v>0.99519999999999997</v>
      </c>
      <c r="B517" s="27">
        <v>4.6623794212218649E-2</v>
      </c>
      <c r="C517" s="27">
        <v>9.6463022508038593E-3</v>
      </c>
      <c r="D517" s="27">
        <v>0.95337620578778137</v>
      </c>
      <c r="E517" s="28">
        <v>0.3</v>
      </c>
      <c r="F517" s="28">
        <v>70.588235294117652</v>
      </c>
      <c r="G517" s="28">
        <v>8.8116666666666674</v>
      </c>
      <c r="H517" s="29">
        <v>8.2069444444444439</v>
      </c>
      <c r="I517" s="19">
        <v>8.5069444444444446</v>
      </c>
      <c r="J517" s="30">
        <v>0.96473469387755095</v>
      </c>
      <c r="K517" s="19">
        <v>73.469387755102048</v>
      </c>
      <c r="L517" s="27">
        <v>0.96078431372549022</v>
      </c>
      <c r="M517" s="27">
        <v>0.95337620578778137</v>
      </c>
      <c r="N517" s="31">
        <v>0.88368627450980386</v>
      </c>
      <c r="O517" s="31">
        <v>0.86331247875470085</v>
      </c>
      <c r="P517" s="32">
        <v>14045.27</v>
      </c>
      <c r="Q517" s="32">
        <v>22.58081993569132</v>
      </c>
      <c r="R517" s="32">
        <v>7868.1100000000006</v>
      </c>
      <c r="S517" s="32">
        <v>12.649694533762059</v>
      </c>
      <c r="T517" s="33" t="s">
        <v>1195</v>
      </c>
      <c r="U517" s="34" t="s">
        <v>1192</v>
      </c>
    </row>
    <row r="518" spans="1:21">
      <c r="A518" s="35">
        <v>0.96894409937888204</v>
      </c>
      <c r="B518" s="35">
        <v>5.9294871794871792E-2</v>
      </c>
      <c r="C518" s="35">
        <v>1.7628205128205128E-2</v>
      </c>
      <c r="D518" s="35">
        <v>0.94070512820512819</v>
      </c>
      <c r="E518" s="36">
        <v>0.23333333333333334</v>
      </c>
      <c r="F518" s="36">
        <v>51.428571428571431</v>
      </c>
      <c r="G518" s="36">
        <v>12.133333333333333</v>
      </c>
      <c r="H518" s="37">
        <v>11.215555555555556</v>
      </c>
      <c r="I518" s="20">
        <v>11.448888888888888</v>
      </c>
      <c r="J518" s="38">
        <v>0.97961956521739135</v>
      </c>
      <c r="K518" s="20">
        <v>56.25</v>
      </c>
      <c r="L518" s="35">
        <v>0.91428571428571437</v>
      </c>
      <c r="M518" s="35">
        <v>0.94070512820512819</v>
      </c>
      <c r="N518" s="39">
        <v>0.8425445930880715</v>
      </c>
      <c r="O518" s="39">
        <v>0.86327064344514204</v>
      </c>
      <c r="P518" s="40">
        <v>18314.87</v>
      </c>
      <c r="Q518" s="40">
        <v>29.350753205128203</v>
      </c>
      <c r="R518" s="40">
        <v>12836.080000000002</v>
      </c>
      <c r="S518" s="40">
        <v>20.570641025641027</v>
      </c>
      <c r="T518" s="41" t="s">
        <v>1191</v>
      </c>
      <c r="U518" s="42" t="s">
        <v>1194</v>
      </c>
    </row>
    <row r="519" spans="1:21">
      <c r="A519" s="27">
        <v>0.91551246537396125</v>
      </c>
      <c r="B519" s="27">
        <v>0.12556732223903178</v>
      </c>
      <c r="C519" s="27">
        <v>3.9334341906202726E-2</v>
      </c>
      <c r="D519" s="27">
        <v>0.87443267776096822</v>
      </c>
      <c r="E519" s="28">
        <v>0.11666666666666667</v>
      </c>
      <c r="F519" s="28">
        <v>75</v>
      </c>
      <c r="G519" s="28">
        <v>8.8133333333333326</v>
      </c>
      <c r="H519" s="29">
        <v>8.9083333333333332</v>
      </c>
      <c r="I519" s="19">
        <v>9.0250000000000004</v>
      </c>
      <c r="J519" s="30">
        <v>0.98707294552169889</v>
      </c>
      <c r="K519" s="19">
        <v>80</v>
      </c>
      <c r="L519" s="27">
        <v>0.9375</v>
      </c>
      <c r="M519" s="27">
        <v>0.87443267776096822</v>
      </c>
      <c r="N519" s="31">
        <v>0.8091832864668238</v>
      </c>
      <c r="O519" s="31">
        <v>0.86331328963929244</v>
      </c>
      <c r="P519" s="32">
        <v>13822.96</v>
      </c>
      <c r="Q519" s="32">
        <v>20.912193645990921</v>
      </c>
      <c r="R519" s="32">
        <v>6817.5499999999993</v>
      </c>
      <c r="S519" s="32">
        <v>10.313993948562782</v>
      </c>
      <c r="T519" s="33" t="s">
        <v>1195</v>
      </c>
      <c r="U519" s="34" t="s">
        <v>1194</v>
      </c>
    </row>
    <row r="520" spans="1:21">
      <c r="A520" s="35">
        <v>1.0268156424581005</v>
      </c>
      <c r="B520" s="35">
        <v>5.5495103373231776E-2</v>
      </c>
      <c r="C520" s="35">
        <v>1.5233949945593036E-2</v>
      </c>
      <c r="D520" s="35">
        <v>0.94450489662676818</v>
      </c>
      <c r="E520" s="36">
        <v>0.35</v>
      </c>
      <c r="F520" s="36">
        <v>78.260869565217391</v>
      </c>
      <c r="G520" s="36">
        <v>11.742777777777778</v>
      </c>
      <c r="H520" s="37">
        <v>10.8375</v>
      </c>
      <c r="I520" s="20">
        <v>11.1875</v>
      </c>
      <c r="J520" s="38">
        <v>0.96871508379888271</v>
      </c>
      <c r="K520" s="20">
        <v>80</v>
      </c>
      <c r="L520" s="35">
        <v>0.97826086956521741</v>
      </c>
      <c r="M520" s="35">
        <v>0.94450489662676818</v>
      </c>
      <c r="N520" s="39">
        <v>0.89506578921285795</v>
      </c>
      <c r="O520" s="39">
        <v>0.86342489789325627</v>
      </c>
      <c r="P520" s="40">
        <v>18685.310000000001</v>
      </c>
      <c r="Q520" s="40">
        <v>20.33221980413493</v>
      </c>
      <c r="R520" s="40">
        <v>11112.739999999998</v>
      </c>
      <c r="S520" s="40">
        <v>12.092208922742108</v>
      </c>
      <c r="T520" s="41" t="s">
        <v>1191</v>
      </c>
      <c r="U520" s="42" t="s">
        <v>1192</v>
      </c>
    </row>
    <row r="521" spans="1:21">
      <c r="A521" s="27">
        <v>0.892459826946848</v>
      </c>
      <c r="B521" s="27">
        <v>6.7867036011080337E-2</v>
      </c>
      <c r="C521" s="27">
        <v>1.5235457063711912E-2</v>
      </c>
      <c r="D521" s="27">
        <v>0.93213296398891965</v>
      </c>
      <c r="E521" s="28">
        <v>0.13333333333333333</v>
      </c>
      <c r="F521" s="28">
        <v>78.260869565217391</v>
      </c>
      <c r="G521" s="28">
        <v>9.2255555555555553</v>
      </c>
      <c r="H521" s="29">
        <v>9.9791666666666679</v>
      </c>
      <c r="I521" s="19">
        <v>10.112500000000001</v>
      </c>
      <c r="J521" s="30">
        <v>0.98681499793984351</v>
      </c>
      <c r="K521" s="19">
        <v>80</v>
      </c>
      <c r="L521" s="27">
        <v>0.97826086956521741</v>
      </c>
      <c r="M521" s="27">
        <v>0.93213296398891965</v>
      </c>
      <c r="N521" s="31">
        <v>0.89984620657016023</v>
      </c>
      <c r="O521" s="31">
        <v>0.86335952415086048</v>
      </c>
      <c r="P521" s="32">
        <v>15064.38</v>
      </c>
      <c r="Q521" s="32">
        <v>20.864792243767312</v>
      </c>
      <c r="R521" s="32">
        <v>8887.7100000000009</v>
      </c>
      <c r="S521" s="32">
        <v>12.309847645429365</v>
      </c>
      <c r="T521" s="33" t="s">
        <v>1191</v>
      </c>
      <c r="U521" s="34" t="s">
        <v>1192</v>
      </c>
    </row>
    <row r="522" spans="1:21">
      <c r="A522" s="35">
        <v>1.0682196339434276</v>
      </c>
      <c r="B522" s="35">
        <v>5.2959501557632398E-2</v>
      </c>
      <c r="C522" s="35">
        <v>1.2461059190031152E-2</v>
      </c>
      <c r="D522" s="35">
        <v>0.9470404984423676</v>
      </c>
      <c r="E522" s="36">
        <v>0.7</v>
      </c>
      <c r="F522" s="36">
        <v>63.157894736842103</v>
      </c>
      <c r="G522" s="36">
        <v>10.164999999999999</v>
      </c>
      <c r="H522" s="37">
        <v>8.8158333333333339</v>
      </c>
      <c r="I522" s="20">
        <v>9.5158333333333331</v>
      </c>
      <c r="J522" s="38">
        <v>0.9264383921534286</v>
      </c>
      <c r="K522" s="20">
        <v>63.157894736842103</v>
      </c>
      <c r="L522" s="35">
        <v>1</v>
      </c>
      <c r="M522" s="35">
        <v>0.9470404984423676</v>
      </c>
      <c r="N522" s="39">
        <v>0.87737467668112867</v>
      </c>
      <c r="O522" s="39">
        <v>0.86328398236531334</v>
      </c>
      <c r="P522" s="40">
        <v>18303.07</v>
      </c>
      <c r="Q522" s="40">
        <v>28.509454828660434</v>
      </c>
      <c r="R522" s="40">
        <v>10435.689999999999</v>
      </c>
      <c r="S522" s="40">
        <v>16.254968847352021</v>
      </c>
      <c r="T522" s="41" t="s">
        <v>1195</v>
      </c>
      <c r="U522" s="42" t="s">
        <v>1192</v>
      </c>
    </row>
    <row r="523" spans="1:21">
      <c r="A523" s="27">
        <v>0.91912908242612756</v>
      </c>
      <c r="B523" s="27">
        <v>3.553299492385787E-2</v>
      </c>
      <c r="C523" s="27">
        <v>8.4602368866328256E-3</v>
      </c>
      <c r="D523" s="27">
        <v>0.96446700507614214</v>
      </c>
      <c r="E523" s="28">
        <v>0.66666666666666663</v>
      </c>
      <c r="F523" s="28">
        <v>58.064516129032256</v>
      </c>
      <c r="G523" s="28">
        <v>10.178333333333333</v>
      </c>
      <c r="H523" s="29">
        <v>10.764444444444445</v>
      </c>
      <c r="I523" s="19">
        <v>11.431111111111111</v>
      </c>
      <c r="J523" s="30">
        <v>0.94167962674961125</v>
      </c>
      <c r="K523" s="19">
        <v>56.25</v>
      </c>
      <c r="L523" s="27">
        <v>1.032258064516129</v>
      </c>
      <c r="M523" s="27">
        <v>0.96446700507614214</v>
      </c>
      <c r="N523" s="31">
        <v>0.93751631417023684</v>
      </c>
      <c r="O523" s="31">
        <v>0.86325474855967887</v>
      </c>
      <c r="P523" s="32">
        <v>18068.7</v>
      </c>
      <c r="Q523" s="32">
        <v>30.573096446700507</v>
      </c>
      <c r="R523" s="32">
        <v>12240.8</v>
      </c>
      <c r="S523" s="32">
        <v>20.712013536379018</v>
      </c>
      <c r="T523" s="33" t="s">
        <v>1195</v>
      </c>
      <c r="U523" s="34" t="s">
        <v>1192</v>
      </c>
    </row>
    <row r="524" spans="1:21">
      <c r="A524" s="35">
        <v>0.86279069767441863</v>
      </c>
      <c r="B524" s="35">
        <v>7.8167115902964962E-2</v>
      </c>
      <c r="C524" s="35">
        <v>2.0215633423180591E-2</v>
      </c>
      <c r="D524" s="35">
        <v>0.92183288409703501</v>
      </c>
      <c r="E524" s="36">
        <v>0.46666666666666667</v>
      </c>
      <c r="F524" s="36">
        <v>80</v>
      </c>
      <c r="G524" s="36">
        <v>9.2750000000000004</v>
      </c>
      <c r="H524" s="37">
        <v>9.5666666666666664</v>
      </c>
      <c r="I524" s="20">
        <v>10.033333333333333</v>
      </c>
      <c r="J524" s="38">
        <v>0.95348837209302328</v>
      </c>
      <c r="K524" s="20">
        <v>85.714285714285708</v>
      </c>
      <c r="L524" s="35">
        <v>0.93333333333333335</v>
      </c>
      <c r="M524" s="35">
        <v>0.92183288409703501</v>
      </c>
      <c r="N524" s="39">
        <v>0.82035980693286537</v>
      </c>
      <c r="O524" s="39">
        <v>0.86310035861038459</v>
      </c>
      <c r="P524" s="40">
        <v>13699.45</v>
      </c>
      <c r="Q524" s="40">
        <v>18.462870619946091</v>
      </c>
      <c r="R524" s="40">
        <v>8843.0499999999993</v>
      </c>
      <c r="S524" s="40">
        <v>11.917857142857143</v>
      </c>
      <c r="T524" s="41" t="s">
        <v>1195</v>
      </c>
      <c r="U524" s="42" t="s">
        <v>1194</v>
      </c>
    </row>
    <row r="525" spans="1:21">
      <c r="A525" s="27">
        <v>0.93389592123769338</v>
      </c>
      <c r="B525" s="27">
        <v>7.8313253012048195E-2</v>
      </c>
      <c r="C525" s="27">
        <v>1.9578313253012049E-2</v>
      </c>
      <c r="D525" s="27">
        <v>0.92168674698795183</v>
      </c>
      <c r="E525" s="28">
        <v>0.15</v>
      </c>
      <c r="F525" s="28">
        <v>62.068965517241381</v>
      </c>
      <c r="G525" s="28">
        <v>10.697777777777778</v>
      </c>
      <c r="H525" s="29">
        <v>11.1075</v>
      </c>
      <c r="I525" s="19">
        <v>11.2575</v>
      </c>
      <c r="J525" s="30">
        <v>0.98667554963357762</v>
      </c>
      <c r="K525" s="19">
        <v>63.157894736842103</v>
      </c>
      <c r="L525" s="27">
        <v>0.98275862068965525</v>
      </c>
      <c r="M525" s="27">
        <v>0.92168674698795183</v>
      </c>
      <c r="N525" s="31">
        <v>0.89372636771441949</v>
      </c>
      <c r="O525" s="31">
        <v>0.86318940142637934</v>
      </c>
      <c r="P525" s="32">
        <v>18907.62</v>
      </c>
      <c r="Q525" s="32">
        <v>28.475331325301202</v>
      </c>
      <c r="R525" s="32">
        <v>9949.5499999999993</v>
      </c>
      <c r="S525" s="32">
        <v>14.98426204819277</v>
      </c>
      <c r="T525" s="33" t="s">
        <v>1191</v>
      </c>
      <c r="U525" s="34" t="s">
        <v>1192</v>
      </c>
    </row>
    <row r="526" spans="1:21">
      <c r="A526" s="35">
        <v>1</v>
      </c>
      <c r="B526" s="35">
        <v>9.4405594405594401E-2</v>
      </c>
      <c r="C526" s="35">
        <v>2.6806526806526808E-2</v>
      </c>
      <c r="D526" s="35">
        <v>0.90559440559440563</v>
      </c>
      <c r="E526" s="36">
        <v>0.21666666666666667</v>
      </c>
      <c r="F526" s="36">
        <v>73.469387755102048</v>
      </c>
      <c r="G526" s="36">
        <v>11.678333333333333</v>
      </c>
      <c r="H526" s="37">
        <v>10.508333333333333</v>
      </c>
      <c r="I526" s="20">
        <v>10.725</v>
      </c>
      <c r="J526" s="38">
        <v>0.97979797979797978</v>
      </c>
      <c r="K526" s="20">
        <v>80</v>
      </c>
      <c r="L526" s="35">
        <v>0.91836734693877564</v>
      </c>
      <c r="M526" s="35">
        <v>0.90559440559440563</v>
      </c>
      <c r="N526" s="39">
        <v>0.81486695123058772</v>
      </c>
      <c r="O526" s="39">
        <v>0.86312564993099727</v>
      </c>
      <c r="P526" s="40">
        <v>17715.55</v>
      </c>
      <c r="Q526" s="40">
        <v>20.64749417249417</v>
      </c>
      <c r="R526" s="40">
        <v>9230.7800000000025</v>
      </c>
      <c r="S526" s="40">
        <v>10.758484848484851</v>
      </c>
      <c r="T526" s="41" t="s">
        <v>1195</v>
      </c>
      <c r="U526" s="42" t="s">
        <v>1194</v>
      </c>
    </row>
    <row r="527" spans="1:21">
      <c r="A527" s="27">
        <v>0.97142857142857142</v>
      </c>
      <c r="B527" s="27">
        <v>4.8442906574394463E-2</v>
      </c>
      <c r="C527" s="27">
        <v>1.7301038062283738E-2</v>
      </c>
      <c r="D527" s="27">
        <v>0.95155709342560557</v>
      </c>
      <c r="E527" s="28">
        <v>0.3</v>
      </c>
      <c r="F527" s="28">
        <v>55.384615384615387</v>
      </c>
      <c r="G527" s="28">
        <v>10.436111111111112</v>
      </c>
      <c r="H527" s="29">
        <v>10.277777777777777</v>
      </c>
      <c r="I527" s="19">
        <v>10.577777777777778</v>
      </c>
      <c r="J527" s="30">
        <v>0.97163865546218475</v>
      </c>
      <c r="K527" s="19">
        <v>56.25</v>
      </c>
      <c r="L527" s="27">
        <v>0.98461538461538467</v>
      </c>
      <c r="M527" s="27">
        <v>0.95155709342560557</v>
      </c>
      <c r="N527" s="31">
        <v>0.91034550631538214</v>
      </c>
      <c r="O527" s="31">
        <v>0.86322660955170949</v>
      </c>
      <c r="P527" s="32">
        <v>18559.64</v>
      </c>
      <c r="Q527" s="32">
        <v>32.110103806228373</v>
      </c>
      <c r="R527" s="32">
        <v>10497.330000000002</v>
      </c>
      <c r="S527" s="32">
        <v>18.161470588235296</v>
      </c>
      <c r="T527" s="33" t="s">
        <v>1191</v>
      </c>
      <c r="U527" s="34" t="s">
        <v>1192</v>
      </c>
    </row>
    <row r="528" spans="1:21">
      <c r="A528" s="35">
        <v>1.0474860335195531</v>
      </c>
      <c r="B528" s="35">
        <v>4.9333333333333333E-2</v>
      </c>
      <c r="C528" s="35">
        <v>1.0666666666666666E-2</v>
      </c>
      <c r="D528" s="35">
        <v>0.95066666666666666</v>
      </c>
      <c r="E528" s="36">
        <v>0</v>
      </c>
      <c r="F528" s="36">
        <v>75</v>
      </c>
      <c r="G528" s="36">
        <v>10</v>
      </c>
      <c r="H528" s="37">
        <v>8.9499999999999993</v>
      </c>
      <c r="I528" s="20">
        <v>8.9499999999999993</v>
      </c>
      <c r="J528" s="38">
        <v>1</v>
      </c>
      <c r="K528" s="20">
        <v>80</v>
      </c>
      <c r="L528" s="35">
        <v>0.9375</v>
      </c>
      <c r="M528" s="35">
        <v>0.95066666666666666</v>
      </c>
      <c r="N528" s="39">
        <v>0.89124999999999999</v>
      </c>
      <c r="O528" s="39">
        <v>0.86312782779748798</v>
      </c>
      <c r="P528" s="40">
        <v>15365.73</v>
      </c>
      <c r="Q528" s="40">
        <v>20.487639999999999</v>
      </c>
      <c r="R528" s="40">
        <v>10257.290000000001</v>
      </c>
      <c r="S528" s="40">
        <v>13.676386666666668</v>
      </c>
      <c r="T528" s="41" t="s">
        <v>1195</v>
      </c>
      <c r="U528" s="42" t="s">
        <v>1192</v>
      </c>
    </row>
    <row r="529" spans="1:21">
      <c r="A529" s="27">
        <v>0.91020910209102091</v>
      </c>
      <c r="B529" s="27">
        <v>4.72972972972973E-2</v>
      </c>
      <c r="C529" s="27">
        <v>1.2162162162162163E-2</v>
      </c>
      <c r="D529" s="27">
        <v>0.95270270270270274</v>
      </c>
      <c r="E529" s="28">
        <v>0.66666666666666663</v>
      </c>
      <c r="F529" s="28">
        <v>83.720930232558146</v>
      </c>
      <c r="G529" s="28">
        <v>8.8388888888888886</v>
      </c>
      <c r="H529" s="29">
        <v>8.8183333333333334</v>
      </c>
      <c r="I529" s="19">
        <v>9.4849999999999994</v>
      </c>
      <c r="J529" s="30">
        <v>0.9297135828501143</v>
      </c>
      <c r="K529" s="19">
        <v>85.714285714285708</v>
      </c>
      <c r="L529" s="27">
        <v>0.97674418604651181</v>
      </c>
      <c r="M529" s="27">
        <v>0.95270270270270274</v>
      </c>
      <c r="N529" s="31">
        <v>0.86514202351325875</v>
      </c>
      <c r="O529" s="31">
        <v>0.86306874760378494</v>
      </c>
      <c r="P529" s="32">
        <v>12902.11</v>
      </c>
      <c r="Q529" s="32">
        <v>17.435283783783785</v>
      </c>
      <c r="R529" s="32">
        <v>9061.1499999999978</v>
      </c>
      <c r="S529" s="32">
        <v>12.244797297297294</v>
      </c>
      <c r="T529" s="33" t="s">
        <v>1193</v>
      </c>
      <c r="U529" s="34" t="s">
        <v>1192</v>
      </c>
    </row>
    <row r="530" spans="1:21">
      <c r="A530" s="35">
        <v>0.75787728026533996</v>
      </c>
      <c r="B530" s="35">
        <v>8.5339168490153175E-2</v>
      </c>
      <c r="C530" s="35">
        <v>2.1881838074398249E-2</v>
      </c>
      <c r="D530" s="35">
        <v>0.91466083150984678</v>
      </c>
      <c r="E530" s="36">
        <v>1.2666666666666666</v>
      </c>
      <c r="F530" s="36">
        <v>57.142857142857146</v>
      </c>
      <c r="G530" s="36">
        <v>7.9974999999999996</v>
      </c>
      <c r="H530" s="37">
        <v>8.2808333333333337</v>
      </c>
      <c r="I530" s="20">
        <v>9.5474999999999994</v>
      </c>
      <c r="J530" s="38">
        <v>0.86733001658374798</v>
      </c>
      <c r="K530" s="20">
        <v>63.157894736842103</v>
      </c>
      <c r="L530" s="35">
        <v>0.90476190476190488</v>
      </c>
      <c r="M530" s="35">
        <v>0.91466083150984678</v>
      </c>
      <c r="N530" s="39">
        <v>0.71775919471794591</v>
      </c>
      <c r="O530" s="39">
        <v>0.86306438281239684</v>
      </c>
      <c r="P530" s="40">
        <v>12717.89</v>
      </c>
      <c r="Q530" s="40">
        <v>27.829080962800873</v>
      </c>
      <c r="R530" s="40">
        <v>6748.1900000000023</v>
      </c>
      <c r="S530" s="40">
        <v>14.766280087527358</v>
      </c>
      <c r="T530" s="41" t="s">
        <v>1193</v>
      </c>
      <c r="U530" s="42" t="s">
        <v>1194</v>
      </c>
    </row>
    <row r="531" spans="1:21">
      <c r="A531" s="27">
        <v>1.0838414634146341</v>
      </c>
      <c r="B531" s="27">
        <v>4.5007032348804502E-2</v>
      </c>
      <c r="C531" s="27">
        <v>1.1251758087201125E-2</v>
      </c>
      <c r="D531" s="27">
        <v>0.95499296765119546</v>
      </c>
      <c r="E531" s="28">
        <v>0.26666666666666666</v>
      </c>
      <c r="F531" s="28">
        <v>53.731343283582092</v>
      </c>
      <c r="G531" s="28">
        <v>13.2325</v>
      </c>
      <c r="H531" s="29">
        <v>11.395555555555555</v>
      </c>
      <c r="I531" s="19">
        <v>11.662222222222223</v>
      </c>
      <c r="J531" s="30">
        <v>0.97713414634146334</v>
      </c>
      <c r="K531" s="19">
        <v>56.25</v>
      </c>
      <c r="L531" s="27">
        <v>0.95522388059701502</v>
      </c>
      <c r="M531" s="27">
        <v>0.95499296765119546</v>
      </c>
      <c r="N531" s="31">
        <v>0.89137312306431205</v>
      </c>
      <c r="O531" s="31">
        <v>0.86337093384213204</v>
      </c>
      <c r="P531" s="32">
        <v>22918.51</v>
      </c>
      <c r="Q531" s="32">
        <v>32.234191279887483</v>
      </c>
      <c r="R531" s="32">
        <v>12746.890000000003</v>
      </c>
      <c r="S531" s="32">
        <v>17.928115330520399</v>
      </c>
      <c r="T531" s="33" t="s">
        <v>1193</v>
      </c>
      <c r="U531" s="34" t="s">
        <v>1192</v>
      </c>
    </row>
    <row r="532" spans="1:21">
      <c r="A532" s="35">
        <v>1.0080321285140563</v>
      </c>
      <c r="B532" s="35">
        <v>5.7768924302788842E-2</v>
      </c>
      <c r="C532" s="35">
        <v>1.7928286852589643E-2</v>
      </c>
      <c r="D532" s="35">
        <v>0.94223107569721121</v>
      </c>
      <c r="E532" s="36">
        <v>0.43333333333333335</v>
      </c>
      <c r="F532" s="36">
        <v>54.545454545454547</v>
      </c>
      <c r="G532" s="36">
        <v>9.2033333333333331</v>
      </c>
      <c r="H532" s="37">
        <v>8.42</v>
      </c>
      <c r="I532" s="20">
        <v>8.8533333333333335</v>
      </c>
      <c r="J532" s="38">
        <v>0.95105421686746983</v>
      </c>
      <c r="K532" s="20">
        <v>56.25</v>
      </c>
      <c r="L532" s="35">
        <v>0.96969696969696972</v>
      </c>
      <c r="M532" s="35">
        <v>0.94223107569721121</v>
      </c>
      <c r="N532" s="39">
        <v>0.86895790332645317</v>
      </c>
      <c r="O532" s="39">
        <v>0.86331173259641913</v>
      </c>
      <c r="P532" s="40">
        <v>15851.09</v>
      </c>
      <c r="Q532" s="40">
        <v>31.575876494023905</v>
      </c>
      <c r="R532" s="40">
        <v>9043.32</v>
      </c>
      <c r="S532" s="40">
        <v>18.014581673306772</v>
      </c>
      <c r="T532" s="41" t="s">
        <v>1193</v>
      </c>
      <c r="U532" s="42" t="s">
        <v>1192</v>
      </c>
    </row>
    <row r="533" spans="1:21">
      <c r="A533" s="27">
        <v>0.93619972260748963</v>
      </c>
      <c r="B533" s="27">
        <v>4.4444444444444446E-2</v>
      </c>
      <c r="C533" s="27">
        <v>1.6296296296296295E-2</v>
      </c>
      <c r="D533" s="27">
        <v>0.9555555555555556</v>
      </c>
      <c r="E533" s="28">
        <v>0.15</v>
      </c>
      <c r="F533" s="28">
        <v>72</v>
      </c>
      <c r="G533" s="28">
        <v>9.375</v>
      </c>
      <c r="H533" s="29">
        <v>9.6636111111111109</v>
      </c>
      <c r="I533" s="19">
        <v>9.8136111111111113</v>
      </c>
      <c r="J533" s="30">
        <v>0.98471510656967365</v>
      </c>
      <c r="K533" s="19">
        <v>73.469387755102048</v>
      </c>
      <c r="L533" s="27">
        <v>0.97999999999999987</v>
      </c>
      <c r="M533" s="27">
        <v>0.9555555555555556</v>
      </c>
      <c r="N533" s="31">
        <v>0.92213099090768991</v>
      </c>
      <c r="O533" s="31">
        <v>0.86329977037029593</v>
      </c>
      <c r="P533" s="32">
        <v>14057.22</v>
      </c>
      <c r="Q533" s="32">
        <v>20.825511111111108</v>
      </c>
      <c r="R533" s="32">
        <v>9848.6400000000012</v>
      </c>
      <c r="S533" s="32">
        <v>14.59057777777778</v>
      </c>
      <c r="T533" s="33" t="s">
        <v>1191</v>
      </c>
      <c r="U533" s="34" t="s">
        <v>1192</v>
      </c>
    </row>
    <row r="534" spans="1:21">
      <c r="A534" s="35">
        <v>0.82551799345692478</v>
      </c>
      <c r="B534" s="35">
        <v>0.17965653896961692</v>
      </c>
      <c r="C534" s="35">
        <v>6.3408190224570671E-2</v>
      </c>
      <c r="D534" s="35">
        <v>0.82034346103038314</v>
      </c>
      <c r="E534" s="36">
        <v>1.1166666666666667</v>
      </c>
      <c r="F534" s="36">
        <v>80</v>
      </c>
      <c r="G534" s="36">
        <v>9.4625000000000004</v>
      </c>
      <c r="H534" s="37">
        <v>9.581666666666667</v>
      </c>
      <c r="I534" s="20">
        <v>10.698333333333334</v>
      </c>
      <c r="J534" s="38">
        <v>0.89562237108583886</v>
      </c>
      <c r="K534" s="20">
        <v>85.714285714285708</v>
      </c>
      <c r="L534" s="35">
        <v>0.93333333333333335</v>
      </c>
      <c r="M534" s="35">
        <v>0.82034346103038314</v>
      </c>
      <c r="N534" s="39">
        <v>0.68573675862794214</v>
      </c>
      <c r="O534" s="39">
        <v>0.86317486332032267</v>
      </c>
      <c r="P534" s="40">
        <v>13511.66</v>
      </c>
      <c r="Q534" s="40">
        <v>17.84895640686922</v>
      </c>
      <c r="R534" s="40">
        <v>6863.5999999999985</v>
      </c>
      <c r="S534" s="40">
        <v>9.0668428005284003</v>
      </c>
      <c r="T534" s="41" t="s">
        <v>1193</v>
      </c>
      <c r="U534" s="42" t="s">
        <v>1196</v>
      </c>
    </row>
    <row r="535" spans="1:21">
      <c r="A535" s="27">
        <v>0.92337662337662341</v>
      </c>
      <c r="B535" s="27">
        <v>9.1420534458509145E-2</v>
      </c>
      <c r="C535" s="27">
        <v>2.9535864978902954E-2</v>
      </c>
      <c r="D535" s="27">
        <v>0.90857946554149083</v>
      </c>
      <c r="E535" s="28">
        <v>0.16666666666666666</v>
      </c>
      <c r="F535" s="28">
        <v>80</v>
      </c>
      <c r="G535" s="28">
        <v>8.8874999999999993</v>
      </c>
      <c r="H535" s="29">
        <v>9.4583333333333339</v>
      </c>
      <c r="I535" s="19">
        <v>9.625</v>
      </c>
      <c r="J535" s="30">
        <v>0.98268398268398272</v>
      </c>
      <c r="K535" s="19">
        <v>80</v>
      </c>
      <c r="L535" s="27">
        <v>1</v>
      </c>
      <c r="M535" s="27">
        <v>0.90857946554149083</v>
      </c>
      <c r="N535" s="31">
        <v>0.89284648778319664</v>
      </c>
      <c r="O535" s="31">
        <v>0.86355239120264682</v>
      </c>
      <c r="P535" s="32">
        <v>14059.31</v>
      </c>
      <c r="Q535" s="32">
        <v>19.773994374120957</v>
      </c>
      <c r="R535" s="32">
        <v>8242.2199999999993</v>
      </c>
      <c r="S535" s="32">
        <v>11.592433192686356</v>
      </c>
      <c r="T535" s="33" t="s">
        <v>1195</v>
      </c>
      <c r="U535" s="34" t="s">
        <v>1192</v>
      </c>
    </row>
    <row r="536" spans="1:21">
      <c r="A536" s="35">
        <v>0.95694294940796554</v>
      </c>
      <c r="B536" s="35">
        <v>3.59955005624297E-2</v>
      </c>
      <c r="C536" s="35">
        <v>7.874015748031496E-3</v>
      </c>
      <c r="D536" s="35">
        <v>0.96400449943757027</v>
      </c>
      <c r="E536" s="36">
        <v>0.75</v>
      </c>
      <c r="F536" s="36">
        <v>75</v>
      </c>
      <c r="G536" s="36">
        <v>11.853333333333333</v>
      </c>
      <c r="H536" s="37">
        <v>10.862500000000001</v>
      </c>
      <c r="I536" s="20">
        <v>11.612500000000001</v>
      </c>
      <c r="J536" s="38">
        <v>0.93541442411194831</v>
      </c>
      <c r="K536" s="20">
        <v>80</v>
      </c>
      <c r="L536" s="35">
        <v>0.9375</v>
      </c>
      <c r="M536" s="35">
        <v>0.96400449943757027</v>
      </c>
      <c r="N536" s="39">
        <v>0.84538473157755167</v>
      </c>
      <c r="O536" s="39">
        <v>0.86348993044234734</v>
      </c>
      <c r="P536" s="40">
        <v>17276.46</v>
      </c>
      <c r="Q536" s="40">
        <v>19.433588301462315</v>
      </c>
      <c r="R536" s="40">
        <v>13150.64</v>
      </c>
      <c r="S536" s="40">
        <v>14.792620922384701</v>
      </c>
      <c r="T536" s="41" t="s">
        <v>1193</v>
      </c>
      <c r="U536" s="42" t="s">
        <v>1194</v>
      </c>
    </row>
    <row r="537" spans="1:21">
      <c r="A537" s="27">
        <v>1.0649895178197064</v>
      </c>
      <c r="B537" s="27">
        <v>0.14763779527559054</v>
      </c>
      <c r="C537" s="27">
        <v>5.3149606299212601E-2</v>
      </c>
      <c r="D537" s="27">
        <v>0.85236220472440949</v>
      </c>
      <c r="E537" s="28">
        <v>0.78333333333333333</v>
      </c>
      <c r="F537" s="28">
        <v>52.941176470588232</v>
      </c>
      <c r="G537" s="28">
        <v>9.5955555555555563</v>
      </c>
      <c r="H537" s="29">
        <v>7.6966666666666672</v>
      </c>
      <c r="I537" s="19">
        <v>8.48</v>
      </c>
      <c r="J537" s="30">
        <v>0.90762578616352207</v>
      </c>
      <c r="K537" s="19">
        <v>56.25</v>
      </c>
      <c r="L537" s="27">
        <v>0.94117647058823528</v>
      </c>
      <c r="M537" s="27">
        <v>0.85236220472440949</v>
      </c>
      <c r="N537" s="31">
        <v>0.72811850932617894</v>
      </c>
      <c r="O537" s="31">
        <v>0.86352861676470793</v>
      </c>
      <c r="P537" s="32">
        <v>15965.93</v>
      </c>
      <c r="Q537" s="32">
        <v>31.428996062992127</v>
      </c>
      <c r="R537" s="32">
        <v>6681.119999999999</v>
      </c>
      <c r="S537" s="32">
        <v>13.151811023622045</v>
      </c>
      <c r="T537" s="33" t="s">
        <v>1193</v>
      </c>
      <c r="U537" s="34" t="s">
        <v>1194</v>
      </c>
    </row>
    <row r="538" spans="1:21">
      <c r="A538" s="35">
        <v>1.0461285008237233</v>
      </c>
      <c r="B538" s="35">
        <v>7.5590551181102361E-2</v>
      </c>
      <c r="C538" s="35">
        <v>1.7322834645669291E-2</v>
      </c>
      <c r="D538" s="35">
        <v>0.92440944881889764</v>
      </c>
      <c r="E538" s="36">
        <v>0.38333333333333336</v>
      </c>
      <c r="F538" s="36">
        <v>65.454545454545453</v>
      </c>
      <c r="G538" s="36">
        <v>9.7013888888888893</v>
      </c>
      <c r="H538" s="37">
        <v>9.2275000000000009</v>
      </c>
      <c r="I538" s="20">
        <v>9.6108333333333338</v>
      </c>
      <c r="J538" s="38">
        <v>0.96011445417497621</v>
      </c>
      <c r="K538" s="20">
        <v>63.157894736842103</v>
      </c>
      <c r="L538" s="35">
        <v>1.0363636363636364</v>
      </c>
      <c r="M538" s="35">
        <v>0.92440944881889764</v>
      </c>
      <c r="N538" s="39">
        <v>0.91981301423738093</v>
      </c>
      <c r="O538" s="39">
        <v>0.86381857416821639</v>
      </c>
      <c r="P538" s="40">
        <v>17925.98</v>
      </c>
      <c r="Q538" s="40">
        <v>28.229889763779529</v>
      </c>
      <c r="R538" s="40">
        <v>9632.41</v>
      </c>
      <c r="S538" s="40">
        <v>15.169149606299213</v>
      </c>
      <c r="T538" s="41" t="s">
        <v>1191</v>
      </c>
      <c r="U538" s="42" t="s">
        <v>1192</v>
      </c>
    </row>
    <row r="539" spans="1:21">
      <c r="A539" s="27">
        <v>1.0460251046025104</v>
      </c>
      <c r="B539" s="27">
        <v>6.8000000000000005E-2</v>
      </c>
      <c r="C539" s="27">
        <v>1.7999999999999999E-2</v>
      </c>
      <c r="D539" s="27">
        <v>0.93200000000000005</v>
      </c>
      <c r="E539" s="28">
        <v>0.55000000000000004</v>
      </c>
      <c r="F539" s="28">
        <v>57.142857142857146</v>
      </c>
      <c r="G539" s="28">
        <v>8.75</v>
      </c>
      <c r="H539" s="29">
        <v>7.9477777777777776</v>
      </c>
      <c r="I539" s="19">
        <v>8.4977777777777774</v>
      </c>
      <c r="J539" s="30">
        <v>0.93527719665271969</v>
      </c>
      <c r="K539" s="19">
        <v>56.25</v>
      </c>
      <c r="L539" s="27">
        <v>1.0158730158730158</v>
      </c>
      <c r="M539" s="27">
        <v>0.93200000000000005</v>
      </c>
      <c r="N539" s="31">
        <v>0.88551451152287974</v>
      </c>
      <c r="O539" s="31">
        <v>0.86369841442557882</v>
      </c>
      <c r="P539" s="32">
        <v>15999.77</v>
      </c>
      <c r="Q539" s="32">
        <v>31.99954</v>
      </c>
      <c r="R539" s="32">
        <v>8418.75</v>
      </c>
      <c r="S539" s="32">
        <v>16.837499999999999</v>
      </c>
      <c r="T539" s="33" t="s">
        <v>1195</v>
      </c>
      <c r="U539" s="34" t="s">
        <v>1192</v>
      </c>
    </row>
    <row r="540" spans="1:21">
      <c r="A540" s="35">
        <v>1.0152027027027026</v>
      </c>
      <c r="B540" s="35">
        <v>6.156405990016639E-2</v>
      </c>
      <c r="C540" s="35">
        <v>1.9966722129783693E-2</v>
      </c>
      <c r="D540" s="35">
        <v>0.93843594009983367</v>
      </c>
      <c r="E540" s="36">
        <v>0</v>
      </c>
      <c r="F540" s="36">
        <v>62.068965517241381</v>
      </c>
      <c r="G540" s="36">
        <v>9.6827777777777779</v>
      </c>
      <c r="H540" s="37">
        <v>9.3733333333333331</v>
      </c>
      <c r="I540" s="20">
        <v>9.3733333333333331</v>
      </c>
      <c r="J540" s="38">
        <v>1</v>
      </c>
      <c r="K540" s="20">
        <v>63.157894736842103</v>
      </c>
      <c r="L540" s="35">
        <v>0.98275862068965525</v>
      </c>
      <c r="M540" s="35">
        <v>0.93843594009983367</v>
      </c>
      <c r="N540" s="39">
        <v>0.92225601009811242</v>
      </c>
      <c r="O540" s="39">
        <v>0.86365149808773523</v>
      </c>
      <c r="P540" s="40">
        <v>16436.71</v>
      </c>
      <c r="Q540" s="40">
        <v>27.348935108153078</v>
      </c>
      <c r="R540" s="40">
        <v>9175.510000000002</v>
      </c>
      <c r="S540" s="40">
        <v>15.267071547420969</v>
      </c>
      <c r="T540" s="41" t="s">
        <v>1195</v>
      </c>
      <c r="U540" s="42" t="s">
        <v>1192</v>
      </c>
    </row>
    <row r="541" spans="1:21">
      <c r="A541" s="27">
        <v>0.86128625472887765</v>
      </c>
      <c r="B541" s="27">
        <v>9.224011713030747E-2</v>
      </c>
      <c r="C541" s="27">
        <v>2.6354319180087848E-2</v>
      </c>
      <c r="D541" s="27">
        <v>0.90775988286969256</v>
      </c>
      <c r="E541" s="28">
        <v>0.7</v>
      </c>
      <c r="F541" s="28">
        <v>78.260869565217391</v>
      </c>
      <c r="G541" s="28">
        <v>8.7272222222222222</v>
      </c>
      <c r="H541" s="29">
        <v>8.5516666666666676</v>
      </c>
      <c r="I541" s="19">
        <v>9.2516666666666669</v>
      </c>
      <c r="J541" s="30">
        <v>0.92433795712484246</v>
      </c>
      <c r="K541" s="19">
        <v>85.714285714285708</v>
      </c>
      <c r="L541" s="27">
        <v>0.91304347826086962</v>
      </c>
      <c r="M541" s="27">
        <v>0.90775988286969256</v>
      </c>
      <c r="N541" s="31">
        <v>0.76611370563151371</v>
      </c>
      <c r="O541" s="31">
        <v>0.8635251952601265</v>
      </c>
      <c r="P541" s="32">
        <v>12580.18</v>
      </c>
      <c r="Q541" s="32">
        <v>18.41900439238653</v>
      </c>
      <c r="R541" s="32">
        <v>6823.0799999999981</v>
      </c>
      <c r="S541" s="32">
        <v>9.9898682284040969</v>
      </c>
      <c r="T541" s="33" t="s">
        <v>1193</v>
      </c>
      <c r="U541" s="34" t="s">
        <v>1194</v>
      </c>
    </row>
    <row r="542" spans="1:21">
      <c r="A542" s="35">
        <v>0.83066666666666666</v>
      </c>
      <c r="B542" s="35">
        <v>6.5810593900481537E-2</v>
      </c>
      <c r="C542" s="35">
        <v>1.9261637239165328E-2</v>
      </c>
      <c r="D542" s="35">
        <v>0.9341894060995185</v>
      </c>
      <c r="E542" s="36">
        <v>0.73333333333333328</v>
      </c>
      <c r="F542" s="36">
        <v>63.157894736842103</v>
      </c>
      <c r="G542" s="36">
        <v>9.8641666666666659</v>
      </c>
      <c r="H542" s="37">
        <v>11.141666666666667</v>
      </c>
      <c r="I542" s="20">
        <v>11.875</v>
      </c>
      <c r="J542" s="38">
        <v>0.93824561403508777</v>
      </c>
      <c r="K542" s="20">
        <v>63.157894736842103</v>
      </c>
      <c r="L542" s="35">
        <v>1</v>
      </c>
      <c r="M542" s="35">
        <v>0.9341894060995185</v>
      </c>
      <c r="N542" s="39">
        <v>0.87649911295091676</v>
      </c>
      <c r="O542" s="39">
        <v>0.86373558724636557</v>
      </c>
      <c r="P542" s="40">
        <v>17893.41</v>
      </c>
      <c r="Q542" s="40">
        <v>28.721364365971109</v>
      </c>
      <c r="R542" s="40">
        <v>8617.86</v>
      </c>
      <c r="S542" s="40">
        <v>13.832841091492778</v>
      </c>
      <c r="T542" s="41" t="s">
        <v>1193</v>
      </c>
      <c r="U542" s="42" t="s">
        <v>1192</v>
      </c>
    </row>
    <row r="543" spans="1:21">
      <c r="A543" s="27">
        <v>0.85312117503059981</v>
      </c>
      <c r="B543" s="27">
        <v>8.8952654232424683E-2</v>
      </c>
      <c r="C543" s="27">
        <v>3.1563845050215207E-2</v>
      </c>
      <c r="D543" s="27">
        <v>0.91104734576757529</v>
      </c>
      <c r="E543" s="28">
        <v>1.2166666666666666</v>
      </c>
      <c r="F543" s="28">
        <v>67.924528301886795</v>
      </c>
      <c r="G543" s="28">
        <v>10.261388888888888</v>
      </c>
      <c r="H543" s="29">
        <v>9.9036111111111111</v>
      </c>
      <c r="I543" s="19">
        <v>11.120277777777778</v>
      </c>
      <c r="J543" s="30">
        <v>0.89059026303299782</v>
      </c>
      <c r="K543" s="19">
        <v>73.469387755102048</v>
      </c>
      <c r="L543" s="27">
        <v>0.92452830188679236</v>
      </c>
      <c r="M543" s="27">
        <v>0.91104734576757529</v>
      </c>
      <c r="N543" s="31">
        <v>0.75013443150623216</v>
      </c>
      <c r="O543" s="31">
        <v>0.86370796056735133</v>
      </c>
      <c r="P543" s="32">
        <v>15537.07</v>
      </c>
      <c r="Q543" s="32">
        <v>22.29134863701578</v>
      </c>
      <c r="R543" s="32">
        <v>8778.369999999999</v>
      </c>
      <c r="S543" s="32">
        <v>12.594505021520803</v>
      </c>
      <c r="T543" s="33" t="s">
        <v>1193</v>
      </c>
      <c r="U543" s="34" t="s">
        <v>1194</v>
      </c>
    </row>
    <row r="544" spans="1:21">
      <c r="A544" s="35">
        <v>1.1910112359550562</v>
      </c>
      <c r="B544" s="35">
        <v>4.0880503144654086E-2</v>
      </c>
      <c r="C544" s="35">
        <v>1.5723270440251572E-2</v>
      </c>
      <c r="D544" s="35">
        <v>0.95911949685534592</v>
      </c>
      <c r="E544" s="36">
        <v>0.11666666666666667</v>
      </c>
      <c r="F544" s="36">
        <v>57.142857142857146</v>
      </c>
      <c r="G544" s="36">
        <v>11.13</v>
      </c>
      <c r="H544" s="37">
        <v>9.3766666666666669</v>
      </c>
      <c r="I544" s="20">
        <v>9.4933333333333341</v>
      </c>
      <c r="J544" s="38">
        <v>0.98771067415730329</v>
      </c>
      <c r="K544" s="20">
        <v>56.25</v>
      </c>
      <c r="L544" s="35">
        <v>1.0158730158730158</v>
      </c>
      <c r="M544" s="35">
        <v>0.95911949685534592</v>
      </c>
      <c r="N544" s="39">
        <v>0.96236958967508035</v>
      </c>
      <c r="O544" s="39">
        <v>0.86395432397095462</v>
      </c>
      <c r="P544" s="40">
        <v>19657.060000000001</v>
      </c>
      <c r="Q544" s="40">
        <v>30.907327044025159</v>
      </c>
      <c r="R544" s="40">
        <v>11304.509999999998</v>
      </c>
      <c r="S544" s="40">
        <v>17.774386792452827</v>
      </c>
      <c r="T544" s="41" t="s">
        <v>1193</v>
      </c>
      <c r="U544" s="42" t="s">
        <v>1192</v>
      </c>
    </row>
    <row r="545" spans="1:21">
      <c r="A545" s="27">
        <v>1.0303571428571427</v>
      </c>
      <c r="B545" s="27">
        <v>7.452339688041594E-2</v>
      </c>
      <c r="C545" s="27">
        <v>1.5597920277296361E-2</v>
      </c>
      <c r="D545" s="27">
        <v>0.92547660311958402</v>
      </c>
      <c r="E545" s="28">
        <v>0</v>
      </c>
      <c r="F545" s="28">
        <v>63.157894736842103</v>
      </c>
      <c r="G545" s="28">
        <v>9.1358333333333341</v>
      </c>
      <c r="H545" s="29">
        <v>8.8666666666666671</v>
      </c>
      <c r="I545" s="19">
        <v>8.8666666666666671</v>
      </c>
      <c r="J545" s="30">
        <v>1</v>
      </c>
      <c r="K545" s="19">
        <v>63.157894736842103</v>
      </c>
      <c r="L545" s="27">
        <v>1</v>
      </c>
      <c r="M545" s="27">
        <v>0.92547660311958402</v>
      </c>
      <c r="N545" s="31">
        <v>0.92547660311958402</v>
      </c>
      <c r="O545" s="31">
        <v>0.86374037774116308</v>
      </c>
      <c r="P545" s="32">
        <v>15815.73</v>
      </c>
      <c r="Q545" s="32">
        <v>27.410277296360483</v>
      </c>
      <c r="R545" s="32">
        <v>8875.2799999999988</v>
      </c>
      <c r="S545" s="32">
        <v>15.381767764298091</v>
      </c>
      <c r="T545" s="33" t="s">
        <v>1191</v>
      </c>
      <c r="U545" s="34" t="s">
        <v>1192</v>
      </c>
    </row>
    <row r="546" spans="1:21">
      <c r="A546" s="35">
        <v>1.0433526011560694</v>
      </c>
      <c r="B546" s="35">
        <v>5.5401662049861494E-2</v>
      </c>
      <c r="C546" s="35">
        <v>2.2160664819944598E-2</v>
      </c>
      <c r="D546" s="35">
        <v>0.94459833795013848</v>
      </c>
      <c r="E546" s="36">
        <v>0.35</v>
      </c>
      <c r="F546" s="36">
        <v>55.384615384615387</v>
      </c>
      <c r="G546" s="36">
        <v>13.036111111111111</v>
      </c>
      <c r="H546" s="37">
        <v>11.952222222222222</v>
      </c>
      <c r="I546" s="20">
        <v>12.302222222222222</v>
      </c>
      <c r="J546" s="38">
        <v>0.97154985549132955</v>
      </c>
      <c r="K546" s="20">
        <v>56.25</v>
      </c>
      <c r="L546" s="35">
        <v>0.98461538461538467</v>
      </c>
      <c r="M546" s="35">
        <v>0.94459833795013848</v>
      </c>
      <c r="N546" s="39">
        <v>0.90360554213691779</v>
      </c>
      <c r="O546" s="39">
        <v>0.86360587616081796</v>
      </c>
      <c r="P546" s="40">
        <v>23618.6</v>
      </c>
      <c r="Q546" s="40">
        <v>32.712742382271465</v>
      </c>
      <c r="R546" s="40">
        <v>11403.550000000003</v>
      </c>
      <c r="S546" s="40">
        <v>15.794390581717456</v>
      </c>
      <c r="T546" s="41" t="s">
        <v>1193</v>
      </c>
      <c r="U546" s="42" t="s">
        <v>1192</v>
      </c>
    </row>
    <row r="547" spans="1:21">
      <c r="A547" s="27">
        <v>0.90872210953346855</v>
      </c>
      <c r="B547" s="27">
        <v>9.8214285714285712E-2</v>
      </c>
      <c r="C547" s="27">
        <v>4.0178571428571432E-2</v>
      </c>
      <c r="D547" s="27">
        <v>0.9017857142857143</v>
      </c>
      <c r="E547" s="28">
        <v>0.73333333333333328</v>
      </c>
      <c r="F547" s="28">
        <v>56.25</v>
      </c>
      <c r="G547" s="28">
        <v>7.9644444444444442</v>
      </c>
      <c r="H547" s="29">
        <v>8.0311111111111124</v>
      </c>
      <c r="I547" s="19">
        <v>8.7644444444444449</v>
      </c>
      <c r="J547" s="30">
        <v>0.91632860040567965</v>
      </c>
      <c r="K547" s="19">
        <v>56.25</v>
      </c>
      <c r="L547" s="27">
        <v>1</v>
      </c>
      <c r="M547" s="27">
        <v>0.9017857142857143</v>
      </c>
      <c r="N547" s="31">
        <v>0.82633204143726469</v>
      </c>
      <c r="O547" s="31">
        <v>0.86351854064558631</v>
      </c>
      <c r="P547" s="32">
        <v>14713.11</v>
      </c>
      <c r="Q547" s="32">
        <v>32.841763392857146</v>
      </c>
      <c r="R547" s="32">
        <v>6084.2900000000009</v>
      </c>
      <c r="S547" s="32">
        <v>13.581004464285716</v>
      </c>
      <c r="T547" s="33" t="s">
        <v>1195</v>
      </c>
      <c r="U547" s="34" t="s">
        <v>1194</v>
      </c>
    </row>
    <row r="548" spans="1:21">
      <c r="A548" s="35">
        <v>1.0182481751824817</v>
      </c>
      <c r="B548" s="35">
        <v>7.1684587813620068E-2</v>
      </c>
      <c r="C548" s="35">
        <v>2.6284348864994027E-2</v>
      </c>
      <c r="D548" s="35">
        <v>0.92831541218637992</v>
      </c>
      <c r="E548" s="36">
        <v>0.31666666666666665</v>
      </c>
      <c r="F548" s="36">
        <v>81.818181818181813</v>
      </c>
      <c r="G548" s="36">
        <v>10.23</v>
      </c>
      <c r="H548" s="37">
        <v>9.2733333333333334</v>
      </c>
      <c r="I548" s="20">
        <v>9.59</v>
      </c>
      <c r="J548" s="38">
        <v>0.96697949252693782</v>
      </c>
      <c r="K548" s="20">
        <v>85.714285714285708</v>
      </c>
      <c r="L548" s="35">
        <v>0.95454545454545459</v>
      </c>
      <c r="M548" s="35">
        <v>0.92831541218637992</v>
      </c>
      <c r="N548" s="39">
        <v>0.85685914953633358</v>
      </c>
      <c r="O548" s="39">
        <v>0.86359991154100912</v>
      </c>
      <c r="P548" s="40">
        <v>16307.48</v>
      </c>
      <c r="Q548" s="40">
        <v>19.483249701314218</v>
      </c>
      <c r="R548" s="40">
        <v>8539.86</v>
      </c>
      <c r="S548" s="40">
        <v>10.20293906810036</v>
      </c>
      <c r="T548" s="41" t="s">
        <v>1191</v>
      </c>
      <c r="U548" s="42" t="s">
        <v>1192</v>
      </c>
    </row>
    <row r="549" spans="1:21">
      <c r="A549" s="27">
        <v>1.1053191489361702</v>
      </c>
      <c r="B549" s="27">
        <v>4.6198267564966311E-2</v>
      </c>
      <c r="C549" s="27">
        <v>9.6246390760346481E-3</v>
      </c>
      <c r="D549" s="27">
        <v>0.95380173243503363</v>
      </c>
      <c r="E549" s="28">
        <v>0.38333333333333336</v>
      </c>
      <c r="F549" s="28">
        <v>80</v>
      </c>
      <c r="G549" s="28">
        <v>12.987500000000001</v>
      </c>
      <c r="H549" s="29">
        <v>11.366666666666667</v>
      </c>
      <c r="I549" s="19">
        <v>11.75</v>
      </c>
      <c r="J549" s="30">
        <v>0.96737588652482276</v>
      </c>
      <c r="K549" s="19">
        <v>80</v>
      </c>
      <c r="L549" s="27">
        <v>1</v>
      </c>
      <c r="M549" s="27">
        <v>0.95380173243503363</v>
      </c>
      <c r="N549" s="31">
        <v>0.92268479648325241</v>
      </c>
      <c r="O549" s="31">
        <v>0.8636146939138265</v>
      </c>
      <c r="P549" s="32">
        <v>20893.45</v>
      </c>
      <c r="Q549" s="32">
        <v>20.109191530317613</v>
      </c>
      <c r="R549" s="32">
        <v>13963.77</v>
      </c>
      <c r="S549" s="32">
        <v>13.439624639076035</v>
      </c>
      <c r="T549" s="33" t="s">
        <v>1195</v>
      </c>
      <c r="U549" s="34" t="s">
        <v>1192</v>
      </c>
    </row>
    <row r="550" spans="1:21">
      <c r="A550" s="35">
        <v>0.93897364771151182</v>
      </c>
      <c r="B550" s="35">
        <v>4.2836041358936483E-2</v>
      </c>
      <c r="C550" s="35">
        <v>1.4771048744460856E-2</v>
      </c>
      <c r="D550" s="35">
        <v>0.95716395864106352</v>
      </c>
      <c r="E550" s="36">
        <v>0.31666666666666665</v>
      </c>
      <c r="F550" s="36">
        <v>75</v>
      </c>
      <c r="G550" s="36">
        <v>9.0266666666666673</v>
      </c>
      <c r="H550" s="37">
        <v>8.6958333333333329</v>
      </c>
      <c r="I550" s="20">
        <v>9.0124999999999993</v>
      </c>
      <c r="J550" s="38">
        <v>0.96486361534905229</v>
      </c>
      <c r="K550" s="20">
        <v>80</v>
      </c>
      <c r="L550" s="35">
        <v>0.9375</v>
      </c>
      <c r="M550" s="35">
        <v>0.95716395864106352</v>
      </c>
      <c r="N550" s="39">
        <v>0.86581188526521302</v>
      </c>
      <c r="O550" s="39">
        <v>0.86348486951257497</v>
      </c>
      <c r="P550" s="40">
        <v>14225.3</v>
      </c>
      <c r="Q550" s="40">
        <v>21.012259970457901</v>
      </c>
      <c r="R550" s="40">
        <v>8412.7999999999993</v>
      </c>
      <c r="S550" s="40">
        <v>12.426587887740029</v>
      </c>
      <c r="T550" s="41" t="s">
        <v>1195</v>
      </c>
      <c r="U550" s="42" t="s">
        <v>1192</v>
      </c>
    </row>
    <row r="551" spans="1:21">
      <c r="A551" s="27">
        <v>0.97658079625292737</v>
      </c>
      <c r="B551" s="27">
        <v>2.7577937649880094E-2</v>
      </c>
      <c r="C551" s="27">
        <v>9.5923261390887284E-3</v>
      </c>
      <c r="D551" s="27">
        <v>0.97242206235011985</v>
      </c>
      <c r="E551" s="28">
        <v>0.13333333333333333</v>
      </c>
      <c r="F551" s="28">
        <v>81.818181818181813</v>
      </c>
      <c r="G551" s="28">
        <v>10.193333333333333</v>
      </c>
      <c r="H551" s="29">
        <v>9.83</v>
      </c>
      <c r="I551" s="19">
        <v>9.9633333333333329</v>
      </c>
      <c r="J551" s="30">
        <v>0.98661759785881575</v>
      </c>
      <c r="K551" s="19">
        <v>85.714285714285708</v>
      </c>
      <c r="L551" s="27">
        <v>0.95454545454545459</v>
      </c>
      <c r="M551" s="27">
        <v>0.97242206235011985</v>
      </c>
      <c r="N551" s="31">
        <v>0.91579923202166402</v>
      </c>
      <c r="O551" s="31">
        <v>0.86347974392721671</v>
      </c>
      <c r="P551" s="32">
        <v>15441.32</v>
      </c>
      <c r="Q551" s="32">
        <v>18.514772182254195</v>
      </c>
      <c r="R551" s="32">
        <v>11015.920000000002</v>
      </c>
      <c r="S551" s="32">
        <v>13.20853717026379</v>
      </c>
      <c r="T551" s="33" t="s">
        <v>1191</v>
      </c>
      <c r="U551" s="34" t="s">
        <v>1192</v>
      </c>
    </row>
    <row r="552" spans="1:21">
      <c r="A552" s="35">
        <v>0.80349794238683125</v>
      </c>
      <c r="B552" s="35">
        <v>6.530089628681178E-2</v>
      </c>
      <c r="C552" s="35">
        <v>2.0486555697823303E-2</v>
      </c>
      <c r="D552" s="35">
        <v>0.93469910371318821</v>
      </c>
      <c r="E552" s="36">
        <v>0.6333333333333333</v>
      </c>
      <c r="F552" s="36">
        <v>87.804878048780495</v>
      </c>
      <c r="G552" s="36">
        <v>8.8947222222222226</v>
      </c>
      <c r="H552" s="37">
        <v>10.706666666666667</v>
      </c>
      <c r="I552" s="20">
        <v>11.34</v>
      </c>
      <c r="J552" s="38">
        <v>0.94415049970605536</v>
      </c>
      <c r="K552" s="20">
        <v>85.714285714285708</v>
      </c>
      <c r="L552" s="35">
        <v>1.0243902439024393</v>
      </c>
      <c r="M552" s="35">
        <v>0.93469910371318821</v>
      </c>
      <c r="N552" s="39">
        <v>0.90402093379306281</v>
      </c>
      <c r="O552" s="39">
        <v>0.86336424836850922</v>
      </c>
      <c r="P552" s="40">
        <v>14762.46</v>
      </c>
      <c r="Q552" s="40">
        <v>18.901997439180537</v>
      </c>
      <c r="R552" s="40">
        <v>8264.57</v>
      </c>
      <c r="S552" s="40">
        <v>10.582035851472471</v>
      </c>
      <c r="T552" s="41" t="s">
        <v>1193</v>
      </c>
      <c r="U552" s="42" t="s">
        <v>1192</v>
      </c>
    </row>
    <row r="553" spans="1:21">
      <c r="A553" s="27">
        <v>0.77701149425287352</v>
      </c>
      <c r="B553" s="27">
        <v>0.16863905325443787</v>
      </c>
      <c r="C553" s="27">
        <v>4.5857988165680472E-2</v>
      </c>
      <c r="D553" s="27">
        <v>0.83136094674556216</v>
      </c>
      <c r="E553" s="28">
        <v>0.73333333333333328</v>
      </c>
      <c r="F553" s="28">
        <v>67.924528301886795</v>
      </c>
      <c r="G553" s="28">
        <v>9.9522222222222219</v>
      </c>
      <c r="H553" s="29">
        <v>11.108333333333334</v>
      </c>
      <c r="I553" s="19">
        <v>11.841666666666667</v>
      </c>
      <c r="J553" s="30">
        <v>0.93807178043631256</v>
      </c>
      <c r="K553" s="19">
        <v>73.469387755102048</v>
      </c>
      <c r="L553" s="27">
        <v>0.92452830188679236</v>
      </c>
      <c r="M553" s="27">
        <v>0.83136094674556216</v>
      </c>
      <c r="N553" s="31">
        <v>0.72101765908382198</v>
      </c>
      <c r="O553" s="31">
        <v>0.86327429994942839</v>
      </c>
      <c r="P553" s="32">
        <v>15386.45</v>
      </c>
      <c r="Q553" s="32">
        <v>22.761020710059174</v>
      </c>
      <c r="R553" s="32">
        <v>5520.2799999999988</v>
      </c>
      <c r="S553" s="32">
        <v>8.1660946745562111</v>
      </c>
      <c r="T553" s="33" t="s">
        <v>1193</v>
      </c>
      <c r="U553" s="34" t="s">
        <v>1194</v>
      </c>
    </row>
    <row r="554" spans="1:21">
      <c r="A554" s="35">
        <v>0.87484957882069792</v>
      </c>
      <c r="B554" s="35">
        <v>7.1526822558459421E-2</v>
      </c>
      <c r="C554" s="35">
        <v>2.2008253094910592E-2</v>
      </c>
      <c r="D554" s="35">
        <v>0.92847317744154056</v>
      </c>
      <c r="E554" s="36">
        <v>0.23333333333333334</v>
      </c>
      <c r="F554" s="36">
        <v>85.714285714285708</v>
      </c>
      <c r="G554" s="36">
        <v>8.4816666666666674</v>
      </c>
      <c r="H554" s="37">
        <v>9.4616666666666678</v>
      </c>
      <c r="I554" s="20">
        <v>9.6950000000000003</v>
      </c>
      <c r="J554" s="38">
        <v>0.97593261131167275</v>
      </c>
      <c r="K554" s="20">
        <v>85.714285714285708</v>
      </c>
      <c r="L554" s="35">
        <v>1</v>
      </c>
      <c r="M554" s="35">
        <v>0.92847317744154056</v>
      </c>
      <c r="N554" s="39">
        <v>0.90612725259336879</v>
      </c>
      <c r="O554" s="39">
        <v>0.8635897248737423</v>
      </c>
      <c r="P554" s="40">
        <v>13810.59</v>
      </c>
      <c r="Q554" s="40">
        <v>18.996685006877581</v>
      </c>
      <c r="R554" s="40">
        <v>7348.5400000000009</v>
      </c>
      <c r="S554" s="40">
        <v>10.108033012379643</v>
      </c>
      <c r="T554" s="41" t="s">
        <v>1191</v>
      </c>
      <c r="U554" s="42" t="s">
        <v>1192</v>
      </c>
    </row>
    <row r="555" spans="1:21">
      <c r="A555" s="27">
        <v>0.92447916666666663</v>
      </c>
      <c r="B555" s="27">
        <v>8.7323943661971826E-2</v>
      </c>
      <c r="C555" s="27">
        <v>2.8169014084507043E-2</v>
      </c>
      <c r="D555" s="27">
        <v>0.91267605633802817</v>
      </c>
      <c r="E555" s="28">
        <v>0.36666666666666664</v>
      </c>
      <c r="F555" s="28">
        <v>72</v>
      </c>
      <c r="G555" s="28">
        <v>9.8611111111111107</v>
      </c>
      <c r="H555" s="29">
        <v>10.086666666666666</v>
      </c>
      <c r="I555" s="19">
        <v>10.453333333333333</v>
      </c>
      <c r="J555" s="30">
        <v>0.96492346938775508</v>
      </c>
      <c r="K555" s="19">
        <v>73.469387755102048</v>
      </c>
      <c r="L555" s="27">
        <v>0.97999999999999987</v>
      </c>
      <c r="M555" s="27">
        <v>0.91267605633802817</v>
      </c>
      <c r="N555" s="31">
        <v>0.86304929577464773</v>
      </c>
      <c r="O555" s="31">
        <v>0.86349519703436539</v>
      </c>
      <c r="P555" s="32">
        <v>15322.15</v>
      </c>
      <c r="Q555" s="32">
        <v>21.580492957746479</v>
      </c>
      <c r="R555" s="32">
        <v>8752.44</v>
      </c>
      <c r="S555" s="32">
        <v>12.327380281690141</v>
      </c>
      <c r="T555" s="33" t="s">
        <v>1191</v>
      </c>
      <c r="U555" s="34" t="s">
        <v>1192</v>
      </c>
    </row>
    <row r="556" spans="1:21">
      <c r="A556" s="35">
        <v>0.90597204574332912</v>
      </c>
      <c r="B556" s="35">
        <v>3.0855539971949508E-2</v>
      </c>
      <c r="C556" s="35">
        <v>1.1220196353436185E-2</v>
      </c>
      <c r="D556" s="35">
        <v>0.96914446002805044</v>
      </c>
      <c r="E556" s="36">
        <v>0.83333333333333337</v>
      </c>
      <c r="F556" s="36">
        <v>67.924528301886795</v>
      </c>
      <c r="G556" s="36">
        <v>10.496944444444445</v>
      </c>
      <c r="H556" s="37">
        <v>9.8786111111111108</v>
      </c>
      <c r="I556" s="20">
        <v>10.711944444444445</v>
      </c>
      <c r="J556" s="38">
        <v>0.9222052226227212</v>
      </c>
      <c r="K556" s="20">
        <v>73.469387755102048</v>
      </c>
      <c r="L556" s="35">
        <v>0.92452830188679236</v>
      </c>
      <c r="M556" s="35">
        <v>0.96914446002805044</v>
      </c>
      <c r="N556" s="39">
        <v>0.82629724609761335</v>
      </c>
      <c r="O556" s="39">
        <v>0.86349619013293932</v>
      </c>
      <c r="P556" s="40">
        <v>16562.169999999998</v>
      </c>
      <c r="Q556" s="40">
        <v>23.228849929873771</v>
      </c>
      <c r="R556" s="40">
        <v>10343.950000000001</v>
      </c>
      <c r="S556" s="40">
        <v>14.507643758765779</v>
      </c>
      <c r="T556" s="41" t="s">
        <v>1193</v>
      </c>
      <c r="U556" s="42" t="s">
        <v>1194</v>
      </c>
    </row>
    <row r="557" spans="1:21">
      <c r="A557" s="27">
        <v>0.87413793103448278</v>
      </c>
      <c r="B557" s="27">
        <v>4.3392504930966469E-2</v>
      </c>
      <c r="C557" s="27">
        <v>1.1834319526627219E-2</v>
      </c>
      <c r="D557" s="27">
        <v>0.95660749506903353</v>
      </c>
      <c r="E557" s="28">
        <v>0.43333333333333335</v>
      </c>
      <c r="F557" s="28">
        <v>54.545454545454547</v>
      </c>
      <c r="G557" s="28">
        <v>9.2949999999999999</v>
      </c>
      <c r="H557" s="29">
        <v>9.8777777777777782</v>
      </c>
      <c r="I557" s="19">
        <v>10.311111111111112</v>
      </c>
      <c r="J557" s="30">
        <v>0.95797413793103448</v>
      </c>
      <c r="K557" s="19">
        <v>56.25</v>
      </c>
      <c r="L557" s="27">
        <v>0.96969696969696972</v>
      </c>
      <c r="M557" s="27">
        <v>0.95660749506903353</v>
      </c>
      <c r="N557" s="31">
        <v>0.88863538465660485</v>
      </c>
      <c r="O557" s="31">
        <v>0.86357922349016103</v>
      </c>
      <c r="P557" s="32">
        <v>16116.67</v>
      </c>
      <c r="Q557" s="32">
        <v>31.788303747534517</v>
      </c>
      <c r="R557" s="32">
        <v>9063.6</v>
      </c>
      <c r="S557" s="32">
        <v>17.876923076923077</v>
      </c>
      <c r="T557" s="33" t="s">
        <v>1193</v>
      </c>
      <c r="U557" s="34" t="s">
        <v>1192</v>
      </c>
    </row>
    <row r="558" spans="1:21">
      <c r="A558" s="35">
        <v>0.92638888888888893</v>
      </c>
      <c r="B558" s="35">
        <v>6.5967016491754127E-2</v>
      </c>
      <c r="C558" s="35">
        <v>2.6986506746626688E-2</v>
      </c>
      <c r="D558" s="35">
        <v>0.93403298350824593</v>
      </c>
      <c r="E558" s="36">
        <v>0</v>
      </c>
      <c r="F558" s="36">
        <v>59.016393442622949</v>
      </c>
      <c r="G558" s="36">
        <v>11.301944444444445</v>
      </c>
      <c r="H558" s="37">
        <v>11.4</v>
      </c>
      <c r="I558" s="20">
        <v>11.4</v>
      </c>
      <c r="J558" s="38">
        <v>1</v>
      </c>
      <c r="K558" s="20">
        <v>63.157894736842103</v>
      </c>
      <c r="L558" s="35">
        <v>0.93442622950819676</v>
      </c>
      <c r="M558" s="35">
        <v>0.93403298350824593</v>
      </c>
      <c r="N558" s="39">
        <v>0.87278491901590194</v>
      </c>
      <c r="O558" s="39">
        <v>0.86352316943833451</v>
      </c>
      <c r="P558" s="40">
        <v>18856.28</v>
      </c>
      <c r="Q558" s="40">
        <v>28.270284857571212</v>
      </c>
      <c r="R558" s="40">
        <v>10315.580000000002</v>
      </c>
      <c r="S558" s="40">
        <v>15.465637181409297</v>
      </c>
      <c r="T558" s="41" t="s">
        <v>1191</v>
      </c>
      <c r="U558" s="42" t="s">
        <v>1192</v>
      </c>
    </row>
    <row r="559" spans="1:21">
      <c r="A559" s="27">
        <v>0.87790697674418605</v>
      </c>
      <c r="B559" s="27">
        <v>5.0772626931567331E-2</v>
      </c>
      <c r="C559" s="27">
        <v>1.1037527593818985E-2</v>
      </c>
      <c r="D559" s="27">
        <v>0.94922737306843263</v>
      </c>
      <c r="E559" s="28">
        <v>0.4</v>
      </c>
      <c r="F559" s="28">
        <v>55.384615384615387</v>
      </c>
      <c r="G559" s="28">
        <v>8.1791666666666671</v>
      </c>
      <c r="H559" s="29">
        <v>8.7733333333333334</v>
      </c>
      <c r="I559" s="19">
        <v>9.1733333333333338</v>
      </c>
      <c r="J559" s="30">
        <v>0.95639534883720922</v>
      </c>
      <c r="K559" s="19">
        <v>56.25</v>
      </c>
      <c r="L559" s="27">
        <v>0.98461538461538467</v>
      </c>
      <c r="M559" s="27">
        <v>0.94922737306843263</v>
      </c>
      <c r="N559" s="31">
        <v>0.89386992698250978</v>
      </c>
      <c r="O559" s="31">
        <v>0.86350240318367633</v>
      </c>
      <c r="P559" s="32">
        <v>14779.25</v>
      </c>
      <c r="Q559" s="32">
        <v>32.625275938189844</v>
      </c>
      <c r="R559" s="32">
        <v>7723.6899999999987</v>
      </c>
      <c r="S559" s="32">
        <v>17.050088300220747</v>
      </c>
      <c r="T559" s="33" t="s">
        <v>1195</v>
      </c>
      <c r="U559" s="34" t="s">
        <v>1192</v>
      </c>
    </row>
    <row r="560" spans="1:21">
      <c r="A560" s="35">
        <v>1.0259301014656144</v>
      </c>
      <c r="B560" s="35">
        <v>6.2637362637362637E-2</v>
      </c>
      <c r="C560" s="35">
        <v>1.6483516483516484E-2</v>
      </c>
      <c r="D560" s="35">
        <v>0.93736263736263736</v>
      </c>
      <c r="E560" s="36">
        <v>0.21666666666666667</v>
      </c>
      <c r="F560" s="36">
        <v>81.818181818181813</v>
      </c>
      <c r="G560" s="36">
        <v>11.122222222222222</v>
      </c>
      <c r="H560" s="37">
        <v>10.131666666666666</v>
      </c>
      <c r="I560" s="20">
        <v>10.348333333333333</v>
      </c>
      <c r="J560" s="38">
        <v>0.97906265099049761</v>
      </c>
      <c r="K560" s="20">
        <v>85.714285714285708</v>
      </c>
      <c r="L560" s="35">
        <v>0.95454545454545459</v>
      </c>
      <c r="M560" s="35">
        <v>0.93736263736263736</v>
      </c>
      <c r="N560" s="39">
        <v>0.87602144191772147</v>
      </c>
      <c r="O560" s="39">
        <v>0.86343416155716202</v>
      </c>
      <c r="P560" s="40">
        <v>16396.43</v>
      </c>
      <c r="Q560" s="40">
        <v>18.018054945054946</v>
      </c>
      <c r="R560" s="40">
        <v>11527.259999999998</v>
      </c>
      <c r="S560" s="40">
        <v>12.66731868131868</v>
      </c>
      <c r="T560" s="41" t="s">
        <v>1191</v>
      </c>
      <c r="U560" s="42" t="s">
        <v>1192</v>
      </c>
    </row>
    <row r="561" spans="1:21">
      <c r="A561" s="27">
        <v>0.88792029887920298</v>
      </c>
      <c r="B561" s="27">
        <v>4.3478260869565216E-2</v>
      </c>
      <c r="C561" s="27">
        <v>1.4025245441795231E-2</v>
      </c>
      <c r="D561" s="27">
        <v>0.95652173913043481</v>
      </c>
      <c r="E561" s="28">
        <v>0.76666666666666672</v>
      </c>
      <c r="F561" s="28">
        <v>81.818181818181813</v>
      </c>
      <c r="G561" s="28">
        <v>8.7144444444444442</v>
      </c>
      <c r="H561" s="29">
        <v>8.6016666666666666</v>
      </c>
      <c r="I561" s="19">
        <v>9.3683333333333341</v>
      </c>
      <c r="J561" s="30">
        <v>0.91816402775306871</v>
      </c>
      <c r="K561" s="19">
        <v>85.714285714285708</v>
      </c>
      <c r="L561" s="27">
        <v>0.95454545454545459</v>
      </c>
      <c r="M561" s="27">
        <v>0.95652173913043481</v>
      </c>
      <c r="N561" s="31">
        <v>0.83832367751367154</v>
      </c>
      <c r="O561" s="31">
        <v>0.86340581182662024</v>
      </c>
      <c r="P561" s="32">
        <v>13701.52</v>
      </c>
      <c r="Q561" s="32">
        <v>19.216718092566619</v>
      </c>
      <c r="R561" s="32">
        <v>7618.6699999999983</v>
      </c>
      <c r="S561" s="32">
        <v>10.685371669004205</v>
      </c>
      <c r="T561" s="33" t="s">
        <v>1195</v>
      </c>
      <c r="U561" s="34" t="s">
        <v>1194</v>
      </c>
    </row>
    <row r="562" spans="1:21">
      <c r="A562" s="35">
        <v>0.98684210526315785</v>
      </c>
      <c r="B562" s="35">
        <v>6.5185185185185179E-2</v>
      </c>
      <c r="C562" s="35">
        <v>1.6296296296296295E-2</v>
      </c>
      <c r="D562" s="35">
        <v>0.93481481481481477</v>
      </c>
      <c r="E562" s="36">
        <v>0.38333333333333336</v>
      </c>
      <c r="F562" s="36">
        <v>63.157894736842103</v>
      </c>
      <c r="G562" s="36">
        <v>10.6875</v>
      </c>
      <c r="H562" s="37">
        <v>10.446666666666667</v>
      </c>
      <c r="I562" s="20">
        <v>10.83</v>
      </c>
      <c r="J562" s="38">
        <v>0.96460449369036627</v>
      </c>
      <c r="K562" s="20">
        <v>63.157894736842103</v>
      </c>
      <c r="L562" s="35">
        <v>1</v>
      </c>
      <c r="M562" s="35">
        <v>0.93481481481481477</v>
      </c>
      <c r="N562" s="39">
        <v>0.90172657113869792</v>
      </c>
      <c r="O562" s="39">
        <v>0.86346243063996764</v>
      </c>
      <c r="P562" s="40">
        <v>17491.64</v>
      </c>
      <c r="Q562" s="40">
        <v>25.913540740740739</v>
      </c>
      <c r="R562" s="40">
        <v>11829.8</v>
      </c>
      <c r="S562" s="40">
        <v>17.525629629629627</v>
      </c>
      <c r="T562" s="41" t="s">
        <v>1195</v>
      </c>
      <c r="U562" s="42" t="s">
        <v>1192</v>
      </c>
    </row>
    <row r="563" spans="1:21">
      <c r="A563" s="27">
        <v>1.0034602076124568</v>
      </c>
      <c r="B563" s="27">
        <v>7.2413793103448282E-2</v>
      </c>
      <c r="C563" s="27">
        <v>2.5862068965517241E-2</v>
      </c>
      <c r="D563" s="27">
        <v>0.92758620689655169</v>
      </c>
      <c r="E563" s="28">
        <v>0.53333333333333333</v>
      </c>
      <c r="F563" s="28">
        <v>62.068965517241381</v>
      </c>
      <c r="G563" s="28">
        <v>9.344444444444445</v>
      </c>
      <c r="H563" s="29">
        <v>8.6183333333333341</v>
      </c>
      <c r="I563" s="19">
        <v>9.1516666666666673</v>
      </c>
      <c r="J563" s="30">
        <v>0.94172281915862321</v>
      </c>
      <c r="K563" s="19">
        <v>63.157894736842103</v>
      </c>
      <c r="L563" s="27">
        <v>0.98275862068965525</v>
      </c>
      <c r="M563" s="27">
        <v>0.92758620689655169</v>
      </c>
      <c r="N563" s="31">
        <v>0.85846825125797677</v>
      </c>
      <c r="O563" s="31">
        <v>0.86337586018635082</v>
      </c>
      <c r="P563" s="32">
        <v>15970.82</v>
      </c>
      <c r="Q563" s="32">
        <v>27.535896551724136</v>
      </c>
      <c r="R563" s="32">
        <v>8936.98</v>
      </c>
      <c r="S563" s="32">
        <v>15.408586206896551</v>
      </c>
      <c r="T563" s="33" t="s">
        <v>1193</v>
      </c>
      <c r="U563" s="34" t="s">
        <v>1192</v>
      </c>
    </row>
    <row r="564" spans="1:21">
      <c r="A564" s="35">
        <v>0.86311239193083578</v>
      </c>
      <c r="B564" s="35">
        <v>4.6744574290484141E-2</v>
      </c>
      <c r="C564" s="35">
        <v>1.8363939899833055E-2</v>
      </c>
      <c r="D564" s="35">
        <v>0.95325542570951582</v>
      </c>
      <c r="E564" s="36">
        <v>0.83333333333333337</v>
      </c>
      <c r="F564" s="36">
        <v>81.818181818181813</v>
      </c>
      <c r="G564" s="36">
        <v>7.3211111111111107</v>
      </c>
      <c r="H564" s="37">
        <v>7.8416666666666677</v>
      </c>
      <c r="I564" s="20">
        <v>8.6750000000000007</v>
      </c>
      <c r="J564" s="38">
        <v>0.90393852065321811</v>
      </c>
      <c r="K564" s="20">
        <v>80</v>
      </c>
      <c r="L564" s="35">
        <v>1.0227272727272727</v>
      </c>
      <c r="M564" s="35">
        <v>0.95325542570951582</v>
      </c>
      <c r="N564" s="39">
        <v>0.88126803339597959</v>
      </c>
      <c r="O564" s="39">
        <v>0.86338698855126761</v>
      </c>
      <c r="P564" s="40">
        <v>12626.82</v>
      </c>
      <c r="Q564" s="40">
        <v>21.079833055091818</v>
      </c>
      <c r="R564" s="40">
        <v>7015.6500000000015</v>
      </c>
      <c r="S564" s="40">
        <v>11.712270450751255</v>
      </c>
      <c r="T564" s="41" t="s">
        <v>1193</v>
      </c>
      <c r="U564" s="42" t="s">
        <v>1192</v>
      </c>
    </row>
    <row r="565" spans="1:21">
      <c r="A565" s="27">
        <v>0.83826086956521739</v>
      </c>
      <c r="B565" s="27">
        <v>5.1867219917012451E-2</v>
      </c>
      <c r="C565" s="27">
        <v>1.8672199170124481E-2</v>
      </c>
      <c r="D565" s="27">
        <v>0.94813278008298751</v>
      </c>
      <c r="E565" s="28">
        <v>0.53333333333333333</v>
      </c>
      <c r="F565" s="28">
        <v>63.157894736842103</v>
      </c>
      <c r="G565" s="28">
        <v>7.6316666666666668</v>
      </c>
      <c r="H565" s="29">
        <v>8.5708333333333329</v>
      </c>
      <c r="I565" s="19">
        <v>9.1041666666666661</v>
      </c>
      <c r="J565" s="30">
        <v>0.94141876430205951</v>
      </c>
      <c r="K565" s="19">
        <v>63.157894736842103</v>
      </c>
      <c r="L565" s="27">
        <v>1</v>
      </c>
      <c r="M565" s="27">
        <v>0.94813278008298751</v>
      </c>
      <c r="N565" s="31">
        <v>0.8925899902200024</v>
      </c>
      <c r="O565" s="31">
        <v>0.86334634981298419</v>
      </c>
      <c r="P565" s="32">
        <v>13408.88</v>
      </c>
      <c r="Q565" s="32">
        <v>27.819253112033195</v>
      </c>
      <c r="R565" s="32">
        <v>8165.3600000000024</v>
      </c>
      <c r="S565" s="32">
        <v>16.940580912863076</v>
      </c>
      <c r="T565" s="33" t="s">
        <v>1191</v>
      </c>
      <c r="U565" s="34" t="s">
        <v>1192</v>
      </c>
    </row>
    <row r="566" spans="1:21">
      <c r="A566" s="35">
        <v>0.94186046511627908</v>
      </c>
      <c r="B566" s="35">
        <v>4.4753086419753084E-2</v>
      </c>
      <c r="C566" s="35">
        <v>1.8518518518518517E-2</v>
      </c>
      <c r="D566" s="35">
        <v>0.95524691358024694</v>
      </c>
      <c r="E566" s="36">
        <v>0</v>
      </c>
      <c r="F566" s="36">
        <v>51.428571428571431</v>
      </c>
      <c r="G566" s="36">
        <v>12.6</v>
      </c>
      <c r="H566" s="37">
        <v>12.231111111111112</v>
      </c>
      <c r="I566" s="20">
        <v>12.231111111111112</v>
      </c>
      <c r="J566" s="38">
        <v>1</v>
      </c>
      <c r="K566" s="20">
        <v>56.25</v>
      </c>
      <c r="L566" s="35">
        <v>0.91428571428571437</v>
      </c>
      <c r="M566" s="35">
        <v>0.95524691358024694</v>
      </c>
      <c r="N566" s="39">
        <v>0.87336860670194016</v>
      </c>
      <c r="O566" s="39">
        <v>0.86327973559793403</v>
      </c>
      <c r="P566" s="40">
        <v>19557.63</v>
      </c>
      <c r="Q566" s="40">
        <v>30.181527777777781</v>
      </c>
      <c r="R566" s="40">
        <v>11732.309999999998</v>
      </c>
      <c r="S566" s="40">
        <v>18.105416666666663</v>
      </c>
      <c r="T566" s="41" t="s">
        <v>1195</v>
      </c>
      <c r="U566" s="42" t="s">
        <v>1192</v>
      </c>
    </row>
    <row r="567" spans="1:21">
      <c r="A567" s="27">
        <v>1.0854166666666667</v>
      </c>
      <c r="B567" s="27">
        <v>4.7984644913627639E-2</v>
      </c>
      <c r="C567" s="27">
        <v>1.9193857965451054E-2</v>
      </c>
      <c r="D567" s="27">
        <v>0.95201535508637236</v>
      </c>
      <c r="E567" s="28">
        <v>0</v>
      </c>
      <c r="F567" s="28">
        <v>58.064516129032256</v>
      </c>
      <c r="G567" s="28">
        <v>8.9727777777777771</v>
      </c>
      <c r="H567" s="29">
        <v>8.5333333333333332</v>
      </c>
      <c r="I567" s="19">
        <v>8.5333333333333332</v>
      </c>
      <c r="J567" s="30">
        <v>1</v>
      </c>
      <c r="K567" s="19">
        <v>56.25</v>
      </c>
      <c r="L567" s="27">
        <v>1.032258064516129</v>
      </c>
      <c r="M567" s="27">
        <v>0.95201535508637236</v>
      </c>
      <c r="N567" s="31">
        <v>0.98272552783109401</v>
      </c>
      <c r="O567" s="31">
        <v>0.86325670164564194</v>
      </c>
      <c r="P567" s="32">
        <v>15705.36</v>
      </c>
      <c r="Q567" s="32">
        <v>30.144644913627641</v>
      </c>
      <c r="R567" s="32">
        <v>10444.790000000001</v>
      </c>
      <c r="S567" s="32">
        <v>20.047581573896355</v>
      </c>
      <c r="T567" s="33" t="s">
        <v>1191</v>
      </c>
      <c r="U567" s="34" t="s">
        <v>1192</v>
      </c>
    </row>
    <row r="568" spans="1:21">
      <c r="A568" s="35">
        <v>1.0945802337938364</v>
      </c>
      <c r="B568" s="35">
        <v>5.9223300970873784E-2</v>
      </c>
      <c r="C568" s="35">
        <v>1.4563106796116505E-2</v>
      </c>
      <c r="D568" s="35">
        <v>0.9407766990291262</v>
      </c>
      <c r="E568" s="36">
        <v>0</v>
      </c>
      <c r="F568" s="36">
        <v>81.818181818181813</v>
      </c>
      <c r="G568" s="36">
        <v>12.588888888888889</v>
      </c>
      <c r="H568" s="37">
        <v>10.978333333333333</v>
      </c>
      <c r="I568" s="20">
        <v>10.978333333333333</v>
      </c>
      <c r="J568" s="38">
        <v>1</v>
      </c>
      <c r="K568" s="20">
        <v>85.714285714285708</v>
      </c>
      <c r="L568" s="35">
        <v>0.95454545454545459</v>
      </c>
      <c r="M568" s="35">
        <v>0.9407766990291262</v>
      </c>
      <c r="N568" s="39">
        <v>0.89801412180052964</v>
      </c>
      <c r="O568" s="39">
        <v>0.86298331760402758</v>
      </c>
      <c r="P568" s="40">
        <v>19745.419999999998</v>
      </c>
      <c r="Q568" s="40">
        <v>19.170310679611649</v>
      </c>
      <c r="R568" s="40">
        <v>11954.660000000003</v>
      </c>
      <c r="S568" s="40">
        <v>11.606466019417478</v>
      </c>
      <c r="T568" s="41" t="s">
        <v>1195</v>
      </c>
      <c r="U568" s="42" t="s">
        <v>1192</v>
      </c>
    </row>
    <row r="569" spans="1:21">
      <c r="A569" s="27">
        <v>1.0422322775263952</v>
      </c>
      <c r="B569" s="27">
        <v>3.7626628075253257E-2</v>
      </c>
      <c r="C569" s="27">
        <v>1.3024602026049204E-2</v>
      </c>
      <c r="D569" s="27">
        <v>0.9623733719247467</v>
      </c>
      <c r="E569" s="28">
        <v>0.35</v>
      </c>
      <c r="F569" s="28">
        <v>65.454545454545453</v>
      </c>
      <c r="G569" s="28">
        <v>10.556944444444444</v>
      </c>
      <c r="H569" s="29">
        <v>10.147500000000001</v>
      </c>
      <c r="I569" s="19">
        <v>10.4975</v>
      </c>
      <c r="J569" s="30">
        <v>0.96665872826863541</v>
      </c>
      <c r="K569" s="19">
        <v>63.157894736842103</v>
      </c>
      <c r="L569" s="27">
        <v>1.0363636363636364</v>
      </c>
      <c r="M569" s="27">
        <v>0.9623733719247467</v>
      </c>
      <c r="N569" s="31">
        <v>0.9641152241816241</v>
      </c>
      <c r="O569" s="31">
        <v>0.8629029717228428</v>
      </c>
      <c r="P569" s="32">
        <v>18194.580000000002</v>
      </c>
      <c r="Q569" s="32">
        <v>26.330795947901596</v>
      </c>
      <c r="R569" s="32">
        <v>11797.009999999998</v>
      </c>
      <c r="S569" s="32">
        <v>17.072373371924744</v>
      </c>
      <c r="T569" s="33" t="s">
        <v>1191</v>
      </c>
      <c r="U569" s="34" t="s">
        <v>1192</v>
      </c>
    </row>
    <row r="570" spans="1:21">
      <c r="A570" s="35">
        <v>1.0237068965517242</v>
      </c>
      <c r="B570" s="35">
        <v>4.4210526315789471E-2</v>
      </c>
      <c r="C570" s="35">
        <v>1.5789473684210527E-2</v>
      </c>
      <c r="D570" s="35">
        <v>0.95578947368421052</v>
      </c>
      <c r="E570" s="36">
        <v>0</v>
      </c>
      <c r="F570" s="36">
        <v>78.260869565217391</v>
      </c>
      <c r="G570" s="36">
        <v>12.138888888888889</v>
      </c>
      <c r="H570" s="37">
        <v>10.826666666666666</v>
      </c>
      <c r="I570" s="20">
        <v>10.826666666666666</v>
      </c>
      <c r="J570" s="38">
        <v>1</v>
      </c>
      <c r="K570" s="20">
        <v>85.714285714285708</v>
      </c>
      <c r="L570" s="35">
        <v>0.91304347826086962</v>
      </c>
      <c r="M570" s="35">
        <v>0.95578947368421052</v>
      </c>
      <c r="N570" s="39">
        <v>0.87267734553775744</v>
      </c>
      <c r="O570" s="39">
        <v>0.86267029987810984</v>
      </c>
      <c r="P570" s="40">
        <v>16610.669999999998</v>
      </c>
      <c r="Q570" s="40">
        <v>17.484915789473682</v>
      </c>
      <c r="R570" s="40">
        <v>12663.36</v>
      </c>
      <c r="S570" s="40">
        <v>13.329852631578948</v>
      </c>
      <c r="T570" s="41" t="s">
        <v>1195</v>
      </c>
      <c r="U570" s="42" t="s">
        <v>1192</v>
      </c>
    </row>
    <row r="571" spans="1:21">
      <c r="A571" s="27">
        <v>0.84606060606060607</v>
      </c>
      <c r="B571" s="27">
        <v>5.300859598853868E-2</v>
      </c>
      <c r="C571" s="27">
        <v>2.148997134670487E-2</v>
      </c>
      <c r="D571" s="27">
        <v>0.94699140401146131</v>
      </c>
      <c r="E571" s="28">
        <v>0.6333333333333333</v>
      </c>
      <c r="F571" s="28">
        <v>76.59574468085107</v>
      </c>
      <c r="G571" s="28">
        <v>9.1127777777777776</v>
      </c>
      <c r="H571" s="29">
        <v>8.9916666666666671</v>
      </c>
      <c r="I571" s="19">
        <v>9.625</v>
      </c>
      <c r="J571" s="30">
        <v>0.93419913419913425</v>
      </c>
      <c r="K571" s="19">
        <v>85.714285714285708</v>
      </c>
      <c r="L571" s="27">
        <v>0.89361702127659592</v>
      </c>
      <c r="M571" s="27">
        <v>0.94699140401146131</v>
      </c>
      <c r="N571" s="31">
        <v>0.79056381038945234</v>
      </c>
      <c r="O571" s="31">
        <v>0.86264724216921684</v>
      </c>
      <c r="P571" s="32">
        <v>13358.85</v>
      </c>
      <c r="Q571" s="32">
        <v>19.138753581661891</v>
      </c>
      <c r="R571" s="32">
        <v>8220.17</v>
      </c>
      <c r="S571" s="32">
        <v>11.776747851002865</v>
      </c>
      <c r="T571" s="33" t="s">
        <v>1191</v>
      </c>
      <c r="U571" s="34" t="s">
        <v>1194</v>
      </c>
    </row>
    <row r="572" spans="1:21">
      <c r="A572" s="35">
        <v>0.87392241379310343</v>
      </c>
      <c r="B572" s="35">
        <v>5.6720098643649818E-2</v>
      </c>
      <c r="C572" s="35">
        <v>2.2194821208384709E-2</v>
      </c>
      <c r="D572" s="35">
        <v>0.9432799013563502</v>
      </c>
      <c r="E572" s="36">
        <v>0.53333333333333333</v>
      </c>
      <c r="F572" s="36">
        <v>85.714285714285708</v>
      </c>
      <c r="G572" s="36">
        <v>9.461666666666666</v>
      </c>
      <c r="H572" s="37">
        <v>10.293333333333333</v>
      </c>
      <c r="I572" s="20">
        <v>10.826666666666666</v>
      </c>
      <c r="J572" s="38">
        <v>0.9507389162561577</v>
      </c>
      <c r="K572" s="20">
        <v>85.714285714285708</v>
      </c>
      <c r="L572" s="35">
        <v>1</v>
      </c>
      <c r="M572" s="35">
        <v>0.9432799013563502</v>
      </c>
      <c r="N572" s="39">
        <v>0.89681291114175177</v>
      </c>
      <c r="O572" s="39">
        <v>0.86281371660750728</v>
      </c>
      <c r="P572" s="40">
        <v>14994.86</v>
      </c>
      <c r="Q572" s="40">
        <v>18.489346485819976</v>
      </c>
      <c r="R572" s="40">
        <v>9201.0099999999984</v>
      </c>
      <c r="S572" s="40">
        <v>11.345265104808876</v>
      </c>
      <c r="T572" s="41" t="s">
        <v>1191</v>
      </c>
      <c r="U572" s="42" t="s">
        <v>1192</v>
      </c>
    </row>
    <row r="573" spans="1:21">
      <c r="A573" s="27">
        <v>0.80043859649122806</v>
      </c>
      <c r="B573" s="27">
        <v>7.3972602739726029E-2</v>
      </c>
      <c r="C573" s="27">
        <v>2.4657534246575342E-2</v>
      </c>
      <c r="D573" s="27">
        <v>0.92602739726027394</v>
      </c>
      <c r="E573" s="28">
        <v>0.56666666666666665</v>
      </c>
      <c r="F573" s="28">
        <v>58.064516129032256</v>
      </c>
      <c r="G573" s="28">
        <v>6.2861111111111114</v>
      </c>
      <c r="H573" s="29">
        <v>7.5400000000000009</v>
      </c>
      <c r="I573" s="19">
        <v>8.1066666666666674</v>
      </c>
      <c r="J573" s="30">
        <v>0.93009868421052633</v>
      </c>
      <c r="K573" s="19">
        <v>56.25</v>
      </c>
      <c r="L573" s="27">
        <v>1.032258064516129</v>
      </c>
      <c r="M573" s="27">
        <v>0.92602739726027394</v>
      </c>
      <c r="N573" s="31">
        <v>0.88908063353257205</v>
      </c>
      <c r="O573" s="31">
        <v>0.86273501476830761</v>
      </c>
      <c r="P573" s="32">
        <v>11048.58</v>
      </c>
      <c r="Q573" s="32">
        <v>30.270082191780823</v>
      </c>
      <c r="R573" s="32">
        <v>6670.0199999999986</v>
      </c>
      <c r="S573" s="32">
        <v>18.274027397260269</v>
      </c>
      <c r="T573" s="33" t="s">
        <v>1195</v>
      </c>
      <c r="U573" s="34" t="s">
        <v>1192</v>
      </c>
    </row>
    <row r="574" spans="1:21">
      <c r="A574" s="35">
        <v>1.1078886310904872</v>
      </c>
      <c r="B574" s="35">
        <v>4.3979057591623037E-2</v>
      </c>
      <c r="C574" s="35">
        <v>1.3612565445026177E-2</v>
      </c>
      <c r="D574" s="35">
        <v>0.95602094240837698</v>
      </c>
      <c r="E574" s="36">
        <v>8.3333333333333329E-2</v>
      </c>
      <c r="F574" s="36">
        <v>69.230769230769226</v>
      </c>
      <c r="G574" s="36">
        <v>13.794444444444444</v>
      </c>
      <c r="H574" s="37">
        <v>11.649444444444445</v>
      </c>
      <c r="I574" s="20">
        <v>11.732777777777779</v>
      </c>
      <c r="J574" s="38">
        <v>0.99289739097495144</v>
      </c>
      <c r="K574" s="20">
        <v>73.469387755102048</v>
      </c>
      <c r="L574" s="35">
        <v>0.94230769230769218</v>
      </c>
      <c r="M574" s="35">
        <v>0.95602094240837698</v>
      </c>
      <c r="N574" s="39">
        <v>0.89446738985192109</v>
      </c>
      <c r="O574" s="39">
        <v>0.86267388804263623</v>
      </c>
      <c r="P574" s="40">
        <v>20978.35</v>
      </c>
      <c r="Q574" s="40">
        <v>21.966858638743453</v>
      </c>
      <c r="R574" s="40">
        <v>13806.690000000002</v>
      </c>
      <c r="S574" s="40">
        <v>14.457267015706808</v>
      </c>
      <c r="T574" s="41" t="s">
        <v>1191</v>
      </c>
      <c r="U574" s="42" t="s">
        <v>1192</v>
      </c>
    </row>
    <row r="575" spans="1:21">
      <c r="A575" s="27">
        <v>1.043956043956044</v>
      </c>
      <c r="B575" s="27">
        <v>4.5112781954887216E-2</v>
      </c>
      <c r="C575" s="27">
        <v>1.3533834586466165E-2</v>
      </c>
      <c r="D575" s="27">
        <v>0.95488721804511278</v>
      </c>
      <c r="E575" s="28">
        <v>0.21666666666666667</v>
      </c>
      <c r="F575" s="28">
        <v>70.588235294117652</v>
      </c>
      <c r="G575" s="28">
        <v>9.4208333333333325</v>
      </c>
      <c r="H575" s="29">
        <v>8.4536111111111119</v>
      </c>
      <c r="I575" s="19">
        <v>8.6702777777777786</v>
      </c>
      <c r="J575" s="30">
        <v>0.97501041232819652</v>
      </c>
      <c r="K575" s="19">
        <v>73.469387755102048</v>
      </c>
      <c r="L575" s="27">
        <v>0.96078431372549022</v>
      </c>
      <c r="M575" s="27">
        <v>0.95488721804511278</v>
      </c>
      <c r="N575" s="31">
        <v>0.89451419665610599</v>
      </c>
      <c r="O575" s="31">
        <v>0.86259994966633591</v>
      </c>
      <c r="P575" s="32">
        <v>14234.54</v>
      </c>
      <c r="Q575" s="32">
        <v>21.405323308270678</v>
      </c>
      <c r="R575" s="32">
        <v>9947.09</v>
      </c>
      <c r="S575" s="32">
        <v>14.95803007518797</v>
      </c>
      <c r="T575" s="33" t="s">
        <v>1191</v>
      </c>
      <c r="U575" s="34" t="s">
        <v>1192</v>
      </c>
    </row>
    <row r="576" spans="1:21">
      <c r="A576" s="35">
        <v>0.9798319327731092</v>
      </c>
      <c r="B576" s="35">
        <v>6.3464837049742706E-2</v>
      </c>
      <c r="C576" s="35">
        <v>1.5437392795883362E-2</v>
      </c>
      <c r="D576" s="35">
        <v>0.93653516295025729</v>
      </c>
      <c r="E576" s="36">
        <v>0.71666666666666667</v>
      </c>
      <c r="F576" s="36">
        <v>60</v>
      </c>
      <c r="G576" s="36">
        <v>9.7166666666666668</v>
      </c>
      <c r="H576" s="37">
        <v>8.7041666666666657</v>
      </c>
      <c r="I576" s="20">
        <v>9.4208333333333325</v>
      </c>
      <c r="J576" s="38">
        <v>0.92392746572313134</v>
      </c>
      <c r="K576" s="20">
        <v>63.157894736842103</v>
      </c>
      <c r="L576" s="35">
        <v>0.95000000000000007</v>
      </c>
      <c r="M576" s="35">
        <v>0.93653516295025729</v>
      </c>
      <c r="N576" s="39">
        <v>0.82202603168196953</v>
      </c>
      <c r="O576" s="39">
        <v>0.86252555748221049</v>
      </c>
      <c r="P576" s="40">
        <v>16328.53</v>
      </c>
      <c r="Q576" s="40">
        <v>28.007770154373929</v>
      </c>
      <c r="R576" s="40">
        <v>8489.51</v>
      </c>
      <c r="S576" s="40">
        <v>14.561766723842196</v>
      </c>
      <c r="T576" s="41" t="s">
        <v>1193</v>
      </c>
      <c r="U576" s="42" t="s">
        <v>1194</v>
      </c>
    </row>
    <row r="577" spans="1:21">
      <c r="A577" s="27">
        <v>0.86140089418777943</v>
      </c>
      <c r="B577" s="27">
        <v>0.11072664359861592</v>
      </c>
      <c r="C577" s="27">
        <v>2.0761245674740483E-2</v>
      </c>
      <c r="D577" s="27">
        <v>0.88927335640138405</v>
      </c>
      <c r="E577" s="28">
        <v>1.1499999999999999</v>
      </c>
      <c r="F577" s="28">
        <v>69.230769230769226</v>
      </c>
      <c r="G577" s="28">
        <v>8.3488888888888884</v>
      </c>
      <c r="H577" s="29">
        <v>7.9830555555555556</v>
      </c>
      <c r="I577" s="19">
        <v>9.1330555555555559</v>
      </c>
      <c r="J577" s="30">
        <v>0.87408376167158364</v>
      </c>
      <c r="K577" s="19">
        <v>73.469387755102048</v>
      </c>
      <c r="L577" s="27">
        <v>0.94230769230769218</v>
      </c>
      <c r="M577" s="27">
        <v>0.88927335640138405</v>
      </c>
      <c r="N577" s="31">
        <v>0.73245520433392675</v>
      </c>
      <c r="O577" s="31">
        <v>0.8626201825424914</v>
      </c>
      <c r="P577" s="32">
        <v>12055.18</v>
      </c>
      <c r="Q577" s="32">
        <v>20.856712802768168</v>
      </c>
      <c r="R577" s="32">
        <v>7669.84</v>
      </c>
      <c r="S577" s="32">
        <v>13.269619377162631</v>
      </c>
      <c r="T577" s="33" t="s">
        <v>1193</v>
      </c>
      <c r="U577" s="34" t="s">
        <v>1194</v>
      </c>
    </row>
    <row r="578" spans="1:21">
      <c r="A578" s="35">
        <v>0.81359649122807021</v>
      </c>
      <c r="B578" s="35">
        <v>7.5471698113207544E-2</v>
      </c>
      <c r="C578" s="35">
        <v>1.3477088948787063E-2</v>
      </c>
      <c r="D578" s="35">
        <v>0.92452830188679247</v>
      </c>
      <c r="E578" s="36">
        <v>0</v>
      </c>
      <c r="F578" s="36">
        <v>53.731343283582092</v>
      </c>
      <c r="G578" s="36">
        <v>6.9047222222222224</v>
      </c>
      <c r="H578" s="37">
        <v>8.1066666666666674</v>
      </c>
      <c r="I578" s="20">
        <v>8.1066666666666674</v>
      </c>
      <c r="J578" s="38">
        <v>1</v>
      </c>
      <c r="K578" s="20">
        <v>56.25</v>
      </c>
      <c r="L578" s="35">
        <v>0.95522388059701502</v>
      </c>
      <c r="M578" s="35">
        <v>0.92452830188679247</v>
      </c>
      <c r="N578" s="39">
        <v>0.88313151225007047</v>
      </c>
      <c r="O578" s="39">
        <v>0.8629250185570313</v>
      </c>
      <c r="P578" s="40">
        <v>11381.28</v>
      </c>
      <c r="Q578" s="40">
        <v>30.677304582210244</v>
      </c>
      <c r="R578" s="40">
        <v>6077.3700000000008</v>
      </c>
      <c r="S578" s="40">
        <v>16.381051212938008</v>
      </c>
      <c r="T578" s="41" t="s">
        <v>1195</v>
      </c>
      <c r="U578" s="42" t="s">
        <v>1192</v>
      </c>
    </row>
    <row r="579" spans="1:21">
      <c r="A579" s="27">
        <v>1.0854430379746836</v>
      </c>
      <c r="B579" s="27">
        <v>5.4421768707482991E-2</v>
      </c>
      <c r="C579" s="27">
        <v>1.6520894071914479E-2</v>
      </c>
      <c r="D579" s="27">
        <v>0.94557823129251706</v>
      </c>
      <c r="E579" s="28">
        <v>0.33333333333333331</v>
      </c>
      <c r="F579" s="28">
        <v>81.818181818181813</v>
      </c>
      <c r="G579" s="28">
        <v>12.576666666666666</v>
      </c>
      <c r="H579" s="29">
        <v>11.516666666666666</v>
      </c>
      <c r="I579" s="19">
        <v>11.85</v>
      </c>
      <c r="J579" s="30">
        <v>0.97187060478199716</v>
      </c>
      <c r="K579" s="19">
        <v>80</v>
      </c>
      <c r="L579" s="27">
        <v>1.0227272727272727</v>
      </c>
      <c r="M579" s="27">
        <v>0.94557823129251706</v>
      </c>
      <c r="N579" s="31">
        <v>0.93986558950392596</v>
      </c>
      <c r="O579" s="31">
        <v>0.86287758547324478</v>
      </c>
      <c r="P579" s="32">
        <v>21432.17</v>
      </c>
      <c r="Q579" s="32">
        <v>20.828153547133137</v>
      </c>
      <c r="R579" s="32">
        <v>11899.730000000003</v>
      </c>
      <c r="S579" s="32">
        <v>11.564363459669584</v>
      </c>
      <c r="T579" s="33" t="s">
        <v>1191</v>
      </c>
      <c r="U579" s="34" t="s">
        <v>1192</v>
      </c>
    </row>
    <row r="580" spans="1:21">
      <c r="A580" s="35">
        <v>1.0604288499025341</v>
      </c>
      <c r="B580" s="35">
        <v>6.8014705882352935E-2</v>
      </c>
      <c r="C580" s="35">
        <v>1.2867647058823529E-2</v>
      </c>
      <c r="D580" s="35">
        <v>0.93198529411764708</v>
      </c>
      <c r="E580" s="36">
        <v>0</v>
      </c>
      <c r="F580" s="36">
        <v>51.428571428571431</v>
      </c>
      <c r="G580" s="36">
        <v>10.577777777777778</v>
      </c>
      <c r="H580" s="37">
        <v>9.1199999999999992</v>
      </c>
      <c r="I580" s="20">
        <v>9.1199999999999992</v>
      </c>
      <c r="J580" s="38">
        <v>1</v>
      </c>
      <c r="K580" s="20">
        <v>56.25</v>
      </c>
      <c r="L580" s="35">
        <v>0.91428571428571437</v>
      </c>
      <c r="M580" s="35">
        <v>0.93198529411764708</v>
      </c>
      <c r="N580" s="39">
        <v>0.85210084033613454</v>
      </c>
      <c r="O580" s="39">
        <v>0.86269643722846667</v>
      </c>
      <c r="P580" s="40">
        <v>16241.93</v>
      </c>
      <c r="Q580" s="40">
        <v>29.856488970588234</v>
      </c>
      <c r="R580" s="40">
        <v>10042.709999999999</v>
      </c>
      <c r="S580" s="40">
        <v>18.460863970588235</v>
      </c>
      <c r="T580" s="41" t="s">
        <v>1191</v>
      </c>
      <c r="U580" s="42" t="s">
        <v>1192</v>
      </c>
    </row>
    <row r="581" spans="1:21">
      <c r="A581" s="27">
        <v>1.0335766423357664</v>
      </c>
      <c r="B581" s="27">
        <v>6.6384180790960451E-2</v>
      </c>
      <c r="C581" s="27">
        <v>2.4011299435028249E-2</v>
      </c>
      <c r="D581" s="27">
        <v>0.93361581920903958</v>
      </c>
      <c r="E581" s="28">
        <v>0.2</v>
      </c>
      <c r="F581" s="28">
        <v>60</v>
      </c>
      <c r="G581" s="28">
        <v>11.8</v>
      </c>
      <c r="H581" s="29">
        <v>10.645833333333334</v>
      </c>
      <c r="I581" s="19">
        <v>10.845833333333333</v>
      </c>
      <c r="J581" s="30">
        <v>0.98155973876296587</v>
      </c>
      <c r="K581" s="19">
        <v>63.157894736842103</v>
      </c>
      <c r="L581" s="27">
        <v>0.95000000000000007</v>
      </c>
      <c r="M581" s="27">
        <v>0.93361581920903958</v>
      </c>
      <c r="N581" s="31">
        <v>0.87057971462740746</v>
      </c>
      <c r="O581" s="31">
        <v>0.86272142684377884</v>
      </c>
      <c r="P581" s="32">
        <v>18949.89</v>
      </c>
      <c r="Q581" s="32">
        <v>26.765381355932202</v>
      </c>
      <c r="R581" s="32">
        <v>12343.990000000002</v>
      </c>
      <c r="S581" s="32">
        <v>17.435014124293787</v>
      </c>
      <c r="T581" s="33" t="s">
        <v>1191</v>
      </c>
      <c r="U581" s="34" t="s">
        <v>1192</v>
      </c>
    </row>
    <row r="582" spans="1:21">
      <c r="A582" s="35">
        <v>0.91940976163450627</v>
      </c>
      <c r="B582" s="35">
        <v>4.9382716049382713E-2</v>
      </c>
      <c r="C582" s="35">
        <v>1.1111111111111112E-2</v>
      </c>
      <c r="D582" s="35">
        <v>0.95061728395061729</v>
      </c>
      <c r="E582" s="36">
        <v>0.36666666666666664</v>
      </c>
      <c r="F582" s="36">
        <v>70.588235294117652</v>
      </c>
      <c r="G582" s="36">
        <v>11.475</v>
      </c>
      <c r="H582" s="37">
        <v>11.624722222222221</v>
      </c>
      <c r="I582" s="20">
        <v>11.991388888888888</v>
      </c>
      <c r="J582" s="38">
        <v>0.96942250225856519</v>
      </c>
      <c r="K582" s="20">
        <v>73.469387755102048</v>
      </c>
      <c r="L582" s="35">
        <v>0.96078431372549022</v>
      </c>
      <c r="M582" s="35">
        <v>0.95061728395061729</v>
      </c>
      <c r="N582" s="39">
        <v>0.88541057879970142</v>
      </c>
      <c r="O582" s="39">
        <v>0.86270284933128805</v>
      </c>
      <c r="P582" s="40">
        <v>18836.22</v>
      </c>
      <c r="Q582" s="40">
        <v>23.254592592592594</v>
      </c>
      <c r="R582" s="40">
        <v>9656.4699999999975</v>
      </c>
      <c r="S582" s="40">
        <v>11.921567901234566</v>
      </c>
      <c r="T582" s="41" t="s">
        <v>1191</v>
      </c>
      <c r="U582" s="42" t="s">
        <v>1192</v>
      </c>
    </row>
    <row r="583" spans="1:21">
      <c r="A583" s="27">
        <v>0.86460807600950118</v>
      </c>
      <c r="B583" s="27">
        <v>5.9065934065934064E-2</v>
      </c>
      <c r="C583" s="27">
        <v>2.3351648351648352E-2</v>
      </c>
      <c r="D583" s="27">
        <v>0.94093406593406592</v>
      </c>
      <c r="E583" s="28">
        <v>0.53333333333333333</v>
      </c>
      <c r="F583" s="28">
        <v>83.720930232558146</v>
      </c>
      <c r="G583" s="28">
        <v>8.6955555555555559</v>
      </c>
      <c r="H583" s="29">
        <v>9.2900000000000009</v>
      </c>
      <c r="I583" s="19">
        <v>9.8233333333333341</v>
      </c>
      <c r="J583" s="30">
        <v>0.94570749915167973</v>
      </c>
      <c r="K583" s="19">
        <v>85.714285714285708</v>
      </c>
      <c r="L583" s="27">
        <v>0.97674418604651181</v>
      </c>
      <c r="M583" s="27">
        <v>0.94093406593406592</v>
      </c>
      <c r="N583" s="31">
        <v>0.8691542534690081</v>
      </c>
      <c r="O583" s="31">
        <v>0.86264903954581784</v>
      </c>
      <c r="P583" s="32">
        <v>13136.71</v>
      </c>
      <c r="Q583" s="32">
        <v>18.044931318681318</v>
      </c>
      <c r="R583" s="32">
        <v>8839.5499999999993</v>
      </c>
      <c r="S583" s="32">
        <v>12.142239010989011</v>
      </c>
      <c r="T583" s="33" t="s">
        <v>1195</v>
      </c>
      <c r="U583" s="34" t="s">
        <v>1192</v>
      </c>
    </row>
    <row r="584" spans="1:21">
      <c r="A584" s="35">
        <v>0.87115839243498816</v>
      </c>
      <c r="B584" s="35">
        <v>5.4274084124830396E-2</v>
      </c>
      <c r="C584" s="35">
        <v>1.3568521031207599E-2</v>
      </c>
      <c r="D584" s="35">
        <v>0.94572591587516963</v>
      </c>
      <c r="E584" s="36">
        <v>0.5</v>
      </c>
      <c r="F584" s="36">
        <v>81.818181818181813</v>
      </c>
      <c r="G584" s="36">
        <v>9.0077777777777772</v>
      </c>
      <c r="H584" s="37">
        <v>9.3699999999999992</v>
      </c>
      <c r="I584" s="20">
        <v>9.8699999999999992</v>
      </c>
      <c r="J584" s="38">
        <v>0.94934143870314081</v>
      </c>
      <c r="K584" s="20">
        <v>85.714285714285708</v>
      </c>
      <c r="L584" s="35">
        <v>0.95454545454545459</v>
      </c>
      <c r="M584" s="35">
        <v>0.94572591587516963</v>
      </c>
      <c r="N584" s="39">
        <v>0.85700694697778912</v>
      </c>
      <c r="O584" s="39">
        <v>0.86263358773127352</v>
      </c>
      <c r="P584" s="40">
        <v>13055.86</v>
      </c>
      <c r="Q584" s="40">
        <v>17.714871099050203</v>
      </c>
      <c r="R584" s="40">
        <v>9872.4500000000007</v>
      </c>
      <c r="S584" s="40">
        <v>13.395454545454546</v>
      </c>
      <c r="T584" s="41" t="s">
        <v>1193</v>
      </c>
      <c r="U584" s="42" t="s">
        <v>1192</v>
      </c>
    </row>
    <row r="585" spans="1:21">
      <c r="A585" s="27">
        <v>1.0812720848056536</v>
      </c>
      <c r="B585" s="27">
        <v>5.0653594771241831E-2</v>
      </c>
      <c r="C585" s="27">
        <v>1.4705882352941176E-2</v>
      </c>
      <c r="D585" s="27">
        <v>0.94934640522875813</v>
      </c>
      <c r="E585" s="28">
        <v>0.16666666666666666</v>
      </c>
      <c r="F585" s="28">
        <v>55.384615384615387</v>
      </c>
      <c r="G585" s="28">
        <v>11.05</v>
      </c>
      <c r="H585" s="29">
        <v>9.895555555555557</v>
      </c>
      <c r="I585" s="19">
        <v>10.062222222222223</v>
      </c>
      <c r="J585" s="30">
        <v>0.98343639575971742</v>
      </c>
      <c r="K585" s="19">
        <v>56.25</v>
      </c>
      <c r="L585" s="27">
        <v>0.98461538461538467</v>
      </c>
      <c r="M585" s="27">
        <v>0.94934640522875813</v>
      </c>
      <c r="N585" s="31">
        <v>0.91925839466891235</v>
      </c>
      <c r="O585" s="31">
        <v>0.86264698449497201</v>
      </c>
      <c r="P585" s="32">
        <v>18113.52</v>
      </c>
      <c r="Q585" s="32">
        <v>29.597254901960785</v>
      </c>
      <c r="R585" s="32">
        <v>11266.5</v>
      </c>
      <c r="S585" s="32">
        <v>18.409313725490197</v>
      </c>
      <c r="T585" s="33" t="s">
        <v>1191</v>
      </c>
      <c r="U585" s="34" t="s">
        <v>1192</v>
      </c>
    </row>
    <row r="586" spans="1:21">
      <c r="A586" s="35">
        <v>0.86858974358974361</v>
      </c>
      <c r="B586" s="35">
        <v>4.3050430504305043E-2</v>
      </c>
      <c r="C586" s="35">
        <v>9.8400984009840101E-3</v>
      </c>
      <c r="D586" s="35">
        <v>0.95694956949569498</v>
      </c>
      <c r="E586" s="36">
        <v>0.6</v>
      </c>
      <c r="F586" s="36">
        <v>85.714285714285708</v>
      </c>
      <c r="G586" s="36">
        <v>9.4849999999999994</v>
      </c>
      <c r="H586" s="37">
        <v>10.32</v>
      </c>
      <c r="I586" s="20">
        <v>10.92</v>
      </c>
      <c r="J586" s="38">
        <v>0.94505494505494514</v>
      </c>
      <c r="K586" s="20">
        <v>85.714285714285708</v>
      </c>
      <c r="L586" s="35">
        <v>1</v>
      </c>
      <c r="M586" s="35">
        <v>0.95694956949569498</v>
      </c>
      <c r="N586" s="39">
        <v>0.90436992282010742</v>
      </c>
      <c r="O586" s="39">
        <v>0.86251187373083382</v>
      </c>
      <c r="P586" s="40">
        <v>14619.49</v>
      </c>
      <c r="Q586" s="40">
        <v>17.982152521525215</v>
      </c>
      <c r="R586" s="40">
        <v>9756.24</v>
      </c>
      <c r="S586" s="40">
        <v>12.00029520295203</v>
      </c>
      <c r="T586" s="41" t="s">
        <v>1191</v>
      </c>
      <c r="U586" s="42" t="s">
        <v>1192</v>
      </c>
    </row>
    <row r="587" spans="1:21">
      <c r="A587" s="27">
        <v>0.85755813953488369</v>
      </c>
      <c r="B587" s="27">
        <v>7.1186440677966104E-2</v>
      </c>
      <c r="C587" s="27">
        <v>1.5254237288135594E-2</v>
      </c>
      <c r="D587" s="27">
        <v>0.92881355932203391</v>
      </c>
      <c r="E587" s="28">
        <v>0.71666666666666667</v>
      </c>
      <c r="F587" s="28">
        <v>78.260869565217391</v>
      </c>
      <c r="G587" s="28">
        <v>7.5388888888888888</v>
      </c>
      <c r="H587" s="29">
        <v>7.8833333333333329</v>
      </c>
      <c r="I587" s="19">
        <v>8.6</v>
      </c>
      <c r="J587" s="30">
        <v>0.91666666666666663</v>
      </c>
      <c r="K587" s="19">
        <v>80</v>
      </c>
      <c r="L587" s="27">
        <v>0.97826086956521741</v>
      </c>
      <c r="M587" s="27">
        <v>0.92881355932203391</v>
      </c>
      <c r="N587" s="31">
        <v>0.83290346352247602</v>
      </c>
      <c r="O587" s="31">
        <v>0.86241173485741474</v>
      </c>
      <c r="P587" s="32">
        <v>11525.16</v>
      </c>
      <c r="Q587" s="32">
        <v>19.534169491525425</v>
      </c>
      <c r="R587" s="32">
        <v>7746.4900000000016</v>
      </c>
      <c r="S587" s="32">
        <v>13.129644067796614</v>
      </c>
      <c r="T587" s="33" t="s">
        <v>1193</v>
      </c>
      <c r="U587" s="34" t="s">
        <v>1194</v>
      </c>
    </row>
    <row r="588" spans="1:21">
      <c r="A588" s="35">
        <v>1.0011025358324146</v>
      </c>
      <c r="B588" s="35">
        <v>4.185022026431718E-2</v>
      </c>
      <c r="C588" s="35">
        <v>1.2114537444933921E-2</v>
      </c>
      <c r="D588" s="35">
        <v>0.95814977973568283</v>
      </c>
      <c r="E588" s="36">
        <v>0.3</v>
      </c>
      <c r="F588" s="36">
        <v>78.260869565217391</v>
      </c>
      <c r="G588" s="36">
        <v>11.602222222222222</v>
      </c>
      <c r="H588" s="37">
        <v>11.0375</v>
      </c>
      <c r="I588" s="20">
        <v>11.3375</v>
      </c>
      <c r="J588" s="38">
        <v>0.97353914002205066</v>
      </c>
      <c r="K588" s="20">
        <v>80</v>
      </c>
      <c r="L588" s="35">
        <v>0.97826086956521741</v>
      </c>
      <c r="M588" s="35">
        <v>0.95814977973568283</v>
      </c>
      <c r="N588" s="39">
        <v>0.91251813186801578</v>
      </c>
      <c r="O588" s="39">
        <v>0.8624824980980258</v>
      </c>
      <c r="P588" s="40">
        <v>18216.580000000002</v>
      </c>
      <c r="Q588" s="40">
        <v>20.062312775330398</v>
      </c>
      <c r="R588" s="40">
        <v>12851.349999999999</v>
      </c>
      <c r="S588" s="40">
        <v>14.153469162995593</v>
      </c>
      <c r="T588" s="41" t="s">
        <v>1191</v>
      </c>
      <c r="U588" s="42" t="s">
        <v>1192</v>
      </c>
    </row>
    <row r="589" spans="1:21">
      <c r="A589" s="27">
        <v>0.90053285968028418</v>
      </c>
      <c r="B589" s="27">
        <v>7.4950690335305714E-2</v>
      </c>
      <c r="C589" s="27">
        <v>2.9585798816568046E-2</v>
      </c>
      <c r="D589" s="27">
        <v>0.92504930966469423</v>
      </c>
      <c r="E589" s="28">
        <v>0.6333333333333333</v>
      </c>
      <c r="F589" s="28">
        <v>63.157894736842103</v>
      </c>
      <c r="G589" s="28">
        <v>8.0274999999999999</v>
      </c>
      <c r="H589" s="29">
        <v>8.2808333333333337</v>
      </c>
      <c r="I589" s="19">
        <v>8.9141666666666666</v>
      </c>
      <c r="J589" s="30">
        <v>0.92895204262877451</v>
      </c>
      <c r="K589" s="19">
        <v>63.157894736842103</v>
      </c>
      <c r="L589" s="27">
        <v>1</v>
      </c>
      <c r="M589" s="27">
        <v>0.92504930966469423</v>
      </c>
      <c r="N589" s="31">
        <v>0.85932644574535544</v>
      </c>
      <c r="O589" s="31">
        <v>0.86236222013223274</v>
      </c>
      <c r="P589" s="32">
        <v>13862.6</v>
      </c>
      <c r="Q589" s="32">
        <v>27.342406311637081</v>
      </c>
      <c r="R589" s="32">
        <v>7510.9999999999982</v>
      </c>
      <c r="S589" s="32">
        <v>14.814595660749504</v>
      </c>
      <c r="T589" s="33" t="s">
        <v>1193</v>
      </c>
      <c r="U589" s="34" t="s">
        <v>1192</v>
      </c>
    </row>
    <row r="590" spans="1:21">
      <c r="A590" s="35">
        <v>1</v>
      </c>
      <c r="B590" s="35">
        <v>5.5258467023172907E-2</v>
      </c>
      <c r="C590" s="35">
        <v>1.7825311942959002E-2</v>
      </c>
      <c r="D590" s="35">
        <v>0.94474153297682706</v>
      </c>
      <c r="E590" s="36">
        <v>0.36666666666666664</v>
      </c>
      <c r="F590" s="36">
        <v>54.545454545454547</v>
      </c>
      <c r="G590" s="36">
        <v>10.285</v>
      </c>
      <c r="H590" s="37">
        <v>9.6066666666666656</v>
      </c>
      <c r="I590" s="20">
        <v>9.9733333333333327</v>
      </c>
      <c r="J590" s="38">
        <v>0.96323529411764697</v>
      </c>
      <c r="K590" s="20">
        <v>56.25</v>
      </c>
      <c r="L590" s="35">
        <v>0.96969696969696972</v>
      </c>
      <c r="M590" s="35">
        <v>0.94474153297682706</v>
      </c>
      <c r="N590" s="39">
        <v>0.88243237661293639</v>
      </c>
      <c r="O590" s="39">
        <v>0.86236953525123716</v>
      </c>
      <c r="P590" s="40">
        <v>18390.97</v>
      </c>
      <c r="Q590" s="40">
        <v>32.78247771836007</v>
      </c>
      <c r="R590" s="40">
        <v>8491.0099999999984</v>
      </c>
      <c r="S590" s="40">
        <v>15.135490196078429</v>
      </c>
      <c r="T590" s="41" t="s">
        <v>1195</v>
      </c>
      <c r="U590" s="42" t="s">
        <v>1192</v>
      </c>
    </row>
    <row r="591" spans="1:21">
      <c r="A591" s="27">
        <v>0.89200000000000002</v>
      </c>
      <c r="B591" s="27">
        <v>3.7369207772795218E-2</v>
      </c>
      <c r="C591" s="27">
        <v>7.4738415545590429E-3</v>
      </c>
      <c r="D591" s="27">
        <v>0.96263079222720482</v>
      </c>
      <c r="E591" s="28">
        <v>0.85</v>
      </c>
      <c r="F591" s="28">
        <v>67.924528301886795</v>
      </c>
      <c r="G591" s="28">
        <v>9.8491666666666671</v>
      </c>
      <c r="H591" s="29">
        <v>9.3583333333333343</v>
      </c>
      <c r="I591" s="19">
        <v>10.208333333333334</v>
      </c>
      <c r="J591" s="30">
        <v>0.91673469387755102</v>
      </c>
      <c r="K591" s="19">
        <v>73.469387755102048</v>
      </c>
      <c r="L591" s="27">
        <v>0.92452830188679236</v>
      </c>
      <c r="M591" s="27">
        <v>0.96263079222720482</v>
      </c>
      <c r="N591" s="31">
        <v>0.81587500352539699</v>
      </c>
      <c r="O591" s="31">
        <v>0.8623210742817643</v>
      </c>
      <c r="P591" s="32">
        <v>15519.55</v>
      </c>
      <c r="Q591" s="32">
        <v>23.19813153961136</v>
      </c>
      <c r="R591" s="32">
        <v>9022.84</v>
      </c>
      <c r="S591" s="32">
        <v>13.487055306427504</v>
      </c>
      <c r="T591" s="33" t="s">
        <v>1195</v>
      </c>
      <c r="U591" s="34" t="s">
        <v>1194</v>
      </c>
    </row>
    <row r="592" spans="1:21">
      <c r="A592" s="35">
        <v>0.95490716180371349</v>
      </c>
      <c r="B592" s="35">
        <v>6.6666666666666666E-2</v>
      </c>
      <c r="C592" s="35">
        <v>2.0833333333333332E-2</v>
      </c>
      <c r="D592" s="35">
        <v>0.93333333333333335</v>
      </c>
      <c r="E592" s="36">
        <v>0.31666666666666665</v>
      </c>
      <c r="F592" s="36">
        <v>78.260869565217391</v>
      </c>
      <c r="G592" s="36">
        <v>9.1999999999999993</v>
      </c>
      <c r="H592" s="37">
        <v>8.48</v>
      </c>
      <c r="I592" s="20">
        <v>8.7966666666666669</v>
      </c>
      <c r="J592" s="38">
        <v>0.96400151572565373</v>
      </c>
      <c r="K592" s="20">
        <v>85.714285714285708</v>
      </c>
      <c r="L592" s="35">
        <v>0.91304347826086962</v>
      </c>
      <c r="M592" s="35">
        <v>0.93333333333333335</v>
      </c>
      <c r="N592" s="39">
        <v>0.82149694383577454</v>
      </c>
      <c r="O592" s="39">
        <v>0.8624335345015135</v>
      </c>
      <c r="P592" s="40">
        <v>13041.04</v>
      </c>
      <c r="Q592" s="40">
        <v>18.112555555555556</v>
      </c>
      <c r="R592" s="40">
        <v>8867.2000000000007</v>
      </c>
      <c r="S592" s="40">
        <v>12.315555555555557</v>
      </c>
      <c r="T592" s="41" t="s">
        <v>1191</v>
      </c>
      <c r="U592" s="42" t="s">
        <v>1194</v>
      </c>
    </row>
    <row r="593" spans="1:21">
      <c r="A593" s="27">
        <v>1.133243606998654</v>
      </c>
      <c r="B593" s="27">
        <v>3.6817102137767219E-2</v>
      </c>
      <c r="C593" s="27">
        <v>1.3064133016627079E-2</v>
      </c>
      <c r="D593" s="27">
        <v>0.96318289786223277</v>
      </c>
      <c r="E593" s="28">
        <v>0</v>
      </c>
      <c r="F593" s="28">
        <v>73.469387755102048</v>
      </c>
      <c r="G593" s="28">
        <v>11.460555555555555</v>
      </c>
      <c r="H593" s="29">
        <v>10.113055555555556</v>
      </c>
      <c r="I593" s="19">
        <v>10.113055555555556</v>
      </c>
      <c r="J593" s="30">
        <v>1</v>
      </c>
      <c r="K593" s="19">
        <v>73.469387755102048</v>
      </c>
      <c r="L593" s="27">
        <v>1</v>
      </c>
      <c r="M593" s="27">
        <v>0.96318289786223277</v>
      </c>
      <c r="N593" s="31">
        <v>0.96318289786223277</v>
      </c>
      <c r="O593" s="31">
        <v>0.8625328951584692</v>
      </c>
      <c r="P593" s="32">
        <v>17413.830000000002</v>
      </c>
      <c r="Q593" s="32">
        <v>20.681508313539194</v>
      </c>
      <c r="R593" s="32">
        <v>13732.429999999997</v>
      </c>
      <c r="S593" s="32">
        <v>16.309299287410923</v>
      </c>
      <c r="T593" s="33" t="s">
        <v>1193</v>
      </c>
      <c r="U593" s="34" t="s">
        <v>1192</v>
      </c>
    </row>
    <row r="594" spans="1:21">
      <c r="A594" s="35">
        <v>0.8125960061443932</v>
      </c>
      <c r="B594" s="35">
        <v>0.11720226843100189</v>
      </c>
      <c r="C594" s="35">
        <v>2.6465028355387523E-2</v>
      </c>
      <c r="D594" s="35">
        <v>0.8827977315689981</v>
      </c>
      <c r="E594" s="36">
        <v>0.33333333333333331</v>
      </c>
      <c r="F594" s="36">
        <v>51.428571428571431</v>
      </c>
      <c r="G594" s="36">
        <v>10.286111111111111</v>
      </c>
      <c r="H594" s="37">
        <v>11.24</v>
      </c>
      <c r="I594" s="20">
        <v>11.573333333333334</v>
      </c>
      <c r="J594" s="38">
        <v>0.97119815668202758</v>
      </c>
      <c r="K594" s="20">
        <v>56.25</v>
      </c>
      <c r="L594" s="35">
        <v>0.91428571428571437</v>
      </c>
      <c r="M594" s="35">
        <v>0.8827977315689981</v>
      </c>
      <c r="N594" s="39">
        <v>0.78388254136949609</v>
      </c>
      <c r="O594" s="39">
        <v>0.8622880046409418</v>
      </c>
      <c r="P594" s="40">
        <v>16002.36</v>
      </c>
      <c r="Q594" s="40">
        <v>30.250207939508506</v>
      </c>
      <c r="R594" s="40">
        <v>8100.8899999999994</v>
      </c>
      <c r="S594" s="40">
        <v>15.313591682419659</v>
      </c>
      <c r="T594" s="41" t="s">
        <v>1195</v>
      </c>
      <c r="U594" s="42" t="s">
        <v>1194</v>
      </c>
    </row>
    <row r="595" spans="1:21">
      <c r="A595" s="27">
        <v>0.93207547169811322</v>
      </c>
      <c r="B595" s="27">
        <v>5.128205128205128E-2</v>
      </c>
      <c r="C595" s="27">
        <v>1.3495276653171391E-2</v>
      </c>
      <c r="D595" s="27">
        <v>0.94871794871794868</v>
      </c>
      <c r="E595" s="28">
        <v>0.11666666666666667</v>
      </c>
      <c r="F595" s="28">
        <v>80</v>
      </c>
      <c r="G595" s="28">
        <v>9.2624999999999993</v>
      </c>
      <c r="H595" s="29">
        <v>9.1583333333333332</v>
      </c>
      <c r="I595" s="19">
        <v>9.2750000000000004</v>
      </c>
      <c r="J595" s="30">
        <v>0.98742138364779874</v>
      </c>
      <c r="K595" s="19">
        <v>85.714285714285708</v>
      </c>
      <c r="L595" s="27">
        <v>0.93333333333333335</v>
      </c>
      <c r="M595" s="27">
        <v>0.94871794871794868</v>
      </c>
      <c r="N595" s="31">
        <v>0.87433209697360648</v>
      </c>
      <c r="O595" s="31">
        <v>0.86247923747818922</v>
      </c>
      <c r="P595" s="32">
        <v>13222.71</v>
      </c>
      <c r="Q595" s="32">
        <v>17.844412955465586</v>
      </c>
      <c r="R595" s="32">
        <v>8929.6000000000022</v>
      </c>
      <c r="S595" s="32">
        <v>12.050742240215927</v>
      </c>
      <c r="T595" s="33" t="s">
        <v>1195</v>
      </c>
      <c r="U595" s="34" t="s">
        <v>1192</v>
      </c>
    </row>
    <row r="596" spans="1:21">
      <c r="A596" s="35">
        <v>0.93935790725326995</v>
      </c>
      <c r="B596" s="35">
        <v>4.6835443037974683E-2</v>
      </c>
      <c r="C596" s="35">
        <v>1.2658227848101266E-2</v>
      </c>
      <c r="D596" s="35">
        <v>0.95316455696202529</v>
      </c>
      <c r="E596" s="36">
        <v>0.21666666666666667</v>
      </c>
      <c r="F596" s="36">
        <v>76.59574468085107</v>
      </c>
      <c r="G596" s="36">
        <v>10.313888888888888</v>
      </c>
      <c r="H596" s="37">
        <v>11.230277777777777</v>
      </c>
      <c r="I596" s="20">
        <v>11.446944444444444</v>
      </c>
      <c r="J596" s="38">
        <v>0.98107209590138078</v>
      </c>
      <c r="K596" s="20">
        <v>73.469387755102048</v>
      </c>
      <c r="L596" s="35">
        <v>1.0425531914893618</v>
      </c>
      <c r="M596" s="35">
        <v>0.95316455696202529</v>
      </c>
      <c r="N596" s="39">
        <v>0.97491562409031107</v>
      </c>
      <c r="O596" s="39">
        <v>0.8624502573816234</v>
      </c>
      <c r="P596" s="40">
        <v>16360.26</v>
      </c>
      <c r="Q596" s="40">
        <v>20.709189873417721</v>
      </c>
      <c r="R596" s="40">
        <v>12359.480000000001</v>
      </c>
      <c r="S596" s="40">
        <v>15.644911392405065</v>
      </c>
      <c r="T596" s="41" t="s">
        <v>1191</v>
      </c>
      <c r="U596" s="42" t="s">
        <v>1192</v>
      </c>
    </row>
    <row r="597" spans="1:21">
      <c r="A597" s="27">
        <v>0.94673123486682809</v>
      </c>
      <c r="B597" s="27">
        <v>6.2659846547314574E-2</v>
      </c>
      <c r="C597" s="27">
        <v>1.9181585677749361E-2</v>
      </c>
      <c r="D597" s="27">
        <v>0.9373401534526854</v>
      </c>
      <c r="E597" s="28">
        <v>0.21666666666666667</v>
      </c>
      <c r="F597" s="28">
        <v>72</v>
      </c>
      <c r="G597" s="28">
        <v>10.861111111111111</v>
      </c>
      <c r="H597" s="29">
        <v>11.026111111111112</v>
      </c>
      <c r="I597" s="19">
        <v>11.242777777777778</v>
      </c>
      <c r="J597" s="30">
        <v>0.98072836882937198</v>
      </c>
      <c r="K597" s="19">
        <v>73.469387755102048</v>
      </c>
      <c r="L597" s="27">
        <v>0.97999999999999987</v>
      </c>
      <c r="M597" s="27">
        <v>0.9373401534526854</v>
      </c>
      <c r="N597" s="31">
        <v>0.90089055813924679</v>
      </c>
      <c r="O597" s="31">
        <v>0.86217460697302351</v>
      </c>
      <c r="P597" s="32">
        <v>17717.93</v>
      </c>
      <c r="Q597" s="32">
        <v>22.657199488491049</v>
      </c>
      <c r="R597" s="32">
        <v>9556.7000000000007</v>
      </c>
      <c r="S597" s="32">
        <v>12.220843989769822</v>
      </c>
      <c r="T597" s="33" t="s">
        <v>1191</v>
      </c>
      <c r="U597" s="34" t="s">
        <v>1192</v>
      </c>
    </row>
    <row r="598" spans="1:21">
      <c r="A598" s="35">
        <v>0.97361111111111109</v>
      </c>
      <c r="B598" s="35">
        <v>5.5634807417974323E-2</v>
      </c>
      <c r="C598" s="35">
        <v>1.5691868758915834E-2</v>
      </c>
      <c r="D598" s="35">
        <v>0.94436519258202567</v>
      </c>
      <c r="E598" s="36">
        <v>0.15</v>
      </c>
      <c r="F598" s="36">
        <v>73.469387755102048</v>
      </c>
      <c r="G598" s="36">
        <v>9.5413888888888891</v>
      </c>
      <c r="H598" s="37">
        <v>9.65</v>
      </c>
      <c r="I598" s="20">
        <v>9.8000000000000007</v>
      </c>
      <c r="J598" s="38">
        <v>0.98469387755102034</v>
      </c>
      <c r="K598" s="20">
        <v>73.469387755102048</v>
      </c>
      <c r="L598" s="35">
        <v>1</v>
      </c>
      <c r="M598" s="35">
        <v>0.94436519258202567</v>
      </c>
      <c r="N598" s="39">
        <v>0.92991062330781094</v>
      </c>
      <c r="O598" s="39">
        <v>0.86207948178588278</v>
      </c>
      <c r="P598" s="40">
        <v>15509.08</v>
      </c>
      <c r="Q598" s="40">
        <v>22.12422253922967</v>
      </c>
      <c r="R598" s="40">
        <v>8893.1</v>
      </c>
      <c r="S598" s="40">
        <v>12.686305278174038</v>
      </c>
      <c r="T598" s="41" t="s">
        <v>1191</v>
      </c>
      <c r="U598" s="42" t="s">
        <v>1192</v>
      </c>
    </row>
    <row r="599" spans="1:21">
      <c r="A599" s="27">
        <v>1.0032644178454841</v>
      </c>
      <c r="B599" s="27">
        <v>5.4229934924078092E-2</v>
      </c>
      <c r="C599" s="27">
        <v>2.1691973969631236E-2</v>
      </c>
      <c r="D599" s="27">
        <v>0.94577006507592187</v>
      </c>
      <c r="E599" s="28">
        <v>0.73333333333333328</v>
      </c>
      <c r="F599" s="28">
        <v>76.59574468085107</v>
      </c>
      <c r="G599" s="28">
        <v>12.037222222222223</v>
      </c>
      <c r="H599" s="29">
        <v>10.754166666666668</v>
      </c>
      <c r="I599" s="19">
        <v>11.487500000000001</v>
      </c>
      <c r="J599" s="30">
        <v>0.93616249546608643</v>
      </c>
      <c r="K599" s="19">
        <v>80</v>
      </c>
      <c r="L599" s="27">
        <v>0.95744680851063835</v>
      </c>
      <c r="M599" s="27">
        <v>0.94577006507592187</v>
      </c>
      <c r="N599" s="31">
        <v>0.84771810407738113</v>
      </c>
      <c r="O599" s="31">
        <v>0.8619124100087352</v>
      </c>
      <c r="P599" s="32">
        <v>19811.259999999998</v>
      </c>
      <c r="Q599" s="32">
        <v>21.487266811279824</v>
      </c>
      <c r="R599" s="32">
        <v>10391.09</v>
      </c>
      <c r="S599" s="32">
        <v>11.270162689804772</v>
      </c>
      <c r="T599" s="33" t="s">
        <v>1193</v>
      </c>
      <c r="U599" s="34" t="s">
        <v>1194</v>
      </c>
    </row>
    <row r="600" spans="1:21">
      <c r="A600" s="35">
        <v>0.98952270081490101</v>
      </c>
      <c r="B600" s="35">
        <v>6.1176470588235297E-2</v>
      </c>
      <c r="C600" s="35">
        <v>2.3529411764705882E-2</v>
      </c>
      <c r="D600" s="35">
        <v>0.93882352941176472</v>
      </c>
      <c r="E600" s="36">
        <v>0</v>
      </c>
      <c r="F600" s="36">
        <v>80</v>
      </c>
      <c r="G600" s="36">
        <v>10.625</v>
      </c>
      <c r="H600" s="37">
        <v>10.021666666666667</v>
      </c>
      <c r="I600" s="20">
        <v>10.021666666666667</v>
      </c>
      <c r="J600" s="38">
        <v>1</v>
      </c>
      <c r="K600" s="20">
        <v>85.714285714285708</v>
      </c>
      <c r="L600" s="35">
        <v>0.93333333333333335</v>
      </c>
      <c r="M600" s="35">
        <v>0.93882352941176472</v>
      </c>
      <c r="N600" s="39">
        <v>0.87623529411764711</v>
      </c>
      <c r="O600" s="39">
        <v>0.86194745767770165</v>
      </c>
      <c r="P600" s="40">
        <v>15203.48</v>
      </c>
      <c r="Q600" s="40">
        <v>17.886447058823528</v>
      </c>
      <c r="R600" s="40">
        <v>9947.5499999999993</v>
      </c>
      <c r="S600" s="40">
        <v>11.702999999999999</v>
      </c>
      <c r="T600" s="41" t="s">
        <v>1191</v>
      </c>
      <c r="U600" s="42" t="s">
        <v>1192</v>
      </c>
    </row>
    <row r="601" spans="1:21">
      <c r="A601" s="27">
        <v>0.92697290930506482</v>
      </c>
      <c r="B601" s="27">
        <v>4.3202033036848796E-2</v>
      </c>
      <c r="C601" s="27">
        <v>1.2706480304955527E-2</v>
      </c>
      <c r="D601" s="27">
        <v>0.95679796696315123</v>
      </c>
      <c r="E601" s="28">
        <v>0.71666666666666667</v>
      </c>
      <c r="F601" s="28">
        <v>76.59574468085107</v>
      </c>
      <c r="G601" s="28">
        <v>10.274722222222222</v>
      </c>
      <c r="H601" s="29">
        <v>9.8958333333333339</v>
      </c>
      <c r="I601" s="19">
        <v>10.612500000000001</v>
      </c>
      <c r="J601" s="30">
        <v>0.93246957204554382</v>
      </c>
      <c r="K601" s="19">
        <v>80</v>
      </c>
      <c r="L601" s="27">
        <v>0.95744680851063835</v>
      </c>
      <c r="M601" s="27">
        <v>0.95679796696315123</v>
      </c>
      <c r="N601" s="31">
        <v>0.85421967203123239</v>
      </c>
      <c r="O601" s="31">
        <v>0.86191209174591954</v>
      </c>
      <c r="P601" s="32">
        <v>15882.55</v>
      </c>
      <c r="Q601" s="32">
        <v>20.18113087674714</v>
      </c>
      <c r="R601" s="32">
        <v>11259.619999999999</v>
      </c>
      <c r="S601" s="32">
        <v>14.307013977128333</v>
      </c>
      <c r="T601" s="33" t="s">
        <v>1195</v>
      </c>
      <c r="U601" s="34" t="s">
        <v>1192</v>
      </c>
    </row>
    <row r="602" spans="1:21">
      <c r="A602" s="35">
        <v>0.90530303030303028</v>
      </c>
      <c r="B602" s="35">
        <v>5.2998605299860529E-2</v>
      </c>
      <c r="C602" s="35">
        <v>1.5341701534170154E-2</v>
      </c>
      <c r="D602" s="35">
        <v>0.94700139470013944</v>
      </c>
      <c r="E602" s="36">
        <v>0.21666666666666667</v>
      </c>
      <c r="F602" s="36">
        <v>73.469387755102048</v>
      </c>
      <c r="G602" s="36">
        <v>9.7591666666666672</v>
      </c>
      <c r="H602" s="37">
        <v>10.563333333333333</v>
      </c>
      <c r="I602" s="20">
        <v>10.78</v>
      </c>
      <c r="J602" s="38">
        <v>0.9799010513296228</v>
      </c>
      <c r="K602" s="20">
        <v>73.469387755102048</v>
      </c>
      <c r="L602" s="35">
        <v>1</v>
      </c>
      <c r="M602" s="35">
        <v>0.94700139470013944</v>
      </c>
      <c r="N602" s="39">
        <v>0.92796766227728567</v>
      </c>
      <c r="O602" s="39">
        <v>0.86193117963603061</v>
      </c>
      <c r="P602" s="40">
        <v>16357.19</v>
      </c>
      <c r="Q602" s="40">
        <v>22.813375174337519</v>
      </c>
      <c r="R602" s="40">
        <v>8673.9799999999977</v>
      </c>
      <c r="S602" s="40">
        <v>12.097601115760108</v>
      </c>
      <c r="T602" s="41" t="s">
        <v>1191</v>
      </c>
      <c r="U602" s="42" t="s">
        <v>1192</v>
      </c>
    </row>
    <row r="603" spans="1:21">
      <c r="A603" s="27">
        <v>0.85391566265060237</v>
      </c>
      <c r="B603" s="27">
        <v>4.585537918871252E-2</v>
      </c>
      <c r="C603" s="27">
        <v>1.2345679012345678E-2</v>
      </c>
      <c r="D603" s="27">
        <v>0.95414462081128748</v>
      </c>
      <c r="E603" s="28">
        <v>0.21666666666666667</v>
      </c>
      <c r="F603" s="28">
        <v>67.924528301886795</v>
      </c>
      <c r="G603" s="28">
        <v>8.3475000000000001</v>
      </c>
      <c r="H603" s="29">
        <v>8.8211111111111116</v>
      </c>
      <c r="I603" s="19">
        <v>9.0377777777777784</v>
      </c>
      <c r="J603" s="30">
        <v>0.97602655520039339</v>
      </c>
      <c r="K603" s="19">
        <v>73.469387755102048</v>
      </c>
      <c r="L603" s="27">
        <v>0.92452830188679236</v>
      </c>
      <c r="M603" s="27">
        <v>0.95414462081128748</v>
      </c>
      <c r="N603" s="31">
        <v>0.86098592232562066</v>
      </c>
      <c r="O603" s="31">
        <v>0.86176690977871395</v>
      </c>
      <c r="P603" s="32">
        <v>12613.76</v>
      </c>
      <c r="Q603" s="32">
        <v>22.246490299823634</v>
      </c>
      <c r="R603" s="32">
        <v>8353.51</v>
      </c>
      <c r="S603" s="32">
        <v>14.732821869488536</v>
      </c>
      <c r="T603" s="33" t="s">
        <v>1195</v>
      </c>
      <c r="U603" s="34" t="s">
        <v>1192</v>
      </c>
    </row>
    <row r="604" spans="1:21">
      <c r="A604" s="35">
        <v>0.99551569506726456</v>
      </c>
      <c r="B604" s="35">
        <v>5.4054054054054057E-2</v>
      </c>
      <c r="C604" s="35">
        <v>2.2522522522522521E-2</v>
      </c>
      <c r="D604" s="35">
        <v>0.94594594594594594</v>
      </c>
      <c r="E604" s="36">
        <v>0.38333333333333336</v>
      </c>
      <c r="F604" s="36">
        <v>73.469387755102048</v>
      </c>
      <c r="G604" s="36">
        <v>9.0649999999999995</v>
      </c>
      <c r="H604" s="37">
        <v>8.7225000000000001</v>
      </c>
      <c r="I604" s="20">
        <v>9.105833333333333</v>
      </c>
      <c r="J604" s="38">
        <v>0.9579024434886062</v>
      </c>
      <c r="K604" s="20">
        <v>73.469387755102048</v>
      </c>
      <c r="L604" s="35">
        <v>1</v>
      </c>
      <c r="M604" s="35">
        <v>0.94594594594594594</v>
      </c>
      <c r="N604" s="39">
        <v>0.90612393302976257</v>
      </c>
      <c r="O604" s="39">
        <v>0.86176885737834752</v>
      </c>
      <c r="P604" s="40">
        <v>15205.21</v>
      </c>
      <c r="Q604" s="40">
        <v>22.830645645645646</v>
      </c>
      <c r="R604" s="40">
        <v>9157.4599999999991</v>
      </c>
      <c r="S604" s="40">
        <v>13.749939939939939</v>
      </c>
      <c r="T604" s="41" t="s">
        <v>1195</v>
      </c>
      <c r="U604" s="42" t="s">
        <v>1192</v>
      </c>
    </row>
    <row r="605" spans="1:21">
      <c r="A605" s="27">
        <v>0.85972222222222228</v>
      </c>
      <c r="B605" s="27">
        <v>5.9773828756058162E-2</v>
      </c>
      <c r="C605" s="27">
        <v>1.7770597738287562E-2</v>
      </c>
      <c r="D605" s="27">
        <v>0.94022617124394181</v>
      </c>
      <c r="E605" s="28">
        <v>0.26666666666666666</v>
      </c>
      <c r="F605" s="28">
        <v>81.818181818181813</v>
      </c>
      <c r="G605" s="28">
        <v>7.5655555555555551</v>
      </c>
      <c r="H605" s="29">
        <v>8.7333333333333325</v>
      </c>
      <c r="I605" s="19">
        <v>9</v>
      </c>
      <c r="J605" s="30">
        <v>0.97037037037037033</v>
      </c>
      <c r="K605" s="19">
        <v>80</v>
      </c>
      <c r="L605" s="27">
        <v>1.0227272727272727</v>
      </c>
      <c r="M605" s="27">
        <v>0.94022617124394181</v>
      </c>
      <c r="N605" s="31">
        <v>0.93310324570421488</v>
      </c>
      <c r="O605" s="31">
        <v>0.86165796968921926</v>
      </c>
      <c r="P605" s="32">
        <v>12945.73</v>
      </c>
      <c r="Q605" s="32">
        <v>20.913941841680128</v>
      </c>
      <c r="R605" s="32">
        <v>7182.9399999999987</v>
      </c>
      <c r="S605" s="32">
        <v>11.604103392568657</v>
      </c>
      <c r="T605" s="33" t="s">
        <v>1191</v>
      </c>
      <c r="U605" s="34" t="s">
        <v>1192</v>
      </c>
    </row>
    <row r="606" spans="1:21">
      <c r="A606" s="35">
        <v>0.88724832214765104</v>
      </c>
      <c r="B606" s="35">
        <v>5.9001512859304085E-2</v>
      </c>
      <c r="C606" s="35">
        <v>1.5128593040847202E-2</v>
      </c>
      <c r="D606" s="35">
        <v>0.94099848714069589</v>
      </c>
      <c r="E606" s="36">
        <v>0.51666666666666672</v>
      </c>
      <c r="F606" s="36">
        <v>83.720930232558146</v>
      </c>
      <c r="G606" s="36">
        <v>7.8952777777777774</v>
      </c>
      <c r="H606" s="37">
        <v>8.1749999999999989</v>
      </c>
      <c r="I606" s="20">
        <v>8.6916666666666664</v>
      </c>
      <c r="J606" s="38">
        <v>0.9405560882070948</v>
      </c>
      <c r="K606" s="20">
        <v>85.714285714285708</v>
      </c>
      <c r="L606" s="35">
        <v>0.97674418604651181</v>
      </c>
      <c r="M606" s="35">
        <v>0.94099848714069589</v>
      </c>
      <c r="N606" s="39">
        <v>0.86447902221166484</v>
      </c>
      <c r="O606" s="39">
        <v>0.86147890884707623</v>
      </c>
      <c r="P606" s="40">
        <v>12913.34</v>
      </c>
      <c r="Q606" s="40">
        <v>19.536066565809382</v>
      </c>
      <c r="R606" s="40">
        <v>7486.8600000000006</v>
      </c>
      <c r="S606" s="40">
        <v>11.326565809379728</v>
      </c>
      <c r="T606" s="41" t="s">
        <v>1195</v>
      </c>
      <c r="U606" s="42" t="s">
        <v>1192</v>
      </c>
    </row>
    <row r="607" spans="1:21">
      <c r="A607" s="27">
        <v>0.89506953223767383</v>
      </c>
      <c r="B607" s="27">
        <v>4.519774011299435E-2</v>
      </c>
      <c r="C607" s="27">
        <v>1.5536723163841809E-2</v>
      </c>
      <c r="D607" s="27">
        <v>0.95480225988700562</v>
      </c>
      <c r="E607" s="28">
        <v>0.2</v>
      </c>
      <c r="F607" s="28">
        <v>65.454545454545453</v>
      </c>
      <c r="G607" s="28">
        <v>10.816666666666666</v>
      </c>
      <c r="H607" s="29">
        <v>10.566388888888889</v>
      </c>
      <c r="I607" s="19">
        <v>10.766388888888889</v>
      </c>
      <c r="J607" s="30">
        <v>0.98142366934131431</v>
      </c>
      <c r="K607" s="19">
        <v>73.469387755102048</v>
      </c>
      <c r="L607" s="27">
        <v>0.89090909090909076</v>
      </c>
      <c r="M607" s="27">
        <v>0.95480225988700562</v>
      </c>
      <c r="N607" s="31">
        <v>0.83484020604164588</v>
      </c>
      <c r="O607" s="31">
        <v>0.86147137087379844</v>
      </c>
      <c r="P607" s="32">
        <v>14646.56</v>
      </c>
      <c r="Q607" s="32">
        <v>20.68723163841808</v>
      </c>
      <c r="R607" s="32">
        <v>11043.1</v>
      </c>
      <c r="S607" s="32">
        <v>15.597598870056498</v>
      </c>
      <c r="T607" s="33" t="s">
        <v>1191</v>
      </c>
      <c r="U607" s="34" t="s">
        <v>1194</v>
      </c>
    </row>
    <row r="608" spans="1:21">
      <c r="A608" s="35">
        <v>0.82073170731707312</v>
      </c>
      <c r="B608" s="35">
        <v>0.150074294205052</v>
      </c>
      <c r="C608" s="35">
        <v>3.8632986627043092E-2</v>
      </c>
      <c r="D608" s="35">
        <v>0.84992570579494797</v>
      </c>
      <c r="E608" s="36">
        <v>1.1166666666666667</v>
      </c>
      <c r="F608" s="36">
        <v>70.588235294117652</v>
      </c>
      <c r="G608" s="36">
        <v>9.5341666666666658</v>
      </c>
      <c r="H608" s="37">
        <v>9.1333333333333329</v>
      </c>
      <c r="I608" s="20">
        <v>10.25</v>
      </c>
      <c r="J608" s="38">
        <v>0.89105691056910563</v>
      </c>
      <c r="K608" s="20">
        <v>80</v>
      </c>
      <c r="L608" s="35">
        <v>0.88235294117647067</v>
      </c>
      <c r="M608" s="35">
        <v>0.84992570579494797</v>
      </c>
      <c r="N608" s="39">
        <v>0.66823427084021736</v>
      </c>
      <c r="O608" s="39">
        <v>0.86153845189352674</v>
      </c>
      <c r="P608" s="40">
        <v>14279.66</v>
      </c>
      <c r="Q608" s="40">
        <v>21.217919762258543</v>
      </c>
      <c r="R608" s="40">
        <v>6255.7099999999991</v>
      </c>
      <c r="S608" s="40">
        <v>9.2952600297176815</v>
      </c>
      <c r="T608" s="41" t="s">
        <v>1193</v>
      </c>
      <c r="U608" s="42" t="s">
        <v>1196</v>
      </c>
    </row>
    <row r="609" spans="1:21">
      <c r="A609" s="27">
        <v>0.92537313432835822</v>
      </c>
      <c r="B609" s="27">
        <v>0.12023460410557185</v>
      </c>
      <c r="C609" s="27">
        <v>3.8123167155425221E-2</v>
      </c>
      <c r="D609" s="27">
        <v>0.87976539589442815</v>
      </c>
      <c r="E609" s="28">
        <v>0.31666666666666665</v>
      </c>
      <c r="F609" s="28">
        <v>64.285714285714292</v>
      </c>
      <c r="G609" s="28">
        <v>10.608888888888888</v>
      </c>
      <c r="H609" s="29">
        <v>9.7147222222222229</v>
      </c>
      <c r="I609" s="19">
        <v>10.031388888888889</v>
      </c>
      <c r="J609" s="30">
        <v>0.96843242045800682</v>
      </c>
      <c r="K609" s="19">
        <v>73.469387755102048</v>
      </c>
      <c r="L609" s="27">
        <v>0.875</v>
      </c>
      <c r="M609" s="27">
        <v>0.87976539589442815</v>
      </c>
      <c r="N609" s="31">
        <v>0.74549416530858292</v>
      </c>
      <c r="O609" s="31">
        <v>0.86202659376487334</v>
      </c>
      <c r="P609" s="32">
        <v>15818.89</v>
      </c>
      <c r="Q609" s="32">
        <v>23.194853372434018</v>
      </c>
      <c r="R609" s="32">
        <v>6716</v>
      </c>
      <c r="S609" s="32">
        <v>9.8475073313782993</v>
      </c>
      <c r="T609" s="33" t="s">
        <v>1191</v>
      </c>
      <c r="U609" s="34" t="s">
        <v>1194</v>
      </c>
    </row>
    <row r="610" spans="1:21">
      <c r="A610" s="35">
        <v>1.0487144790257104</v>
      </c>
      <c r="B610" s="35">
        <v>5.2903225806451612E-2</v>
      </c>
      <c r="C610" s="35">
        <v>1.4193548387096775E-2</v>
      </c>
      <c r="D610" s="35">
        <v>0.94709677419354843</v>
      </c>
      <c r="E610" s="36">
        <v>0.66666666666666663</v>
      </c>
      <c r="F610" s="36">
        <v>81.818181818181813</v>
      </c>
      <c r="G610" s="36">
        <v>9.4722222222222214</v>
      </c>
      <c r="H610" s="37">
        <v>8.5708333333333346</v>
      </c>
      <c r="I610" s="20">
        <v>9.2375000000000007</v>
      </c>
      <c r="J610" s="38">
        <v>0.92783040144339202</v>
      </c>
      <c r="K610" s="20">
        <v>80</v>
      </c>
      <c r="L610" s="35">
        <v>1.0227272727272727</v>
      </c>
      <c r="M610" s="35">
        <v>0.94709677419354843</v>
      </c>
      <c r="N610" s="39">
        <v>0.89871666157405394</v>
      </c>
      <c r="O610" s="39">
        <v>0.86232161257109208</v>
      </c>
      <c r="P610" s="40">
        <v>15123.87</v>
      </c>
      <c r="Q610" s="40">
        <v>19.514670967741935</v>
      </c>
      <c r="R610" s="40">
        <v>10055.960000000001</v>
      </c>
      <c r="S610" s="40">
        <v>12.975432258064517</v>
      </c>
      <c r="T610" s="41" t="s">
        <v>1193</v>
      </c>
      <c r="U610" s="42" t="s">
        <v>1192</v>
      </c>
    </row>
    <row r="611" spans="1:21">
      <c r="A611" s="27">
        <v>0.94033149171270713</v>
      </c>
      <c r="B611" s="27">
        <v>3.2902467685076382E-2</v>
      </c>
      <c r="C611" s="27">
        <v>8.2256169212690956E-3</v>
      </c>
      <c r="D611" s="27">
        <v>0.96709753231492357</v>
      </c>
      <c r="E611" s="28">
        <v>0.26666666666666666</v>
      </c>
      <c r="F611" s="28">
        <v>80</v>
      </c>
      <c r="G611" s="28">
        <v>10.637499999999999</v>
      </c>
      <c r="H611" s="29">
        <v>10.291666666666666</v>
      </c>
      <c r="I611" s="19">
        <v>10.558333333333334</v>
      </c>
      <c r="J611" s="30">
        <v>0.97474348855564319</v>
      </c>
      <c r="K611" s="19">
        <v>85.714285714285708</v>
      </c>
      <c r="L611" s="27">
        <v>0.93333333333333335</v>
      </c>
      <c r="M611" s="27">
        <v>0.96709753231492357</v>
      </c>
      <c r="N611" s="31">
        <v>0.87982722092738908</v>
      </c>
      <c r="O611" s="31">
        <v>0.8622292393502724</v>
      </c>
      <c r="P611" s="32">
        <v>16583</v>
      </c>
      <c r="Q611" s="32">
        <v>19.486486486486488</v>
      </c>
      <c r="R611" s="32">
        <v>9676.0299999999988</v>
      </c>
      <c r="S611" s="32">
        <v>11.370188014101057</v>
      </c>
      <c r="T611" s="33" t="s">
        <v>1193</v>
      </c>
      <c r="U611" s="34" t="s">
        <v>1192</v>
      </c>
    </row>
    <row r="612" spans="1:21">
      <c r="A612" s="35">
        <v>1.039279869067103</v>
      </c>
      <c r="B612" s="35">
        <v>6.6141732283464566E-2</v>
      </c>
      <c r="C612" s="35">
        <v>2.6771653543307086E-2</v>
      </c>
      <c r="D612" s="35">
        <v>0.93385826771653546</v>
      </c>
      <c r="E612" s="36">
        <v>0.21666666666666667</v>
      </c>
      <c r="F612" s="36">
        <v>58.064516129032256</v>
      </c>
      <c r="G612" s="36">
        <v>10.936111111111112</v>
      </c>
      <c r="H612" s="37">
        <v>9.4574999999999996</v>
      </c>
      <c r="I612" s="20">
        <v>9.6741666666666664</v>
      </c>
      <c r="J612" s="38">
        <v>0.97760358342665177</v>
      </c>
      <c r="K612" s="20">
        <v>63.157894736842103</v>
      </c>
      <c r="L612" s="35">
        <v>0.91935483870967738</v>
      </c>
      <c r="M612" s="35">
        <v>0.93385826771653546</v>
      </c>
      <c r="N612" s="39">
        <v>0.83931873821194458</v>
      </c>
      <c r="O612" s="39">
        <v>0.86218446077119559</v>
      </c>
      <c r="P612" s="40">
        <v>16754.830000000002</v>
      </c>
      <c r="Q612" s="40">
        <v>26.385559055118112</v>
      </c>
      <c r="R612" s="40">
        <v>10833.369999999999</v>
      </c>
      <c r="S612" s="40">
        <v>17.060425196850392</v>
      </c>
      <c r="T612" s="41" t="s">
        <v>1191</v>
      </c>
      <c r="U612" s="42" t="s">
        <v>1194</v>
      </c>
    </row>
    <row r="613" spans="1:21">
      <c r="A613" s="27">
        <v>0.94650817236255569</v>
      </c>
      <c r="B613" s="27">
        <v>8.9481946624803771E-2</v>
      </c>
      <c r="C613" s="27">
        <v>3.453689167974882E-2</v>
      </c>
      <c r="D613" s="27">
        <v>0.9105180533751962</v>
      </c>
      <c r="E613" s="28">
        <v>0.13333333333333333</v>
      </c>
      <c r="F613" s="28">
        <v>70.588235294117652</v>
      </c>
      <c r="G613" s="28">
        <v>9.024166666666666</v>
      </c>
      <c r="H613" s="29">
        <v>9.0269444444444442</v>
      </c>
      <c r="I613" s="19">
        <v>9.1602777777777771</v>
      </c>
      <c r="J613" s="30">
        <v>0.98544440064287231</v>
      </c>
      <c r="K613" s="19">
        <v>73.469387755102048</v>
      </c>
      <c r="L613" s="27">
        <v>0.96078431372549022</v>
      </c>
      <c r="M613" s="27">
        <v>0.9105180533751962</v>
      </c>
      <c r="N613" s="31">
        <v>0.86207805787762593</v>
      </c>
      <c r="O613" s="31">
        <v>0.86224279169609164</v>
      </c>
      <c r="P613" s="32">
        <v>14110.63</v>
      </c>
      <c r="Q613" s="32">
        <v>22.151695447409733</v>
      </c>
      <c r="R613" s="32">
        <v>7755.9600000000009</v>
      </c>
      <c r="S613" s="32">
        <v>12.175761381475668</v>
      </c>
      <c r="T613" s="33" t="s">
        <v>1191</v>
      </c>
      <c r="U613" s="34" t="s">
        <v>1192</v>
      </c>
    </row>
    <row r="614" spans="1:21">
      <c r="A614" s="35">
        <v>0.90920554854981084</v>
      </c>
      <c r="B614" s="35">
        <v>3.6061026352288486E-2</v>
      </c>
      <c r="C614" s="35">
        <v>6.9348127600554789E-3</v>
      </c>
      <c r="D614" s="35">
        <v>0.96393897364771153</v>
      </c>
      <c r="E614" s="36">
        <v>0.68333333333333335</v>
      </c>
      <c r="F614" s="36">
        <v>75</v>
      </c>
      <c r="G614" s="36">
        <v>9.6133333333333333</v>
      </c>
      <c r="H614" s="37">
        <v>10.110277777777778</v>
      </c>
      <c r="I614" s="20">
        <v>10.793611111111112</v>
      </c>
      <c r="J614" s="38">
        <v>0.9366909437167048</v>
      </c>
      <c r="K614" s="20">
        <v>73.469387755102048</v>
      </c>
      <c r="L614" s="35">
        <v>1.0208333333333333</v>
      </c>
      <c r="M614" s="35">
        <v>0.96393897364771153</v>
      </c>
      <c r="N614" s="39">
        <v>0.92172359247204061</v>
      </c>
      <c r="O614" s="39">
        <v>0.86224321301020523</v>
      </c>
      <c r="P614" s="40">
        <v>16806.36</v>
      </c>
      <c r="Q614" s="40">
        <v>23.3097919556172</v>
      </c>
      <c r="R614" s="40">
        <v>9801.630000000001</v>
      </c>
      <c r="S614" s="40">
        <v>13.594493758668518</v>
      </c>
      <c r="T614" s="41" t="s">
        <v>1195</v>
      </c>
      <c r="U614" s="42" t="s">
        <v>1192</v>
      </c>
    </row>
    <row r="615" spans="1:21">
      <c r="A615" s="27">
        <v>0.77448071216617209</v>
      </c>
      <c r="B615" s="27">
        <v>3.6398467432950193E-2</v>
      </c>
      <c r="C615" s="27">
        <v>1.1494252873563218E-2</v>
      </c>
      <c r="D615" s="27">
        <v>0.96360153256704983</v>
      </c>
      <c r="E615" s="28">
        <v>1</v>
      </c>
      <c r="F615" s="28">
        <v>73.469387755102048</v>
      </c>
      <c r="G615" s="28">
        <v>7.1050000000000004</v>
      </c>
      <c r="H615" s="29">
        <v>8.1738888888888894</v>
      </c>
      <c r="I615" s="19">
        <v>9.1738888888888894</v>
      </c>
      <c r="J615" s="30">
        <v>0.89099497365711866</v>
      </c>
      <c r="K615" s="19">
        <v>73.469387755102048</v>
      </c>
      <c r="L615" s="27">
        <v>1</v>
      </c>
      <c r="M615" s="27">
        <v>0.96360153256704983</v>
      </c>
      <c r="N615" s="31">
        <v>0.85856412212553779</v>
      </c>
      <c r="O615" s="31">
        <v>0.86209069921671344</v>
      </c>
      <c r="P615" s="32">
        <v>11208.14</v>
      </c>
      <c r="Q615" s="32">
        <v>21.471532567049806</v>
      </c>
      <c r="R615" s="32">
        <v>7708.32</v>
      </c>
      <c r="S615" s="32">
        <v>14.766896551724138</v>
      </c>
      <c r="T615" s="33" t="s">
        <v>1195</v>
      </c>
      <c r="U615" s="34" t="s">
        <v>1192</v>
      </c>
    </row>
    <row r="616" spans="1:21">
      <c r="A616" s="35">
        <v>0.98046875</v>
      </c>
      <c r="B616" s="35">
        <v>3.5856573705179286E-2</v>
      </c>
      <c r="C616" s="35">
        <v>9.2961487383798145E-3</v>
      </c>
      <c r="D616" s="35">
        <v>0.96414342629482075</v>
      </c>
      <c r="E616" s="36">
        <v>0.41666666666666669</v>
      </c>
      <c r="F616" s="36">
        <v>81.818181818181813</v>
      </c>
      <c r="G616" s="36">
        <v>9.2033333333333331</v>
      </c>
      <c r="H616" s="37">
        <v>8.5433333333333348</v>
      </c>
      <c r="I616" s="20">
        <v>8.9600000000000009</v>
      </c>
      <c r="J616" s="38">
        <v>0.95349702380952384</v>
      </c>
      <c r="K616" s="20">
        <v>85.714285714285708</v>
      </c>
      <c r="L616" s="35">
        <v>0.95454545454545459</v>
      </c>
      <c r="M616" s="35">
        <v>0.96414342629482075</v>
      </c>
      <c r="N616" s="39">
        <v>0.87752116533864555</v>
      </c>
      <c r="O616" s="39">
        <v>0.86209976496759055</v>
      </c>
      <c r="P616" s="40">
        <v>14620.85</v>
      </c>
      <c r="Q616" s="40">
        <v>19.416799468791503</v>
      </c>
      <c r="R616" s="40">
        <v>9217.8000000000011</v>
      </c>
      <c r="S616" s="40">
        <v>12.241434262948209</v>
      </c>
      <c r="T616" s="41" t="s">
        <v>1191</v>
      </c>
      <c r="U616" s="42" t="s">
        <v>1192</v>
      </c>
    </row>
    <row r="617" spans="1:21">
      <c r="A617" s="27">
        <v>1.1512287334593572</v>
      </c>
      <c r="B617" s="27">
        <v>5.2545155993431854E-2</v>
      </c>
      <c r="C617" s="27">
        <v>1.4778325123152709E-2</v>
      </c>
      <c r="D617" s="27">
        <v>0.9474548440065681</v>
      </c>
      <c r="E617" s="28">
        <v>0.53333333333333333</v>
      </c>
      <c r="F617" s="28">
        <v>58.064516129032256</v>
      </c>
      <c r="G617" s="28">
        <v>10.488333333333333</v>
      </c>
      <c r="H617" s="29">
        <v>8.8711111111111105</v>
      </c>
      <c r="I617" s="19">
        <v>9.4044444444444437</v>
      </c>
      <c r="J617" s="30">
        <v>0.94328922495274103</v>
      </c>
      <c r="K617" s="19">
        <v>56.25</v>
      </c>
      <c r="L617" s="27">
        <v>1.032258064516129</v>
      </c>
      <c r="M617" s="27">
        <v>0.9474548440065681</v>
      </c>
      <c r="N617" s="31">
        <v>0.92255375017360086</v>
      </c>
      <c r="O617" s="31">
        <v>0.86206001909034558</v>
      </c>
      <c r="P617" s="32">
        <v>18344.990000000002</v>
      </c>
      <c r="Q617" s="32">
        <v>30.12313628899836</v>
      </c>
      <c r="R617" s="32">
        <v>12188.469999999998</v>
      </c>
      <c r="S617" s="32">
        <v>20.013908045977008</v>
      </c>
      <c r="T617" s="33" t="s">
        <v>1195</v>
      </c>
      <c r="U617" s="34" t="s">
        <v>1192</v>
      </c>
    </row>
    <row r="618" spans="1:21">
      <c r="A618" s="35">
        <v>1.0205580029368575</v>
      </c>
      <c r="B618" s="35">
        <v>6.7625899280575538E-2</v>
      </c>
      <c r="C618" s="35">
        <v>1.5827338129496403E-2</v>
      </c>
      <c r="D618" s="35">
        <v>0.9323741007194245</v>
      </c>
      <c r="E618" s="36">
        <v>0</v>
      </c>
      <c r="F618" s="36">
        <v>64.285714285714292</v>
      </c>
      <c r="G618" s="36">
        <v>10.811111111111112</v>
      </c>
      <c r="H618" s="37">
        <v>10.782500000000001</v>
      </c>
      <c r="I618" s="20">
        <v>10.782500000000001</v>
      </c>
      <c r="J618" s="38">
        <v>1</v>
      </c>
      <c r="K618" s="20">
        <v>63.157894736842103</v>
      </c>
      <c r="L618" s="35">
        <v>1.017857142857143</v>
      </c>
      <c r="M618" s="35">
        <v>0.9323741007194245</v>
      </c>
      <c r="N618" s="39">
        <v>0.94902363823227154</v>
      </c>
      <c r="O618" s="39">
        <v>0.86190370453974274</v>
      </c>
      <c r="P618" s="40">
        <v>19972.73</v>
      </c>
      <c r="Q618" s="40">
        <v>28.737741007194245</v>
      </c>
      <c r="R618" s="40">
        <v>10446.64</v>
      </c>
      <c r="S618" s="40">
        <v>15.031136690647481</v>
      </c>
      <c r="T618" s="41" t="s">
        <v>1191</v>
      </c>
      <c r="U618" s="42" t="s">
        <v>1192</v>
      </c>
    </row>
    <row r="619" spans="1:21">
      <c r="A619" s="27">
        <v>0.89368421052631575</v>
      </c>
      <c r="B619" s="27">
        <v>4.9469964664310952E-2</v>
      </c>
      <c r="C619" s="27">
        <v>1.6489988221436984E-2</v>
      </c>
      <c r="D619" s="27">
        <v>0.95053003533568903</v>
      </c>
      <c r="E619" s="28">
        <v>1.0666666666666667</v>
      </c>
      <c r="F619" s="28">
        <v>76.59574468085107</v>
      </c>
      <c r="G619" s="28">
        <v>11.084166666666667</v>
      </c>
      <c r="H619" s="29">
        <v>10.808333333333334</v>
      </c>
      <c r="I619" s="19">
        <v>11.875</v>
      </c>
      <c r="J619" s="30">
        <v>0.91017543859649119</v>
      </c>
      <c r="K619" s="19">
        <v>80</v>
      </c>
      <c r="L619" s="27">
        <v>0.95744680851063835</v>
      </c>
      <c r="M619" s="27">
        <v>0.95053003533568903</v>
      </c>
      <c r="N619" s="31">
        <v>0.82833423684012686</v>
      </c>
      <c r="O619" s="31">
        <v>0.86167800522965865</v>
      </c>
      <c r="P619" s="32">
        <v>17594.009999999998</v>
      </c>
      <c r="Q619" s="32">
        <v>20.723215547703177</v>
      </c>
      <c r="R619" s="32">
        <v>10780.830000000002</v>
      </c>
      <c r="S619" s="32">
        <v>12.698268551236751</v>
      </c>
      <c r="T619" s="33" t="s">
        <v>1193</v>
      </c>
      <c r="U619" s="34" t="s">
        <v>1194</v>
      </c>
    </row>
    <row r="620" spans="1:21">
      <c r="A620" s="35">
        <v>0.94481830417227453</v>
      </c>
      <c r="B620" s="35">
        <v>6.8376068376068383E-2</v>
      </c>
      <c r="C620" s="35">
        <v>2.564102564102564E-2</v>
      </c>
      <c r="D620" s="35">
        <v>0.93162393162393164</v>
      </c>
      <c r="E620" s="36">
        <v>0.31666666666666665</v>
      </c>
      <c r="F620" s="36">
        <v>78.260869565217391</v>
      </c>
      <c r="G620" s="36">
        <v>8.9700000000000006</v>
      </c>
      <c r="H620" s="37">
        <v>8.3516666666666666</v>
      </c>
      <c r="I620" s="20">
        <v>8.668333333333333</v>
      </c>
      <c r="J620" s="38">
        <v>0.96346856373774281</v>
      </c>
      <c r="K620" s="20">
        <v>85.714285714285708</v>
      </c>
      <c r="L620" s="35">
        <v>0.91304347826086962</v>
      </c>
      <c r="M620" s="35">
        <v>0.93162393162393164</v>
      </c>
      <c r="N620" s="39">
        <v>0.81953903470668654</v>
      </c>
      <c r="O620" s="39">
        <v>0.86176461242028057</v>
      </c>
      <c r="P620" s="40">
        <v>12529.34</v>
      </c>
      <c r="Q620" s="40">
        <v>17.848062678062679</v>
      </c>
      <c r="R620" s="40">
        <v>8757.2799999999988</v>
      </c>
      <c r="S620" s="40">
        <v>12.474757834757833</v>
      </c>
      <c r="T620" s="41" t="s">
        <v>1191</v>
      </c>
      <c r="U620" s="42" t="s">
        <v>1194</v>
      </c>
    </row>
    <row r="621" spans="1:21">
      <c r="A621" s="27">
        <v>1.0574712643678161</v>
      </c>
      <c r="B621" s="27">
        <v>3.6231884057971016E-2</v>
      </c>
      <c r="C621" s="27">
        <v>6.038647342995169E-3</v>
      </c>
      <c r="D621" s="27">
        <v>0.96376811594202894</v>
      </c>
      <c r="E621" s="28">
        <v>0.56666666666666665</v>
      </c>
      <c r="F621" s="28">
        <v>76.59574468085107</v>
      </c>
      <c r="G621" s="28">
        <v>10.81</v>
      </c>
      <c r="H621" s="29">
        <v>9.2208333333333332</v>
      </c>
      <c r="I621" s="19">
        <v>9.7874999999999996</v>
      </c>
      <c r="J621" s="30">
        <v>0.94210302256279266</v>
      </c>
      <c r="K621" s="19">
        <v>80</v>
      </c>
      <c r="L621" s="27">
        <v>0.95744680851063835</v>
      </c>
      <c r="M621" s="27">
        <v>0.96376811594202894</v>
      </c>
      <c r="N621" s="31">
        <v>0.86933188252209581</v>
      </c>
      <c r="O621" s="31">
        <v>0.86187457486224306</v>
      </c>
      <c r="P621" s="32">
        <v>17766.22</v>
      </c>
      <c r="Q621" s="32">
        <v>21.456787439613528</v>
      </c>
      <c r="R621" s="32">
        <v>9810.3099999999977</v>
      </c>
      <c r="S621" s="32">
        <v>11.848200483091784</v>
      </c>
      <c r="T621" s="33" t="s">
        <v>1195</v>
      </c>
      <c r="U621" s="34" t="s">
        <v>1192</v>
      </c>
    </row>
    <row r="622" spans="1:21">
      <c r="A622" s="35">
        <v>1.004158004158004</v>
      </c>
      <c r="B622" s="35">
        <v>8.7991718426501039E-2</v>
      </c>
      <c r="C622" s="35">
        <v>2.1739130434782608E-2</v>
      </c>
      <c r="D622" s="35">
        <v>0.912008281573499</v>
      </c>
      <c r="E622" s="36">
        <v>0</v>
      </c>
      <c r="F622" s="36">
        <v>85.714285714285708</v>
      </c>
      <c r="G622" s="36">
        <v>11.27</v>
      </c>
      <c r="H622" s="37">
        <v>11.223333333333333</v>
      </c>
      <c r="I622" s="20">
        <v>11.223333333333333</v>
      </c>
      <c r="J622" s="38">
        <v>1</v>
      </c>
      <c r="K622" s="20">
        <v>85.714285714285708</v>
      </c>
      <c r="L622" s="35">
        <v>1</v>
      </c>
      <c r="M622" s="35">
        <v>0.912008281573499</v>
      </c>
      <c r="N622" s="39">
        <v>0.912008281573499</v>
      </c>
      <c r="O622" s="39">
        <v>0.86185510408506338</v>
      </c>
      <c r="P622" s="40">
        <v>17142.849999999999</v>
      </c>
      <c r="Q622" s="40">
        <v>17.746221532091095</v>
      </c>
      <c r="R622" s="40">
        <v>10232.390000000003</v>
      </c>
      <c r="S622" s="40">
        <v>10.592536231884061</v>
      </c>
      <c r="T622" s="41" t="s">
        <v>1191</v>
      </c>
      <c r="U622" s="42" t="s">
        <v>1192</v>
      </c>
    </row>
    <row r="623" spans="1:21">
      <c r="A623" s="27">
        <v>0.82116788321167888</v>
      </c>
      <c r="B623" s="27">
        <v>5.1111111111111114E-2</v>
      </c>
      <c r="C623" s="27">
        <v>1.1111111111111112E-2</v>
      </c>
      <c r="D623" s="27">
        <v>0.94888888888888889</v>
      </c>
      <c r="E623" s="28">
        <v>0.46666666666666667</v>
      </c>
      <c r="F623" s="28">
        <v>57.142857142857146</v>
      </c>
      <c r="G623" s="28">
        <v>7.875</v>
      </c>
      <c r="H623" s="29">
        <v>8.2099999999999991</v>
      </c>
      <c r="I623" s="19">
        <v>8.6766666666666659</v>
      </c>
      <c r="J623" s="30">
        <v>0.94621590472531691</v>
      </c>
      <c r="K623" s="19">
        <v>63.157894736842103</v>
      </c>
      <c r="L623" s="27">
        <v>0.90476190476190488</v>
      </c>
      <c r="M623" s="27">
        <v>0.94888888888888889</v>
      </c>
      <c r="N623" s="31">
        <v>0.81234387672343888</v>
      </c>
      <c r="O623" s="31">
        <v>0.86172381304451773</v>
      </c>
      <c r="P623" s="32">
        <v>11995.28</v>
      </c>
      <c r="Q623" s="32">
        <v>26.656177777777778</v>
      </c>
      <c r="R623" s="32">
        <v>8066.1</v>
      </c>
      <c r="S623" s="32">
        <v>17.924666666666667</v>
      </c>
      <c r="T623" s="33" t="s">
        <v>1191</v>
      </c>
      <c r="U623" s="34" t="s">
        <v>1194</v>
      </c>
    </row>
    <row r="624" spans="1:21">
      <c r="A624" s="35">
        <v>1.085139318885449</v>
      </c>
      <c r="B624" s="35">
        <v>5.8487874465049931E-2</v>
      </c>
      <c r="C624" s="35">
        <v>2.1398002853067047E-2</v>
      </c>
      <c r="D624" s="35">
        <v>0.94151212553495012</v>
      </c>
      <c r="E624" s="36">
        <v>0</v>
      </c>
      <c r="F624" s="36">
        <v>59.016393442622949</v>
      </c>
      <c r="G624" s="36">
        <v>11.878055555555555</v>
      </c>
      <c r="H624" s="37">
        <v>11.484444444444444</v>
      </c>
      <c r="I624" s="20">
        <v>11.484444444444444</v>
      </c>
      <c r="J624" s="38">
        <v>1</v>
      </c>
      <c r="K624" s="20">
        <v>56.25</v>
      </c>
      <c r="L624" s="35">
        <v>1.0491803278688525</v>
      </c>
      <c r="M624" s="35">
        <v>0.94151212553495012</v>
      </c>
      <c r="N624" s="39">
        <v>0.98781600056125918</v>
      </c>
      <c r="O624" s="39">
        <v>0.86185341917659397</v>
      </c>
      <c r="P624" s="40">
        <v>21955.77</v>
      </c>
      <c r="Q624" s="40">
        <v>31.320641940085594</v>
      </c>
      <c r="R624" s="40">
        <v>13312.810000000001</v>
      </c>
      <c r="S624" s="40">
        <v>18.991169757489303</v>
      </c>
      <c r="T624" s="41" t="s">
        <v>1195</v>
      </c>
      <c r="U624" s="42" t="s">
        <v>1192</v>
      </c>
    </row>
    <row r="625" spans="1:21">
      <c r="A625" s="27">
        <v>0.87697516930022579</v>
      </c>
      <c r="B625" s="27">
        <v>6.5637065637065631E-2</v>
      </c>
      <c r="C625" s="27">
        <v>1.4157014157014158E-2</v>
      </c>
      <c r="D625" s="27">
        <v>0.93436293436293438</v>
      </c>
      <c r="E625" s="28">
        <v>0.6166666666666667</v>
      </c>
      <c r="F625" s="28">
        <v>85.714285714285708</v>
      </c>
      <c r="G625" s="28">
        <v>9.0649999999999995</v>
      </c>
      <c r="H625" s="29">
        <v>9.7199999999999989</v>
      </c>
      <c r="I625" s="19">
        <v>10.336666666666666</v>
      </c>
      <c r="J625" s="30">
        <v>0.94034182521767162</v>
      </c>
      <c r="K625" s="19">
        <v>85.714285714285708</v>
      </c>
      <c r="L625" s="27">
        <v>1</v>
      </c>
      <c r="M625" s="27">
        <v>0.93436293436293438</v>
      </c>
      <c r="N625" s="31">
        <v>0.87862054711458126</v>
      </c>
      <c r="O625" s="31">
        <v>0.86152193869926608</v>
      </c>
      <c r="P625" s="32">
        <v>14317.72</v>
      </c>
      <c r="Q625" s="32">
        <v>18.426924066924066</v>
      </c>
      <c r="R625" s="32">
        <v>8360.3600000000024</v>
      </c>
      <c r="S625" s="32">
        <v>10.759794079794084</v>
      </c>
      <c r="T625" s="33" t="s">
        <v>1193</v>
      </c>
      <c r="U625" s="34" t="s">
        <v>1192</v>
      </c>
    </row>
    <row r="626" spans="1:21">
      <c r="A626" s="35">
        <v>0.84146341463414631</v>
      </c>
      <c r="B626" s="35">
        <v>5.6360708534621579E-2</v>
      </c>
      <c r="C626" s="35">
        <v>2.2544283413848631E-2</v>
      </c>
      <c r="D626" s="35">
        <v>0.94363929146537839</v>
      </c>
      <c r="E626" s="36">
        <v>0.6166666666666667</v>
      </c>
      <c r="F626" s="36">
        <v>81.818181818181813</v>
      </c>
      <c r="G626" s="36">
        <v>7.59</v>
      </c>
      <c r="H626" s="37">
        <v>7.9933333333333323</v>
      </c>
      <c r="I626" s="20">
        <v>8.61</v>
      </c>
      <c r="J626" s="38">
        <v>0.92837785520712346</v>
      </c>
      <c r="K626" s="20">
        <v>85.714285714285708</v>
      </c>
      <c r="L626" s="35">
        <v>0.95454545454545459</v>
      </c>
      <c r="M626" s="35">
        <v>0.94363929146537839</v>
      </c>
      <c r="N626" s="39">
        <v>0.83623319324980694</v>
      </c>
      <c r="O626" s="39">
        <v>0.86147682363748412</v>
      </c>
      <c r="P626" s="40">
        <v>11144.28</v>
      </c>
      <c r="Q626" s="40">
        <v>17.945700483091787</v>
      </c>
      <c r="R626" s="40">
        <v>8100.83</v>
      </c>
      <c r="S626" s="40">
        <v>13.044814814814815</v>
      </c>
      <c r="T626" s="41" t="s">
        <v>1195</v>
      </c>
      <c r="U626" s="42" t="s">
        <v>1194</v>
      </c>
    </row>
    <row r="627" spans="1:21">
      <c r="A627" s="27">
        <v>1.0072164948453608</v>
      </c>
      <c r="B627" s="27">
        <v>5.1177072671443197E-2</v>
      </c>
      <c r="C627" s="27">
        <v>1.3306038894575231E-2</v>
      </c>
      <c r="D627" s="27">
        <v>0.94882292732855678</v>
      </c>
      <c r="E627" s="28">
        <v>0.6166666666666667</v>
      </c>
      <c r="F627" s="28">
        <v>87.804878048780495</v>
      </c>
      <c r="G627" s="28">
        <v>11.126944444444444</v>
      </c>
      <c r="H627" s="29">
        <v>10.7</v>
      </c>
      <c r="I627" s="19">
        <v>11.316666666666666</v>
      </c>
      <c r="J627" s="30">
        <v>0.94550810014727538</v>
      </c>
      <c r="K627" s="19">
        <v>85.714285714285708</v>
      </c>
      <c r="L627" s="27">
        <v>1.0243902439024393</v>
      </c>
      <c r="M627" s="27">
        <v>0.94882292732855678</v>
      </c>
      <c r="N627" s="31">
        <v>0.91900073323349296</v>
      </c>
      <c r="O627" s="31">
        <v>0.86154360572845679</v>
      </c>
      <c r="P627" s="32">
        <v>17048.37</v>
      </c>
      <c r="Q627" s="32">
        <v>17.449713408393038</v>
      </c>
      <c r="R627" s="32">
        <v>11763.73</v>
      </c>
      <c r="S627" s="32">
        <v>12.040665301944728</v>
      </c>
      <c r="T627" s="33" t="s">
        <v>1195</v>
      </c>
      <c r="U627" s="34" t="s">
        <v>1192</v>
      </c>
    </row>
    <row r="628" spans="1:21">
      <c r="A628" s="35">
        <v>1.025609756097561</v>
      </c>
      <c r="B628" s="35">
        <v>6.8965517241379309E-2</v>
      </c>
      <c r="C628" s="35">
        <v>2.4970273483947682E-2</v>
      </c>
      <c r="D628" s="35">
        <v>0.93103448275862066</v>
      </c>
      <c r="E628" s="36">
        <v>0.51666666666666672</v>
      </c>
      <c r="F628" s="36">
        <v>83.720930232558146</v>
      </c>
      <c r="G628" s="36">
        <v>10.045277777777779</v>
      </c>
      <c r="H628" s="37">
        <v>9.0499999999999989</v>
      </c>
      <c r="I628" s="20">
        <v>9.5666666666666664</v>
      </c>
      <c r="J628" s="38">
        <v>0.94599303135888491</v>
      </c>
      <c r="K628" s="20">
        <v>85.714285714285708</v>
      </c>
      <c r="L628" s="35">
        <v>0.97674418604651181</v>
      </c>
      <c r="M628" s="35">
        <v>0.93103448275862066</v>
      </c>
      <c r="N628" s="39">
        <v>0.86026952490856112</v>
      </c>
      <c r="O628" s="39">
        <v>0.86139119955470334</v>
      </c>
      <c r="P628" s="40">
        <v>16045.97</v>
      </c>
      <c r="Q628" s="40">
        <v>19.079631391200952</v>
      </c>
      <c r="R628" s="40">
        <v>9292.5399999999991</v>
      </c>
      <c r="S628" s="40">
        <v>11.049393579072532</v>
      </c>
      <c r="T628" s="41" t="s">
        <v>1193</v>
      </c>
      <c r="U628" s="42" t="s">
        <v>1192</v>
      </c>
    </row>
    <row r="629" spans="1:21">
      <c r="A629" s="27">
        <v>0.99786096256684487</v>
      </c>
      <c r="B629" s="27">
        <v>3.5369774919614148E-2</v>
      </c>
      <c r="C629" s="27">
        <v>1.1789924973204717E-2</v>
      </c>
      <c r="D629" s="27">
        <v>0.96463022508038587</v>
      </c>
      <c r="E629" s="28">
        <v>0.13333333333333333</v>
      </c>
      <c r="F629" s="28">
        <v>87.804878048780495</v>
      </c>
      <c r="G629" s="28">
        <v>10.625833333333333</v>
      </c>
      <c r="H629" s="29">
        <v>10.775</v>
      </c>
      <c r="I629" s="19">
        <v>10.908333333333333</v>
      </c>
      <c r="J629" s="30">
        <v>0.98777692895339964</v>
      </c>
      <c r="K629" s="19">
        <v>85.714285714285708</v>
      </c>
      <c r="L629" s="27">
        <v>1.0243902439024393</v>
      </c>
      <c r="M629" s="27">
        <v>0.96463022508038587</v>
      </c>
      <c r="N629" s="31">
        <v>0.97607946865444584</v>
      </c>
      <c r="O629" s="31">
        <v>0.86139418273195367</v>
      </c>
      <c r="P629" s="32">
        <v>18086.88</v>
      </c>
      <c r="Q629" s="32">
        <v>19.385723472668811</v>
      </c>
      <c r="R629" s="32">
        <v>11380.8</v>
      </c>
      <c r="S629" s="32">
        <v>12.198070739549838</v>
      </c>
      <c r="T629" s="33" t="s">
        <v>1191</v>
      </c>
      <c r="U629" s="34" t="s">
        <v>1192</v>
      </c>
    </row>
    <row r="630" spans="1:21">
      <c r="A630" s="35">
        <v>0.9914841849148418</v>
      </c>
      <c r="B630" s="35">
        <v>4.0490797546012272E-2</v>
      </c>
      <c r="C630" s="35">
        <v>1.4723926380368098E-2</v>
      </c>
      <c r="D630" s="35">
        <v>0.95950920245398774</v>
      </c>
      <c r="E630" s="36">
        <v>0</v>
      </c>
      <c r="F630" s="36">
        <v>75</v>
      </c>
      <c r="G630" s="36">
        <v>10.866666666666667</v>
      </c>
      <c r="H630" s="37">
        <v>10.275</v>
      </c>
      <c r="I630" s="20">
        <v>10.275</v>
      </c>
      <c r="J630" s="38">
        <v>1</v>
      </c>
      <c r="K630" s="20">
        <v>80</v>
      </c>
      <c r="L630" s="35">
        <v>0.9375</v>
      </c>
      <c r="M630" s="35">
        <v>0.95950920245398774</v>
      </c>
      <c r="N630" s="39">
        <v>0.89953987730061347</v>
      </c>
      <c r="O630" s="39">
        <v>0.86108835530282724</v>
      </c>
      <c r="P630" s="40">
        <v>16870.7</v>
      </c>
      <c r="Q630" s="40">
        <v>20.700245398773006</v>
      </c>
      <c r="R630" s="40">
        <v>9766.5400000000009</v>
      </c>
      <c r="S630" s="40">
        <v>11.983484662576688</v>
      </c>
      <c r="T630" s="41" t="s">
        <v>1195</v>
      </c>
      <c r="U630" s="42" t="s">
        <v>1192</v>
      </c>
    </row>
    <row r="631" spans="1:21">
      <c r="A631" s="27">
        <v>0.90056285178236395</v>
      </c>
      <c r="B631" s="27">
        <v>9.166666666666666E-2</v>
      </c>
      <c r="C631" s="27">
        <v>2.9166666666666667E-2</v>
      </c>
      <c r="D631" s="27">
        <v>0.90833333333333333</v>
      </c>
      <c r="E631" s="28">
        <v>0.36666666666666664</v>
      </c>
      <c r="F631" s="28">
        <v>59.016393442622949</v>
      </c>
      <c r="G631" s="28">
        <v>8.1333333333333329</v>
      </c>
      <c r="H631" s="29">
        <v>8.0724999999999998</v>
      </c>
      <c r="I631" s="19">
        <v>8.4391666666666669</v>
      </c>
      <c r="J631" s="30">
        <v>0.95655179223857012</v>
      </c>
      <c r="K631" s="19">
        <v>63.157894736842103</v>
      </c>
      <c r="L631" s="27">
        <v>0.93442622950819676</v>
      </c>
      <c r="M631" s="27">
        <v>0.90833333333333333</v>
      </c>
      <c r="N631" s="31">
        <v>0.8118929351336388</v>
      </c>
      <c r="O631" s="31">
        <v>0.86098554374668335</v>
      </c>
      <c r="P631" s="32">
        <v>12623.71</v>
      </c>
      <c r="Q631" s="32">
        <v>26.299395833333332</v>
      </c>
      <c r="R631" s="32">
        <v>7853.760000000002</v>
      </c>
      <c r="S631" s="32">
        <v>16.362000000000005</v>
      </c>
      <c r="T631" s="33" t="s">
        <v>1191</v>
      </c>
      <c r="U631" s="34" t="s">
        <v>1194</v>
      </c>
    </row>
    <row r="632" spans="1:21">
      <c r="A632" s="35">
        <v>0.89033457249070636</v>
      </c>
      <c r="B632" s="35">
        <v>6.471816283924843E-2</v>
      </c>
      <c r="C632" s="35">
        <v>1.2526096033402923E-2</v>
      </c>
      <c r="D632" s="35">
        <v>0.93528183716075153</v>
      </c>
      <c r="E632" s="36">
        <v>0.41666666666666669</v>
      </c>
      <c r="F632" s="36">
        <v>60</v>
      </c>
      <c r="G632" s="36">
        <v>7.9833333333333334</v>
      </c>
      <c r="H632" s="37">
        <v>8.1016666666666666</v>
      </c>
      <c r="I632" s="20">
        <v>8.5183333333333326</v>
      </c>
      <c r="J632" s="38">
        <v>0.95108589317159076</v>
      </c>
      <c r="K632" s="20">
        <v>63.157894736842103</v>
      </c>
      <c r="L632" s="35">
        <v>0.95000000000000007</v>
      </c>
      <c r="M632" s="35">
        <v>0.93528183716075153</v>
      </c>
      <c r="N632" s="39">
        <v>0.84505669339003975</v>
      </c>
      <c r="O632" s="39">
        <v>0.86111715931937238</v>
      </c>
      <c r="P632" s="40">
        <v>12420.41</v>
      </c>
      <c r="Q632" s="40">
        <v>25.929874739039665</v>
      </c>
      <c r="R632" s="40">
        <v>7968.1100000000006</v>
      </c>
      <c r="S632" s="40">
        <v>16.634885177453029</v>
      </c>
      <c r="T632" s="41" t="s">
        <v>1193</v>
      </c>
      <c r="U632" s="42" t="s">
        <v>1194</v>
      </c>
    </row>
    <row r="633" spans="1:21">
      <c r="A633" s="27">
        <v>0.99644128113879005</v>
      </c>
      <c r="B633" s="27">
        <v>5.5357142857142855E-2</v>
      </c>
      <c r="C633" s="27">
        <v>1.9642857142857142E-2</v>
      </c>
      <c r="D633" s="27">
        <v>0.94464285714285712</v>
      </c>
      <c r="E633" s="28">
        <v>0.28333333333333333</v>
      </c>
      <c r="F633" s="28">
        <v>52.941176470588232</v>
      </c>
      <c r="G633" s="28">
        <v>10.577777777777778</v>
      </c>
      <c r="H633" s="29">
        <v>9.7077777777777783</v>
      </c>
      <c r="I633" s="19">
        <v>9.9911111111111115</v>
      </c>
      <c r="J633" s="30">
        <v>0.97164145907473309</v>
      </c>
      <c r="K633" s="19">
        <v>56.25</v>
      </c>
      <c r="L633" s="27">
        <v>0.94117647058823528</v>
      </c>
      <c r="M633" s="27">
        <v>0.94464285714285712</v>
      </c>
      <c r="N633" s="31">
        <v>0.8638627426059392</v>
      </c>
      <c r="O633" s="31">
        <v>0.86116033261488145</v>
      </c>
      <c r="P633" s="32">
        <v>16926.98</v>
      </c>
      <c r="Q633" s="32">
        <v>30.226749999999999</v>
      </c>
      <c r="R633" s="32">
        <v>9999.9599999999991</v>
      </c>
      <c r="S633" s="32">
        <v>17.857071428571427</v>
      </c>
      <c r="T633" s="33" t="s">
        <v>1191</v>
      </c>
      <c r="U633" s="34" t="s">
        <v>1192</v>
      </c>
    </row>
    <row r="634" spans="1:21">
      <c r="A634" s="35">
        <v>1.0013003901170352</v>
      </c>
      <c r="B634" s="35">
        <v>4.5454545454545456E-2</v>
      </c>
      <c r="C634" s="35">
        <v>1.4285714285714285E-2</v>
      </c>
      <c r="D634" s="35">
        <v>0.95454545454545459</v>
      </c>
      <c r="E634" s="36">
        <v>0.26666666666666666</v>
      </c>
      <c r="F634" s="36">
        <v>78.260869565217391</v>
      </c>
      <c r="G634" s="36">
        <v>9.8388888888888886</v>
      </c>
      <c r="H634" s="37">
        <v>9.3458333333333332</v>
      </c>
      <c r="I634" s="20">
        <v>9.6125000000000007</v>
      </c>
      <c r="J634" s="38">
        <v>0.97225834416991752</v>
      </c>
      <c r="K634" s="20">
        <v>80</v>
      </c>
      <c r="L634" s="35">
        <v>0.97826086956521741</v>
      </c>
      <c r="M634" s="35">
        <v>0.95454545454545459</v>
      </c>
      <c r="N634" s="39">
        <v>0.90788946170017015</v>
      </c>
      <c r="O634" s="39">
        <v>0.86115304849091634</v>
      </c>
      <c r="P634" s="40">
        <v>15303.14</v>
      </c>
      <c r="Q634" s="40">
        <v>19.874207792207791</v>
      </c>
      <c r="R634" s="40">
        <v>10208.029999999999</v>
      </c>
      <c r="S634" s="40">
        <v>13.257181818181817</v>
      </c>
      <c r="T634" s="41" t="s">
        <v>1195</v>
      </c>
      <c r="U634" s="42" t="s">
        <v>1192</v>
      </c>
    </row>
    <row r="635" spans="1:21">
      <c r="A635" s="27">
        <v>0.84960000000000002</v>
      </c>
      <c r="B635" s="27">
        <v>5.6497175141242938E-2</v>
      </c>
      <c r="C635" s="27">
        <v>2.0715630885122412E-2</v>
      </c>
      <c r="D635" s="27">
        <v>0.94350282485875703</v>
      </c>
      <c r="E635" s="28">
        <v>0.56666666666666665</v>
      </c>
      <c r="F635" s="28">
        <v>60</v>
      </c>
      <c r="G635" s="28">
        <v>8.85</v>
      </c>
      <c r="H635" s="29">
        <v>9.3291666666666675</v>
      </c>
      <c r="I635" s="19">
        <v>9.8958333333333339</v>
      </c>
      <c r="J635" s="30">
        <v>0.94273684210526321</v>
      </c>
      <c r="K635" s="19">
        <v>63.157894736842103</v>
      </c>
      <c r="L635" s="27">
        <v>0.95000000000000007</v>
      </c>
      <c r="M635" s="27">
        <v>0.94350282485875703</v>
      </c>
      <c r="N635" s="31">
        <v>0.84500112994350285</v>
      </c>
      <c r="O635" s="31">
        <v>0.86102673386062101</v>
      </c>
      <c r="P635" s="32">
        <v>14090.68</v>
      </c>
      <c r="Q635" s="32">
        <v>26.53612052730697</v>
      </c>
      <c r="R635" s="32">
        <v>9035.880000000001</v>
      </c>
      <c r="S635" s="32">
        <v>17.01672316384181</v>
      </c>
      <c r="T635" s="33" t="s">
        <v>1193</v>
      </c>
      <c r="U635" s="34" t="s">
        <v>1194</v>
      </c>
    </row>
    <row r="636" spans="1:21">
      <c r="A636" s="35">
        <v>0.89939637826961771</v>
      </c>
      <c r="B636" s="35">
        <v>6.0402684563758392E-2</v>
      </c>
      <c r="C636" s="35">
        <v>2.4608501118568233E-2</v>
      </c>
      <c r="D636" s="35">
        <v>0.93959731543624159</v>
      </c>
      <c r="E636" s="36">
        <v>0.78333333333333333</v>
      </c>
      <c r="F636" s="36">
        <v>52.173913043478258</v>
      </c>
      <c r="G636" s="36">
        <v>8.5675000000000008</v>
      </c>
      <c r="H636" s="37">
        <v>8.0522222222222215</v>
      </c>
      <c r="I636" s="20">
        <v>8.8355555555555547</v>
      </c>
      <c r="J636" s="38">
        <v>0.91134305835010065</v>
      </c>
      <c r="K636" s="20">
        <v>56.25</v>
      </c>
      <c r="L636" s="35">
        <v>0.92753623188405787</v>
      </c>
      <c r="M636" s="35">
        <v>0.93959731543624159</v>
      </c>
      <c r="N636" s="39">
        <v>0.79424509316378766</v>
      </c>
      <c r="O636" s="39">
        <v>0.86107016368153455</v>
      </c>
      <c r="P636" s="40">
        <v>14244.92</v>
      </c>
      <c r="Q636" s="40">
        <v>31.867829977628634</v>
      </c>
      <c r="R636" s="40">
        <v>7657.2899999999991</v>
      </c>
      <c r="S636" s="40">
        <v>17.130402684563755</v>
      </c>
      <c r="T636" s="41" t="s">
        <v>1195</v>
      </c>
      <c r="U636" s="42" t="s">
        <v>1194</v>
      </c>
    </row>
    <row r="637" spans="1:21">
      <c r="A637" s="27">
        <v>0.95157894736842108</v>
      </c>
      <c r="B637" s="27">
        <v>7.7433628318584066E-2</v>
      </c>
      <c r="C637" s="27">
        <v>1.9911504424778761E-2</v>
      </c>
      <c r="D637" s="27">
        <v>0.92256637168141598</v>
      </c>
      <c r="E637" s="28">
        <v>0.5</v>
      </c>
      <c r="F637" s="28">
        <v>78.260869565217391</v>
      </c>
      <c r="G637" s="28">
        <v>11.551111111111112</v>
      </c>
      <c r="H637" s="29">
        <v>11.375</v>
      </c>
      <c r="I637" s="19">
        <v>11.875</v>
      </c>
      <c r="J637" s="30">
        <v>0.95789473684210524</v>
      </c>
      <c r="K637" s="19">
        <v>80</v>
      </c>
      <c r="L637" s="27">
        <v>0.97826086956521741</v>
      </c>
      <c r="M637" s="27">
        <v>0.92256637168141598</v>
      </c>
      <c r="N637" s="31">
        <v>0.8645101354772079</v>
      </c>
      <c r="O637" s="31">
        <v>0.86125175354707184</v>
      </c>
      <c r="P637" s="32">
        <v>19375.830000000002</v>
      </c>
      <c r="Q637" s="32">
        <v>21.433440265486727</v>
      </c>
      <c r="R637" s="32">
        <v>10203.419999999998</v>
      </c>
      <c r="S637" s="32">
        <v>11.28696902654867</v>
      </c>
      <c r="T637" s="33" t="s">
        <v>1191</v>
      </c>
      <c r="U637" s="34" t="s">
        <v>1192</v>
      </c>
    </row>
    <row r="638" spans="1:21">
      <c r="A638" s="35">
        <v>0.98908296943231444</v>
      </c>
      <c r="B638" s="35">
        <v>6.9536423841059597E-2</v>
      </c>
      <c r="C638" s="35">
        <v>2.6490066225165563E-2</v>
      </c>
      <c r="D638" s="35">
        <v>0.93046357615894038</v>
      </c>
      <c r="E638" s="36">
        <v>0.46666666666666667</v>
      </c>
      <c r="F638" s="36">
        <v>78.260869565217391</v>
      </c>
      <c r="G638" s="36">
        <v>11.576666666666666</v>
      </c>
      <c r="H638" s="37">
        <v>10.983333333333333</v>
      </c>
      <c r="I638" s="20">
        <v>11.45</v>
      </c>
      <c r="J638" s="38">
        <v>0.95924308588064044</v>
      </c>
      <c r="K638" s="20">
        <v>80</v>
      </c>
      <c r="L638" s="35">
        <v>0.97826086956521741</v>
      </c>
      <c r="M638" s="35">
        <v>0.93046357615894038</v>
      </c>
      <c r="N638" s="39">
        <v>0.87313769226610261</v>
      </c>
      <c r="O638" s="39">
        <v>0.861242875122194</v>
      </c>
      <c r="P638" s="40">
        <v>17969.18</v>
      </c>
      <c r="Q638" s="40">
        <v>19.833532008830023</v>
      </c>
      <c r="R638" s="40">
        <v>11860.11</v>
      </c>
      <c r="S638" s="40">
        <v>13.090629139072849</v>
      </c>
      <c r="T638" s="41" t="s">
        <v>1195</v>
      </c>
      <c r="U638" s="42" t="s">
        <v>1192</v>
      </c>
    </row>
    <row r="639" spans="1:21">
      <c r="A639" s="27">
        <v>1.0982961992136304</v>
      </c>
      <c r="B639" s="27">
        <v>4.77326968973747E-2</v>
      </c>
      <c r="C639" s="27">
        <v>1.4319809069212411E-2</v>
      </c>
      <c r="D639" s="27">
        <v>0.95226730310262531</v>
      </c>
      <c r="E639" s="28">
        <v>0.28333333333333333</v>
      </c>
      <c r="F639" s="28">
        <v>67.924528301886795</v>
      </c>
      <c r="G639" s="28">
        <v>12.337222222222222</v>
      </c>
      <c r="H639" s="29">
        <v>10.101944444444445</v>
      </c>
      <c r="I639" s="19">
        <v>10.385277777777778</v>
      </c>
      <c r="J639" s="30">
        <v>0.97271778960601285</v>
      </c>
      <c r="K639" s="19">
        <v>73.469387755102048</v>
      </c>
      <c r="L639" s="27">
        <v>0.92452830188679236</v>
      </c>
      <c r="M639" s="27">
        <v>0.95226730310262531</v>
      </c>
      <c r="N639" s="31">
        <v>0.85637886723047485</v>
      </c>
      <c r="O639" s="31">
        <v>0.86121037562180092</v>
      </c>
      <c r="P639" s="32">
        <v>18934.87</v>
      </c>
      <c r="Q639" s="32">
        <v>22.595310262529832</v>
      </c>
      <c r="R639" s="32">
        <v>11747.91</v>
      </c>
      <c r="S639" s="32">
        <v>14.01898568019093</v>
      </c>
      <c r="T639" s="33" t="s">
        <v>1191</v>
      </c>
      <c r="U639" s="34" t="s">
        <v>1192</v>
      </c>
    </row>
    <row r="640" spans="1:21">
      <c r="A640" s="35">
        <v>0.98812351543942989</v>
      </c>
      <c r="B640" s="35">
        <v>6.129807692307692E-2</v>
      </c>
      <c r="C640" s="35">
        <v>1.3221153846153846E-2</v>
      </c>
      <c r="D640" s="35">
        <v>0.93870192307692313</v>
      </c>
      <c r="E640" s="36">
        <v>0.5</v>
      </c>
      <c r="F640" s="36">
        <v>87.804878048780495</v>
      </c>
      <c r="G640" s="36">
        <v>9.4755555555555553</v>
      </c>
      <c r="H640" s="37">
        <v>9.3233333333333341</v>
      </c>
      <c r="I640" s="20">
        <v>9.8233333333333341</v>
      </c>
      <c r="J640" s="38">
        <v>0.9491007804546997</v>
      </c>
      <c r="K640" s="20">
        <v>85.714285714285708</v>
      </c>
      <c r="L640" s="35">
        <v>1.0243902439024393</v>
      </c>
      <c r="M640" s="35">
        <v>0.93870192307692313</v>
      </c>
      <c r="N640" s="39">
        <v>0.91265255043606563</v>
      </c>
      <c r="O640" s="39">
        <v>0.86122361263109215</v>
      </c>
      <c r="P640" s="40">
        <v>15957.1</v>
      </c>
      <c r="Q640" s="40">
        <v>19.179206730769231</v>
      </c>
      <c r="R640" s="40">
        <v>8967.0399999999991</v>
      </c>
      <c r="S640" s="40">
        <v>10.777692307692307</v>
      </c>
      <c r="T640" s="41" t="s">
        <v>1195</v>
      </c>
      <c r="U640" s="42" t="s">
        <v>1192</v>
      </c>
    </row>
    <row r="641" spans="1:21">
      <c r="A641" s="27">
        <v>0.90012180267965891</v>
      </c>
      <c r="B641" s="27">
        <v>6.9012178619756434E-2</v>
      </c>
      <c r="C641" s="27">
        <v>2.4357239512855209E-2</v>
      </c>
      <c r="D641" s="27">
        <v>0.93098782138024361</v>
      </c>
      <c r="E641" s="28">
        <v>0.71666666666666667</v>
      </c>
      <c r="F641" s="28">
        <v>87.804878048780495</v>
      </c>
      <c r="G641" s="28">
        <v>8.4163888888888891</v>
      </c>
      <c r="H641" s="29">
        <v>8.8616666666666664</v>
      </c>
      <c r="I641" s="19">
        <v>9.5783333333333331</v>
      </c>
      <c r="J641" s="30">
        <v>0.92517835392378633</v>
      </c>
      <c r="K641" s="19">
        <v>85.714285714285708</v>
      </c>
      <c r="L641" s="27">
        <v>1.0243902439024393</v>
      </c>
      <c r="M641" s="27">
        <v>0.93098782138024361</v>
      </c>
      <c r="N641" s="31">
        <v>0.88233782352492618</v>
      </c>
      <c r="O641" s="31">
        <v>0.86108232434041909</v>
      </c>
      <c r="P641" s="32">
        <v>14477.72</v>
      </c>
      <c r="Q641" s="32">
        <v>19.590960757780785</v>
      </c>
      <c r="R641" s="32">
        <v>8011.6800000000021</v>
      </c>
      <c r="S641" s="32">
        <v>10.841244925575104</v>
      </c>
      <c r="T641" s="33" t="s">
        <v>1193</v>
      </c>
      <c r="U641" s="34" t="s">
        <v>1192</v>
      </c>
    </row>
    <row r="642" spans="1:21">
      <c r="A642" s="35">
        <v>1.0361757105943152</v>
      </c>
      <c r="B642" s="35">
        <v>3.8653366583541147E-2</v>
      </c>
      <c r="C642" s="35">
        <v>9.9750623441396506E-3</v>
      </c>
      <c r="D642" s="35">
        <v>0.96134663341645887</v>
      </c>
      <c r="E642" s="36">
        <v>0</v>
      </c>
      <c r="F642" s="36">
        <v>80</v>
      </c>
      <c r="G642" s="36">
        <v>10.025</v>
      </c>
      <c r="H642" s="37">
        <v>9.0299999999999994</v>
      </c>
      <c r="I642" s="20">
        <v>9.0299999999999994</v>
      </c>
      <c r="J642" s="38">
        <v>1</v>
      </c>
      <c r="K642" s="20">
        <v>85.714285714285708</v>
      </c>
      <c r="L642" s="35">
        <v>0.93333333333333335</v>
      </c>
      <c r="M642" s="35">
        <v>0.96134663341645887</v>
      </c>
      <c r="N642" s="39">
        <v>0.89725685785536158</v>
      </c>
      <c r="O642" s="39">
        <v>0.86102376924624668</v>
      </c>
      <c r="P642" s="40">
        <v>15245.19</v>
      </c>
      <c r="Q642" s="40">
        <v>19.008965087281798</v>
      </c>
      <c r="R642" s="40">
        <v>10108.300000000001</v>
      </c>
      <c r="S642" s="40">
        <v>12.603865336658355</v>
      </c>
      <c r="T642" s="41" t="s">
        <v>1195</v>
      </c>
      <c r="U642" s="42" t="s">
        <v>1192</v>
      </c>
    </row>
    <row r="643" spans="1:21">
      <c r="A643" s="27">
        <v>0.98837209302325579</v>
      </c>
      <c r="B643" s="27">
        <v>3.9705882352941174E-2</v>
      </c>
      <c r="C643" s="27">
        <v>1.1764705882352941E-2</v>
      </c>
      <c r="D643" s="27">
        <v>0.96029411764705885</v>
      </c>
      <c r="E643" s="28">
        <v>0.6</v>
      </c>
      <c r="F643" s="28">
        <v>67.924528301886795</v>
      </c>
      <c r="G643" s="28">
        <v>10.011111111111111</v>
      </c>
      <c r="H643" s="29">
        <v>8.7644444444444449</v>
      </c>
      <c r="I643" s="19">
        <v>9.3644444444444446</v>
      </c>
      <c r="J643" s="30">
        <v>0.93592785951589941</v>
      </c>
      <c r="K643" s="19">
        <v>73.469387755102048</v>
      </c>
      <c r="L643" s="27">
        <v>0.92452830188679236</v>
      </c>
      <c r="M643" s="27">
        <v>0.96029411764705885</v>
      </c>
      <c r="N643" s="31">
        <v>0.83093462044756472</v>
      </c>
      <c r="O643" s="31">
        <v>0.86092367784124924</v>
      </c>
      <c r="P643" s="32">
        <v>14312.46</v>
      </c>
      <c r="Q643" s="32">
        <v>21.047735294117647</v>
      </c>
      <c r="R643" s="32">
        <v>10970.440000000002</v>
      </c>
      <c r="S643" s="32">
        <v>16.133000000000003</v>
      </c>
      <c r="T643" s="33" t="s">
        <v>1193</v>
      </c>
      <c r="U643" s="34" t="s">
        <v>1194</v>
      </c>
    </row>
    <row r="644" spans="1:21">
      <c r="A644" s="35">
        <v>0.93837209302325586</v>
      </c>
      <c r="B644" s="35">
        <v>4.4609665427509292E-2</v>
      </c>
      <c r="C644" s="35">
        <v>1.2391573729863693E-2</v>
      </c>
      <c r="D644" s="35">
        <v>0.95539033457249067</v>
      </c>
      <c r="E644" s="36">
        <v>0.23333333333333334</v>
      </c>
      <c r="F644" s="36">
        <v>81.818181818181813</v>
      </c>
      <c r="G644" s="36">
        <v>9.8633333333333333</v>
      </c>
      <c r="H644" s="37">
        <v>9.8000000000000007</v>
      </c>
      <c r="I644" s="20">
        <v>10.033333333333333</v>
      </c>
      <c r="J644" s="38">
        <v>0.9767441860465117</v>
      </c>
      <c r="K644" s="20">
        <v>85.714285714285708</v>
      </c>
      <c r="L644" s="35">
        <v>0.95454545454545459</v>
      </c>
      <c r="M644" s="35">
        <v>0.95539033457249067</v>
      </c>
      <c r="N644" s="39">
        <v>0.89075504766695235</v>
      </c>
      <c r="O644" s="39">
        <v>0.86100675002239513</v>
      </c>
      <c r="P644" s="40">
        <v>15163.26</v>
      </c>
      <c r="Q644" s="40">
        <v>18.789665427509295</v>
      </c>
      <c r="R644" s="40">
        <v>9497.4499999999989</v>
      </c>
      <c r="S644" s="40">
        <v>11.768835192069391</v>
      </c>
      <c r="T644" s="41" t="s">
        <v>1195</v>
      </c>
      <c r="U644" s="42" t="s">
        <v>1192</v>
      </c>
    </row>
    <row r="645" spans="1:21">
      <c r="A645" s="27">
        <v>1.0671140939597314</v>
      </c>
      <c r="B645" s="27">
        <v>5.2830188679245285E-2</v>
      </c>
      <c r="C645" s="27">
        <v>1.7610062893081761E-2</v>
      </c>
      <c r="D645" s="27">
        <v>0.94716981132075473</v>
      </c>
      <c r="E645" s="28">
        <v>0</v>
      </c>
      <c r="F645" s="28">
        <v>73.469387755102048</v>
      </c>
      <c r="G645" s="28">
        <v>10.820833333333333</v>
      </c>
      <c r="H645" s="29">
        <v>9.3125</v>
      </c>
      <c r="I645" s="19">
        <v>9.3125</v>
      </c>
      <c r="J645" s="30">
        <v>1</v>
      </c>
      <c r="K645" s="19">
        <v>80</v>
      </c>
      <c r="L645" s="27">
        <v>0.91836734693877564</v>
      </c>
      <c r="M645" s="27">
        <v>0.94716981132075473</v>
      </c>
      <c r="N645" s="31">
        <v>0.86984982672314226</v>
      </c>
      <c r="O645" s="31">
        <v>0.86092411586227136</v>
      </c>
      <c r="P645" s="32">
        <v>16075.11</v>
      </c>
      <c r="Q645" s="32">
        <v>20.220264150943397</v>
      </c>
      <c r="R645" s="32">
        <v>10976.149999999998</v>
      </c>
      <c r="S645" s="32">
        <v>13.806477987421381</v>
      </c>
      <c r="T645" s="33" t="s">
        <v>1195</v>
      </c>
      <c r="U645" s="34" t="s">
        <v>1192</v>
      </c>
    </row>
    <row r="646" spans="1:21">
      <c r="A646" s="35">
        <v>0.98809523809523814</v>
      </c>
      <c r="B646" s="35">
        <v>7.2289156626506021E-2</v>
      </c>
      <c r="C646" s="35">
        <v>2.4096385542168676E-2</v>
      </c>
      <c r="D646" s="35">
        <v>0.92771084337349397</v>
      </c>
      <c r="E646" s="36">
        <v>0.51666666666666672</v>
      </c>
      <c r="F646" s="36">
        <v>67.924528301886795</v>
      </c>
      <c r="G646" s="36">
        <v>12.219444444444445</v>
      </c>
      <c r="H646" s="37">
        <v>10.916666666666666</v>
      </c>
      <c r="I646" s="20">
        <v>11.433333333333334</v>
      </c>
      <c r="J646" s="38">
        <v>0.95481049562682208</v>
      </c>
      <c r="K646" s="20">
        <v>73.469387755102048</v>
      </c>
      <c r="L646" s="35">
        <v>0.92452830188679236</v>
      </c>
      <c r="M646" s="35">
        <v>0.92771084337349397</v>
      </c>
      <c r="N646" s="39">
        <v>0.81893612184587383</v>
      </c>
      <c r="O646" s="39">
        <v>0.86089925315792348</v>
      </c>
      <c r="P646" s="40">
        <v>17800.73</v>
      </c>
      <c r="Q646" s="40">
        <v>21.446662650602409</v>
      </c>
      <c r="R646" s="40">
        <v>11115.18</v>
      </c>
      <c r="S646" s="40">
        <v>13.39178313253012</v>
      </c>
      <c r="T646" s="41" t="s">
        <v>1195</v>
      </c>
      <c r="U646" s="42" t="s">
        <v>1194</v>
      </c>
    </row>
    <row r="647" spans="1:21">
      <c r="A647" s="27">
        <v>0.8969907407407407</v>
      </c>
      <c r="B647" s="27">
        <v>0.10064516129032258</v>
      </c>
      <c r="C647" s="27">
        <v>3.4838709677419352E-2</v>
      </c>
      <c r="D647" s="27">
        <v>0.89935483870967747</v>
      </c>
      <c r="E647" s="28">
        <v>0.3</v>
      </c>
      <c r="F647" s="28">
        <v>69.230769230769226</v>
      </c>
      <c r="G647" s="28">
        <v>11.194444444444445</v>
      </c>
      <c r="H647" s="29">
        <v>11.459999999999999</v>
      </c>
      <c r="I647" s="19">
        <v>11.76</v>
      </c>
      <c r="J647" s="30">
        <v>0.97448979591836726</v>
      </c>
      <c r="K647" s="19">
        <v>73.469387755102048</v>
      </c>
      <c r="L647" s="27">
        <v>0.94230769230769218</v>
      </c>
      <c r="M647" s="27">
        <v>0.89935483870967747</v>
      </c>
      <c r="N647" s="31">
        <v>0.82584987593052095</v>
      </c>
      <c r="O647" s="31">
        <v>0.86101646860851577</v>
      </c>
      <c r="P647" s="32">
        <v>17065.14</v>
      </c>
      <c r="Q647" s="32">
        <v>22.019535483870968</v>
      </c>
      <c r="R647" s="32">
        <v>8729.32</v>
      </c>
      <c r="S647" s="32">
        <v>11.263638709677419</v>
      </c>
      <c r="T647" s="33" t="s">
        <v>1195</v>
      </c>
      <c r="U647" s="34" t="s">
        <v>1194</v>
      </c>
    </row>
    <row r="648" spans="1:21">
      <c r="A648" s="35">
        <v>0.90370370370370368</v>
      </c>
      <c r="B648" s="35">
        <v>7.3770491803278687E-2</v>
      </c>
      <c r="C648" s="35">
        <v>2.0491803278688523E-2</v>
      </c>
      <c r="D648" s="35">
        <v>0.92622950819672134</v>
      </c>
      <c r="E648" s="36">
        <v>0.6</v>
      </c>
      <c r="F648" s="36">
        <v>75</v>
      </c>
      <c r="G648" s="36">
        <v>9.76</v>
      </c>
      <c r="H648" s="37">
        <v>9.5250000000000004</v>
      </c>
      <c r="I648" s="20">
        <v>10.125</v>
      </c>
      <c r="J648" s="38">
        <v>0.94074074074074077</v>
      </c>
      <c r="K648" s="20">
        <v>80</v>
      </c>
      <c r="L648" s="35">
        <v>0.9375</v>
      </c>
      <c r="M648" s="35">
        <v>0.92622950819672134</v>
      </c>
      <c r="N648" s="39">
        <v>0.81688296903460833</v>
      </c>
      <c r="O648" s="39">
        <v>0.86111497447035901</v>
      </c>
      <c r="P648" s="40">
        <v>15100.9</v>
      </c>
      <c r="Q648" s="40">
        <v>20.629644808743169</v>
      </c>
      <c r="R648" s="40">
        <v>8956.2300000000014</v>
      </c>
      <c r="S648" s="40">
        <v>12.235286885245904</v>
      </c>
      <c r="T648" s="41" t="s">
        <v>1195</v>
      </c>
      <c r="U648" s="42" t="s">
        <v>1194</v>
      </c>
    </row>
    <row r="649" spans="1:21">
      <c r="A649" s="27">
        <v>1.0389221556886228</v>
      </c>
      <c r="B649" s="27">
        <v>5.3314121037463975E-2</v>
      </c>
      <c r="C649" s="27">
        <v>1.1527377521613832E-2</v>
      </c>
      <c r="D649" s="27">
        <v>0.94668587896253598</v>
      </c>
      <c r="E649" s="28">
        <v>0.3</v>
      </c>
      <c r="F649" s="28">
        <v>64.285714285714292</v>
      </c>
      <c r="G649" s="28">
        <v>10.795555555555556</v>
      </c>
      <c r="H649" s="29">
        <v>10.276666666666666</v>
      </c>
      <c r="I649" s="19">
        <v>10.576666666666666</v>
      </c>
      <c r="J649" s="30">
        <v>0.97163567601638823</v>
      </c>
      <c r="K649" s="19">
        <v>63.157894736842103</v>
      </c>
      <c r="L649" s="27">
        <v>1.017857142857143</v>
      </c>
      <c r="M649" s="27">
        <v>0.94668587896253598</v>
      </c>
      <c r="N649" s="31">
        <v>0.93625937708773477</v>
      </c>
      <c r="O649" s="31">
        <v>0.86123922167663935</v>
      </c>
      <c r="P649" s="32">
        <v>18363.48</v>
      </c>
      <c r="Q649" s="32">
        <v>26.460345821325649</v>
      </c>
      <c r="R649" s="32">
        <v>11485.760000000002</v>
      </c>
      <c r="S649" s="32">
        <v>16.550086455331414</v>
      </c>
      <c r="T649" s="33" t="s">
        <v>1191</v>
      </c>
      <c r="U649" s="34" t="s">
        <v>1192</v>
      </c>
    </row>
    <row r="650" spans="1:21">
      <c r="A650" s="35">
        <v>0.98357963875205257</v>
      </c>
      <c r="B650" s="35">
        <v>5.3422370617696162E-2</v>
      </c>
      <c r="C650" s="35">
        <v>1.5025041736227046E-2</v>
      </c>
      <c r="D650" s="35">
        <v>0.94657762938230383</v>
      </c>
      <c r="E650" s="36">
        <v>0.76666666666666672</v>
      </c>
      <c r="F650" s="36">
        <v>58.064516129032256</v>
      </c>
      <c r="G650" s="36">
        <v>10.316111111111111</v>
      </c>
      <c r="H650" s="37">
        <v>10.059999999999999</v>
      </c>
      <c r="I650" s="20">
        <v>10.826666666666666</v>
      </c>
      <c r="J650" s="38">
        <v>0.92918719211822653</v>
      </c>
      <c r="K650" s="20">
        <v>56.25</v>
      </c>
      <c r="L650" s="35">
        <v>1.032258064516129</v>
      </c>
      <c r="M650" s="35">
        <v>0.94657762938230383</v>
      </c>
      <c r="N650" s="39">
        <v>0.90792031955372399</v>
      </c>
      <c r="O650" s="39">
        <v>0.86102789729519957</v>
      </c>
      <c r="P650" s="40">
        <v>19556.2</v>
      </c>
      <c r="Q650" s="40">
        <v>32.648080133555929</v>
      </c>
      <c r="R650" s="40">
        <v>9433.1699999999983</v>
      </c>
      <c r="S650" s="40">
        <v>15.74819699499165</v>
      </c>
      <c r="T650" s="41" t="s">
        <v>1193</v>
      </c>
      <c r="U650" s="42" t="s">
        <v>1192</v>
      </c>
    </row>
    <row r="651" spans="1:21">
      <c r="A651" s="27">
        <v>1.0993975903614457</v>
      </c>
      <c r="B651" s="27">
        <v>7.3972602739726029E-2</v>
      </c>
      <c r="C651" s="27">
        <v>2.7397260273972601E-2</v>
      </c>
      <c r="D651" s="27">
        <v>0.92602739726027394</v>
      </c>
      <c r="E651" s="28">
        <v>0.4</v>
      </c>
      <c r="F651" s="28">
        <v>53.731343283582092</v>
      </c>
      <c r="G651" s="28">
        <v>13.58611111111111</v>
      </c>
      <c r="H651" s="29">
        <v>11.404444444444444</v>
      </c>
      <c r="I651" s="19">
        <v>11.804444444444444</v>
      </c>
      <c r="J651" s="30">
        <v>0.96611445783132532</v>
      </c>
      <c r="K651" s="19">
        <v>56.25</v>
      </c>
      <c r="L651" s="27">
        <v>0.95522388059701502</v>
      </c>
      <c r="M651" s="27">
        <v>0.92602739726027394</v>
      </c>
      <c r="N651" s="31">
        <v>0.85458957071385122</v>
      </c>
      <c r="O651" s="31">
        <v>0.86089543282554282</v>
      </c>
      <c r="P651" s="32">
        <v>23344.49</v>
      </c>
      <c r="Q651" s="32">
        <v>31.978753424657537</v>
      </c>
      <c r="R651" s="32">
        <v>12146.91</v>
      </c>
      <c r="S651" s="32">
        <v>16.639602739726026</v>
      </c>
      <c r="T651" s="33" t="s">
        <v>1191</v>
      </c>
      <c r="U651" s="34" t="s">
        <v>1192</v>
      </c>
    </row>
    <row r="652" spans="1:21">
      <c r="A652" s="35">
        <v>0.95984703632887192</v>
      </c>
      <c r="B652" s="35">
        <v>9.1633466135458169E-2</v>
      </c>
      <c r="C652" s="35">
        <v>3.5856573705179286E-2</v>
      </c>
      <c r="D652" s="35">
        <v>0.9083665338645418</v>
      </c>
      <c r="E652" s="36">
        <v>0.46666666666666667</v>
      </c>
      <c r="F652" s="36">
        <v>57.142857142857146</v>
      </c>
      <c r="G652" s="36">
        <v>8.7850000000000001</v>
      </c>
      <c r="H652" s="37">
        <v>7.8141666666666669</v>
      </c>
      <c r="I652" s="20">
        <v>8.2808333333333337</v>
      </c>
      <c r="J652" s="38">
        <v>0.94364496326859215</v>
      </c>
      <c r="K652" s="20">
        <v>63.157894736842103</v>
      </c>
      <c r="L652" s="35">
        <v>0.90476190476190488</v>
      </c>
      <c r="M652" s="35">
        <v>0.9083665338645418</v>
      </c>
      <c r="N652" s="39">
        <v>0.7755397421513075</v>
      </c>
      <c r="O652" s="39">
        <v>0.86091329645758741</v>
      </c>
      <c r="P652" s="40">
        <v>14264.24</v>
      </c>
      <c r="Q652" s="40">
        <v>28.414820717131473</v>
      </c>
      <c r="R652" s="40">
        <v>6822.0199999999986</v>
      </c>
      <c r="S652" s="40">
        <v>13.589681274900396</v>
      </c>
      <c r="T652" s="41" t="s">
        <v>1195</v>
      </c>
      <c r="U652" s="42" t="s">
        <v>1194</v>
      </c>
    </row>
    <row r="653" spans="1:21">
      <c r="A653" s="27">
        <v>0.85</v>
      </c>
      <c r="B653" s="27">
        <v>4.2483660130718956E-2</v>
      </c>
      <c r="C653" s="27">
        <v>8.1699346405228763E-3</v>
      </c>
      <c r="D653" s="27">
        <v>0.95751633986928109</v>
      </c>
      <c r="E653" s="28">
        <v>0.1</v>
      </c>
      <c r="F653" s="28">
        <v>76.59574468085107</v>
      </c>
      <c r="G653" s="28">
        <v>7.99</v>
      </c>
      <c r="H653" s="29">
        <v>8.3000000000000007</v>
      </c>
      <c r="I653" s="19">
        <v>8.4</v>
      </c>
      <c r="J653" s="30">
        <v>0.98809523809523814</v>
      </c>
      <c r="K653" s="19">
        <v>85.714285714285708</v>
      </c>
      <c r="L653" s="27">
        <v>0.89361702127659592</v>
      </c>
      <c r="M653" s="27">
        <v>0.95751633986928109</v>
      </c>
      <c r="N653" s="31">
        <v>0.84546655541649307</v>
      </c>
      <c r="O653" s="31">
        <v>0.86115583496413928</v>
      </c>
      <c r="P653" s="32">
        <v>11097.61</v>
      </c>
      <c r="Q653" s="32">
        <v>18.133349673202616</v>
      </c>
      <c r="R653" s="32">
        <v>7145.739999999998</v>
      </c>
      <c r="S653" s="32">
        <v>11.676045751633984</v>
      </c>
      <c r="T653" s="33" t="s">
        <v>1195</v>
      </c>
      <c r="U653" s="34" t="s">
        <v>1194</v>
      </c>
    </row>
    <row r="654" spans="1:21">
      <c r="A654" s="35">
        <v>1.0532724505327244</v>
      </c>
      <c r="B654" s="35">
        <v>7.3699421965317924E-2</v>
      </c>
      <c r="C654" s="35">
        <v>2.4566473988439308E-2</v>
      </c>
      <c r="D654" s="35">
        <v>0.92630057803468213</v>
      </c>
      <c r="E654" s="36">
        <v>0.25</v>
      </c>
      <c r="F654" s="36">
        <v>67.924528301886795</v>
      </c>
      <c r="G654" s="36">
        <v>10.187777777777777</v>
      </c>
      <c r="H654" s="37">
        <v>8.6925000000000008</v>
      </c>
      <c r="I654" s="20">
        <v>8.9425000000000008</v>
      </c>
      <c r="J654" s="38">
        <v>0.97204361196533406</v>
      </c>
      <c r="K654" s="20">
        <v>73.469387755102048</v>
      </c>
      <c r="L654" s="35">
        <v>0.92452830188679236</v>
      </c>
      <c r="M654" s="35">
        <v>0.92630057803468213</v>
      </c>
      <c r="N654" s="39">
        <v>0.83244949853362349</v>
      </c>
      <c r="O654" s="39">
        <v>0.86120053376626926</v>
      </c>
      <c r="P654" s="40">
        <v>14983.51</v>
      </c>
      <c r="Q654" s="40">
        <v>21.652471098265895</v>
      </c>
      <c r="R654" s="40">
        <v>9952.8200000000015</v>
      </c>
      <c r="S654" s="40">
        <v>14.382687861271679</v>
      </c>
      <c r="T654" s="41" t="s">
        <v>1191</v>
      </c>
      <c r="U654" s="42" t="s">
        <v>1194</v>
      </c>
    </row>
    <row r="655" spans="1:21">
      <c r="A655" s="27">
        <v>1.0581542351453856</v>
      </c>
      <c r="B655" s="27">
        <v>9.4384707287933092E-2</v>
      </c>
      <c r="C655" s="27">
        <v>2.6284348864994027E-2</v>
      </c>
      <c r="D655" s="27">
        <v>0.90561529271206687</v>
      </c>
      <c r="E655" s="28">
        <v>0.15</v>
      </c>
      <c r="F655" s="28">
        <v>85.714285714285708</v>
      </c>
      <c r="G655" s="28">
        <v>9.7650000000000006</v>
      </c>
      <c r="H655" s="29">
        <v>9.0783333333333331</v>
      </c>
      <c r="I655" s="19">
        <v>9.2283333333333335</v>
      </c>
      <c r="J655" s="30">
        <v>0.98374571067364991</v>
      </c>
      <c r="K655" s="19">
        <v>85.714285714285708</v>
      </c>
      <c r="L655" s="27">
        <v>1</v>
      </c>
      <c r="M655" s="27">
        <v>0.90561529271206687</v>
      </c>
      <c r="N655" s="31">
        <v>0.89089515972595767</v>
      </c>
      <c r="O655" s="31">
        <v>0.86128267958121973</v>
      </c>
      <c r="P655" s="32">
        <v>15854.79</v>
      </c>
      <c r="Q655" s="32">
        <v>18.942401433691757</v>
      </c>
      <c r="R655" s="32">
        <v>8057.0799999999981</v>
      </c>
      <c r="S655" s="32">
        <v>9.6261409796893638</v>
      </c>
      <c r="T655" s="33" t="s">
        <v>1191</v>
      </c>
      <c r="U655" s="34" t="s">
        <v>1192</v>
      </c>
    </row>
    <row r="656" spans="1:21">
      <c r="A656" s="35">
        <v>1.1601164483260553</v>
      </c>
      <c r="B656" s="35">
        <v>3.5131744040150563E-2</v>
      </c>
      <c r="C656" s="35">
        <v>7.5282308657465494E-3</v>
      </c>
      <c r="D656" s="35">
        <v>0.96486825595984949</v>
      </c>
      <c r="E656" s="36">
        <v>0.15</v>
      </c>
      <c r="F656" s="36">
        <v>73.469387755102048</v>
      </c>
      <c r="G656" s="36">
        <v>10.848055555555556</v>
      </c>
      <c r="H656" s="37">
        <v>9.2008333333333336</v>
      </c>
      <c r="I656" s="20">
        <v>9.350833333333334</v>
      </c>
      <c r="J656" s="38">
        <v>0.9839586489617681</v>
      </c>
      <c r="K656" s="20">
        <v>73.469387755102048</v>
      </c>
      <c r="L656" s="35">
        <v>1</v>
      </c>
      <c r="M656" s="35">
        <v>0.96486825595984949</v>
      </c>
      <c r="N656" s="39">
        <v>0.949390465560351</v>
      </c>
      <c r="O656" s="39">
        <v>0.86119783006791117</v>
      </c>
      <c r="P656" s="40">
        <v>18373.77</v>
      </c>
      <c r="Q656" s="40">
        <v>23.053663739021331</v>
      </c>
      <c r="R656" s="40">
        <v>11028.689999999999</v>
      </c>
      <c r="S656" s="40">
        <v>13.837754077791717</v>
      </c>
      <c r="T656" s="41" t="s">
        <v>1191</v>
      </c>
      <c r="U656" s="42" t="s">
        <v>1192</v>
      </c>
    </row>
    <row r="657" spans="1:21">
      <c r="A657" s="27">
        <v>0.91043083900226762</v>
      </c>
      <c r="B657" s="27">
        <v>2.9887920298879204E-2</v>
      </c>
      <c r="C657" s="27">
        <v>6.2266500622665004E-3</v>
      </c>
      <c r="D657" s="27">
        <v>0.97011207970112079</v>
      </c>
      <c r="E657" s="28">
        <v>0.33333333333333331</v>
      </c>
      <c r="F657" s="28">
        <v>87.804878048780495</v>
      </c>
      <c r="G657" s="28">
        <v>9.1452777777777783</v>
      </c>
      <c r="H657" s="29">
        <v>9.9566666666666652</v>
      </c>
      <c r="I657" s="19">
        <v>10.29</v>
      </c>
      <c r="J657" s="30">
        <v>0.96760609005506959</v>
      </c>
      <c r="K657" s="19">
        <v>85.714285714285708</v>
      </c>
      <c r="L657" s="27">
        <v>1.0243902439024393</v>
      </c>
      <c r="M657" s="27">
        <v>0.97011207970112079</v>
      </c>
      <c r="N657" s="31">
        <v>0.96158114553417895</v>
      </c>
      <c r="O657" s="31">
        <v>0.86094440295442709</v>
      </c>
      <c r="P657" s="32">
        <v>14540.01</v>
      </c>
      <c r="Q657" s="32">
        <v>18.10711083437111</v>
      </c>
      <c r="R657" s="32">
        <v>10403.35</v>
      </c>
      <c r="S657" s="32">
        <v>12.95560398505604</v>
      </c>
      <c r="T657" s="33" t="s">
        <v>1191</v>
      </c>
      <c r="U657" s="34" t="s">
        <v>1192</v>
      </c>
    </row>
    <row r="658" spans="1:21">
      <c r="A658" s="35">
        <v>0.91745283018867929</v>
      </c>
      <c r="B658" s="35">
        <v>6.2982005141388173E-2</v>
      </c>
      <c r="C658" s="35">
        <v>2.570694087403599E-2</v>
      </c>
      <c r="D658" s="35">
        <v>0.93701799485861181</v>
      </c>
      <c r="E658" s="36">
        <v>8.3333333333333329E-2</v>
      </c>
      <c r="F658" s="36">
        <v>76.59574468085107</v>
      </c>
      <c r="G658" s="36">
        <v>10.157222222222222</v>
      </c>
      <c r="H658" s="37">
        <v>9.8099999999999987</v>
      </c>
      <c r="I658" s="20">
        <v>9.8933333333333326</v>
      </c>
      <c r="J658" s="38">
        <v>0.99157681940700804</v>
      </c>
      <c r="K658" s="20">
        <v>85.714285714285708</v>
      </c>
      <c r="L658" s="35">
        <v>0.89361702127659592</v>
      </c>
      <c r="M658" s="35">
        <v>0.93701799485861181</v>
      </c>
      <c r="N658" s="39">
        <v>0.83028220359360549</v>
      </c>
      <c r="O658" s="39">
        <v>0.86065438352336143</v>
      </c>
      <c r="P658" s="40">
        <v>14633.18</v>
      </c>
      <c r="Q658" s="40">
        <v>18.808714652956297</v>
      </c>
      <c r="R658" s="40">
        <v>8819.380000000001</v>
      </c>
      <c r="S658" s="40">
        <v>11.335964010282778</v>
      </c>
      <c r="T658" s="41" t="s">
        <v>1191</v>
      </c>
      <c r="U658" s="42" t="s">
        <v>1194</v>
      </c>
    </row>
    <row r="659" spans="1:21">
      <c r="A659" s="27">
        <v>0.93959731543624159</v>
      </c>
      <c r="B659" s="27">
        <v>5.8928571428571427E-2</v>
      </c>
      <c r="C659" s="27">
        <v>1.7857142857142856E-2</v>
      </c>
      <c r="D659" s="27">
        <v>0.94107142857142856</v>
      </c>
      <c r="E659" s="28">
        <v>0</v>
      </c>
      <c r="F659" s="28">
        <v>52.941176470588232</v>
      </c>
      <c r="G659" s="28">
        <v>10.577777777777778</v>
      </c>
      <c r="H659" s="29">
        <v>10.595555555555556</v>
      </c>
      <c r="I659" s="19">
        <v>10.595555555555556</v>
      </c>
      <c r="J659" s="30">
        <v>1</v>
      </c>
      <c r="K659" s="19">
        <v>56.25</v>
      </c>
      <c r="L659" s="27">
        <v>0.94117647058823528</v>
      </c>
      <c r="M659" s="27">
        <v>0.94107142857142856</v>
      </c>
      <c r="N659" s="31">
        <v>0.88571428571428568</v>
      </c>
      <c r="O659" s="31">
        <v>0.86074216439021056</v>
      </c>
      <c r="P659" s="32">
        <v>16687.580000000002</v>
      </c>
      <c r="Q659" s="32">
        <v>29.799250000000004</v>
      </c>
      <c r="R659" s="32">
        <v>9942.239999999998</v>
      </c>
      <c r="S659" s="32">
        <v>17.753999999999998</v>
      </c>
      <c r="T659" s="33" t="s">
        <v>1191</v>
      </c>
      <c r="U659" s="34" t="s">
        <v>1192</v>
      </c>
    </row>
    <row r="660" spans="1:21">
      <c r="A660" s="35">
        <v>0.8747993579454254</v>
      </c>
      <c r="B660" s="35">
        <v>6.0550458715596334E-2</v>
      </c>
      <c r="C660" s="35">
        <v>2.2018348623853212E-2</v>
      </c>
      <c r="D660" s="35">
        <v>0.93944954128440372</v>
      </c>
      <c r="E660" s="36">
        <v>0.7</v>
      </c>
      <c r="F660" s="36">
        <v>60</v>
      </c>
      <c r="G660" s="36">
        <v>9.0833333333333339</v>
      </c>
      <c r="H660" s="37">
        <v>9.1641666666666666</v>
      </c>
      <c r="I660" s="20">
        <v>9.8641666666666659</v>
      </c>
      <c r="J660" s="38">
        <v>0.92903607332939098</v>
      </c>
      <c r="K660" s="20">
        <v>63.157894736842103</v>
      </c>
      <c r="L660" s="35">
        <v>0.95000000000000007</v>
      </c>
      <c r="M660" s="35">
        <v>0.93944954128440372</v>
      </c>
      <c r="N660" s="39">
        <v>0.82914338727966208</v>
      </c>
      <c r="O660" s="39">
        <v>0.86066978142985084</v>
      </c>
      <c r="P660" s="40">
        <v>14744.86</v>
      </c>
      <c r="Q660" s="40">
        <v>27.054788990825688</v>
      </c>
      <c r="R660" s="40">
        <v>8219.7799999999988</v>
      </c>
      <c r="S660" s="40">
        <v>15.082165137614677</v>
      </c>
      <c r="T660" s="41" t="s">
        <v>1193</v>
      </c>
      <c r="U660" s="42" t="s">
        <v>1194</v>
      </c>
    </row>
    <row r="661" spans="1:21">
      <c r="A661" s="27">
        <v>0.97956867196367758</v>
      </c>
      <c r="B661" s="27">
        <v>7.7636152954808801E-2</v>
      </c>
      <c r="C661" s="27">
        <v>3.1286210892236384E-2</v>
      </c>
      <c r="D661" s="27">
        <v>0.92236384704519114</v>
      </c>
      <c r="E661" s="28">
        <v>0.35</v>
      </c>
      <c r="F661" s="28">
        <v>73.469387755102048</v>
      </c>
      <c r="G661" s="28">
        <v>11.746388888888889</v>
      </c>
      <c r="H661" s="29">
        <v>10.6625</v>
      </c>
      <c r="I661" s="19">
        <v>11.012499999999999</v>
      </c>
      <c r="J661" s="30">
        <v>0.96821793416572077</v>
      </c>
      <c r="K661" s="19">
        <v>80</v>
      </c>
      <c r="L661" s="27">
        <v>0.91836734693877564</v>
      </c>
      <c r="M661" s="27">
        <v>0.92236384704519114</v>
      </c>
      <c r="N661" s="31">
        <v>0.82014724151195684</v>
      </c>
      <c r="O661" s="31">
        <v>0.86076142792447352</v>
      </c>
      <c r="P661" s="32">
        <v>17325.060000000001</v>
      </c>
      <c r="Q661" s="32">
        <v>20.075388180764776</v>
      </c>
      <c r="R661" s="32">
        <v>10692.359999999997</v>
      </c>
      <c r="S661" s="32">
        <v>12.389756662804167</v>
      </c>
      <c r="T661" s="33" t="s">
        <v>1191</v>
      </c>
      <c r="U661" s="34" t="s">
        <v>1194</v>
      </c>
    </row>
    <row r="662" spans="1:21">
      <c r="A662" s="35">
        <v>0.88814016172506738</v>
      </c>
      <c r="B662" s="35">
        <v>4.8558421851289835E-2</v>
      </c>
      <c r="C662" s="35">
        <v>1.6691957511380879E-2</v>
      </c>
      <c r="D662" s="35">
        <v>0.95144157814871022</v>
      </c>
      <c r="E662" s="36">
        <v>0.65</v>
      </c>
      <c r="F662" s="36">
        <v>63.157894736842103</v>
      </c>
      <c r="G662" s="36">
        <v>10.434166666666666</v>
      </c>
      <c r="H662" s="37">
        <v>11.098333333333333</v>
      </c>
      <c r="I662" s="20">
        <v>11.748333333333333</v>
      </c>
      <c r="J662" s="38">
        <v>0.94467300326287418</v>
      </c>
      <c r="K662" s="20">
        <v>63.157894736842103</v>
      </c>
      <c r="L662" s="35">
        <v>1</v>
      </c>
      <c r="M662" s="35">
        <v>0.95144157814871022</v>
      </c>
      <c r="N662" s="39">
        <v>0.89880117305891072</v>
      </c>
      <c r="O662" s="39">
        <v>0.86087983663121559</v>
      </c>
      <c r="P662" s="40">
        <v>18336.11</v>
      </c>
      <c r="Q662" s="40">
        <v>27.82414264036419</v>
      </c>
      <c r="R662" s="40">
        <v>10145.709999999999</v>
      </c>
      <c r="S662" s="40">
        <v>15.395614567526554</v>
      </c>
      <c r="T662" s="41" t="s">
        <v>1193</v>
      </c>
      <c r="U662" s="42" t="s">
        <v>1192</v>
      </c>
    </row>
    <row r="663" spans="1:21">
      <c r="A663" s="27">
        <v>0.82627737226277376</v>
      </c>
      <c r="B663" s="27">
        <v>0.10070671378091872</v>
      </c>
      <c r="C663" s="27">
        <v>3.1802120141342753E-2</v>
      </c>
      <c r="D663" s="27">
        <v>0.89929328621908122</v>
      </c>
      <c r="E663" s="28">
        <v>0.73333333333333328</v>
      </c>
      <c r="F663" s="28">
        <v>55.384615384615387</v>
      </c>
      <c r="G663" s="28">
        <v>10.219444444444445</v>
      </c>
      <c r="H663" s="29">
        <v>10.112500000000001</v>
      </c>
      <c r="I663" s="19">
        <v>10.845833333333333</v>
      </c>
      <c r="J663" s="30">
        <v>0.93238570879754135</v>
      </c>
      <c r="K663" s="19">
        <v>63.157894736842103</v>
      </c>
      <c r="L663" s="27">
        <v>0.87692307692307703</v>
      </c>
      <c r="M663" s="27">
        <v>0.89929328621908122</v>
      </c>
      <c r="N663" s="31">
        <v>0.73528965940046387</v>
      </c>
      <c r="O663" s="31">
        <v>0.86076895553054988</v>
      </c>
      <c r="P663" s="32">
        <v>15638.35</v>
      </c>
      <c r="Q663" s="32">
        <v>27.629593639575972</v>
      </c>
      <c r="R663" s="32">
        <v>8385.2199999999993</v>
      </c>
      <c r="S663" s="32">
        <v>14.814876325088338</v>
      </c>
      <c r="T663" s="33" t="s">
        <v>1193</v>
      </c>
      <c r="U663" s="34" t="s">
        <v>1194</v>
      </c>
    </row>
    <row r="664" spans="1:21">
      <c r="A664" s="35">
        <v>0.95786228160328879</v>
      </c>
      <c r="B664" s="35">
        <v>4.9356223175965663E-2</v>
      </c>
      <c r="C664" s="35">
        <v>1.9313304721030045E-2</v>
      </c>
      <c r="D664" s="35">
        <v>0.95064377682403434</v>
      </c>
      <c r="E664" s="36">
        <v>8.3333333333333329E-2</v>
      </c>
      <c r="F664" s="36">
        <v>80</v>
      </c>
      <c r="G664" s="36">
        <v>11.65</v>
      </c>
      <c r="H664" s="37">
        <v>11.268333333333333</v>
      </c>
      <c r="I664" s="20">
        <v>11.351666666666667</v>
      </c>
      <c r="J664" s="38">
        <v>0.99265893407722794</v>
      </c>
      <c r="K664" s="20">
        <v>85.714285714285708</v>
      </c>
      <c r="L664" s="35">
        <v>0.93333333333333335</v>
      </c>
      <c r="M664" s="35">
        <v>0.95064377682403434</v>
      </c>
      <c r="N664" s="39">
        <v>0.88075403564334298</v>
      </c>
      <c r="O664" s="39">
        <v>0.86113693000600455</v>
      </c>
      <c r="P664" s="40">
        <v>16613.330000000002</v>
      </c>
      <c r="Q664" s="40">
        <v>17.82546137339056</v>
      </c>
      <c r="R664" s="40">
        <v>11982.449999999997</v>
      </c>
      <c r="S664" s="40">
        <v>12.856706008583688</v>
      </c>
      <c r="T664" s="41" t="s">
        <v>1195</v>
      </c>
      <c r="U664" s="42" t="s">
        <v>1192</v>
      </c>
    </row>
    <row r="665" spans="1:21">
      <c r="A665" s="27">
        <v>0.99674267100977199</v>
      </c>
      <c r="B665" s="27">
        <v>5.5555555555555552E-2</v>
      </c>
      <c r="C665" s="27">
        <v>9.8039215686274508E-3</v>
      </c>
      <c r="D665" s="27">
        <v>0.94444444444444442</v>
      </c>
      <c r="E665" s="28">
        <v>0.41666666666666669</v>
      </c>
      <c r="F665" s="28">
        <v>62.068965517241381</v>
      </c>
      <c r="G665" s="28">
        <v>9.86</v>
      </c>
      <c r="H665" s="29">
        <v>9.3049999999999997</v>
      </c>
      <c r="I665" s="19">
        <v>9.7216666666666658</v>
      </c>
      <c r="J665" s="30">
        <v>0.95714040802331568</v>
      </c>
      <c r="K665" s="19">
        <v>63.157894736842103</v>
      </c>
      <c r="L665" s="27">
        <v>0.98275862068965525</v>
      </c>
      <c r="M665" s="27">
        <v>0.94444444444444442</v>
      </c>
      <c r="N665" s="31">
        <v>0.88838032124003152</v>
      </c>
      <c r="O665" s="31">
        <v>0.86107923263648312</v>
      </c>
      <c r="P665" s="32">
        <v>16914.36</v>
      </c>
      <c r="Q665" s="32">
        <v>27.637843137254904</v>
      </c>
      <c r="R665" s="32">
        <v>9473.48</v>
      </c>
      <c r="S665" s="32">
        <v>15.479542483660129</v>
      </c>
      <c r="T665" s="33" t="s">
        <v>1191</v>
      </c>
      <c r="U665" s="34" t="s">
        <v>1192</v>
      </c>
    </row>
    <row r="666" spans="1:21">
      <c r="A666" s="35">
        <v>0.98875000000000002</v>
      </c>
      <c r="B666" s="35">
        <v>9.9873577749683945E-2</v>
      </c>
      <c r="C666" s="35">
        <v>3.7926675094816689E-2</v>
      </c>
      <c r="D666" s="35">
        <v>0.90012642225031603</v>
      </c>
      <c r="E666" s="36">
        <v>0.28333333333333333</v>
      </c>
      <c r="F666" s="36">
        <v>66.666666666666671</v>
      </c>
      <c r="G666" s="36">
        <v>11.865</v>
      </c>
      <c r="H666" s="37">
        <v>10.605555555555556</v>
      </c>
      <c r="I666" s="20">
        <v>10.888888888888889</v>
      </c>
      <c r="J666" s="38">
        <v>0.97397959183673466</v>
      </c>
      <c r="K666" s="20">
        <v>73.469387755102048</v>
      </c>
      <c r="L666" s="35">
        <v>0.90740740740740744</v>
      </c>
      <c r="M666" s="35">
        <v>0.90012642225031603</v>
      </c>
      <c r="N666" s="39">
        <v>0.79552839818326537</v>
      </c>
      <c r="O666" s="39">
        <v>0.86099869845181165</v>
      </c>
      <c r="P666" s="40">
        <v>17498.439999999999</v>
      </c>
      <c r="Q666" s="40">
        <v>22.121921618204802</v>
      </c>
      <c r="R666" s="40">
        <v>8913.25</v>
      </c>
      <c r="S666" s="40">
        <v>11.268331226295828</v>
      </c>
      <c r="T666" s="41" t="s">
        <v>1191</v>
      </c>
      <c r="U666" s="42" t="s">
        <v>1194</v>
      </c>
    </row>
    <row r="667" spans="1:21">
      <c r="A667" s="27">
        <v>1.0136518771331058</v>
      </c>
      <c r="B667" s="27">
        <v>0.10101010101010101</v>
      </c>
      <c r="C667" s="27">
        <v>2.3569023569023569E-2</v>
      </c>
      <c r="D667" s="27">
        <v>0.89898989898989901</v>
      </c>
      <c r="E667" s="28">
        <v>0</v>
      </c>
      <c r="F667" s="28">
        <v>57.142857142857146</v>
      </c>
      <c r="G667" s="28">
        <v>10.395</v>
      </c>
      <c r="H667" s="29">
        <v>10.417777777777777</v>
      </c>
      <c r="I667" s="19">
        <v>10.417777777777777</v>
      </c>
      <c r="J667" s="30">
        <v>1</v>
      </c>
      <c r="K667" s="19">
        <v>56.25</v>
      </c>
      <c r="L667" s="27">
        <v>1.0158730158730158</v>
      </c>
      <c r="M667" s="27">
        <v>0.89898989898989901</v>
      </c>
      <c r="N667" s="31">
        <v>0.91325957992624651</v>
      </c>
      <c r="O667" s="31">
        <v>0.8611923975650323</v>
      </c>
      <c r="P667" s="32">
        <v>18652.509999999998</v>
      </c>
      <c r="Q667" s="32">
        <v>31.401531986531985</v>
      </c>
      <c r="R667" s="32">
        <v>9716.0300000000025</v>
      </c>
      <c r="S667" s="32">
        <v>16.356952861952866</v>
      </c>
      <c r="T667" s="33" t="s">
        <v>1191</v>
      </c>
      <c r="U667" s="34" t="s">
        <v>1192</v>
      </c>
    </row>
    <row r="668" spans="1:21">
      <c r="A668" s="35">
        <v>1.0214689265536723</v>
      </c>
      <c r="B668" s="35">
        <v>4.9778761061946904E-2</v>
      </c>
      <c r="C668" s="35">
        <v>1.2168141592920354E-2</v>
      </c>
      <c r="D668" s="35">
        <v>0.9502212389380531</v>
      </c>
      <c r="E668" s="36">
        <v>0</v>
      </c>
      <c r="F668" s="36">
        <v>73.469387755102048</v>
      </c>
      <c r="G668" s="36">
        <v>12.304444444444444</v>
      </c>
      <c r="H668" s="37">
        <v>12.045833333333333</v>
      </c>
      <c r="I668" s="20">
        <v>12.045833333333333</v>
      </c>
      <c r="J668" s="38">
        <v>1</v>
      </c>
      <c r="K668" s="20">
        <v>73.469387755102048</v>
      </c>
      <c r="L668" s="35">
        <v>1</v>
      </c>
      <c r="M668" s="35">
        <v>0.9502212389380531</v>
      </c>
      <c r="N668" s="39">
        <v>0.9502212389380531</v>
      </c>
      <c r="O668" s="39">
        <v>0.86103789554022137</v>
      </c>
      <c r="P668" s="40">
        <v>19426.490000000002</v>
      </c>
      <c r="Q668" s="40">
        <v>21.489480088495576</v>
      </c>
      <c r="R668" s="40">
        <v>13986.91</v>
      </c>
      <c r="S668" s="40">
        <v>15.472245575221239</v>
      </c>
      <c r="T668" s="41" t="s">
        <v>1191</v>
      </c>
      <c r="U668" s="42" t="s">
        <v>1192</v>
      </c>
    </row>
    <row r="669" spans="1:21">
      <c r="A669" s="27">
        <v>0.95955056179775278</v>
      </c>
      <c r="B669" s="27">
        <v>5.1522248243559721E-2</v>
      </c>
      <c r="C669" s="27">
        <v>1.0538641686182669E-2</v>
      </c>
      <c r="D669" s="27">
        <v>0.94847775175644033</v>
      </c>
      <c r="E669" s="28">
        <v>0.43333333333333335</v>
      </c>
      <c r="F669" s="28">
        <v>85.714285714285708</v>
      </c>
      <c r="G669" s="28">
        <v>9.9633333333333329</v>
      </c>
      <c r="H669" s="29">
        <v>9.9499999999999993</v>
      </c>
      <c r="I669" s="19">
        <v>10.383333333333333</v>
      </c>
      <c r="J669" s="30">
        <v>0.9582664526484751</v>
      </c>
      <c r="K669" s="19">
        <v>85.714285714285708</v>
      </c>
      <c r="L669" s="27">
        <v>1</v>
      </c>
      <c r="M669" s="27">
        <v>0.94847775175644033</v>
      </c>
      <c r="N669" s="31">
        <v>0.908894410591645</v>
      </c>
      <c r="O669" s="31">
        <v>0.86077246892296599</v>
      </c>
      <c r="P669" s="32">
        <v>16531</v>
      </c>
      <c r="Q669" s="32">
        <v>19.357142857142858</v>
      </c>
      <c r="R669" s="32">
        <v>9926.91</v>
      </c>
      <c r="S669" s="32">
        <v>11.624016393442623</v>
      </c>
      <c r="T669" s="33" t="s">
        <v>1195</v>
      </c>
      <c r="U669" s="34" t="s">
        <v>1192</v>
      </c>
    </row>
    <row r="670" spans="1:21">
      <c r="A670" s="35">
        <v>1.0238095238095237</v>
      </c>
      <c r="B670" s="35">
        <v>5.0387596899224806E-2</v>
      </c>
      <c r="C670" s="35">
        <v>1.1627906976744186E-2</v>
      </c>
      <c r="D670" s="35">
        <v>0.94961240310077522</v>
      </c>
      <c r="E670" s="36">
        <v>0.65</v>
      </c>
      <c r="F670" s="36">
        <v>73.469387755102048</v>
      </c>
      <c r="G670" s="36">
        <v>10.535</v>
      </c>
      <c r="H670" s="37">
        <v>9.6399999999999988</v>
      </c>
      <c r="I670" s="20">
        <v>10.29</v>
      </c>
      <c r="J670" s="38">
        <v>0.93683187560738579</v>
      </c>
      <c r="K670" s="20">
        <v>73.469387755102048</v>
      </c>
      <c r="L670" s="35">
        <v>1</v>
      </c>
      <c r="M670" s="35">
        <v>0.94961240310077522</v>
      </c>
      <c r="N670" s="39">
        <v>0.88962716869693614</v>
      </c>
      <c r="O670" s="39">
        <v>0.86062882133589536</v>
      </c>
      <c r="P670" s="40">
        <v>18044.759999999998</v>
      </c>
      <c r="Q670" s="40">
        <v>23.313643410852713</v>
      </c>
      <c r="R670" s="40">
        <v>9988.2800000000025</v>
      </c>
      <c r="S670" s="40">
        <v>12.904754521963827</v>
      </c>
      <c r="T670" s="41" t="s">
        <v>1195</v>
      </c>
      <c r="U670" s="42" t="s">
        <v>1192</v>
      </c>
    </row>
    <row r="671" spans="1:21">
      <c r="A671" s="27">
        <v>1.0501113585746102</v>
      </c>
      <c r="B671" s="27">
        <v>3.8176033934252389E-2</v>
      </c>
      <c r="C671" s="27">
        <v>1.0604453870625663E-2</v>
      </c>
      <c r="D671" s="27">
        <v>0.9618239660657476</v>
      </c>
      <c r="E671" s="28">
        <v>0.1</v>
      </c>
      <c r="F671" s="28">
        <v>78.260869565217391</v>
      </c>
      <c r="G671" s="28">
        <v>12.049444444444445</v>
      </c>
      <c r="H671" s="29">
        <v>10.376666666666667</v>
      </c>
      <c r="I671" s="19">
        <v>10.476666666666667</v>
      </c>
      <c r="J671" s="30">
        <v>0.99045497931912185</v>
      </c>
      <c r="K671" s="19">
        <v>85.714285714285708</v>
      </c>
      <c r="L671" s="27">
        <v>0.91304347826086962</v>
      </c>
      <c r="M671" s="27">
        <v>0.9618239660657476</v>
      </c>
      <c r="N671" s="31">
        <v>0.86980478542539141</v>
      </c>
      <c r="O671" s="31">
        <v>0.86054199993661062</v>
      </c>
      <c r="P671" s="32">
        <v>16983.97</v>
      </c>
      <c r="Q671" s="32">
        <v>18.010572640509015</v>
      </c>
      <c r="R671" s="32">
        <v>12398.939999999999</v>
      </c>
      <c r="S671" s="32">
        <v>13.148398727465533</v>
      </c>
      <c r="T671" s="33" t="s">
        <v>1195</v>
      </c>
      <c r="U671" s="34" t="s">
        <v>1192</v>
      </c>
    </row>
    <row r="672" spans="1:21">
      <c r="A672" s="35">
        <v>0.85334872979214782</v>
      </c>
      <c r="B672" s="35">
        <v>0.12990527740189445</v>
      </c>
      <c r="C672" s="35">
        <v>2.4357239512855209E-2</v>
      </c>
      <c r="D672" s="35">
        <v>0.8700947225981055</v>
      </c>
      <c r="E672" s="36">
        <v>0.6</v>
      </c>
      <c r="F672" s="36">
        <v>76.59574468085107</v>
      </c>
      <c r="G672" s="36">
        <v>9.6480555555555547</v>
      </c>
      <c r="H672" s="37">
        <v>10.225</v>
      </c>
      <c r="I672" s="20">
        <v>10.824999999999999</v>
      </c>
      <c r="J672" s="38">
        <v>0.94457274826789839</v>
      </c>
      <c r="K672" s="20">
        <v>80</v>
      </c>
      <c r="L672" s="35">
        <v>0.95744680851063835</v>
      </c>
      <c r="M672" s="35">
        <v>0.8700947225981055</v>
      </c>
      <c r="N672" s="39">
        <v>0.78689466706393463</v>
      </c>
      <c r="O672" s="39">
        <v>0.86051418376397171</v>
      </c>
      <c r="P672" s="40">
        <v>14312.16</v>
      </c>
      <c r="Q672" s="40">
        <v>19.366928281461433</v>
      </c>
      <c r="R672" s="40">
        <v>8380.75</v>
      </c>
      <c r="S672" s="40">
        <v>11.340663058186738</v>
      </c>
      <c r="T672" s="41" t="s">
        <v>1193</v>
      </c>
      <c r="U672" s="42" t="s">
        <v>1194</v>
      </c>
    </row>
    <row r="673" spans="1:21">
      <c r="A673" s="27">
        <v>0.90214067278287458</v>
      </c>
      <c r="B673" s="27">
        <v>4.576271186440678E-2</v>
      </c>
      <c r="C673" s="27">
        <v>1.1864406779661017E-2</v>
      </c>
      <c r="D673" s="27">
        <v>0.95423728813559328</v>
      </c>
      <c r="E673" s="28">
        <v>0.48333333333333334</v>
      </c>
      <c r="F673" s="28">
        <v>54.545454545454547</v>
      </c>
      <c r="G673" s="28">
        <v>10.816666666666666</v>
      </c>
      <c r="H673" s="29">
        <v>11.143333333333334</v>
      </c>
      <c r="I673" s="19">
        <v>11.626666666666667</v>
      </c>
      <c r="J673" s="30">
        <v>0.9584288990825689</v>
      </c>
      <c r="K673" s="19">
        <v>56.25</v>
      </c>
      <c r="L673" s="27">
        <v>0.96969696969696972</v>
      </c>
      <c r="M673" s="27">
        <v>0.95423728813559328</v>
      </c>
      <c r="N673" s="31">
        <v>0.88685439372735297</v>
      </c>
      <c r="O673" s="31">
        <v>0.86073592929620057</v>
      </c>
      <c r="P673" s="32">
        <v>18546.59</v>
      </c>
      <c r="Q673" s="32">
        <v>31.434898305084747</v>
      </c>
      <c r="R673" s="32">
        <v>11110.119999999999</v>
      </c>
      <c r="S673" s="32">
        <v>18.830711864406776</v>
      </c>
      <c r="T673" s="33" t="s">
        <v>1191</v>
      </c>
      <c r="U673" s="34" t="s">
        <v>1192</v>
      </c>
    </row>
    <row r="674" spans="1:21">
      <c r="A674" s="35">
        <v>0.984375</v>
      </c>
      <c r="B674" s="35">
        <v>3.751803751803752E-2</v>
      </c>
      <c r="C674" s="35">
        <v>1.0101010101010102E-2</v>
      </c>
      <c r="D674" s="35">
        <v>0.96248196248196249</v>
      </c>
      <c r="E674" s="36">
        <v>0.26666666666666666</v>
      </c>
      <c r="F674" s="36">
        <v>62.068965517241381</v>
      </c>
      <c r="G674" s="36">
        <v>11.164999999999999</v>
      </c>
      <c r="H674" s="37">
        <v>10.879999999999999</v>
      </c>
      <c r="I674" s="20">
        <v>11.146666666666667</v>
      </c>
      <c r="J674" s="38">
        <v>0.97607655502392332</v>
      </c>
      <c r="K674" s="20">
        <v>63.157894736842103</v>
      </c>
      <c r="L674" s="35">
        <v>0.98275862068965525</v>
      </c>
      <c r="M674" s="35">
        <v>0.96248196248196249</v>
      </c>
      <c r="N674" s="39">
        <v>0.92325855962219594</v>
      </c>
      <c r="O674" s="39">
        <v>0.86065702154867452</v>
      </c>
      <c r="P674" s="40">
        <v>19116.57</v>
      </c>
      <c r="Q674" s="40">
        <v>27.585238095238093</v>
      </c>
      <c r="R674" s="40">
        <v>11645.260000000002</v>
      </c>
      <c r="S674" s="40">
        <v>16.804126984126988</v>
      </c>
      <c r="T674" s="41" t="s">
        <v>1191</v>
      </c>
      <c r="U674" s="42" t="s">
        <v>1192</v>
      </c>
    </row>
    <row r="675" spans="1:21">
      <c r="A675" s="27">
        <v>0.91323529411764703</v>
      </c>
      <c r="B675" s="27">
        <v>6.4412238325281798E-2</v>
      </c>
      <c r="C675" s="27">
        <v>1.1272141706924315E-2</v>
      </c>
      <c r="D675" s="27">
        <v>0.93558776167471824</v>
      </c>
      <c r="E675" s="28">
        <v>0.55000000000000004</v>
      </c>
      <c r="F675" s="28">
        <v>65.454545454545453</v>
      </c>
      <c r="G675" s="28">
        <v>9.4875000000000007</v>
      </c>
      <c r="H675" s="29">
        <v>10.216666666666667</v>
      </c>
      <c r="I675" s="19">
        <v>10.766666666666667</v>
      </c>
      <c r="J675" s="30">
        <v>0.94891640866873062</v>
      </c>
      <c r="K675" s="19">
        <v>63.157894736842103</v>
      </c>
      <c r="L675" s="27">
        <v>1.0363636363636364</v>
      </c>
      <c r="M675" s="27">
        <v>0.93558776167471824</v>
      </c>
      <c r="N675" s="31">
        <v>0.9200780180319823</v>
      </c>
      <c r="O675" s="31">
        <v>0.86046731991814895</v>
      </c>
      <c r="P675" s="32">
        <v>17115.78</v>
      </c>
      <c r="Q675" s="32">
        <v>27.561642512077292</v>
      </c>
      <c r="R675" s="32">
        <v>10070.32</v>
      </c>
      <c r="S675" s="32">
        <v>16.216296296296296</v>
      </c>
      <c r="T675" s="33" t="s">
        <v>1193</v>
      </c>
      <c r="U675" s="34" t="s">
        <v>1192</v>
      </c>
    </row>
    <row r="676" spans="1:21">
      <c r="A676" s="35">
        <v>0.99650959860383947</v>
      </c>
      <c r="B676" s="35">
        <v>5.9544658493870403E-2</v>
      </c>
      <c r="C676" s="35">
        <v>2.1015761821366025E-2</v>
      </c>
      <c r="D676" s="35">
        <v>0.94045534150612964</v>
      </c>
      <c r="E676" s="36">
        <v>0.65</v>
      </c>
      <c r="F676" s="36">
        <v>57.142857142857146</v>
      </c>
      <c r="G676" s="36">
        <v>9.9924999999999997</v>
      </c>
      <c r="H676" s="37">
        <v>9.5366666666666671</v>
      </c>
      <c r="I676" s="20">
        <v>10.186666666666667</v>
      </c>
      <c r="J676" s="38">
        <v>0.93619109947643975</v>
      </c>
      <c r="K676" s="20">
        <v>56.25</v>
      </c>
      <c r="L676" s="35">
        <v>1.0158730158730158</v>
      </c>
      <c r="M676" s="35">
        <v>0.94045534150612964</v>
      </c>
      <c r="N676" s="39">
        <v>0.89442125223935398</v>
      </c>
      <c r="O676" s="39">
        <v>0.86028613238588791</v>
      </c>
      <c r="P676" s="40">
        <v>17151.04</v>
      </c>
      <c r="Q676" s="40">
        <v>30.036847635726797</v>
      </c>
      <c r="R676" s="40">
        <v>11391.25</v>
      </c>
      <c r="S676" s="40">
        <v>19.949649737302977</v>
      </c>
      <c r="T676" s="41" t="s">
        <v>1193</v>
      </c>
      <c r="U676" s="42" t="s">
        <v>1192</v>
      </c>
    </row>
    <row r="677" spans="1:21">
      <c r="A677" s="27">
        <v>1.1964679911699778</v>
      </c>
      <c r="B677" s="27">
        <v>2.859778597785978E-2</v>
      </c>
      <c r="C677" s="27">
        <v>9.2250922509225092E-3</v>
      </c>
      <c r="D677" s="27">
        <v>0.97140221402214022</v>
      </c>
      <c r="E677" s="28">
        <v>0</v>
      </c>
      <c r="F677" s="28">
        <v>76.59574468085107</v>
      </c>
      <c r="G677" s="28">
        <v>14.152222222222223</v>
      </c>
      <c r="H677" s="29">
        <v>11.324999999999999</v>
      </c>
      <c r="I677" s="19">
        <v>11.324999999999999</v>
      </c>
      <c r="J677" s="30">
        <v>1</v>
      </c>
      <c r="K677" s="19">
        <v>80</v>
      </c>
      <c r="L677" s="27">
        <v>0.95744680851063835</v>
      </c>
      <c r="M677" s="27">
        <v>0.97140221402214022</v>
      </c>
      <c r="N677" s="31">
        <v>0.93006594959566624</v>
      </c>
      <c r="O677" s="31">
        <v>0.86018206189852975</v>
      </c>
      <c r="P677" s="32">
        <v>22864.65</v>
      </c>
      <c r="Q677" s="32">
        <v>21.092850553505535</v>
      </c>
      <c r="R677" s="32">
        <v>14505.150000000001</v>
      </c>
      <c r="S677" s="32">
        <v>13.381134686346865</v>
      </c>
      <c r="T677" s="33" t="s">
        <v>1191</v>
      </c>
      <c r="U677" s="34" t="s">
        <v>1192</v>
      </c>
    </row>
    <row r="678" spans="1:21">
      <c r="A678" s="35">
        <v>0.89503386004514673</v>
      </c>
      <c r="B678" s="35">
        <v>8.0706179066834804E-2</v>
      </c>
      <c r="C678" s="35">
        <v>2.269861286254729E-2</v>
      </c>
      <c r="D678" s="35">
        <v>0.91929382093316514</v>
      </c>
      <c r="E678" s="36">
        <v>0.35</v>
      </c>
      <c r="F678" s="36">
        <v>78.260869565217391</v>
      </c>
      <c r="G678" s="36">
        <v>10.132777777777777</v>
      </c>
      <c r="H678" s="37">
        <v>9.9866666666666664</v>
      </c>
      <c r="I678" s="20">
        <v>10.336666666666666</v>
      </c>
      <c r="J678" s="38">
        <v>0.9661399548532732</v>
      </c>
      <c r="K678" s="20">
        <v>85.714285714285708</v>
      </c>
      <c r="L678" s="35">
        <v>0.91304347826086962</v>
      </c>
      <c r="M678" s="35">
        <v>0.91929382093316514</v>
      </c>
      <c r="N678" s="39">
        <v>0.81093462190080379</v>
      </c>
      <c r="O678" s="39">
        <v>0.85996834970373737</v>
      </c>
      <c r="P678" s="40">
        <v>15087.93</v>
      </c>
      <c r="Q678" s="40">
        <v>19.02639344262295</v>
      </c>
      <c r="R678" s="40">
        <v>8671.5099999999984</v>
      </c>
      <c r="S678" s="40">
        <v>10.935069356872633</v>
      </c>
      <c r="T678" s="41" t="s">
        <v>1195</v>
      </c>
      <c r="U678" s="42" t="s">
        <v>1194</v>
      </c>
    </row>
    <row r="679" spans="1:21">
      <c r="A679" s="27">
        <v>0.98844884488448848</v>
      </c>
      <c r="B679" s="27">
        <v>4.6744574290484141E-2</v>
      </c>
      <c r="C679" s="27">
        <v>1.1686143572621035E-2</v>
      </c>
      <c r="D679" s="27">
        <v>0.95325542570951582</v>
      </c>
      <c r="E679" s="28">
        <v>0.85</v>
      </c>
      <c r="F679" s="28">
        <v>52.173913043478258</v>
      </c>
      <c r="G679" s="28">
        <v>11.480833333333333</v>
      </c>
      <c r="H679" s="29">
        <v>9.9233333333333338</v>
      </c>
      <c r="I679" s="19">
        <v>10.773333333333333</v>
      </c>
      <c r="J679" s="30">
        <v>0.92110148514851486</v>
      </c>
      <c r="K679" s="19">
        <v>56.25</v>
      </c>
      <c r="L679" s="27">
        <v>0.92753623188405787</v>
      </c>
      <c r="M679" s="27">
        <v>0.95325542570951582</v>
      </c>
      <c r="N679" s="31">
        <v>0.8144185399159789</v>
      </c>
      <c r="O679" s="31">
        <v>0.86011875991172182</v>
      </c>
      <c r="P679" s="32">
        <v>19147.79</v>
      </c>
      <c r="Q679" s="32">
        <v>31.966260434056764</v>
      </c>
      <c r="R679" s="32">
        <v>10035.119999999999</v>
      </c>
      <c r="S679" s="32">
        <v>16.753121869782969</v>
      </c>
      <c r="T679" s="33" t="s">
        <v>1195</v>
      </c>
      <c r="U679" s="34" t="s">
        <v>1194</v>
      </c>
    </row>
    <row r="680" spans="1:21">
      <c r="A680" s="35">
        <v>0.71326164874551967</v>
      </c>
      <c r="B680" s="35">
        <v>5.7788944723618091E-2</v>
      </c>
      <c r="C680" s="35">
        <v>1.0050251256281407E-2</v>
      </c>
      <c r="D680" s="35">
        <v>0.94221105527638194</v>
      </c>
      <c r="E680" s="36">
        <v>0</v>
      </c>
      <c r="F680" s="36">
        <v>62.068965517241381</v>
      </c>
      <c r="G680" s="36">
        <v>6.4122222222222218</v>
      </c>
      <c r="H680" s="37">
        <v>8.8350000000000009</v>
      </c>
      <c r="I680" s="20">
        <v>8.8350000000000009</v>
      </c>
      <c r="J680" s="38">
        <v>1</v>
      </c>
      <c r="K680" s="20">
        <v>63.157894736842103</v>
      </c>
      <c r="L680" s="35">
        <v>0.98275862068965525</v>
      </c>
      <c r="M680" s="35">
        <v>0.94221105527638194</v>
      </c>
      <c r="N680" s="39">
        <v>0.92596603708196168</v>
      </c>
      <c r="O680" s="39">
        <v>0.86025937597324731</v>
      </c>
      <c r="P680" s="40">
        <v>10346.700000000001</v>
      </c>
      <c r="Q680" s="40">
        <v>25.996733668341712</v>
      </c>
      <c r="R680" s="40">
        <v>7225.0099999999984</v>
      </c>
      <c r="S680" s="40">
        <v>18.153291457286429</v>
      </c>
      <c r="T680" s="41" t="s">
        <v>1191</v>
      </c>
      <c r="U680" s="42" t="s">
        <v>1192</v>
      </c>
    </row>
    <row r="681" spans="1:21">
      <c r="A681" s="27">
        <v>0.90935251798561156</v>
      </c>
      <c r="B681" s="27">
        <v>3.6392405063291139E-2</v>
      </c>
      <c r="C681" s="27">
        <v>1.4240506329113924E-2</v>
      </c>
      <c r="D681" s="27">
        <v>0.96360759493670889</v>
      </c>
      <c r="E681" s="28">
        <v>0</v>
      </c>
      <c r="F681" s="28">
        <v>62.068965517241381</v>
      </c>
      <c r="G681" s="28">
        <v>10.182222222222222</v>
      </c>
      <c r="H681" s="29">
        <v>11.004166666666666</v>
      </c>
      <c r="I681" s="19">
        <v>11.004166666666666</v>
      </c>
      <c r="J681" s="30">
        <v>1</v>
      </c>
      <c r="K681" s="19">
        <v>63.157894736842103</v>
      </c>
      <c r="L681" s="27">
        <v>0.98275862068965525</v>
      </c>
      <c r="M681" s="27">
        <v>0.96360759493670889</v>
      </c>
      <c r="N681" s="31">
        <v>0.946993670886076</v>
      </c>
      <c r="O681" s="31">
        <v>0.86005657763649179</v>
      </c>
      <c r="P681" s="32">
        <v>17940.13</v>
      </c>
      <c r="Q681" s="32">
        <v>28.386281645569621</v>
      </c>
      <c r="R681" s="32">
        <v>9741.239999999998</v>
      </c>
      <c r="S681" s="32">
        <v>15.413354430379744</v>
      </c>
      <c r="T681" s="33" t="s">
        <v>1191</v>
      </c>
      <c r="U681" s="34" t="s">
        <v>1192</v>
      </c>
    </row>
    <row r="682" spans="1:21">
      <c r="A682" s="35">
        <v>0.99715504978662872</v>
      </c>
      <c r="B682" s="35">
        <v>3.8516405135520682E-2</v>
      </c>
      <c r="C682" s="35">
        <v>1.5691868758915834E-2</v>
      </c>
      <c r="D682" s="35">
        <v>0.96148359486447932</v>
      </c>
      <c r="E682" s="36">
        <v>0.58333333333333337</v>
      </c>
      <c r="F682" s="36">
        <v>75</v>
      </c>
      <c r="G682" s="36">
        <v>9.3466666666666658</v>
      </c>
      <c r="H682" s="37">
        <v>8.9852777777777764</v>
      </c>
      <c r="I682" s="20">
        <v>9.5686111111111103</v>
      </c>
      <c r="J682" s="38">
        <v>0.93903678114204425</v>
      </c>
      <c r="K682" s="20">
        <v>73.469387755102048</v>
      </c>
      <c r="L682" s="35">
        <v>1.0208333333333333</v>
      </c>
      <c r="M682" s="35">
        <v>0.96148359486447932</v>
      </c>
      <c r="N682" s="39">
        <v>0.92167821962663909</v>
      </c>
      <c r="O682" s="39">
        <v>0.85978742254903184</v>
      </c>
      <c r="P682" s="40">
        <v>15725.52</v>
      </c>
      <c r="Q682" s="40">
        <v>22.432981455064194</v>
      </c>
      <c r="R682" s="40">
        <v>9544.07</v>
      </c>
      <c r="S682" s="40">
        <v>13.61493580599144</v>
      </c>
      <c r="T682" s="41" t="s">
        <v>1195</v>
      </c>
      <c r="U682" s="42" t="s">
        <v>1192</v>
      </c>
    </row>
    <row r="683" spans="1:21">
      <c r="A683" s="27">
        <v>0.89649122807017545</v>
      </c>
      <c r="B683" s="27">
        <v>5.2837573385518588E-2</v>
      </c>
      <c r="C683" s="27">
        <v>1.1741682974559686E-2</v>
      </c>
      <c r="D683" s="27">
        <v>0.94716242661448136</v>
      </c>
      <c r="E683" s="28">
        <v>0</v>
      </c>
      <c r="F683" s="28">
        <v>52.173913043478258</v>
      </c>
      <c r="G683" s="28">
        <v>9.7941666666666674</v>
      </c>
      <c r="H683" s="29">
        <v>10.133333333333333</v>
      </c>
      <c r="I683" s="19">
        <v>10.133333333333333</v>
      </c>
      <c r="J683" s="30">
        <v>1</v>
      </c>
      <c r="K683" s="19">
        <v>56.25</v>
      </c>
      <c r="L683" s="27">
        <v>0.92753623188405787</v>
      </c>
      <c r="M683" s="27">
        <v>0.94716242661448136</v>
      </c>
      <c r="N683" s="31">
        <v>0.8785274681641565</v>
      </c>
      <c r="O683" s="31">
        <v>0.85959521510469161</v>
      </c>
      <c r="P683" s="32">
        <v>16715.64</v>
      </c>
      <c r="Q683" s="32">
        <v>32.71162426614481</v>
      </c>
      <c r="R683" s="32">
        <v>7908.18</v>
      </c>
      <c r="S683" s="32">
        <v>15.475890410958904</v>
      </c>
      <c r="T683" s="33" t="s">
        <v>1191</v>
      </c>
      <c r="U683" s="34" t="s">
        <v>1192</v>
      </c>
    </row>
    <row r="684" spans="1:21">
      <c r="A684" s="35">
        <v>0.90958164642375172</v>
      </c>
      <c r="B684" s="35">
        <v>4.3026706231454007E-2</v>
      </c>
      <c r="C684" s="35">
        <v>1.0385756676557863E-2</v>
      </c>
      <c r="D684" s="35">
        <v>0.95697329376854601</v>
      </c>
      <c r="E684" s="36">
        <v>0.26666666666666666</v>
      </c>
      <c r="F684" s="36">
        <v>81.818181818181813</v>
      </c>
      <c r="G684" s="36">
        <v>8.2377777777777776</v>
      </c>
      <c r="H684" s="37">
        <v>8.3783333333333321</v>
      </c>
      <c r="I684" s="20">
        <v>8.6449999999999996</v>
      </c>
      <c r="J684" s="38">
        <v>0.96915365336417958</v>
      </c>
      <c r="K684" s="20">
        <v>85.714285714285708</v>
      </c>
      <c r="L684" s="35">
        <v>0.95454545454545459</v>
      </c>
      <c r="M684" s="35">
        <v>0.95697329376854601</v>
      </c>
      <c r="N684" s="39">
        <v>0.88529715638102324</v>
      </c>
      <c r="O684" s="39">
        <v>0.85953623612319763</v>
      </c>
      <c r="P684" s="40">
        <v>11776.26</v>
      </c>
      <c r="Q684" s="40">
        <v>17.472195845697328</v>
      </c>
      <c r="R684" s="40">
        <v>8662.2699999999986</v>
      </c>
      <c r="S684" s="40">
        <v>12.852032640949552</v>
      </c>
      <c r="T684" s="41" t="s">
        <v>1191</v>
      </c>
      <c r="U684" s="42" t="s">
        <v>1192</v>
      </c>
    </row>
    <row r="685" spans="1:21">
      <c r="A685" s="27">
        <v>0.89852008456659616</v>
      </c>
      <c r="B685" s="27">
        <v>4.1176470588235294E-2</v>
      </c>
      <c r="C685" s="27">
        <v>7.058823529411765E-3</v>
      </c>
      <c r="D685" s="27">
        <v>0.95882352941176474</v>
      </c>
      <c r="E685" s="28">
        <v>0.11666666666666667</v>
      </c>
      <c r="F685" s="28">
        <v>80</v>
      </c>
      <c r="G685" s="28">
        <v>10.625</v>
      </c>
      <c r="H685" s="29">
        <v>11.708333333333332</v>
      </c>
      <c r="I685" s="19">
        <v>11.824999999999999</v>
      </c>
      <c r="J685" s="30">
        <v>0.99013389711064126</v>
      </c>
      <c r="K685" s="19">
        <v>80</v>
      </c>
      <c r="L685" s="27">
        <v>1</v>
      </c>
      <c r="M685" s="27">
        <v>0.95882352941176474</v>
      </c>
      <c r="N685" s="31">
        <v>0.94936367781785014</v>
      </c>
      <c r="O685" s="31">
        <v>0.859455733247392</v>
      </c>
      <c r="P685" s="32">
        <v>16693.419999999998</v>
      </c>
      <c r="Q685" s="32">
        <v>19.639317647058821</v>
      </c>
      <c r="R685" s="32">
        <v>12413.480000000003</v>
      </c>
      <c r="S685" s="32">
        <v>14.604094117647062</v>
      </c>
      <c r="T685" s="33" t="s">
        <v>1191</v>
      </c>
      <c r="U685" s="34" t="s">
        <v>1192</v>
      </c>
    </row>
    <row r="686" spans="1:21">
      <c r="A686" s="35">
        <v>0.98970588235294121</v>
      </c>
      <c r="B686" s="35">
        <v>4.6062407132243688E-2</v>
      </c>
      <c r="C686" s="35">
        <v>8.9153046062407128E-3</v>
      </c>
      <c r="D686" s="35">
        <v>0.95393759286775637</v>
      </c>
      <c r="E686" s="36">
        <v>0.45</v>
      </c>
      <c r="F686" s="36">
        <v>81.818181818181813</v>
      </c>
      <c r="G686" s="36">
        <v>8.2255555555555553</v>
      </c>
      <c r="H686" s="37">
        <v>8.0500000000000007</v>
      </c>
      <c r="I686" s="20">
        <v>8.5</v>
      </c>
      <c r="J686" s="38">
        <v>0.94705882352941184</v>
      </c>
      <c r="K686" s="20">
        <v>80</v>
      </c>
      <c r="L686" s="35">
        <v>1.0227272727272727</v>
      </c>
      <c r="M686" s="35">
        <v>0.95393759286775637</v>
      </c>
      <c r="N686" s="39">
        <v>0.92396762838594859</v>
      </c>
      <c r="O686" s="39">
        <v>0.85917389016096435</v>
      </c>
      <c r="P686" s="40">
        <v>13424.76</v>
      </c>
      <c r="Q686" s="40">
        <v>19.947637444279348</v>
      </c>
      <c r="R686" s="40">
        <v>8811.51</v>
      </c>
      <c r="S686" s="40">
        <v>13.092882615156018</v>
      </c>
      <c r="T686" s="41" t="s">
        <v>1191</v>
      </c>
      <c r="U686" s="42" t="s">
        <v>1192</v>
      </c>
    </row>
    <row r="687" spans="1:21">
      <c r="A687" s="27">
        <v>0.84605757196495623</v>
      </c>
      <c r="B687" s="27">
        <v>0.10650887573964497</v>
      </c>
      <c r="C687" s="27">
        <v>4.4378698224852069E-2</v>
      </c>
      <c r="D687" s="27">
        <v>0.89349112426035504</v>
      </c>
      <c r="E687" s="28">
        <v>0.6166666666666667</v>
      </c>
      <c r="F687" s="28">
        <v>85.714285714285708</v>
      </c>
      <c r="G687" s="28">
        <v>7.8866666666666667</v>
      </c>
      <c r="H687" s="29">
        <v>8.7050000000000001</v>
      </c>
      <c r="I687" s="19">
        <v>9.3216666666666672</v>
      </c>
      <c r="J687" s="30">
        <v>0.93384587877704273</v>
      </c>
      <c r="K687" s="19">
        <v>85.714285714285708</v>
      </c>
      <c r="L687" s="27">
        <v>1</v>
      </c>
      <c r="M687" s="27">
        <v>0.89349112426035504</v>
      </c>
      <c r="N687" s="31">
        <v>0.83438300411439914</v>
      </c>
      <c r="O687" s="31">
        <v>0.858970136267175</v>
      </c>
      <c r="P687" s="32">
        <v>11789.23</v>
      </c>
      <c r="Q687" s="32">
        <v>17.439689349112424</v>
      </c>
      <c r="R687" s="32">
        <v>7285.260000000002</v>
      </c>
      <c r="S687" s="32">
        <v>10.777011834319529</v>
      </c>
      <c r="T687" s="33" t="s">
        <v>1193</v>
      </c>
      <c r="U687" s="34" t="s">
        <v>1194</v>
      </c>
    </row>
    <row r="688" spans="1:21">
      <c r="A688" s="35">
        <v>0.9486166007905138</v>
      </c>
      <c r="B688" s="35">
        <v>7.0833333333333331E-2</v>
      </c>
      <c r="C688" s="35">
        <v>2.2916666666666665E-2</v>
      </c>
      <c r="D688" s="35">
        <v>0.9291666666666667</v>
      </c>
      <c r="E688" s="36">
        <v>0.4</v>
      </c>
      <c r="F688" s="36">
        <v>58.064516129032256</v>
      </c>
      <c r="G688" s="36">
        <v>8.2666666666666675</v>
      </c>
      <c r="H688" s="37">
        <v>8.5955555555555545</v>
      </c>
      <c r="I688" s="20">
        <v>8.9955555555555549</v>
      </c>
      <c r="J688" s="38">
        <v>0.95553359683794459</v>
      </c>
      <c r="K688" s="20">
        <v>56.25</v>
      </c>
      <c r="L688" s="35">
        <v>1.032258064516129</v>
      </c>
      <c r="M688" s="35">
        <v>0.9291666666666667</v>
      </c>
      <c r="N688" s="39">
        <v>0.91649028858005011</v>
      </c>
      <c r="O688" s="39">
        <v>0.85904769819825622</v>
      </c>
      <c r="P688" s="40">
        <v>14742.85</v>
      </c>
      <c r="Q688" s="40">
        <v>30.714270833333334</v>
      </c>
      <c r="R688" s="40">
        <v>8269.49</v>
      </c>
      <c r="S688" s="40">
        <v>17.228104166666665</v>
      </c>
      <c r="T688" s="41" t="s">
        <v>1191</v>
      </c>
      <c r="U688" s="42" t="s">
        <v>1192</v>
      </c>
    </row>
    <row r="689" spans="1:21">
      <c r="A689" s="27">
        <v>0.87971698113207553</v>
      </c>
      <c r="B689" s="27">
        <v>5.4959785522788206E-2</v>
      </c>
      <c r="C689" s="27">
        <v>1.0723860589812333E-2</v>
      </c>
      <c r="D689" s="27">
        <v>0.94504021447721176</v>
      </c>
      <c r="E689" s="28">
        <v>0.8</v>
      </c>
      <c r="F689" s="28">
        <v>83.720930232558146</v>
      </c>
      <c r="G689" s="28">
        <v>8.9105555555555558</v>
      </c>
      <c r="H689" s="29">
        <v>9.0933333333333319</v>
      </c>
      <c r="I689" s="19">
        <v>9.8933333333333326</v>
      </c>
      <c r="J689" s="30">
        <v>0.91913746630727755</v>
      </c>
      <c r="K689" s="19">
        <v>85.714285714285708</v>
      </c>
      <c r="L689" s="27">
        <v>0.97674418604651181</v>
      </c>
      <c r="M689" s="27">
        <v>0.94504021447721176</v>
      </c>
      <c r="N689" s="31">
        <v>0.84842135972811561</v>
      </c>
      <c r="O689" s="31">
        <v>0.85886591784894684</v>
      </c>
      <c r="P689" s="32">
        <v>14285.46</v>
      </c>
      <c r="Q689" s="32">
        <v>19.149410187667559</v>
      </c>
      <c r="R689" s="32">
        <v>8137.34</v>
      </c>
      <c r="S689" s="32">
        <v>10.907962466487936</v>
      </c>
      <c r="T689" s="33" t="s">
        <v>1193</v>
      </c>
      <c r="U689" s="34" t="s">
        <v>1194</v>
      </c>
    </row>
    <row r="690" spans="1:21">
      <c r="A690" s="35">
        <v>0.93933823529411764</v>
      </c>
      <c r="B690" s="35">
        <v>4.8923679060665359E-2</v>
      </c>
      <c r="C690" s="35">
        <v>1.3698630136986301E-2</v>
      </c>
      <c r="D690" s="35">
        <v>0.95107632093933459</v>
      </c>
      <c r="E690" s="36">
        <v>0.2</v>
      </c>
      <c r="F690" s="36">
        <v>65.454545454545453</v>
      </c>
      <c r="G690" s="36">
        <v>7.8069444444444445</v>
      </c>
      <c r="H690" s="37">
        <v>8.413333333333334</v>
      </c>
      <c r="I690" s="20">
        <v>8.6133333333333333</v>
      </c>
      <c r="J690" s="38">
        <v>0.976780185758514</v>
      </c>
      <c r="K690" s="20">
        <v>63.157894736842103</v>
      </c>
      <c r="L690" s="35">
        <v>1.0363636363636364</v>
      </c>
      <c r="M690" s="35">
        <v>0.95107632093933459</v>
      </c>
      <c r="N690" s="39">
        <v>0.96277405108992542</v>
      </c>
      <c r="O690" s="39">
        <v>0.85889907517631447</v>
      </c>
      <c r="P690" s="40">
        <v>13973.18</v>
      </c>
      <c r="Q690" s="40">
        <v>27.344774951076321</v>
      </c>
      <c r="R690" s="40">
        <v>8019.5600000000013</v>
      </c>
      <c r="S690" s="40">
        <v>15.693855185909984</v>
      </c>
      <c r="T690" s="41" t="s">
        <v>1191</v>
      </c>
      <c r="U690" s="42" t="s">
        <v>1192</v>
      </c>
    </row>
    <row r="691" spans="1:21">
      <c r="A691" s="27">
        <v>0.72623574144486691</v>
      </c>
      <c r="B691" s="27">
        <v>7.0680628272251314E-2</v>
      </c>
      <c r="C691" s="27">
        <v>2.356020942408377E-2</v>
      </c>
      <c r="D691" s="27">
        <v>0.9293193717277487</v>
      </c>
      <c r="E691" s="28">
        <v>0.43333333333333335</v>
      </c>
      <c r="F691" s="28">
        <v>56.25</v>
      </c>
      <c r="G691" s="28">
        <v>6.7911111111111113</v>
      </c>
      <c r="H691" s="29">
        <v>8.9177777777777774</v>
      </c>
      <c r="I691" s="19">
        <v>9.3511111111111109</v>
      </c>
      <c r="J691" s="30">
        <v>0.95365969581749044</v>
      </c>
      <c r="K691" s="19">
        <v>56.25</v>
      </c>
      <c r="L691" s="27">
        <v>1</v>
      </c>
      <c r="M691" s="27">
        <v>0.9293193717277487</v>
      </c>
      <c r="N691" s="31">
        <v>0.88625442935918619</v>
      </c>
      <c r="O691" s="31">
        <v>0.8585682631511119</v>
      </c>
      <c r="P691" s="32">
        <v>11422.17</v>
      </c>
      <c r="Q691" s="32">
        <v>29.900968586387435</v>
      </c>
      <c r="R691" s="32">
        <v>7591.3599999999988</v>
      </c>
      <c r="S691" s="32">
        <v>19.872670157068061</v>
      </c>
      <c r="T691" s="33" t="s">
        <v>1193</v>
      </c>
      <c r="U691" s="34" t="s">
        <v>1192</v>
      </c>
    </row>
    <row r="692" spans="1:21">
      <c r="A692" s="35">
        <v>0.88372093023255816</v>
      </c>
      <c r="B692" s="35">
        <v>4.3859649122807015E-2</v>
      </c>
      <c r="C692" s="35">
        <v>1.8796992481203006E-2</v>
      </c>
      <c r="D692" s="35">
        <v>0.95614035087719296</v>
      </c>
      <c r="E692" s="36">
        <v>0.65</v>
      </c>
      <c r="F692" s="36">
        <v>72</v>
      </c>
      <c r="G692" s="36">
        <v>11.083333333333334</v>
      </c>
      <c r="H692" s="37">
        <v>10.637499999999999</v>
      </c>
      <c r="I692" s="20">
        <v>11.2875</v>
      </c>
      <c r="J692" s="38">
        <v>0.9424141749723145</v>
      </c>
      <c r="K692" s="20">
        <v>80</v>
      </c>
      <c r="L692" s="35">
        <v>0.9</v>
      </c>
      <c r="M692" s="35">
        <v>0.95614035087719296</v>
      </c>
      <c r="N692" s="39">
        <v>0.81097219793670217</v>
      </c>
      <c r="O692" s="39">
        <v>0.8584798089459742</v>
      </c>
      <c r="P692" s="40">
        <v>15987.2</v>
      </c>
      <c r="Q692" s="40">
        <v>20.034085213032583</v>
      </c>
      <c r="R692" s="40">
        <v>11126.54</v>
      </c>
      <c r="S692" s="40">
        <v>13.943032581453636</v>
      </c>
      <c r="T692" s="41" t="s">
        <v>1191</v>
      </c>
      <c r="U692" s="42" t="s">
        <v>1194</v>
      </c>
    </row>
    <row r="693" spans="1:21">
      <c r="A693" s="27">
        <v>0.96557120500782467</v>
      </c>
      <c r="B693" s="27">
        <v>6.1588330632090758E-2</v>
      </c>
      <c r="C693" s="27">
        <v>2.1069692058346839E-2</v>
      </c>
      <c r="D693" s="27">
        <v>0.93841166936790921</v>
      </c>
      <c r="E693" s="28">
        <v>0</v>
      </c>
      <c r="F693" s="28">
        <v>70.588235294117652</v>
      </c>
      <c r="G693" s="28">
        <v>8.7408333333333328</v>
      </c>
      <c r="H693" s="29">
        <v>8.6974999999999998</v>
      </c>
      <c r="I693" s="19">
        <v>8.6974999999999998</v>
      </c>
      <c r="J693" s="30">
        <v>1</v>
      </c>
      <c r="K693" s="19">
        <v>73.469387755102048</v>
      </c>
      <c r="L693" s="27">
        <v>0.96078431372549022</v>
      </c>
      <c r="M693" s="27">
        <v>0.93841166936790921</v>
      </c>
      <c r="N693" s="31">
        <v>0.9016112117456383</v>
      </c>
      <c r="O693" s="31">
        <v>0.85863207692997834</v>
      </c>
      <c r="P693" s="32">
        <v>13165.62</v>
      </c>
      <c r="Q693" s="32">
        <v>21.33811993517018</v>
      </c>
      <c r="R693" s="32">
        <v>9211.9</v>
      </c>
      <c r="S693" s="32">
        <v>14.930145867098865</v>
      </c>
      <c r="T693" s="33" t="s">
        <v>1191</v>
      </c>
      <c r="U693" s="34" t="s">
        <v>1192</v>
      </c>
    </row>
    <row r="694" spans="1:21">
      <c r="A694" s="35">
        <v>1.0728051391862956</v>
      </c>
      <c r="B694" s="35">
        <v>3.8922155688622756E-2</v>
      </c>
      <c r="C694" s="35">
        <v>1.2974051896207584E-2</v>
      </c>
      <c r="D694" s="35">
        <v>0.96107784431137722</v>
      </c>
      <c r="E694" s="36">
        <v>0</v>
      </c>
      <c r="F694" s="36">
        <v>73.469387755102048</v>
      </c>
      <c r="G694" s="36">
        <v>13.638333333333334</v>
      </c>
      <c r="H694" s="37">
        <v>11.675000000000001</v>
      </c>
      <c r="I694" s="20">
        <v>11.675000000000001</v>
      </c>
      <c r="J694" s="38">
        <v>1</v>
      </c>
      <c r="K694" s="20">
        <v>80</v>
      </c>
      <c r="L694" s="35">
        <v>0.91836734693877564</v>
      </c>
      <c r="M694" s="35">
        <v>0.96107784431137722</v>
      </c>
      <c r="N694" s="39">
        <v>0.8826225100818772</v>
      </c>
      <c r="O694" s="39">
        <v>0.85849388035500829</v>
      </c>
      <c r="P694" s="40">
        <v>20250.68</v>
      </c>
      <c r="Q694" s="40">
        <v>20.210259481037923</v>
      </c>
      <c r="R694" s="40">
        <v>13274.11</v>
      </c>
      <c r="S694" s="40">
        <v>13.247614770459082</v>
      </c>
      <c r="T694" s="41" t="s">
        <v>1191</v>
      </c>
      <c r="U694" s="42" t="s">
        <v>1192</v>
      </c>
    </row>
    <row r="695" spans="1:21">
      <c r="A695" s="27">
        <v>0.90209790209790208</v>
      </c>
      <c r="B695" s="27">
        <v>6.7829457364341081E-2</v>
      </c>
      <c r="C695" s="27">
        <v>2.1317829457364341E-2</v>
      </c>
      <c r="D695" s="27">
        <v>0.93217054263565891</v>
      </c>
      <c r="E695" s="28">
        <v>0.8666666666666667</v>
      </c>
      <c r="F695" s="28">
        <v>55.384615384615387</v>
      </c>
      <c r="G695" s="28">
        <v>9.3166666666666664</v>
      </c>
      <c r="H695" s="29">
        <v>9.3022222222222215</v>
      </c>
      <c r="I695" s="19">
        <v>10.168888888888889</v>
      </c>
      <c r="J695" s="30">
        <v>0.91477272727272718</v>
      </c>
      <c r="K695" s="19">
        <v>56.25</v>
      </c>
      <c r="L695" s="27">
        <v>0.98461538461538467</v>
      </c>
      <c r="M695" s="27">
        <v>0.93217054263565891</v>
      </c>
      <c r="N695" s="31">
        <v>0.83960535588442564</v>
      </c>
      <c r="O695" s="31">
        <v>0.85841604606556676</v>
      </c>
      <c r="P695" s="32">
        <v>16585.32</v>
      </c>
      <c r="Q695" s="32">
        <v>32.142093023255811</v>
      </c>
      <c r="R695" s="32">
        <v>8072.68</v>
      </c>
      <c r="S695" s="32">
        <v>15.644728682170543</v>
      </c>
      <c r="T695" s="33" t="s">
        <v>1195</v>
      </c>
      <c r="U695" s="34" t="s">
        <v>1194</v>
      </c>
    </row>
    <row r="696" spans="1:21">
      <c r="A696" s="35">
        <v>0.91440217391304346</v>
      </c>
      <c r="B696" s="35">
        <v>3.7147102526002972E-2</v>
      </c>
      <c r="C696" s="35">
        <v>7.429420505200594E-3</v>
      </c>
      <c r="D696" s="35">
        <v>0.96285289747399705</v>
      </c>
      <c r="E696" s="36">
        <v>0.4</v>
      </c>
      <c r="F696" s="36">
        <v>60</v>
      </c>
      <c r="G696" s="36">
        <v>11.216666666666667</v>
      </c>
      <c r="H696" s="37">
        <v>11.253333333333334</v>
      </c>
      <c r="I696" s="20">
        <v>11.653333333333334</v>
      </c>
      <c r="J696" s="38">
        <v>0.96567505720823799</v>
      </c>
      <c r="K696" s="20">
        <v>63.157894736842103</v>
      </c>
      <c r="L696" s="35">
        <v>0.95000000000000007</v>
      </c>
      <c r="M696" s="35">
        <v>0.96285289747399705</v>
      </c>
      <c r="N696" s="39">
        <v>0.88331287550875381</v>
      </c>
      <c r="O696" s="39">
        <v>0.85847692208557047</v>
      </c>
      <c r="P696" s="40">
        <v>19492.939999999999</v>
      </c>
      <c r="Q696" s="40">
        <v>28.964249628528972</v>
      </c>
      <c r="R696" s="40">
        <v>10644.760000000002</v>
      </c>
      <c r="S696" s="40">
        <v>15.81687964338782</v>
      </c>
      <c r="T696" s="41" t="s">
        <v>1195</v>
      </c>
      <c r="U696" s="42" t="s">
        <v>1192</v>
      </c>
    </row>
    <row r="697" spans="1:21">
      <c r="A697" s="27">
        <v>0.97877094972067036</v>
      </c>
      <c r="B697" s="27">
        <v>6.0502283105022828E-2</v>
      </c>
      <c r="C697" s="27">
        <v>1.8264840182648401E-2</v>
      </c>
      <c r="D697" s="27">
        <v>0.93949771689497719</v>
      </c>
      <c r="E697" s="28">
        <v>0.25</v>
      </c>
      <c r="F697" s="28">
        <v>76.59574468085107</v>
      </c>
      <c r="G697" s="28">
        <v>11.436666666666667</v>
      </c>
      <c r="H697" s="29">
        <v>11.931944444444444</v>
      </c>
      <c r="I697" s="19">
        <v>12.181944444444444</v>
      </c>
      <c r="J697" s="30">
        <v>0.9794778246494128</v>
      </c>
      <c r="K697" s="19">
        <v>73.469387755102048</v>
      </c>
      <c r="L697" s="27">
        <v>1.0425531914893618</v>
      </c>
      <c r="M697" s="27">
        <v>0.93949771689497719</v>
      </c>
      <c r="N697" s="31">
        <v>0.95937535788003681</v>
      </c>
      <c r="O697" s="31">
        <v>0.85839628587315753</v>
      </c>
      <c r="P697" s="32">
        <v>20305.29</v>
      </c>
      <c r="Q697" s="32">
        <v>23.179554794520548</v>
      </c>
      <c r="R697" s="32">
        <v>11414.259999999998</v>
      </c>
      <c r="S697" s="32">
        <v>13.02997716894977</v>
      </c>
      <c r="T697" s="33" t="s">
        <v>1191</v>
      </c>
      <c r="U697" s="34" t="s">
        <v>1192</v>
      </c>
    </row>
    <row r="698" spans="1:21">
      <c r="A698" s="35">
        <v>0.99866844207723038</v>
      </c>
      <c r="B698" s="35">
        <v>9.1999999999999998E-2</v>
      </c>
      <c r="C698" s="35">
        <v>1.8666666666666668E-2</v>
      </c>
      <c r="D698" s="35">
        <v>0.90800000000000003</v>
      </c>
      <c r="E698" s="36">
        <v>0.41666666666666669</v>
      </c>
      <c r="F698" s="36">
        <v>83.720930232558146</v>
      </c>
      <c r="G698" s="36">
        <v>8.9583333333333339</v>
      </c>
      <c r="H698" s="37">
        <v>8.3450000000000006</v>
      </c>
      <c r="I698" s="20">
        <v>8.7616666666666667</v>
      </c>
      <c r="J698" s="38">
        <v>0.95244435990108434</v>
      </c>
      <c r="K698" s="20">
        <v>85.714285714285708</v>
      </c>
      <c r="L698" s="35">
        <v>0.97674418604651181</v>
      </c>
      <c r="M698" s="35">
        <v>0.90800000000000003</v>
      </c>
      <c r="N698" s="39">
        <v>0.84470739788808746</v>
      </c>
      <c r="O698" s="39">
        <v>0.85806736381450355</v>
      </c>
      <c r="P698" s="40">
        <v>14121.34</v>
      </c>
      <c r="Q698" s="40">
        <v>18.828453333333332</v>
      </c>
      <c r="R698" s="40">
        <v>8181.8899999999994</v>
      </c>
      <c r="S698" s="40">
        <v>10.909186666666665</v>
      </c>
      <c r="T698" s="41" t="s">
        <v>1191</v>
      </c>
      <c r="U698" s="42" t="s">
        <v>1194</v>
      </c>
    </row>
    <row r="699" spans="1:21">
      <c r="A699" s="27">
        <v>0.88351254480286734</v>
      </c>
      <c r="B699" s="27">
        <v>6.8965517241379309E-2</v>
      </c>
      <c r="C699" s="27">
        <v>1.4198782961460446E-2</v>
      </c>
      <c r="D699" s="27">
        <v>0.93103448275862066</v>
      </c>
      <c r="E699" s="28">
        <v>0</v>
      </c>
      <c r="F699" s="28">
        <v>58.064516129032256</v>
      </c>
      <c r="G699" s="28">
        <v>8.4905555555555559</v>
      </c>
      <c r="H699" s="29">
        <v>8.8350000000000009</v>
      </c>
      <c r="I699" s="19">
        <v>8.8350000000000009</v>
      </c>
      <c r="J699" s="30">
        <v>1</v>
      </c>
      <c r="K699" s="19">
        <v>63.157894736842103</v>
      </c>
      <c r="L699" s="27">
        <v>0.91935483870967738</v>
      </c>
      <c r="M699" s="27">
        <v>0.93103448275862066</v>
      </c>
      <c r="N699" s="31">
        <v>0.85595105672969962</v>
      </c>
      <c r="O699" s="31">
        <v>0.85811102383387083</v>
      </c>
      <c r="P699" s="32">
        <v>13689.24</v>
      </c>
      <c r="Q699" s="32">
        <v>27.767221095334683</v>
      </c>
      <c r="R699" s="32">
        <v>7417.6099999999988</v>
      </c>
      <c r="S699" s="32">
        <v>15.045862068965516</v>
      </c>
      <c r="T699" s="33" t="s">
        <v>1191</v>
      </c>
      <c r="U699" s="34" t="s">
        <v>1192</v>
      </c>
    </row>
    <row r="700" spans="1:21">
      <c r="A700" s="35">
        <v>1.0897196261682243</v>
      </c>
      <c r="B700" s="35">
        <v>4.974271012006861E-2</v>
      </c>
      <c r="C700" s="35">
        <v>1.2006861063464836E-2</v>
      </c>
      <c r="D700" s="35">
        <v>0.95025728987993141</v>
      </c>
      <c r="E700" s="36">
        <v>0.16666666666666666</v>
      </c>
      <c r="F700" s="36">
        <v>52.173913043478258</v>
      </c>
      <c r="G700" s="36">
        <v>11.174166666666666</v>
      </c>
      <c r="H700" s="37">
        <v>9.344444444444445</v>
      </c>
      <c r="I700" s="20">
        <v>9.5111111111111111</v>
      </c>
      <c r="J700" s="38">
        <v>0.98247663551401876</v>
      </c>
      <c r="K700" s="20">
        <v>56.25</v>
      </c>
      <c r="L700" s="35">
        <v>0.92753623188405787</v>
      </c>
      <c r="M700" s="35">
        <v>0.95025728987993141</v>
      </c>
      <c r="N700" s="39">
        <v>0.86595300640825923</v>
      </c>
      <c r="O700" s="39">
        <v>0.85811810569322888</v>
      </c>
      <c r="P700" s="40">
        <v>17903.04</v>
      </c>
      <c r="Q700" s="40">
        <v>30.708473413379075</v>
      </c>
      <c r="R700" s="40">
        <v>10691.169999999998</v>
      </c>
      <c r="S700" s="40">
        <v>18.338198970840477</v>
      </c>
      <c r="T700" s="41" t="s">
        <v>1195</v>
      </c>
      <c r="U700" s="42" t="s">
        <v>1192</v>
      </c>
    </row>
    <row r="701" spans="1:21">
      <c r="A701" s="27">
        <v>0.7869062901155327</v>
      </c>
      <c r="B701" s="27">
        <v>0.12724306688417619</v>
      </c>
      <c r="C701" s="27">
        <v>4.0783034257748776E-2</v>
      </c>
      <c r="D701" s="27">
        <v>0.87275693311582381</v>
      </c>
      <c r="E701" s="28">
        <v>0.53333333333333333</v>
      </c>
      <c r="F701" s="28">
        <v>64.285714285714292</v>
      </c>
      <c r="G701" s="28">
        <v>9.5355555555555558</v>
      </c>
      <c r="H701" s="29">
        <v>10.069722222222222</v>
      </c>
      <c r="I701" s="19">
        <v>10.603055555555555</v>
      </c>
      <c r="J701" s="30">
        <v>0.94970003405726866</v>
      </c>
      <c r="K701" s="19">
        <v>73.469387755102048</v>
      </c>
      <c r="L701" s="27">
        <v>0.875</v>
      </c>
      <c r="M701" s="27">
        <v>0.87275693311582381</v>
      </c>
      <c r="N701" s="31">
        <v>0.72525012796583832</v>
      </c>
      <c r="O701" s="31">
        <v>0.8580923329935084</v>
      </c>
      <c r="P701" s="32">
        <v>13542.03</v>
      </c>
      <c r="Q701" s="32">
        <v>22.091402936378469</v>
      </c>
      <c r="R701" s="32">
        <v>6927.1299999999992</v>
      </c>
      <c r="S701" s="32">
        <v>11.30037520391517</v>
      </c>
      <c r="T701" s="33" t="s">
        <v>1193</v>
      </c>
      <c r="U701" s="34" t="s">
        <v>1194</v>
      </c>
    </row>
    <row r="702" spans="1:21">
      <c r="A702" s="35">
        <v>0.90941385435168742</v>
      </c>
      <c r="B702" s="35">
        <v>8.0078125E-2</v>
      </c>
      <c r="C702" s="35">
        <v>3.125E-2</v>
      </c>
      <c r="D702" s="35">
        <v>0.919921875</v>
      </c>
      <c r="E702" s="36">
        <v>0.4</v>
      </c>
      <c r="F702" s="36">
        <v>58.064516129032256</v>
      </c>
      <c r="G702" s="36">
        <v>8.8177777777777777</v>
      </c>
      <c r="H702" s="37">
        <v>9.6088888888888881</v>
      </c>
      <c r="I702" s="20">
        <v>10.008888888888889</v>
      </c>
      <c r="J702" s="38">
        <v>0.96003552397868552</v>
      </c>
      <c r="K702" s="20">
        <v>56.25</v>
      </c>
      <c r="L702" s="35">
        <v>1.032258064516129</v>
      </c>
      <c r="M702" s="35">
        <v>0.919921875</v>
      </c>
      <c r="N702" s="39">
        <v>0.9116466366813728</v>
      </c>
      <c r="O702" s="39">
        <v>0.8585307561124117</v>
      </c>
      <c r="P702" s="40">
        <v>16178.99</v>
      </c>
      <c r="Q702" s="40">
        <v>31.59958984375</v>
      </c>
      <c r="R702" s="40">
        <v>7818.1400000000012</v>
      </c>
      <c r="S702" s="40">
        <v>15.269804687500002</v>
      </c>
      <c r="T702" s="41" t="s">
        <v>1195</v>
      </c>
      <c r="U702" s="42" t="s">
        <v>1192</v>
      </c>
    </row>
    <row r="703" spans="1:21">
      <c r="A703" s="27">
        <v>0.85011709601873531</v>
      </c>
      <c r="B703" s="27">
        <v>3.1680440771349863E-2</v>
      </c>
      <c r="C703" s="27">
        <v>1.2396694214876033E-2</v>
      </c>
      <c r="D703" s="27">
        <v>0.9683195592286501</v>
      </c>
      <c r="E703" s="28">
        <v>0.91666666666666663</v>
      </c>
      <c r="F703" s="28">
        <v>78.260869565217391</v>
      </c>
      <c r="G703" s="28">
        <v>9.2766666666666673</v>
      </c>
      <c r="H703" s="29">
        <v>9.7583333333333346</v>
      </c>
      <c r="I703" s="19">
        <v>10.675000000000001</v>
      </c>
      <c r="J703" s="30">
        <v>0.91412958626073382</v>
      </c>
      <c r="K703" s="19">
        <v>80</v>
      </c>
      <c r="L703" s="27">
        <v>0.97826086956521741</v>
      </c>
      <c r="M703" s="27">
        <v>0.9683195592286501</v>
      </c>
      <c r="N703" s="31">
        <v>0.8659267415666041</v>
      </c>
      <c r="O703" s="31">
        <v>0.8583548757131767</v>
      </c>
      <c r="P703" s="32">
        <v>14458.27</v>
      </c>
      <c r="Q703" s="32">
        <v>19.914972451790636</v>
      </c>
      <c r="R703" s="32">
        <v>10368.599999999999</v>
      </c>
      <c r="S703" s="32">
        <v>14.28181818181818</v>
      </c>
      <c r="T703" s="33" t="s">
        <v>1195</v>
      </c>
      <c r="U703" s="34" t="s">
        <v>1192</v>
      </c>
    </row>
    <row r="704" spans="1:21">
      <c r="A704" s="35">
        <v>0.89767441860465114</v>
      </c>
      <c r="B704" s="35">
        <v>8.8082901554404139E-2</v>
      </c>
      <c r="C704" s="35">
        <v>2.7202072538860103E-2</v>
      </c>
      <c r="D704" s="35">
        <v>0.91191709844559588</v>
      </c>
      <c r="E704" s="36">
        <v>0</v>
      </c>
      <c r="F704" s="36">
        <v>66.666666666666671</v>
      </c>
      <c r="G704" s="36">
        <v>11.58</v>
      </c>
      <c r="H704" s="37">
        <v>11.705555555555556</v>
      </c>
      <c r="I704" s="20">
        <v>11.705555555555556</v>
      </c>
      <c r="J704" s="38">
        <v>1</v>
      </c>
      <c r="K704" s="20">
        <v>73.469387755102048</v>
      </c>
      <c r="L704" s="35">
        <v>0.90740740740740744</v>
      </c>
      <c r="M704" s="35">
        <v>0.91191709844559588</v>
      </c>
      <c r="N704" s="39">
        <v>0.82748033007100374</v>
      </c>
      <c r="O704" s="39">
        <v>0.85832972001266716</v>
      </c>
      <c r="P704" s="40">
        <v>17079.189999999999</v>
      </c>
      <c r="Q704" s="40">
        <v>22.123303108808287</v>
      </c>
      <c r="R704" s="40">
        <v>10260.760000000002</v>
      </c>
      <c r="S704" s="40">
        <v>13.29113989637306</v>
      </c>
      <c r="T704" s="41" t="s">
        <v>1191</v>
      </c>
      <c r="U704" s="42" t="s">
        <v>1194</v>
      </c>
    </row>
    <row r="705" spans="1:21">
      <c r="A705" s="27">
        <v>1.0178306092124814</v>
      </c>
      <c r="B705" s="27">
        <v>5.5474452554744529E-2</v>
      </c>
      <c r="C705" s="27">
        <v>2.0437956204379562E-2</v>
      </c>
      <c r="D705" s="27">
        <v>0.94452554744525552</v>
      </c>
      <c r="E705" s="28">
        <v>0</v>
      </c>
      <c r="F705" s="28">
        <v>67.924528301886795</v>
      </c>
      <c r="G705" s="28">
        <v>10.084722222222222</v>
      </c>
      <c r="H705" s="29">
        <v>9.1602777777777771</v>
      </c>
      <c r="I705" s="19">
        <v>9.1602777777777771</v>
      </c>
      <c r="J705" s="30">
        <v>1</v>
      </c>
      <c r="K705" s="19">
        <v>73.469387755102048</v>
      </c>
      <c r="L705" s="27">
        <v>0.92452830188679236</v>
      </c>
      <c r="M705" s="27">
        <v>0.94452554744525552</v>
      </c>
      <c r="N705" s="31">
        <v>0.87324060046825502</v>
      </c>
      <c r="O705" s="31">
        <v>0.85843255131247265</v>
      </c>
      <c r="P705" s="32">
        <v>14881.61</v>
      </c>
      <c r="Q705" s="32">
        <v>21.72497810218978</v>
      </c>
      <c r="R705" s="32">
        <v>10339.169999999998</v>
      </c>
      <c r="S705" s="32">
        <v>15.093678832116785</v>
      </c>
      <c r="T705" s="33" t="s">
        <v>1191</v>
      </c>
      <c r="U705" s="34" t="s">
        <v>1192</v>
      </c>
    </row>
    <row r="706" spans="1:21">
      <c r="A706" s="35">
        <v>0.93023255813953487</v>
      </c>
      <c r="B706" s="35">
        <v>5.3333333333333337E-2</v>
      </c>
      <c r="C706" s="35">
        <v>1.4999999999999999E-2</v>
      </c>
      <c r="D706" s="35">
        <v>0.94666666666666666</v>
      </c>
      <c r="E706" s="36">
        <v>0</v>
      </c>
      <c r="F706" s="36">
        <v>69.230769230769226</v>
      </c>
      <c r="G706" s="36">
        <v>8.6666666666666661</v>
      </c>
      <c r="H706" s="37">
        <v>8.7791666666666668</v>
      </c>
      <c r="I706" s="20">
        <v>8.7791666666666668</v>
      </c>
      <c r="J706" s="38">
        <v>1</v>
      </c>
      <c r="K706" s="20">
        <v>73.469387755102048</v>
      </c>
      <c r="L706" s="35">
        <v>0.94230769230769218</v>
      </c>
      <c r="M706" s="35">
        <v>0.94666666666666666</v>
      </c>
      <c r="N706" s="39">
        <v>0.89205128205128192</v>
      </c>
      <c r="O706" s="39">
        <v>0.85838302606446004</v>
      </c>
      <c r="P706" s="40">
        <v>13508.51</v>
      </c>
      <c r="Q706" s="40">
        <v>22.514183333333335</v>
      </c>
      <c r="R706" s="40">
        <v>7529.7699999999986</v>
      </c>
      <c r="S706" s="40">
        <v>12.549616666666664</v>
      </c>
      <c r="T706" s="41" t="s">
        <v>1195</v>
      </c>
      <c r="U706" s="42" t="s">
        <v>1192</v>
      </c>
    </row>
    <row r="707" spans="1:21">
      <c r="A707" s="27">
        <v>0.81424936386768443</v>
      </c>
      <c r="B707" s="27">
        <v>6.5625000000000003E-2</v>
      </c>
      <c r="C707" s="27">
        <v>2.1874999999999999E-2</v>
      </c>
      <c r="D707" s="27">
        <v>0.93437499999999996</v>
      </c>
      <c r="E707" s="28">
        <v>1.1166666666666667</v>
      </c>
      <c r="F707" s="28">
        <v>76.59574468085107</v>
      </c>
      <c r="G707" s="28">
        <v>8.3555555555555561</v>
      </c>
      <c r="H707" s="29">
        <v>8.7083333333333321</v>
      </c>
      <c r="I707" s="19">
        <v>9.8249999999999993</v>
      </c>
      <c r="J707" s="30">
        <v>0.88634435962680236</v>
      </c>
      <c r="K707" s="19">
        <v>80</v>
      </c>
      <c r="L707" s="27">
        <v>0.95744680851063835</v>
      </c>
      <c r="M707" s="27">
        <v>0.93437499999999996</v>
      </c>
      <c r="N707" s="31">
        <v>0.7929363935358128</v>
      </c>
      <c r="O707" s="31">
        <v>0.85827004533967199</v>
      </c>
      <c r="P707" s="32">
        <v>12803.09</v>
      </c>
      <c r="Q707" s="32">
        <v>20.004828125</v>
      </c>
      <c r="R707" s="32">
        <v>7557.98</v>
      </c>
      <c r="S707" s="32">
        <v>11.80934375</v>
      </c>
      <c r="T707" s="33" t="s">
        <v>1193</v>
      </c>
      <c r="U707" s="34" t="s">
        <v>1194</v>
      </c>
    </row>
    <row r="708" spans="1:21">
      <c r="A708" s="35">
        <v>0.59505409582689339</v>
      </c>
      <c r="B708" s="35">
        <v>0.12207792207792208</v>
      </c>
      <c r="C708" s="35">
        <v>4.9350649350649353E-2</v>
      </c>
      <c r="D708" s="35">
        <v>0.87792207792207788</v>
      </c>
      <c r="E708" s="36">
        <v>2.15</v>
      </c>
      <c r="F708" s="36">
        <v>54.545454545454547</v>
      </c>
      <c r="G708" s="36">
        <v>7.0583333333333336</v>
      </c>
      <c r="H708" s="37">
        <v>8.0941666666666663</v>
      </c>
      <c r="I708" s="20">
        <v>10.244166666666667</v>
      </c>
      <c r="J708" s="38">
        <v>0.79012446107540868</v>
      </c>
      <c r="K708" s="20">
        <v>63.157894736842103</v>
      </c>
      <c r="L708" s="35">
        <v>0.86363636363636365</v>
      </c>
      <c r="M708" s="35">
        <v>0.87792207792207788</v>
      </c>
      <c r="N708" s="39">
        <v>0.59907665750015049</v>
      </c>
      <c r="O708" s="39">
        <v>0.8584900239652743</v>
      </c>
      <c r="P708" s="40">
        <v>10196.549999999999</v>
      </c>
      <c r="Q708" s="40">
        <v>26.484545454545454</v>
      </c>
      <c r="R708" s="40">
        <v>5281.630000000001</v>
      </c>
      <c r="S708" s="40">
        <v>13.718519480519483</v>
      </c>
      <c r="T708" s="41" t="s">
        <v>1193</v>
      </c>
      <c r="U708" s="42" t="s">
        <v>1196</v>
      </c>
    </row>
    <row r="709" spans="1:21">
      <c r="A709" s="27">
        <v>0.74384787472035796</v>
      </c>
      <c r="B709" s="27">
        <v>6.616541353383458E-2</v>
      </c>
      <c r="C709" s="27">
        <v>2.5563909774436091E-2</v>
      </c>
      <c r="D709" s="27">
        <v>0.93383458646616546</v>
      </c>
      <c r="E709" s="28">
        <v>0.48333333333333334</v>
      </c>
      <c r="F709" s="28">
        <v>75</v>
      </c>
      <c r="G709" s="28">
        <v>8.8666666666666671</v>
      </c>
      <c r="H709" s="29">
        <v>10.691666666666668</v>
      </c>
      <c r="I709" s="19">
        <v>11.175000000000001</v>
      </c>
      <c r="J709" s="30">
        <v>0.95674869500372861</v>
      </c>
      <c r="K709" s="19">
        <v>80</v>
      </c>
      <c r="L709" s="27">
        <v>0.9375</v>
      </c>
      <c r="M709" s="27">
        <v>0.93383458646616546</v>
      </c>
      <c r="N709" s="31">
        <v>0.83760470807892218</v>
      </c>
      <c r="O709" s="31">
        <v>0.85936642047360257</v>
      </c>
      <c r="P709" s="32">
        <v>13110.72</v>
      </c>
      <c r="Q709" s="32">
        <v>19.715368421052631</v>
      </c>
      <c r="R709" s="32">
        <v>9229.8200000000015</v>
      </c>
      <c r="S709" s="32">
        <v>13.879428571428575</v>
      </c>
      <c r="T709" s="33" t="s">
        <v>1193</v>
      </c>
      <c r="U709" s="34" t="s">
        <v>1194</v>
      </c>
    </row>
    <row r="710" spans="1:21">
      <c r="A710" s="35">
        <v>0.85225885225885223</v>
      </c>
      <c r="B710" s="35">
        <v>6.0171919770773637E-2</v>
      </c>
      <c r="C710" s="35">
        <v>1.4326647564469915E-2</v>
      </c>
      <c r="D710" s="35">
        <v>0.93982808022922637</v>
      </c>
      <c r="E710" s="36">
        <v>0.55000000000000004</v>
      </c>
      <c r="F710" s="36">
        <v>75</v>
      </c>
      <c r="G710" s="36">
        <v>9.3066666666666666</v>
      </c>
      <c r="H710" s="37">
        <v>10.5975</v>
      </c>
      <c r="I710" s="20">
        <v>11.147500000000001</v>
      </c>
      <c r="J710" s="38">
        <v>0.95066158331464445</v>
      </c>
      <c r="K710" s="20">
        <v>73.469387755102048</v>
      </c>
      <c r="L710" s="35">
        <v>1.0208333333333333</v>
      </c>
      <c r="M710" s="35">
        <v>0.93982808022922637</v>
      </c>
      <c r="N710" s="39">
        <v>0.91207216851915984</v>
      </c>
      <c r="O710" s="39">
        <v>0.8594401889901947</v>
      </c>
      <c r="P710" s="40">
        <v>16265.15</v>
      </c>
      <c r="Q710" s="40">
        <v>23.302507163323781</v>
      </c>
      <c r="R710" s="40">
        <v>8717.9699999999993</v>
      </c>
      <c r="S710" s="40">
        <v>12.489928366762177</v>
      </c>
      <c r="T710" s="41" t="s">
        <v>1195</v>
      </c>
      <c r="U710" s="42" t="s">
        <v>1192</v>
      </c>
    </row>
    <row r="711" spans="1:21">
      <c r="A711" s="27">
        <v>0.75716440422322773</v>
      </c>
      <c r="B711" s="27">
        <v>5.1792828685258967E-2</v>
      </c>
      <c r="C711" s="27">
        <v>2.1912350597609563E-2</v>
      </c>
      <c r="D711" s="27">
        <v>0.94820717131474108</v>
      </c>
      <c r="E711" s="28">
        <v>0.21666666666666667</v>
      </c>
      <c r="F711" s="28">
        <v>56.25</v>
      </c>
      <c r="G711" s="28">
        <v>8.9244444444444451</v>
      </c>
      <c r="H711" s="29">
        <v>10.280833333333334</v>
      </c>
      <c r="I711" s="19">
        <v>10.4975</v>
      </c>
      <c r="J711" s="30">
        <v>0.97936016511867907</v>
      </c>
      <c r="K711" s="19">
        <v>63.157894736842103</v>
      </c>
      <c r="L711" s="27">
        <v>0.890625</v>
      </c>
      <c r="M711" s="27">
        <v>0.94820717131474108</v>
      </c>
      <c r="N711" s="31">
        <v>0.82706673306772915</v>
      </c>
      <c r="O711" s="31">
        <v>0.8592611686516608</v>
      </c>
      <c r="P711" s="32">
        <v>13248.56</v>
      </c>
      <c r="Q711" s="32">
        <v>26.391553784860555</v>
      </c>
      <c r="R711" s="32">
        <v>8950.19</v>
      </c>
      <c r="S711" s="32">
        <v>17.829063745019923</v>
      </c>
      <c r="T711" s="33" t="s">
        <v>1193</v>
      </c>
      <c r="U711" s="34" t="s">
        <v>1194</v>
      </c>
    </row>
    <row r="712" spans="1:21">
      <c r="A712" s="35">
        <v>0.97309941520467835</v>
      </c>
      <c r="B712" s="35">
        <v>7.6923076923076927E-2</v>
      </c>
      <c r="C712" s="35">
        <v>2.0432692307692308E-2</v>
      </c>
      <c r="D712" s="35">
        <v>0.92307692307692313</v>
      </c>
      <c r="E712" s="36">
        <v>0.18333333333333332</v>
      </c>
      <c r="F712" s="36">
        <v>81.818181818181813</v>
      </c>
      <c r="G712" s="36">
        <v>10.168888888888889</v>
      </c>
      <c r="H712" s="37">
        <v>10.504166666666666</v>
      </c>
      <c r="I712" s="20">
        <v>10.6875</v>
      </c>
      <c r="J712" s="38">
        <v>0.98284600389863541</v>
      </c>
      <c r="K712" s="20">
        <v>80</v>
      </c>
      <c r="L712" s="35">
        <v>1.0227272727272727</v>
      </c>
      <c r="M712" s="35">
        <v>0.92307692307692313</v>
      </c>
      <c r="N712" s="39">
        <v>0.92786161207213835</v>
      </c>
      <c r="O712" s="39">
        <v>0.85937104727140112</v>
      </c>
      <c r="P712" s="40">
        <v>16666.64</v>
      </c>
      <c r="Q712" s="40">
        <v>20.03201923076923</v>
      </c>
      <c r="R712" s="40">
        <v>10618.46</v>
      </c>
      <c r="S712" s="40">
        <v>12.762572115384614</v>
      </c>
      <c r="T712" s="41" t="s">
        <v>1191</v>
      </c>
      <c r="U712" s="42" t="s">
        <v>1192</v>
      </c>
    </row>
    <row r="713" spans="1:21">
      <c r="A713" s="27">
        <v>0.66233766233766234</v>
      </c>
      <c r="B713" s="27">
        <v>6.2091503267973858E-2</v>
      </c>
      <c r="C713" s="27">
        <v>1.3071895424836602E-2</v>
      </c>
      <c r="D713" s="27">
        <v>0.93790849673202614</v>
      </c>
      <c r="E713" s="28">
        <v>0.31666666666666665</v>
      </c>
      <c r="F713" s="28">
        <v>54.545454545454547</v>
      </c>
      <c r="G713" s="28">
        <v>5.61</v>
      </c>
      <c r="H713" s="29">
        <v>7.8966666666666665</v>
      </c>
      <c r="I713" s="19">
        <v>8.2133333333333329</v>
      </c>
      <c r="J713" s="30">
        <v>0.96144480519480524</v>
      </c>
      <c r="K713" s="19">
        <v>56.25</v>
      </c>
      <c r="L713" s="27">
        <v>0.96969696969696972</v>
      </c>
      <c r="M713" s="27">
        <v>0.93790849673202614</v>
      </c>
      <c r="N713" s="31">
        <v>0.87442157763013384</v>
      </c>
      <c r="O713" s="31">
        <v>0.85913649054263141</v>
      </c>
      <c r="P713" s="32">
        <v>10037.77</v>
      </c>
      <c r="Q713" s="32">
        <v>32.803169934640522</v>
      </c>
      <c r="R713" s="32">
        <v>5123.83</v>
      </c>
      <c r="S713" s="32">
        <v>16.74454248366013</v>
      </c>
      <c r="T713" s="33" t="s">
        <v>1193</v>
      </c>
      <c r="U713" s="34" t="s">
        <v>1192</v>
      </c>
    </row>
    <row r="714" spans="1:21">
      <c r="A714" s="35">
        <v>0.918010752688172</v>
      </c>
      <c r="B714" s="35">
        <v>5.4172767203513911E-2</v>
      </c>
      <c r="C714" s="35">
        <v>1.9033674963396779E-2</v>
      </c>
      <c r="D714" s="35">
        <v>0.94582723279648606</v>
      </c>
      <c r="E714" s="36">
        <v>0.1</v>
      </c>
      <c r="F714" s="36">
        <v>72</v>
      </c>
      <c r="G714" s="36">
        <v>9.4861111111111107</v>
      </c>
      <c r="H714" s="37">
        <v>10.026666666666667</v>
      </c>
      <c r="I714" s="20">
        <v>10.126666666666667</v>
      </c>
      <c r="J714" s="38">
        <v>0.99012508229098095</v>
      </c>
      <c r="K714" s="20">
        <v>73.469387755102048</v>
      </c>
      <c r="L714" s="35">
        <v>0.97999999999999987</v>
      </c>
      <c r="M714" s="35">
        <v>0.94582723279648606</v>
      </c>
      <c r="N714" s="39">
        <v>0.91775752137155797</v>
      </c>
      <c r="O714" s="39">
        <v>0.85908396447016566</v>
      </c>
      <c r="P714" s="40">
        <v>14762.08</v>
      </c>
      <c r="Q714" s="40">
        <v>21.613587115666178</v>
      </c>
      <c r="R714" s="40">
        <v>10229.550000000001</v>
      </c>
      <c r="S714" s="40">
        <v>14.977379209370426</v>
      </c>
      <c r="T714" s="41" t="s">
        <v>1195</v>
      </c>
      <c r="U714" s="42" t="s">
        <v>1192</v>
      </c>
    </row>
    <row r="715" spans="1:21">
      <c r="A715" s="27">
        <v>0.92816091954022983</v>
      </c>
      <c r="B715" s="27">
        <v>7.5851393188854491E-2</v>
      </c>
      <c r="C715" s="27">
        <v>3.0959752321981424E-2</v>
      </c>
      <c r="D715" s="27">
        <v>0.92414860681114552</v>
      </c>
      <c r="E715" s="28">
        <v>0.66666666666666663</v>
      </c>
      <c r="F715" s="28">
        <v>76.59574468085107</v>
      </c>
      <c r="G715" s="28">
        <v>8.4338888888888892</v>
      </c>
      <c r="H715" s="29">
        <v>8.0333333333333332</v>
      </c>
      <c r="I715" s="19">
        <v>8.6999999999999993</v>
      </c>
      <c r="J715" s="30">
        <v>0.92337164750957856</v>
      </c>
      <c r="K715" s="19">
        <v>80</v>
      </c>
      <c r="L715" s="27">
        <v>0.95744680851063835</v>
      </c>
      <c r="M715" s="27">
        <v>0.92414860681114552</v>
      </c>
      <c r="N715" s="31">
        <v>0.81702059516319181</v>
      </c>
      <c r="O715" s="31">
        <v>0.85888164186016092</v>
      </c>
      <c r="P715" s="32">
        <v>12613.43</v>
      </c>
      <c r="Q715" s="32">
        <v>19.525433436532509</v>
      </c>
      <c r="R715" s="32">
        <v>8207.0299999999988</v>
      </c>
      <c r="S715" s="32">
        <v>12.704380804953558</v>
      </c>
      <c r="T715" s="33" t="s">
        <v>1193</v>
      </c>
      <c r="U715" s="34" t="s">
        <v>1194</v>
      </c>
    </row>
    <row r="716" spans="1:21">
      <c r="A716" s="35">
        <v>0.72572178477690286</v>
      </c>
      <c r="B716" s="35">
        <v>7.2332730560578665E-2</v>
      </c>
      <c r="C716" s="35">
        <v>1.9891500904159132E-2</v>
      </c>
      <c r="D716" s="35">
        <v>0.92766726943942135</v>
      </c>
      <c r="E716" s="36">
        <v>0.95</v>
      </c>
      <c r="F716" s="36">
        <v>70.588235294117652</v>
      </c>
      <c r="G716" s="36">
        <v>7.8341666666666665</v>
      </c>
      <c r="H716" s="37">
        <v>9.4216666666666669</v>
      </c>
      <c r="I716" s="20">
        <v>10.371666666666666</v>
      </c>
      <c r="J716" s="38">
        <v>0.90840430660453164</v>
      </c>
      <c r="K716" s="20">
        <v>73.469387755102048</v>
      </c>
      <c r="L716" s="35">
        <v>0.96078431372549022</v>
      </c>
      <c r="M716" s="35">
        <v>0.92766726943942135</v>
      </c>
      <c r="N716" s="39">
        <v>0.8096500037271962</v>
      </c>
      <c r="O716" s="39">
        <v>0.85902648977260732</v>
      </c>
      <c r="P716" s="40">
        <v>11753.49</v>
      </c>
      <c r="Q716" s="40">
        <v>21.25405063291139</v>
      </c>
      <c r="R716" s="40">
        <v>7173.9</v>
      </c>
      <c r="S716" s="40">
        <v>12.972694394213381</v>
      </c>
      <c r="T716" s="41" t="s">
        <v>1195</v>
      </c>
      <c r="U716" s="42" t="s">
        <v>1194</v>
      </c>
    </row>
    <row r="717" spans="1:21">
      <c r="A717" s="27">
        <v>0.92528147389969295</v>
      </c>
      <c r="B717" s="27">
        <v>7.9646017699115043E-2</v>
      </c>
      <c r="C717" s="27">
        <v>2.5442477876106196E-2</v>
      </c>
      <c r="D717" s="27">
        <v>0.92035398230088494</v>
      </c>
      <c r="E717" s="28">
        <v>0.71666666666666667</v>
      </c>
      <c r="F717" s="28">
        <v>81.818181818181813</v>
      </c>
      <c r="G717" s="28">
        <v>11.048888888888889</v>
      </c>
      <c r="H717" s="29">
        <v>10.681666666666667</v>
      </c>
      <c r="I717" s="19">
        <v>11.398333333333333</v>
      </c>
      <c r="J717" s="30">
        <v>0.93712531071794125</v>
      </c>
      <c r="K717" s="19">
        <v>85.714285714285708</v>
      </c>
      <c r="L717" s="27">
        <v>0.95454545454545459</v>
      </c>
      <c r="M717" s="27">
        <v>0.92035398230088494</v>
      </c>
      <c r="N717" s="31">
        <v>0.82328305655992917</v>
      </c>
      <c r="O717" s="31">
        <v>0.85919793590470939</v>
      </c>
      <c r="P717" s="32">
        <v>16686.349999999999</v>
      </c>
      <c r="Q717" s="32">
        <v>18.458351769911502</v>
      </c>
      <c r="R717" s="32">
        <v>9306.11</v>
      </c>
      <c r="S717" s="32">
        <v>10.294369469026549</v>
      </c>
      <c r="T717" s="33" t="s">
        <v>1195</v>
      </c>
      <c r="U717" s="34" t="s">
        <v>1194</v>
      </c>
    </row>
    <row r="718" spans="1:21">
      <c r="A718" s="35">
        <v>0.97371428571428575</v>
      </c>
      <c r="B718" s="35">
        <v>5.5164319248826289E-2</v>
      </c>
      <c r="C718" s="35">
        <v>1.2910798122065728E-2</v>
      </c>
      <c r="D718" s="35">
        <v>0.94483568075117375</v>
      </c>
      <c r="E718" s="36">
        <v>0.41666666666666669</v>
      </c>
      <c r="F718" s="36">
        <v>76.59574468085107</v>
      </c>
      <c r="G718" s="36">
        <v>11.123333333333333</v>
      </c>
      <c r="H718" s="37">
        <v>10.520833333333334</v>
      </c>
      <c r="I718" s="20">
        <v>10.9375</v>
      </c>
      <c r="J718" s="38">
        <v>0.96190476190476193</v>
      </c>
      <c r="K718" s="20">
        <v>80</v>
      </c>
      <c r="L718" s="35">
        <v>0.95744680851063835</v>
      </c>
      <c r="M718" s="35">
        <v>0.94483568075117375</v>
      </c>
      <c r="N718" s="39">
        <v>0.87016781540305677</v>
      </c>
      <c r="O718" s="39">
        <v>0.85932307485713033</v>
      </c>
      <c r="P718" s="40">
        <v>16654.310000000001</v>
      </c>
      <c r="Q718" s="40">
        <v>19.547312206572773</v>
      </c>
      <c r="R718" s="40">
        <v>10726.3</v>
      </c>
      <c r="S718" s="40">
        <v>12.589553990610328</v>
      </c>
      <c r="T718" s="41" t="s">
        <v>1191</v>
      </c>
      <c r="U718" s="42" t="s">
        <v>1192</v>
      </c>
    </row>
    <row r="719" spans="1:21">
      <c r="A719" s="27">
        <v>0.85569105691056913</v>
      </c>
      <c r="B719" s="27">
        <v>8.076009501187649E-2</v>
      </c>
      <c r="C719" s="27">
        <v>1.4251781472684086E-2</v>
      </c>
      <c r="D719" s="27">
        <v>0.91923990498812347</v>
      </c>
      <c r="E719" s="28">
        <v>0.41666666666666669</v>
      </c>
      <c r="F719" s="28">
        <v>57.142857142857146</v>
      </c>
      <c r="G719" s="28">
        <v>7.3674999999999997</v>
      </c>
      <c r="H719" s="29">
        <v>8.33</v>
      </c>
      <c r="I719" s="19">
        <v>8.7466666666666661</v>
      </c>
      <c r="J719" s="30">
        <v>0.95236280487804881</v>
      </c>
      <c r="K719" s="19">
        <v>56.25</v>
      </c>
      <c r="L719" s="27">
        <v>1.0158730158730158</v>
      </c>
      <c r="M719" s="27">
        <v>0.91923990498812347</v>
      </c>
      <c r="N719" s="31">
        <v>0.88934592433810311</v>
      </c>
      <c r="O719" s="31">
        <v>0.85928515618389278</v>
      </c>
      <c r="P719" s="32">
        <v>13627.07</v>
      </c>
      <c r="Q719" s="32">
        <v>32.36833729216152</v>
      </c>
      <c r="R719" s="32">
        <v>6756.369999999999</v>
      </c>
      <c r="S719" s="32">
        <v>16.048384798099761</v>
      </c>
      <c r="T719" s="33" t="s">
        <v>1195</v>
      </c>
      <c r="U719" s="34" t="s">
        <v>1192</v>
      </c>
    </row>
    <row r="720" spans="1:21">
      <c r="A720" s="35">
        <v>0.80443285528031294</v>
      </c>
      <c r="B720" s="35">
        <v>6.4829821717990274E-2</v>
      </c>
      <c r="C720" s="35">
        <v>1.9448946515397084E-2</v>
      </c>
      <c r="D720" s="35">
        <v>0.93517017828200977</v>
      </c>
      <c r="E720" s="36">
        <v>0.53333333333333333</v>
      </c>
      <c r="F720" s="36">
        <v>76.59574468085107</v>
      </c>
      <c r="G720" s="36">
        <v>8.0552777777777784</v>
      </c>
      <c r="H720" s="37">
        <v>8.4150000000000009</v>
      </c>
      <c r="I720" s="20">
        <v>8.9483333333333341</v>
      </c>
      <c r="J720" s="38">
        <v>0.94039858446638114</v>
      </c>
      <c r="K720" s="20">
        <v>85.714285714285708</v>
      </c>
      <c r="L720" s="35">
        <v>0.89361702127659592</v>
      </c>
      <c r="M720" s="35">
        <v>0.93517017828200977</v>
      </c>
      <c r="N720" s="39">
        <v>0.78587604041374826</v>
      </c>
      <c r="O720" s="39">
        <v>0.85917967980440435</v>
      </c>
      <c r="P720" s="40">
        <v>11306.48</v>
      </c>
      <c r="Q720" s="40">
        <v>18.324927066450567</v>
      </c>
      <c r="R720" s="40">
        <v>7314.2999999999993</v>
      </c>
      <c r="S720" s="40">
        <v>11.854619124797406</v>
      </c>
      <c r="T720" s="41" t="s">
        <v>1195</v>
      </c>
      <c r="U720" s="42" t="s">
        <v>1194</v>
      </c>
    </row>
    <row r="721" spans="1:21">
      <c r="A721" s="27">
        <v>0.78977272727272729</v>
      </c>
      <c r="B721" s="27">
        <v>5.9952038369304558E-2</v>
      </c>
      <c r="C721" s="27">
        <v>1.4388489208633094E-2</v>
      </c>
      <c r="D721" s="27">
        <v>0.94004796163069548</v>
      </c>
      <c r="E721" s="28">
        <v>0</v>
      </c>
      <c r="F721" s="28">
        <v>60</v>
      </c>
      <c r="G721" s="28">
        <v>6.95</v>
      </c>
      <c r="H721" s="29">
        <v>8.36</v>
      </c>
      <c r="I721" s="19">
        <v>8.36</v>
      </c>
      <c r="J721" s="30">
        <v>1</v>
      </c>
      <c r="K721" s="19">
        <v>63.157894736842103</v>
      </c>
      <c r="L721" s="27">
        <v>0.95000000000000007</v>
      </c>
      <c r="M721" s="27">
        <v>0.94004796163069548</v>
      </c>
      <c r="N721" s="31">
        <v>0.89304556354916076</v>
      </c>
      <c r="O721" s="31">
        <v>0.8594377912107094</v>
      </c>
      <c r="P721" s="32">
        <v>11927.24</v>
      </c>
      <c r="Q721" s="32">
        <v>28.602494004796164</v>
      </c>
      <c r="R721" s="32">
        <v>5613.65</v>
      </c>
      <c r="S721" s="32">
        <v>13.461990407673859</v>
      </c>
      <c r="T721" s="33" t="s">
        <v>1191</v>
      </c>
      <c r="U721" s="34" t="s">
        <v>1192</v>
      </c>
    </row>
    <row r="722" spans="1:21">
      <c r="A722" s="35">
        <v>1</v>
      </c>
      <c r="B722" s="35">
        <v>5.0605060506050605E-2</v>
      </c>
      <c r="C722" s="35">
        <v>1.5401540154015401E-2</v>
      </c>
      <c r="D722" s="35">
        <v>0.94939493949394937</v>
      </c>
      <c r="E722" s="36">
        <v>0.43333333333333335</v>
      </c>
      <c r="F722" s="36">
        <v>78.260869565217391</v>
      </c>
      <c r="G722" s="36">
        <v>11.615</v>
      </c>
      <c r="H722" s="37">
        <v>10.171666666666667</v>
      </c>
      <c r="I722" s="20">
        <v>10.605</v>
      </c>
      <c r="J722" s="38">
        <v>0.95913877101995915</v>
      </c>
      <c r="K722" s="20">
        <v>85.714285714285708</v>
      </c>
      <c r="L722" s="35">
        <v>0.91304347826086962</v>
      </c>
      <c r="M722" s="35">
        <v>0.94939493949394937</v>
      </c>
      <c r="N722" s="39">
        <v>0.83141875674150856</v>
      </c>
      <c r="O722" s="39">
        <v>0.85931903583142155</v>
      </c>
      <c r="P722" s="40">
        <v>17668.88</v>
      </c>
      <c r="Q722" s="40">
        <v>19.437711771177121</v>
      </c>
      <c r="R722" s="40">
        <v>9896.4699999999975</v>
      </c>
      <c r="S722" s="40">
        <v>10.887205720572055</v>
      </c>
      <c r="T722" s="41" t="s">
        <v>1195</v>
      </c>
      <c r="U722" s="42" t="s">
        <v>1194</v>
      </c>
    </row>
    <row r="723" spans="1:21">
      <c r="A723" s="27">
        <v>0.86883116883116884</v>
      </c>
      <c r="B723" s="27">
        <v>0.10762331838565023</v>
      </c>
      <c r="C723" s="27">
        <v>3.2884902840059793E-2</v>
      </c>
      <c r="D723" s="27">
        <v>0.8923766816143498</v>
      </c>
      <c r="E723" s="28">
        <v>0.78333333333333333</v>
      </c>
      <c r="F723" s="28">
        <v>67.924528301886795</v>
      </c>
      <c r="G723" s="28">
        <v>9.8491666666666671</v>
      </c>
      <c r="H723" s="29">
        <v>9.6972222222222229</v>
      </c>
      <c r="I723" s="19">
        <v>10.480555555555556</v>
      </c>
      <c r="J723" s="30">
        <v>0.92525841505433348</v>
      </c>
      <c r="K723" s="19">
        <v>73.469387755102048</v>
      </c>
      <c r="L723" s="27">
        <v>0.92452830188679236</v>
      </c>
      <c r="M723" s="27">
        <v>0.8923766816143498</v>
      </c>
      <c r="N723" s="31">
        <v>0.76336363526481132</v>
      </c>
      <c r="O723" s="31">
        <v>0.85941797299131506</v>
      </c>
      <c r="P723" s="32">
        <v>15215.33</v>
      </c>
      <c r="Q723" s="32">
        <v>22.743393124065769</v>
      </c>
      <c r="R723" s="32">
        <v>7882.9</v>
      </c>
      <c r="S723" s="32">
        <v>11.783109118086696</v>
      </c>
      <c r="T723" s="33" t="s">
        <v>1193</v>
      </c>
      <c r="U723" s="34" t="s">
        <v>1194</v>
      </c>
    </row>
    <row r="724" spans="1:21">
      <c r="A724" s="35">
        <v>0.8571428571428571</v>
      </c>
      <c r="B724" s="35">
        <v>6.222222222222222E-2</v>
      </c>
      <c r="C724" s="35">
        <v>2.6666666666666668E-2</v>
      </c>
      <c r="D724" s="35">
        <v>0.93777777777777782</v>
      </c>
      <c r="E724" s="36">
        <v>0.36666666666666664</v>
      </c>
      <c r="F724" s="36">
        <v>60</v>
      </c>
      <c r="G724" s="36">
        <v>7.5</v>
      </c>
      <c r="H724" s="37">
        <v>7.9458333333333337</v>
      </c>
      <c r="I724" s="20">
        <v>8.3125</v>
      </c>
      <c r="J724" s="38">
        <v>0.95588972431077701</v>
      </c>
      <c r="K724" s="20">
        <v>63.157894736842103</v>
      </c>
      <c r="L724" s="35">
        <v>0.95000000000000007</v>
      </c>
      <c r="M724" s="35">
        <v>0.93777777777777782</v>
      </c>
      <c r="N724" s="39">
        <v>0.85159153439153445</v>
      </c>
      <c r="O724" s="39">
        <v>0.85975980337468338</v>
      </c>
      <c r="P724" s="40">
        <v>12928.43</v>
      </c>
      <c r="Q724" s="40">
        <v>28.729844444444446</v>
      </c>
      <c r="R724" s="40">
        <v>5992.8299999999981</v>
      </c>
      <c r="S724" s="40">
        <v>13.317399999999996</v>
      </c>
      <c r="T724" s="41" t="s">
        <v>1191</v>
      </c>
      <c r="U724" s="42" t="s">
        <v>1192</v>
      </c>
    </row>
    <row r="725" spans="1:21">
      <c r="A725" s="27">
        <v>0.88589743589743586</v>
      </c>
      <c r="B725" s="27">
        <v>6.5123010130246017E-2</v>
      </c>
      <c r="C725" s="27">
        <v>2.0260492040520984E-2</v>
      </c>
      <c r="D725" s="27">
        <v>0.93487698986975398</v>
      </c>
      <c r="E725" s="28">
        <v>0.6333333333333333</v>
      </c>
      <c r="F725" s="28">
        <v>73.469387755102048</v>
      </c>
      <c r="G725" s="28">
        <v>9.4052777777777781</v>
      </c>
      <c r="H725" s="29">
        <v>9.9833333333333343</v>
      </c>
      <c r="I725" s="19">
        <v>10.616666666666667</v>
      </c>
      <c r="J725" s="30">
        <v>0.94034536891679754</v>
      </c>
      <c r="K725" s="19">
        <v>73.469387755102048</v>
      </c>
      <c r="L725" s="27">
        <v>1</v>
      </c>
      <c r="M725" s="27">
        <v>0.93487698986975398</v>
      </c>
      <c r="N725" s="31">
        <v>0.87910724793089901</v>
      </c>
      <c r="O725" s="31">
        <v>0.85978897576390867</v>
      </c>
      <c r="P725" s="32">
        <v>14553.76</v>
      </c>
      <c r="Q725" s="32">
        <v>21.061881331403765</v>
      </c>
      <c r="R725" s="32">
        <v>9851.1</v>
      </c>
      <c r="S725" s="32">
        <v>14.256295224312591</v>
      </c>
      <c r="T725" s="33" t="s">
        <v>1195</v>
      </c>
      <c r="U725" s="34" t="s">
        <v>1192</v>
      </c>
    </row>
    <row r="726" spans="1:21">
      <c r="A726" s="35">
        <v>0.92727272727272725</v>
      </c>
      <c r="B726" s="35">
        <v>8.1996434937611412E-2</v>
      </c>
      <c r="C726" s="35">
        <v>3.2085561497326207E-2</v>
      </c>
      <c r="D726" s="35">
        <v>0.91800356506238856</v>
      </c>
      <c r="E726" s="36">
        <v>0.48333333333333334</v>
      </c>
      <c r="F726" s="36">
        <v>57.142857142857146</v>
      </c>
      <c r="G726" s="36">
        <v>9.8175000000000008</v>
      </c>
      <c r="H726" s="37">
        <v>9.095833333333335</v>
      </c>
      <c r="I726" s="20">
        <v>9.5791666666666675</v>
      </c>
      <c r="J726" s="38">
        <v>0.9495432796868204</v>
      </c>
      <c r="K726" s="20">
        <v>63.157894736842103</v>
      </c>
      <c r="L726" s="35">
        <v>0.90476190476190488</v>
      </c>
      <c r="M726" s="35">
        <v>0.91800356506238856</v>
      </c>
      <c r="N726" s="39">
        <v>0.78866658108272125</v>
      </c>
      <c r="O726" s="39">
        <v>0.8597197346450306</v>
      </c>
      <c r="P726" s="40">
        <v>15762.61</v>
      </c>
      <c r="Q726" s="40">
        <v>28.097344028520499</v>
      </c>
      <c r="R726" s="40">
        <v>7281.18</v>
      </c>
      <c r="S726" s="40">
        <v>12.978930481283424</v>
      </c>
      <c r="T726" s="41" t="s">
        <v>1193</v>
      </c>
      <c r="U726" s="42" t="s">
        <v>1194</v>
      </c>
    </row>
    <row r="727" spans="1:21">
      <c r="A727" s="27">
        <v>1.0117773019271949</v>
      </c>
      <c r="B727" s="27">
        <v>5.2910052910052907E-2</v>
      </c>
      <c r="C727" s="27">
        <v>1.5873015873015872E-2</v>
      </c>
      <c r="D727" s="27">
        <v>0.94708994708994709</v>
      </c>
      <c r="E727" s="28">
        <v>0.28333333333333333</v>
      </c>
      <c r="F727" s="28">
        <v>81.818181818181813</v>
      </c>
      <c r="G727" s="28">
        <v>11.55</v>
      </c>
      <c r="H727" s="29">
        <v>11.391666666666667</v>
      </c>
      <c r="I727" s="19">
        <v>11.675000000000001</v>
      </c>
      <c r="J727" s="30">
        <v>0.97573162027123483</v>
      </c>
      <c r="K727" s="19">
        <v>80</v>
      </c>
      <c r="L727" s="27">
        <v>1.0227272727272727</v>
      </c>
      <c r="M727" s="27">
        <v>0.94708994708994709</v>
      </c>
      <c r="N727" s="31">
        <v>0.94510800881250567</v>
      </c>
      <c r="O727" s="31">
        <v>0.85997532152834832</v>
      </c>
      <c r="P727" s="32">
        <v>20180.61</v>
      </c>
      <c r="Q727" s="32">
        <v>21.355142857142859</v>
      </c>
      <c r="R727" s="32">
        <v>10510.91</v>
      </c>
      <c r="S727" s="32">
        <v>11.122656084656084</v>
      </c>
      <c r="T727" s="33" t="s">
        <v>1195</v>
      </c>
      <c r="U727" s="34" t="s">
        <v>1192</v>
      </c>
    </row>
    <row r="728" spans="1:21">
      <c r="A728" s="35">
        <v>0.93109540636042398</v>
      </c>
      <c r="B728" s="35">
        <v>8.7286527514231493E-2</v>
      </c>
      <c r="C728" s="35">
        <v>3.6053130929791274E-2</v>
      </c>
      <c r="D728" s="35">
        <v>0.91271347248576851</v>
      </c>
      <c r="E728" s="36">
        <v>0.38333333333333336</v>
      </c>
      <c r="F728" s="36">
        <v>57.142857142857146</v>
      </c>
      <c r="G728" s="36">
        <v>9.2225000000000001</v>
      </c>
      <c r="H728" s="37">
        <v>8.5783333333333331</v>
      </c>
      <c r="I728" s="20">
        <v>8.961666666666666</v>
      </c>
      <c r="J728" s="38">
        <v>0.95722521852334019</v>
      </c>
      <c r="K728" s="20">
        <v>63.157894736842103</v>
      </c>
      <c r="L728" s="35">
        <v>0.90476190476190488</v>
      </c>
      <c r="M728" s="35">
        <v>0.91271347248576851</v>
      </c>
      <c r="N728" s="39">
        <v>0.79046546237325455</v>
      </c>
      <c r="O728" s="39">
        <v>0.85966798330710592</v>
      </c>
      <c r="P728" s="40">
        <v>13737.58</v>
      </c>
      <c r="Q728" s="40">
        <v>26.06751423149905</v>
      </c>
      <c r="R728" s="40">
        <v>8576.24</v>
      </c>
      <c r="S728" s="40">
        <v>16.27370018975332</v>
      </c>
      <c r="T728" s="41" t="s">
        <v>1195</v>
      </c>
      <c r="U728" s="42" t="s">
        <v>1194</v>
      </c>
    </row>
    <row r="729" spans="1:21">
      <c r="A729" s="27">
        <v>1.0783699059561129</v>
      </c>
      <c r="B729" s="27">
        <v>5.0387596899224806E-2</v>
      </c>
      <c r="C729" s="27">
        <v>1.8410852713178296E-2</v>
      </c>
      <c r="D729" s="27">
        <v>0.94961240310077522</v>
      </c>
      <c r="E729" s="28">
        <v>0.78333333333333333</v>
      </c>
      <c r="F729" s="28">
        <v>87.804878048780495</v>
      </c>
      <c r="G729" s="28">
        <v>11.753333333333334</v>
      </c>
      <c r="H729" s="29">
        <v>10.381666666666666</v>
      </c>
      <c r="I729" s="19">
        <v>11.164999999999999</v>
      </c>
      <c r="J729" s="30">
        <v>0.9298402746678609</v>
      </c>
      <c r="K729" s="19">
        <v>85.714285714285708</v>
      </c>
      <c r="L729" s="27">
        <v>1.0243902439024393</v>
      </c>
      <c r="M729" s="27">
        <v>0.94961240310077522</v>
      </c>
      <c r="N729" s="31">
        <v>0.90452414694009176</v>
      </c>
      <c r="O729" s="31">
        <v>0.85991871707860557</v>
      </c>
      <c r="P729" s="32">
        <v>18403.79</v>
      </c>
      <c r="Q729" s="32">
        <v>17.833129844961242</v>
      </c>
      <c r="R729" s="32">
        <v>12824.849999999999</v>
      </c>
      <c r="S729" s="32">
        <v>12.427180232558138</v>
      </c>
      <c r="T729" s="33" t="s">
        <v>1193</v>
      </c>
      <c r="U729" s="34" t="s">
        <v>1192</v>
      </c>
    </row>
    <row r="730" spans="1:21">
      <c r="A730" s="35">
        <v>1.0756929637526653</v>
      </c>
      <c r="B730" s="35">
        <v>5.4509415262636272E-2</v>
      </c>
      <c r="C730" s="35">
        <v>1.4866204162537165E-2</v>
      </c>
      <c r="D730" s="35">
        <v>0.94549058473736369</v>
      </c>
      <c r="E730" s="36">
        <v>0.2</v>
      </c>
      <c r="F730" s="36">
        <v>80</v>
      </c>
      <c r="G730" s="36">
        <v>12.612500000000001</v>
      </c>
      <c r="H730" s="37">
        <v>11.525</v>
      </c>
      <c r="I730" s="20">
        <v>11.725</v>
      </c>
      <c r="J730" s="38">
        <v>0.98294243070362475</v>
      </c>
      <c r="K730" s="20">
        <v>80</v>
      </c>
      <c r="L730" s="35">
        <v>1</v>
      </c>
      <c r="M730" s="35">
        <v>0.94549058473736369</v>
      </c>
      <c r="N730" s="39">
        <v>0.92936281356913575</v>
      </c>
      <c r="O730" s="39">
        <v>0.85975651551547261</v>
      </c>
      <c r="P730" s="40">
        <v>21571.77</v>
      </c>
      <c r="Q730" s="40">
        <v>21.379355797819624</v>
      </c>
      <c r="R730" s="40">
        <v>11375.539999999997</v>
      </c>
      <c r="S730" s="40">
        <v>11.274073339940532</v>
      </c>
      <c r="T730" s="41" t="s">
        <v>1191</v>
      </c>
      <c r="U730" s="42" t="s">
        <v>1192</v>
      </c>
    </row>
    <row r="731" spans="1:21">
      <c r="A731" s="27">
        <v>1.0145502645502646</v>
      </c>
      <c r="B731" s="27">
        <v>4.563233376792699E-2</v>
      </c>
      <c r="C731" s="27">
        <v>1.1734028683181226E-2</v>
      </c>
      <c r="D731" s="27">
        <v>0.95436766623207303</v>
      </c>
      <c r="E731" s="28">
        <v>0.43333333333333335</v>
      </c>
      <c r="F731" s="28">
        <v>65.454545454545453</v>
      </c>
      <c r="G731" s="28">
        <v>11.718055555555555</v>
      </c>
      <c r="H731" s="29">
        <v>11.536666666666667</v>
      </c>
      <c r="I731" s="19">
        <v>11.97</v>
      </c>
      <c r="J731" s="30">
        <v>0.96379838485101643</v>
      </c>
      <c r="K731" s="19">
        <v>63.157894736842103</v>
      </c>
      <c r="L731" s="27">
        <v>1.0363636363636364</v>
      </c>
      <c r="M731" s="27">
        <v>0.95436766623207303</v>
      </c>
      <c r="N731" s="31">
        <v>0.95326594309645163</v>
      </c>
      <c r="O731" s="31">
        <v>0.85950247793133516</v>
      </c>
      <c r="P731" s="32">
        <v>20388.29</v>
      </c>
      <c r="Q731" s="32">
        <v>26.581864406779662</v>
      </c>
      <c r="R731" s="32">
        <v>12873.120000000003</v>
      </c>
      <c r="S731" s="32">
        <v>16.783728813559325</v>
      </c>
      <c r="T731" s="33" t="s">
        <v>1195</v>
      </c>
      <c r="U731" s="34" t="s">
        <v>1192</v>
      </c>
    </row>
    <row r="732" spans="1:21">
      <c r="A732" s="35">
        <v>0.90356671070013206</v>
      </c>
      <c r="B732" s="35">
        <v>0.14619883040935672</v>
      </c>
      <c r="C732" s="35">
        <v>5.8479532163742687E-2</v>
      </c>
      <c r="D732" s="35">
        <v>0.85380116959064323</v>
      </c>
      <c r="E732" s="36">
        <v>0.31666666666666665</v>
      </c>
      <c r="F732" s="36">
        <v>75</v>
      </c>
      <c r="G732" s="36">
        <v>9.1199999999999992</v>
      </c>
      <c r="H732" s="37">
        <v>9.1458333333333339</v>
      </c>
      <c r="I732" s="20">
        <v>9.4625000000000004</v>
      </c>
      <c r="J732" s="38">
        <v>0.96653456627036549</v>
      </c>
      <c r="K732" s="20">
        <v>80</v>
      </c>
      <c r="L732" s="35">
        <v>0.9375</v>
      </c>
      <c r="M732" s="35">
        <v>0.85380116959064323</v>
      </c>
      <c r="N732" s="39">
        <v>0.77365157168570919</v>
      </c>
      <c r="O732" s="39">
        <v>0.85915902201497951</v>
      </c>
      <c r="P732" s="40">
        <v>14808.93</v>
      </c>
      <c r="Q732" s="40">
        <v>21.650482456140352</v>
      </c>
      <c r="R732" s="40">
        <v>6147.5499999999993</v>
      </c>
      <c r="S732" s="40">
        <v>8.9876461988304079</v>
      </c>
      <c r="T732" s="41" t="s">
        <v>1193</v>
      </c>
      <c r="U732" s="42" t="s">
        <v>1194</v>
      </c>
    </row>
    <row r="733" spans="1:21">
      <c r="A733" s="27">
        <v>1.0507075471698113</v>
      </c>
      <c r="B733" s="27">
        <v>3.5914702581369251E-2</v>
      </c>
      <c r="C733" s="27">
        <v>1.2345679012345678E-2</v>
      </c>
      <c r="D733" s="27">
        <v>0.9640852974186308</v>
      </c>
      <c r="E733" s="28">
        <v>0.25</v>
      </c>
      <c r="F733" s="28">
        <v>72</v>
      </c>
      <c r="G733" s="28">
        <v>12.375</v>
      </c>
      <c r="H733" s="29">
        <v>11.292222222222222</v>
      </c>
      <c r="I733" s="19">
        <v>11.542222222222222</v>
      </c>
      <c r="J733" s="30">
        <v>0.97834039276087792</v>
      </c>
      <c r="K733" s="19">
        <v>73.469387755102048</v>
      </c>
      <c r="L733" s="27">
        <v>0.97999999999999987</v>
      </c>
      <c r="M733" s="27">
        <v>0.9640852974186308</v>
      </c>
      <c r="N733" s="31">
        <v>0.92433951676090031</v>
      </c>
      <c r="O733" s="31">
        <v>0.85947338764118986</v>
      </c>
      <c r="P733" s="32">
        <v>20629.73</v>
      </c>
      <c r="Q733" s="32">
        <v>23.153456790123457</v>
      </c>
      <c r="R733" s="32">
        <v>11116.260000000002</v>
      </c>
      <c r="S733" s="32">
        <v>12.476161616161619</v>
      </c>
      <c r="T733" s="33" t="s">
        <v>1193</v>
      </c>
      <c r="U733" s="34" t="s">
        <v>1192</v>
      </c>
    </row>
    <row r="734" spans="1:21">
      <c r="A734" s="35">
        <v>0.9221789883268483</v>
      </c>
      <c r="B734" s="35">
        <v>4.5007032348804502E-2</v>
      </c>
      <c r="C734" s="35">
        <v>1.6877637130801686E-2</v>
      </c>
      <c r="D734" s="35">
        <v>0.95499296765119546</v>
      </c>
      <c r="E734" s="36">
        <v>0.6333333333333333</v>
      </c>
      <c r="F734" s="36">
        <v>81.818181818181813</v>
      </c>
      <c r="G734" s="36">
        <v>8.69</v>
      </c>
      <c r="H734" s="37">
        <v>8.3616666666666664</v>
      </c>
      <c r="I734" s="20">
        <v>8.9949999999999992</v>
      </c>
      <c r="J734" s="38">
        <v>0.92959051324810082</v>
      </c>
      <c r="K734" s="20">
        <v>85.714285714285708</v>
      </c>
      <c r="L734" s="35">
        <v>0.95454545454545459</v>
      </c>
      <c r="M734" s="35">
        <v>0.95499296765119546</v>
      </c>
      <c r="N734" s="39">
        <v>0.84740002099505629</v>
      </c>
      <c r="O734" s="39">
        <v>0.85923402923115411</v>
      </c>
      <c r="P734" s="40">
        <v>12978.4</v>
      </c>
      <c r="Q734" s="40">
        <v>18.253727144866385</v>
      </c>
      <c r="R734" s="40">
        <v>8924.090000000002</v>
      </c>
      <c r="S734" s="40">
        <v>12.551462728551339</v>
      </c>
      <c r="T734" s="41" t="s">
        <v>1191</v>
      </c>
      <c r="U734" s="42" t="s">
        <v>1194</v>
      </c>
    </row>
    <row r="735" spans="1:21">
      <c r="A735" s="27">
        <v>0.77243589743589747</v>
      </c>
      <c r="B735" s="27">
        <v>5.1867219917012451E-2</v>
      </c>
      <c r="C735" s="27">
        <v>1.0373443983402489E-2</v>
      </c>
      <c r="D735" s="27">
        <v>0.94813278008298751</v>
      </c>
      <c r="E735" s="28">
        <v>0.33333333333333331</v>
      </c>
      <c r="F735" s="28">
        <v>53.731343283582092</v>
      </c>
      <c r="G735" s="28">
        <v>8.9705555555555563</v>
      </c>
      <c r="H735" s="29">
        <v>10.76</v>
      </c>
      <c r="I735" s="19">
        <v>11.093333333333334</v>
      </c>
      <c r="J735" s="30">
        <v>0.96995192307692302</v>
      </c>
      <c r="K735" s="19">
        <v>56.25</v>
      </c>
      <c r="L735" s="27">
        <v>0.95522388059701502</v>
      </c>
      <c r="M735" s="27">
        <v>0.94813278008298751</v>
      </c>
      <c r="N735" s="31">
        <v>0.87846515904359457</v>
      </c>
      <c r="O735" s="31">
        <v>0.85927785889128783</v>
      </c>
      <c r="P735" s="32">
        <v>15693.24</v>
      </c>
      <c r="Q735" s="32">
        <v>32.558589211618255</v>
      </c>
      <c r="R735" s="32">
        <v>7663.8200000000015</v>
      </c>
      <c r="S735" s="32">
        <v>15.900041493775937</v>
      </c>
      <c r="T735" s="33" t="s">
        <v>1195</v>
      </c>
      <c r="U735" s="34" t="s">
        <v>1192</v>
      </c>
    </row>
    <row r="736" spans="1:21">
      <c r="A736" s="35">
        <v>0.9126637554585153</v>
      </c>
      <c r="B736" s="35">
        <v>9.3301435406698566E-2</v>
      </c>
      <c r="C736" s="35">
        <v>2.3923444976076555E-2</v>
      </c>
      <c r="D736" s="35">
        <v>0.90669856459330145</v>
      </c>
      <c r="E736" s="36">
        <v>0.9</v>
      </c>
      <c r="F736" s="36">
        <v>54.545454545454547</v>
      </c>
      <c r="G736" s="36">
        <v>7.6633333333333331</v>
      </c>
      <c r="H736" s="37">
        <v>7.242222222222221</v>
      </c>
      <c r="I736" s="20">
        <v>8.1422222222222214</v>
      </c>
      <c r="J736" s="38">
        <v>0.88946506550218341</v>
      </c>
      <c r="K736" s="20">
        <v>56.25</v>
      </c>
      <c r="L736" s="35">
        <v>0.96969696969696972</v>
      </c>
      <c r="M736" s="35">
        <v>0.90669856459330145</v>
      </c>
      <c r="N736" s="39">
        <v>0.78203801032408882</v>
      </c>
      <c r="O736" s="39">
        <v>0.85920653063793362</v>
      </c>
      <c r="P736" s="40">
        <v>13181.78</v>
      </c>
      <c r="Q736" s="40">
        <v>31.535358851674644</v>
      </c>
      <c r="R736" s="40">
        <v>6915.5300000000007</v>
      </c>
      <c r="S736" s="40">
        <v>16.544330143540673</v>
      </c>
      <c r="T736" s="41" t="s">
        <v>1193</v>
      </c>
      <c r="U736" s="42" t="s">
        <v>1194</v>
      </c>
    </row>
    <row r="737" spans="1:21">
      <c r="A737" s="27">
        <v>0.89818688981868899</v>
      </c>
      <c r="B737" s="27">
        <v>5.434782608695652E-2</v>
      </c>
      <c r="C737" s="27">
        <v>2.1739130434782608E-2</v>
      </c>
      <c r="D737" s="27">
        <v>0.94565217391304346</v>
      </c>
      <c r="E737" s="28">
        <v>0.9</v>
      </c>
      <c r="F737" s="28">
        <v>61.016949152542374</v>
      </c>
      <c r="G737" s="28">
        <v>10.554444444444444</v>
      </c>
      <c r="H737" s="29">
        <v>10.452499999999999</v>
      </c>
      <c r="I737" s="19">
        <v>11.352499999999999</v>
      </c>
      <c r="J737" s="30">
        <v>0.92072230786170439</v>
      </c>
      <c r="K737" s="19">
        <v>63.157894736842103</v>
      </c>
      <c r="L737" s="27">
        <v>0.96610169491525433</v>
      </c>
      <c r="M737" s="27">
        <v>0.94565217391304346</v>
      </c>
      <c r="N737" s="31">
        <v>0.84116837227085339</v>
      </c>
      <c r="O737" s="31">
        <v>0.8594944728779107</v>
      </c>
      <c r="P737" s="32">
        <v>17284.73</v>
      </c>
      <c r="Q737" s="32">
        <v>26.839642857142856</v>
      </c>
      <c r="R737" s="32">
        <v>10260.959999999999</v>
      </c>
      <c r="S737" s="32">
        <v>15.933167701863352</v>
      </c>
      <c r="T737" s="33" t="s">
        <v>1193</v>
      </c>
      <c r="U737" s="34" t="s">
        <v>1194</v>
      </c>
    </row>
    <row r="738" spans="1:21">
      <c r="A738" s="35">
        <v>0.95353159851301117</v>
      </c>
      <c r="B738" s="35">
        <v>5.2631578947368418E-2</v>
      </c>
      <c r="C738" s="35">
        <v>2.1442495126705652E-2</v>
      </c>
      <c r="D738" s="35">
        <v>0.94736842105263153</v>
      </c>
      <c r="E738" s="36">
        <v>0.35</v>
      </c>
      <c r="F738" s="36">
        <v>55.384615384615387</v>
      </c>
      <c r="G738" s="36">
        <v>9.2624999999999993</v>
      </c>
      <c r="H738" s="37">
        <v>9.2144444444444442</v>
      </c>
      <c r="I738" s="20">
        <v>9.5644444444444439</v>
      </c>
      <c r="J738" s="38">
        <v>0.96340613382899631</v>
      </c>
      <c r="K738" s="20">
        <v>56.25</v>
      </c>
      <c r="L738" s="35">
        <v>0.98461538461538467</v>
      </c>
      <c r="M738" s="35">
        <v>0.94736842105263153</v>
      </c>
      <c r="N738" s="39">
        <v>0.89865900094818119</v>
      </c>
      <c r="O738" s="39">
        <v>0.85956310995883589</v>
      </c>
      <c r="P738" s="40">
        <v>16178.04</v>
      </c>
      <c r="Q738" s="40">
        <v>31.536140350877194</v>
      </c>
      <c r="R738" s="40">
        <v>9721.73</v>
      </c>
      <c r="S738" s="40">
        <v>18.950740740740741</v>
      </c>
      <c r="T738" s="41" t="s">
        <v>1195</v>
      </c>
      <c r="U738" s="42" t="s">
        <v>1192</v>
      </c>
    </row>
    <row r="739" spans="1:21">
      <c r="A739" s="27">
        <v>1.1433021806853583</v>
      </c>
      <c r="B739" s="27">
        <v>8.1743869209809264E-2</v>
      </c>
      <c r="C739" s="27">
        <v>3.4059945504087197E-2</v>
      </c>
      <c r="D739" s="27">
        <v>0.91825613079019075</v>
      </c>
      <c r="E739" s="28">
        <v>8.3333333333333329E-2</v>
      </c>
      <c r="F739" s="28">
        <v>69.230769230769226</v>
      </c>
      <c r="G739" s="28">
        <v>10.602222222222222</v>
      </c>
      <c r="H739" s="29">
        <v>8.6549999999999994</v>
      </c>
      <c r="I739" s="19">
        <v>8.7383333333333333</v>
      </c>
      <c r="J739" s="30">
        <v>0.99046347510966992</v>
      </c>
      <c r="K739" s="19">
        <v>73.469387755102048</v>
      </c>
      <c r="L739" s="27">
        <v>0.94230769230769218</v>
      </c>
      <c r="M739" s="27">
        <v>0.91825613079019075</v>
      </c>
      <c r="N739" s="31">
        <v>0.85702805305418028</v>
      </c>
      <c r="O739" s="31">
        <v>0.85941613292504115</v>
      </c>
      <c r="P739" s="32">
        <v>15939.94</v>
      </c>
      <c r="Q739" s="32">
        <v>21.716539509536787</v>
      </c>
      <c r="R739" s="32">
        <v>10204.550000000001</v>
      </c>
      <c r="S739" s="32">
        <v>13.90265667574932</v>
      </c>
      <c r="T739" s="33" t="s">
        <v>1193</v>
      </c>
      <c r="U739" s="34" t="s">
        <v>1192</v>
      </c>
    </row>
    <row r="740" spans="1:21">
      <c r="A740" s="35">
        <v>0.9786910197869102</v>
      </c>
      <c r="B740" s="35">
        <v>2.9548989113530325E-2</v>
      </c>
      <c r="C740" s="35">
        <v>9.3312597200622092E-3</v>
      </c>
      <c r="D740" s="35">
        <v>0.97045101088646968</v>
      </c>
      <c r="E740" s="36">
        <v>0.56666666666666665</v>
      </c>
      <c r="F740" s="36">
        <v>72</v>
      </c>
      <c r="G740" s="36">
        <v>8.9305555555555554</v>
      </c>
      <c r="H740" s="37">
        <v>8.3758333333333344</v>
      </c>
      <c r="I740" s="20">
        <v>8.9425000000000008</v>
      </c>
      <c r="J740" s="38">
        <v>0.93663218712142393</v>
      </c>
      <c r="K740" s="20">
        <v>73.469387755102048</v>
      </c>
      <c r="L740" s="35">
        <v>0.97999999999999987</v>
      </c>
      <c r="M740" s="35">
        <v>0.97045101088646968</v>
      </c>
      <c r="N740" s="39">
        <v>0.89077653976437499</v>
      </c>
      <c r="O740" s="39">
        <v>0.85942514454719554</v>
      </c>
      <c r="P740" s="40">
        <v>14269.38</v>
      </c>
      <c r="Q740" s="40">
        <v>22.191881804043543</v>
      </c>
      <c r="R740" s="40">
        <v>9046.1400000000012</v>
      </c>
      <c r="S740" s="40">
        <v>14.068646967340593</v>
      </c>
      <c r="T740" s="41" t="s">
        <v>1193</v>
      </c>
      <c r="U740" s="42" t="s">
        <v>1192</v>
      </c>
    </row>
    <row r="741" spans="1:21">
      <c r="A741" s="27">
        <v>0.9850267379679144</v>
      </c>
      <c r="B741" s="27">
        <v>4.2345276872964167E-2</v>
      </c>
      <c r="C741" s="27">
        <v>8.6862106406080351E-3</v>
      </c>
      <c r="D741" s="27">
        <v>0.95765472312703581</v>
      </c>
      <c r="E741" s="28">
        <v>0.4</v>
      </c>
      <c r="F741" s="28">
        <v>78.260869565217391</v>
      </c>
      <c r="G741" s="28">
        <v>11.768333333333333</v>
      </c>
      <c r="H741" s="29">
        <v>10.508333333333333</v>
      </c>
      <c r="I741" s="19">
        <v>10.908333333333333</v>
      </c>
      <c r="J741" s="30">
        <v>0.96333078686019857</v>
      </c>
      <c r="K741" s="19">
        <v>85.714285714285708</v>
      </c>
      <c r="L741" s="27">
        <v>0.91304347826086962</v>
      </c>
      <c r="M741" s="27">
        <v>0.95765472312703581</v>
      </c>
      <c r="N741" s="31">
        <v>0.84231755814684406</v>
      </c>
      <c r="O741" s="31">
        <v>0.85930638926228176</v>
      </c>
      <c r="P741" s="32">
        <v>17640.8</v>
      </c>
      <c r="Q741" s="32">
        <v>19.153963083604776</v>
      </c>
      <c r="R741" s="32">
        <v>11254.45</v>
      </c>
      <c r="S741" s="32">
        <v>12.219815418023888</v>
      </c>
      <c r="T741" s="33" t="s">
        <v>1195</v>
      </c>
      <c r="U741" s="34" t="s">
        <v>1194</v>
      </c>
    </row>
    <row r="742" spans="1:21">
      <c r="A742" s="35">
        <v>0.93796992481203012</v>
      </c>
      <c r="B742" s="35">
        <v>0.16833667334669339</v>
      </c>
      <c r="C742" s="35">
        <v>6.2124248496993988E-2</v>
      </c>
      <c r="D742" s="35">
        <v>0.83166332665330667</v>
      </c>
      <c r="E742" s="36">
        <v>0.81666666666666665</v>
      </c>
      <c r="F742" s="36">
        <v>54.545454545454547</v>
      </c>
      <c r="G742" s="36">
        <v>9.1483333333333334</v>
      </c>
      <c r="H742" s="37">
        <v>8.6411111111111119</v>
      </c>
      <c r="I742" s="20">
        <v>9.4577777777777783</v>
      </c>
      <c r="J742" s="38">
        <v>0.91365131578947367</v>
      </c>
      <c r="K742" s="20">
        <v>56.25</v>
      </c>
      <c r="L742" s="35">
        <v>0.96969696969696972</v>
      </c>
      <c r="M742" s="35">
        <v>0.83166332665330667</v>
      </c>
      <c r="N742" s="39">
        <v>0.73682452624547345</v>
      </c>
      <c r="O742" s="39">
        <v>0.85937098557831015</v>
      </c>
      <c r="P742" s="40">
        <v>15227.77</v>
      </c>
      <c r="Q742" s="40">
        <v>30.516573146292586</v>
      </c>
      <c r="R742" s="40">
        <v>6302.9500000000007</v>
      </c>
      <c r="S742" s="40">
        <v>12.631162324649299</v>
      </c>
      <c r="T742" s="41" t="s">
        <v>1193</v>
      </c>
      <c r="U742" s="42" t="s">
        <v>1194</v>
      </c>
    </row>
    <row r="743" spans="1:21">
      <c r="A743" s="27">
        <v>0.98618090452261309</v>
      </c>
      <c r="B743" s="27">
        <v>6.751592356687898E-2</v>
      </c>
      <c r="C743" s="27">
        <v>1.2738853503184714E-2</v>
      </c>
      <c r="D743" s="27">
        <v>0.93248407643312103</v>
      </c>
      <c r="E743" s="28">
        <v>0.81666666666666665</v>
      </c>
      <c r="F743" s="28">
        <v>75</v>
      </c>
      <c r="G743" s="28">
        <v>10.466666666666667</v>
      </c>
      <c r="H743" s="29">
        <v>10.017777777777779</v>
      </c>
      <c r="I743" s="19">
        <v>10.834444444444445</v>
      </c>
      <c r="J743" s="30">
        <v>0.92462311557788945</v>
      </c>
      <c r="K743" s="19">
        <v>73.469387755102048</v>
      </c>
      <c r="L743" s="27">
        <v>1.0208333333333333</v>
      </c>
      <c r="M743" s="27">
        <v>0.93248407643312103</v>
      </c>
      <c r="N743" s="31">
        <v>0.88015875556124568</v>
      </c>
      <c r="O743" s="31">
        <v>0.85983872015591645</v>
      </c>
      <c r="P743" s="32">
        <v>16491.8</v>
      </c>
      <c r="Q743" s="32">
        <v>21.008662420382166</v>
      </c>
      <c r="R743" s="32">
        <v>10496.86</v>
      </c>
      <c r="S743" s="32">
        <v>13.371796178343949</v>
      </c>
      <c r="T743" s="33" t="s">
        <v>1195</v>
      </c>
      <c r="U743" s="34" t="s">
        <v>1192</v>
      </c>
    </row>
    <row r="744" spans="1:21">
      <c r="A744" s="35">
        <v>0.9817351598173516</v>
      </c>
      <c r="B744" s="35">
        <v>3.4108527131782945E-2</v>
      </c>
      <c r="C744" s="35">
        <v>1.2403100775193798E-2</v>
      </c>
      <c r="D744" s="35">
        <v>0.96589147286821708</v>
      </c>
      <c r="E744" s="36">
        <v>0.21666666666666667</v>
      </c>
      <c r="F744" s="36">
        <v>63.157894736842103</v>
      </c>
      <c r="G744" s="36">
        <v>10.2125</v>
      </c>
      <c r="H744" s="37">
        <v>10.185833333333333</v>
      </c>
      <c r="I744" s="20">
        <v>10.4025</v>
      </c>
      <c r="J744" s="38">
        <v>0.97917167347592726</v>
      </c>
      <c r="K744" s="20">
        <v>63.157894736842103</v>
      </c>
      <c r="L744" s="35">
        <v>1</v>
      </c>
      <c r="M744" s="35">
        <v>0.96589147286821708</v>
      </c>
      <c r="N744" s="39">
        <v>0.94577356988450034</v>
      </c>
      <c r="O744" s="39">
        <v>0.85976086561413356</v>
      </c>
      <c r="P744" s="40">
        <v>16767.88</v>
      </c>
      <c r="Q744" s="40">
        <v>25.996713178294574</v>
      </c>
      <c r="R744" s="40">
        <v>11614.43</v>
      </c>
      <c r="S744" s="40">
        <v>18.006868217054265</v>
      </c>
      <c r="T744" s="41" t="s">
        <v>1191</v>
      </c>
      <c r="U744" s="42" t="s">
        <v>1192</v>
      </c>
    </row>
    <row r="745" spans="1:21">
      <c r="A745" s="27">
        <v>0.96620775969962458</v>
      </c>
      <c r="B745" s="27">
        <v>4.6632124352331605E-2</v>
      </c>
      <c r="C745" s="27">
        <v>1.4248704663212436E-2</v>
      </c>
      <c r="D745" s="27">
        <v>0.95336787564766834</v>
      </c>
      <c r="E745" s="28">
        <v>0</v>
      </c>
      <c r="F745" s="28">
        <v>80</v>
      </c>
      <c r="G745" s="28">
        <v>9.65</v>
      </c>
      <c r="H745" s="29">
        <v>9.3216666666666672</v>
      </c>
      <c r="I745" s="19">
        <v>9.3216666666666672</v>
      </c>
      <c r="J745" s="30">
        <v>1</v>
      </c>
      <c r="K745" s="19">
        <v>85.714285714285708</v>
      </c>
      <c r="L745" s="27">
        <v>0.93333333333333335</v>
      </c>
      <c r="M745" s="27">
        <v>0.95336787564766834</v>
      </c>
      <c r="N745" s="31">
        <v>0.88981001727115716</v>
      </c>
      <c r="O745" s="31">
        <v>0.85943004752078589</v>
      </c>
      <c r="P745" s="32">
        <v>13703.6</v>
      </c>
      <c r="Q745" s="32">
        <v>17.750777202072538</v>
      </c>
      <c r="R745" s="32">
        <v>10010.969999999999</v>
      </c>
      <c r="S745" s="32">
        <v>12.967577720207252</v>
      </c>
      <c r="T745" s="33" t="s">
        <v>1191</v>
      </c>
      <c r="U745" s="34" t="s">
        <v>1192</v>
      </c>
    </row>
    <row r="746" spans="1:21">
      <c r="A746" s="35">
        <v>0.9137254901960784</v>
      </c>
      <c r="B746" s="35">
        <v>5.7224606580829757E-2</v>
      </c>
      <c r="C746" s="35">
        <v>1.5736766809728183E-2</v>
      </c>
      <c r="D746" s="35">
        <v>0.94277539341917027</v>
      </c>
      <c r="E746" s="36">
        <v>0.15</v>
      </c>
      <c r="F746" s="36">
        <v>87.804878048780495</v>
      </c>
      <c r="G746" s="36">
        <v>7.9608333333333334</v>
      </c>
      <c r="H746" s="37">
        <v>8.7750000000000004</v>
      </c>
      <c r="I746" s="20">
        <v>8.9250000000000007</v>
      </c>
      <c r="J746" s="38">
        <v>0.98319327731092432</v>
      </c>
      <c r="K746" s="20">
        <v>85.714285714285708</v>
      </c>
      <c r="L746" s="35">
        <v>1.0243902439024393</v>
      </c>
      <c r="M746" s="35">
        <v>0.94277539341917027</v>
      </c>
      <c r="N746" s="39">
        <v>0.94953848806349728</v>
      </c>
      <c r="O746" s="39">
        <v>0.85931275034028265</v>
      </c>
      <c r="P746" s="40">
        <v>13090.47</v>
      </c>
      <c r="Q746" s="40">
        <v>18.727424892703862</v>
      </c>
      <c r="R746" s="40">
        <v>7524.99</v>
      </c>
      <c r="S746" s="40">
        <v>10.765364806866952</v>
      </c>
      <c r="T746" s="41" t="s">
        <v>1191</v>
      </c>
      <c r="U746" s="42" t="s">
        <v>1192</v>
      </c>
    </row>
    <row r="747" spans="1:21">
      <c r="A747" s="27">
        <v>0.84615384615384615</v>
      </c>
      <c r="B747" s="27">
        <v>7.0325900514579764E-2</v>
      </c>
      <c r="C747" s="27">
        <v>1.5437392795883362E-2</v>
      </c>
      <c r="D747" s="27">
        <v>0.92967409948542024</v>
      </c>
      <c r="E747" s="28">
        <v>0.8666666666666667</v>
      </c>
      <c r="F747" s="28">
        <v>55.384615384615387</v>
      </c>
      <c r="G747" s="28">
        <v>10.526388888888889</v>
      </c>
      <c r="H747" s="29">
        <v>11.382222222222222</v>
      </c>
      <c r="I747" s="19">
        <v>12.248888888888889</v>
      </c>
      <c r="J747" s="30">
        <v>0.92924528301886788</v>
      </c>
      <c r="K747" s="19">
        <v>56.25</v>
      </c>
      <c r="L747" s="27">
        <v>0.98461538461538467</v>
      </c>
      <c r="M747" s="27">
        <v>0.92967409948542024</v>
      </c>
      <c r="N747" s="31">
        <v>0.85060457520407684</v>
      </c>
      <c r="O747" s="31">
        <v>0.85896303817856468</v>
      </c>
      <c r="P747" s="32">
        <v>18080.240000000002</v>
      </c>
      <c r="Q747" s="32">
        <v>31.012418524871357</v>
      </c>
      <c r="R747" s="32">
        <v>9946.7599999999984</v>
      </c>
      <c r="S747" s="32">
        <v>17.061337907375641</v>
      </c>
      <c r="T747" s="33" t="s">
        <v>1193</v>
      </c>
      <c r="U747" s="34" t="s">
        <v>1192</v>
      </c>
    </row>
    <row r="748" spans="1:21">
      <c r="A748" s="35">
        <v>0.964021164021164</v>
      </c>
      <c r="B748" s="35">
        <v>4.3907793633369926E-2</v>
      </c>
      <c r="C748" s="35">
        <v>7.6838638858397366E-3</v>
      </c>
      <c r="D748" s="35">
        <v>0.95609220636663006</v>
      </c>
      <c r="E748" s="36">
        <v>0</v>
      </c>
      <c r="F748" s="36">
        <v>85.714285714285708</v>
      </c>
      <c r="G748" s="36">
        <v>10.628333333333334</v>
      </c>
      <c r="H748" s="37">
        <v>11.025</v>
      </c>
      <c r="I748" s="20">
        <v>11.025</v>
      </c>
      <c r="J748" s="38">
        <v>1</v>
      </c>
      <c r="K748" s="20">
        <v>85.714285714285708</v>
      </c>
      <c r="L748" s="35">
        <v>1</v>
      </c>
      <c r="M748" s="35">
        <v>0.95609220636663006</v>
      </c>
      <c r="N748" s="39">
        <v>0.95609220636663006</v>
      </c>
      <c r="O748" s="39">
        <v>0.85899556138080013</v>
      </c>
      <c r="P748" s="40">
        <v>16683.03</v>
      </c>
      <c r="Q748" s="40">
        <v>18.312875960482984</v>
      </c>
      <c r="R748" s="40">
        <v>11594.170000000002</v>
      </c>
      <c r="S748" s="40">
        <v>12.726860592755216</v>
      </c>
      <c r="T748" s="41" t="s">
        <v>1191</v>
      </c>
      <c r="U748" s="42" t="s">
        <v>1192</v>
      </c>
    </row>
    <row r="749" spans="1:21">
      <c r="A749" s="27">
        <v>1</v>
      </c>
      <c r="B749" s="27">
        <v>6.3366336633663367E-2</v>
      </c>
      <c r="C749" s="27">
        <v>2.3762376237623763E-2</v>
      </c>
      <c r="D749" s="27">
        <v>0.93663366336633669</v>
      </c>
      <c r="E749" s="28">
        <v>0.15</v>
      </c>
      <c r="F749" s="28">
        <v>52.941176470588232</v>
      </c>
      <c r="G749" s="28">
        <v>9.5388888888888896</v>
      </c>
      <c r="H749" s="29">
        <v>8.8277777777777775</v>
      </c>
      <c r="I749" s="19">
        <v>8.9777777777777779</v>
      </c>
      <c r="J749" s="30">
        <v>0.98329207920792072</v>
      </c>
      <c r="K749" s="19">
        <v>56.25</v>
      </c>
      <c r="L749" s="27">
        <v>0.94117647058823528</v>
      </c>
      <c r="M749" s="27">
        <v>0.93663366336633669</v>
      </c>
      <c r="N749" s="31">
        <v>0.86680890570128644</v>
      </c>
      <c r="O749" s="31">
        <v>0.8586162776113242</v>
      </c>
      <c r="P749" s="32">
        <v>15630.29</v>
      </c>
      <c r="Q749" s="32">
        <v>30.951069306930695</v>
      </c>
      <c r="R749" s="32">
        <v>9050.09</v>
      </c>
      <c r="S749" s="32">
        <v>17.920970297029704</v>
      </c>
      <c r="T749" s="33" t="s">
        <v>1191</v>
      </c>
      <c r="U749" s="34" t="s">
        <v>1192</v>
      </c>
    </row>
    <row r="750" spans="1:21">
      <c r="A750" s="35">
        <v>0.90328467153284675</v>
      </c>
      <c r="B750" s="35">
        <v>6.2626262626262627E-2</v>
      </c>
      <c r="C750" s="35">
        <v>2.2222222222222223E-2</v>
      </c>
      <c r="D750" s="35">
        <v>0.93737373737373741</v>
      </c>
      <c r="E750" s="36">
        <v>0.21666666666666667</v>
      </c>
      <c r="F750" s="36">
        <v>50.70422535211268</v>
      </c>
      <c r="G750" s="36">
        <v>9.7624999999999993</v>
      </c>
      <c r="H750" s="37">
        <v>9.525555555555556</v>
      </c>
      <c r="I750" s="20">
        <v>9.7422222222222228</v>
      </c>
      <c r="J750" s="38">
        <v>0.97776003649635035</v>
      </c>
      <c r="K750" s="20">
        <v>56.25</v>
      </c>
      <c r="L750" s="35">
        <v>0.90140845070422537</v>
      </c>
      <c r="M750" s="35">
        <v>0.93737373737373741</v>
      </c>
      <c r="N750" s="39">
        <v>0.82616480420531002</v>
      </c>
      <c r="O750" s="39">
        <v>0.8585841496580302</v>
      </c>
      <c r="P750" s="40">
        <v>14490.92</v>
      </c>
      <c r="Q750" s="40">
        <v>29.274585858585858</v>
      </c>
      <c r="R750" s="40">
        <v>9197.49</v>
      </c>
      <c r="S750" s="40">
        <v>18.580787878787877</v>
      </c>
      <c r="T750" s="41" t="s">
        <v>1195</v>
      </c>
      <c r="U750" s="42" t="s">
        <v>1194</v>
      </c>
    </row>
    <row r="751" spans="1:21">
      <c r="A751" s="27">
        <v>0.93540372670807448</v>
      </c>
      <c r="B751" s="27">
        <v>6.7729083665338641E-2</v>
      </c>
      <c r="C751" s="27">
        <v>2.5232403718459494E-2</v>
      </c>
      <c r="D751" s="27">
        <v>0.9322709163346613</v>
      </c>
      <c r="E751" s="28">
        <v>0.5</v>
      </c>
      <c r="F751" s="28">
        <v>87.804878048780495</v>
      </c>
      <c r="G751" s="28">
        <v>8.5758333333333336</v>
      </c>
      <c r="H751" s="29">
        <v>8.8916666666666675</v>
      </c>
      <c r="I751" s="19">
        <v>9.3916666666666675</v>
      </c>
      <c r="J751" s="30">
        <v>0.94676131322094059</v>
      </c>
      <c r="K751" s="19">
        <v>85.714285714285708</v>
      </c>
      <c r="L751" s="27">
        <v>1.0243902439024393</v>
      </c>
      <c r="M751" s="27">
        <v>0.9322709163346613</v>
      </c>
      <c r="N751" s="31">
        <v>0.90416579402734487</v>
      </c>
      <c r="O751" s="31">
        <v>0.85871178487634792</v>
      </c>
      <c r="P751" s="32">
        <v>14257.19</v>
      </c>
      <c r="Q751" s="32">
        <v>18.933851261620188</v>
      </c>
      <c r="R751" s="32">
        <v>8448.31</v>
      </c>
      <c r="S751" s="32">
        <v>11.219535192563081</v>
      </c>
      <c r="T751" s="33" t="s">
        <v>1193</v>
      </c>
      <c r="U751" s="34" t="s">
        <v>1192</v>
      </c>
    </row>
    <row r="752" spans="1:21">
      <c r="A752" s="35">
        <v>1.0250391236306728</v>
      </c>
      <c r="B752" s="35">
        <v>5.3435114503816793E-2</v>
      </c>
      <c r="C752" s="35">
        <v>1.3740458015267175E-2</v>
      </c>
      <c r="D752" s="35">
        <v>0.94656488549618323</v>
      </c>
      <c r="E752" s="36">
        <v>8.3333333333333329E-2</v>
      </c>
      <c r="F752" s="36">
        <v>51.428571428571431</v>
      </c>
      <c r="G752" s="36">
        <v>12.736111111111111</v>
      </c>
      <c r="H752" s="37">
        <v>11.276666666666666</v>
      </c>
      <c r="I752" s="20">
        <v>11.36</v>
      </c>
      <c r="J752" s="38">
        <v>0.99266431924882625</v>
      </c>
      <c r="K752" s="20">
        <v>56.25</v>
      </c>
      <c r="L752" s="35">
        <v>0.91428571428571437</v>
      </c>
      <c r="M752" s="35">
        <v>0.94656488549618323</v>
      </c>
      <c r="N752" s="39">
        <v>0.85908222874140516</v>
      </c>
      <c r="O752" s="39">
        <v>0.85853212476112661</v>
      </c>
      <c r="P752" s="40">
        <v>21048.16</v>
      </c>
      <c r="Q752" s="40">
        <v>32.134595419847329</v>
      </c>
      <c r="R752" s="40">
        <v>12086.320000000003</v>
      </c>
      <c r="S752" s="40">
        <v>18.452396946564889</v>
      </c>
      <c r="T752" s="41" t="s">
        <v>1191</v>
      </c>
      <c r="U752" s="42" t="s">
        <v>1192</v>
      </c>
    </row>
    <row r="753" spans="1:21">
      <c r="A753" s="27">
        <v>0.9346938775510204</v>
      </c>
      <c r="B753" s="27">
        <v>7.132459970887918E-2</v>
      </c>
      <c r="C753" s="27">
        <v>1.7467248908296942E-2</v>
      </c>
      <c r="D753" s="27">
        <v>0.92867540029112083</v>
      </c>
      <c r="E753" s="28">
        <v>0.38333333333333336</v>
      </c>
      <c r="F753" s="28">
        <v>69.230769230769226</v>
      </c>
      <c r="G753" s="28">
        <v>9.9233333333333338</v>
      </c>
      <c r="H753" s="29">
        <v>9.6208333333333336</v>
      </c>
      <c r="I753" s="19">
        <v>10.004166666666666</v>
      </c>
      <c r="J753" s="30">
        <v>0.96168263223656814</v>
      </c>
      <c r="K753" s="19">
        <v>73.469387755102048</v>
      </c>
      <c r="L753" s="27">
        <v>0.94230769230769218</v>
      </c>
      <c r="M753" s="27">
        <v>0.92867540029112083</v>
      </c>
      <c r="N753" s="31">
        <v>0.84156652247731478</v>
      </c>
      <c r="O753" s="31">
        <v>0.85852994180882403</v>
      </c>
      <c r="P753" s="32">
        <v>14915.23</v>
      </c>
      <c r="Q753" s="32">
        <v>21.710669577874818</v>
      </c>
      <c r="R753" s="32">
        <v>9327.869999999999</v>
      </c>
      <c r="S753" s="32">
        <v>13.57768558951965</v>
      </c>
      <c r="T753" s="33" t="s">
        <v>1195</v>
      </c>
      <c r="U753" s="34" t="s">
        <v>1194</v>
      </c>
    </row>
    <row r="754" spans="1:21">
      <c r="A754" s="35">
        <v>0.95534665099882488</v>
      </c>
      <c r="B754" s="35">
        <v>6.0270602706027063E-2</v>
      </c>
      <c r="C754" s="35">
        <v>1.968019680196802E-2</v>
      </c>
      <c r="D754" s="35">
        <v>0.93972939729397298</v>
      </c>
      <c r="E754" s="36">
        <v>0.3</v>
      </c>
      <c r="F754" s="36">
        <v>75</v>
      </c>
      <c r="G754" s="36">
        <v>10.84</v>
      </c>
      <c r="H754" s="37">
        <v>10.337499999999999</v>
      </c>
      <c r="I754" s="20">
        <v>10.637499999999999</v>
      </c>
      <c r="J754" s="38">
        <v>0.97179788484136298</v>
      </c>
      <c r="K754" s="20">
        <v>80</v>
      </c>
      <c r="L754" s="35">
        <v>0.9375</v>
      </c>
      <c r="M754" s="35">
        <v>0.93972939729397298</v>
      </c>
      <c r="N754" s="39">
        <v>0.85615035057518607</v>
      </c>
      <c r="O754" s="39">
        <v>0.85859752515277432</v>
      </c>
      <c r="P754" s="40">
        <v>15793.67</v>
      </c>
      <c r="Q754" s="40">
        <v>19.426408364083642</v>
      </c>
      <c r="R754" s="40">
        <v>10270.999999999998</v>
      </c>
      <c r="S754" s="40">
        <v>12.633456334563343</v>
      </c>
      <c r="T754" s="41" t="s">
        <v>1195</v>
      </c>
      <c r="U754" s="42" t="s">
        <v>1192</v>
      </c>
    </row>
    <row r="755" spans="1:21">
      <c r="A755" s="27">
        <v>0.99125364431486884</v>
      </c>
      <c r="B755" s="27">
        <v>9.8529411764705879E-2</v>
      </c>
      <c r="C755" s="27">
        <v>2.6470588235294117E-2</v>
      </c>
      <c r="D755" s="27">
        <v>0.90147058823529413</v>
      </c>
      <c r="E755" s="28">
        <v>0</v>
      </c>
      <c r="F755" s="28">
        <v>54.545454545454547</v>
      </c>
      <c r="G755" s="28">
        <v>12.466666666666667</v>
      </c>
      <c r="H755" s="29">
        <v>12.195555555555556</v>
      </c>
      <c r="I755" s="19">
        <v>12.195555555555556</v>
      </c>
      <c r="J755" s="30">
        <v>1</v>
      </c>
      <c r="K755" s="19">
        <v>56.25</v>
      </c>
      <c r="L755" s="27">
        <v>0.96969696969696972</v>
      </c>
      <c r="M755" s="27">
        <v>0.90147058823529413</v>
      </c>
      <c r="N755" s="31">
        <v>0.87415329768270944</v>
      </c>
      <c r="O755" s="31">
        <v>0.85860731385108469</v>
      </c>
      <c r="P755" s="32">
        <v>20945.13</v>
      </c>
      <c r="Q755" s="32">
        <v>30.801661764705884</v>
      </c>
      <c r="R755" s="32">
        <v>10000.5</v>
      </c>
      <c r="S755" s="32">
        <v>14.706617647058824</v>
      </c>
      <c r="T755" s="33" t="s">
        <v>1191</v>
      </c>
      <c r="U755" s="34" t="s">
        <v>1192</v>
      </c>
    </row>
    <row r="756" spans="1:21">
      <c r="A756" s="35">
        <v>0.90306122448979587</v>
      </c>
      <c r="B756" s="35">
        <v>3.954802259887006E-2</v>
      </c>
      <c r="C756" s="35">
        <v>1.5065913370998116E-2</v>
      </c>
      <c r="D756" s="35">
        <v>0.96045197740112997</v>
      </c>
      <c r="E756" s="36">
        <v>0.68333333333333335</v>
      </c>
      <c r="F756" s="36">
        <v>60</v>
      </c>
      <c r="G756" s="36">
        <v>8.85</v>
      </c>
      <c r="H756" s="37">
        <v>8.6266666666666669</v>
      </c>
      <c r="I756" s="20">
        <v>9.31</v>
      </c>
      <c r="J756" s="38">
        <v>0.92660221983530255</v>
      </c>
      <c r="K756" s="20">
        <v>63.157894736842103</v>
      </c>
      <c r="L756" s="35">
        <v>0.95000000000000007</v>
      </c>
      <c r="M756" s="35">
        <v>0.96045197740112997</v>
      </c>
      <c r="N756" s="39">
        <v>0.84545908758983823</v>
      </c>
      <c r="O756" s="39">
        <v>0.85854488018107822</v>
      </c>
      <c r="P756" s="40">
        <v>13930.22</v>
      </c>
      <c r="Q756" s="40">
        <v>26.23393596986817</v>
      </c>
      <c r="R756" s="40">
        <v>9126.49</v>
      </c>
      <c r="S756" s="40">
        <v>17.187363465160075</v>
      </c>
      <c r="T756" s="41" t="s">
        <v>1193</v>
      </c>
      <c r="U756" s="42" t="s">
        <v>1194</v>
      </c>
    </row>
    <row r="757" spans="1:21">
      <c r="A757" s="27">
        <v>1.1241473396998636</v>
      </c>
      <c r="B757" s="27">
        <v>8.7378640776699032E-2</v>
      </c>
      <c r="C757" s="27">
        <v>2.3058252427184466E-2</v>
      </c>
      <c r="D757" s="27">
        <v>0.91262135922330101</v>
      </c>
      <c r="E757" s="28">
        <v>0.36666666666666664</v>
      </c>
      <c r="F757" s="28">
        <v>78.260869565217391</v>
      </c>
      <c r="G757" s="28">
        <v>10.528888888888888</v>
      </c>
      <c r="H757" s="29">
        <v>8.7958333333333325</v>
      </c>
      <c r="I757" s="19">
        <v>9.1624999999999996</v>
      </c>
      <c r="J757" s="30">
        <v>0.95998180991359705</v>
      </c>
      <c r="K757" s="19">
        <v>80</v>
      </c>
      <c r="L757" s="27">
        <v>0.97826086956521741</v>
      </c>
      <c r="M757" s="27">
        <v>0.91262135922330101</v>
      </c>
      <c r="N757" s="31">
        <v>0.85705425410183955</v>
      </c>
      <c r="O757" s="31">
        <v>0.85859764547378481</v>
      </c>
      <c r="P757" s="32">
        <v>17768.759999999998</v>
      </c>
      <c r="Q757" s="32">
        <v>21.56402912621359</v>
      </c>
      <c r="R757" s="32">
        <v>8334.4900000000016</v>
      </c>
      <c r="S757" s="32">
        <v>10.11467233009709</v>
      </c>
      <c r="T757" s="33" t="s">
        <v>1191</v>
      </c>
      <c r="U757" s="34" t="s">
        <v>1192</v>
      </c>
    </row>
    <row r="758" spans="1:21">
      <c r="A758" s="35">
        <v>0.74914675767918093</v>
      </c>
      <c r="B758" s="35">
        <v>6.6059225512528477E-2</v>
      </c>
      <c r="C758" s="35">
        <v>2.7334851936218679E-2</v>
      </c>
      <c r="D758" s="35">
        <v>0.93394077448747148</v>
      </c>
      <c r="E758" s="36">
        <v>0.1</v>
      </c>
      <c r="F758" s="36">
        <v>63.157894736842103</v>
      </c>
      <c r="G758" s="36">
        <v>6.9508333333333336</v>
      </c>
      <c r="H758" s="37">
        <v>9.1783333333333346</v>
      </c>
      <c r="I758" s="20">
        <v>9.2783333333333342</v>
      </c>
      <c r="J758" s="38">
        <v>0.98922220226333757</v>
      </c>
      <c r="K758" s="20">
        <v>63.157894736842103</v>
      </c>
      <c r="L758" s="35">
        <v>1</v>
      </c>
      <c r="M758" s="35">
        <v>0.93394077448747148</v>
      </c>
      <c r="N758" s="39">
        <v>0.92387494972202366</v>
      </c>
      <c r="O758" s="39">
        <v>0.85860389402184922</v>
      </c>
      <c r="P758" s="40">
        <v>11943.45</v>
      </c>
      <c r="Q758" s="40">
        <v>27.206036446469248</v>
      </c>
      <c r="R758" s="40">
        <v>6517.7599999999984</v>
      </c>
      <c r="S758" s="40">
        <v>14.846833712984051</v>
      </c>
      <c r="T758" s="41" t="s">
        <v>1195</v>
      </c>
      <c r="U758" s="42" t="s">
        <v>1192</v>
      </c>
    </row>
    <row r="759" spans="1:21">
      <c r="A759" s="27">
        <v>0.99879227053140096</v>
      </c>
      <c r="B759" s="27">
        <v>3.9903264812575577E-2</v>
      </c>
      <c r="C759" s="27">
        <v>1.5719467956469165E-2</v>
      </c>
      <c r="D759" s="27">
        <v>0.96009673518742444</v>
      </c>
      <c r="E759" s="28">
        <v>0.35</v>
      </c>
      <c r="F759" s="28">
        <v>70.588235294117652</v>
      </c>
      <c r="G759" s="28">
        <v>11.715833333333334</v>
      </c>
      <c r="H759" s="29">
        <v>10.92</v>
      </c>
      <c r="I759" s="19">
        <v>11.27</v>
      </c>
      <c r="J759" s="30">
        <v>0.96894409937888204</v>
      </c>
      <c r="K759" s="19">
        <v>73.469387755102048</v>
      </c>
      <c r="L759" s="27">
        <v>0.96078431372549022</v>
      </c>
      <c r="M759" s="27">
        <v>0.96009673518742444</v>
      </c>
      <c r="N759" s="31">
        <v>0.89379849516169441</v>
      </c>
      <c r="O759" s="31">
        <v>0.85833856452713309</v>
      </c>
      <c r="P759" s="32">
        <v>17904.689999999999</v>
      </c>
      <c r="Q759" s="32">
        <v>21.650169286577992</v>
      </c>
      <c r="R759" s="32">
        <v>11444.760000000002</v>
      </c>
      <c r="S759" s="32">
        <v>13.838887545344621</v>
      </c>
      <c r="T759" s="33" t="s">
        <v>1191</v>
      </c>
      <c r="U759" s="34" t="s">
        <v>1192</v>
      </c>
    </row>
    <row r="760" spans="1:21">
      <c r="A760" s="35">
        <v>0.96932515337423308</v>
      </c>
      <c r="B760" s="35">
        <v>6.3291139240506333E-2</v>
      </c>
      <c r="C760" s="35">
        <v>2.1518987341772152E-2</v>
      </c>
      <c r="D760" s="35">
        <v>0.93670886075949367</v>
      </c>
      <c r="E760" s="36">
        <v>0</v>
      </c>
      <c r="F760" s="36">
        <v>87.804878048780495</v>
      </c>
      <c r="G760" s="36">
        <v>8.9972222222222218</v>
      </c>
      <c r="H760" s="37">
        <v>9.5083333333333329</v>
      </c>
      <c r="I760" s="20">
        <v>9.5083333333333329</v>
      </c>
      <c r="J760" s="38">
        <v>1</v>
      </c>
      <c r="K760" s="20">
        <v>85.714285714285708</v>
      </c>
      <c r="L760" s="35">
        <v>1.0243902439024393</v>
      </c>
      <c r="M760" s="35">
        <v>0.93670886075949367</v>
      </c>
      <c r="N760" s="39">
        <v>0.95955541833899372</v>
      </c>
      <c r="O760" s="39">
        <v>0.85819383011637973</v>
      </c>
      <c r="P760" s="40">
        <v>15076.36</v>
      </c>
      <c r="Q760" s="40">
        <v>19.084</v>
      </c>
      <c r="R760" s="40">
        <v>8016.630000000001</v>
      </c>
      <c r="S760" s="40">
        <v>10.147632911392407</v>
      </c>
      <c r="T760" s="41" t="s">
        <v>1195</v>
      </c>
      <c r="U760" s="42" t="s">
        <v>1192</v>
      </c>
    </row>
    <row r="761" spans="1:21">
      <c r="A761" s="27">
        <v>0.94864479315263905</v>
      </c>
      <c r="B761" s="27">
        <v>6.1654135338345864E-2</v>
      </c>
      <c r="C761" s="27">
        <v>2.1052631578947368E-2</v>
      </c>
      <c r="D761" s="27">
        <v>0.93834586466165415</v>
      </c>
      <c r="E761" s="28">
        <v>0.2</v>
      </c>
      <c r="F761" s="28">
        <v>60</v>
      </c>
      <c r="G761" s="28">
        <v>11.083333333333334</v>
      </c>
      <c r="H761" s="29">
        <v>10.899166666666668</v>
      </c>
      <c r="I761" s="19">
        <v>11.099166666666667</v>
      </c>
      <c r="J761" s="30">
        <v>0.98198062917636464</v>
      </c>
      <c r="K761" s="19">
        <v>63.157894736842103</v>
      </c>
      <c r="L761" s="27">
        <v>0.95000000000000007</v>
      </c>
      <c r="M761" s="27">
        <v>0.93834586466165415</v>
      </c>
      <c r="N761" s="31">
        <v>0.87536558943721654</v>
      </c>
      <c r="O761" s="31">
        <v>0.85777841377120512</v>
      </c>
      <c r="P761" s="32">
        <v>19150.490000000002</v>
      </c>
      <c r="Q761" s="32">
        <v>28.797729323308275</v>
      </c>
      <c r="R761" s="32">
        <v>9096.48</v>
      </c>
      <c r="S761" s="32">
        <v>13.678917293233082</v>
      </c>
      <c r="T761" s="33" t="s">
        <v>1195</v>
      </c>
      <c r="U761" s="34" t="s">
        <v>1192</v>
      </c>
    </row>
    <row r="762" spans="1:21">
      <c r="A762" s="35">
        <v>0.96415327564894937</v>
      </c>
      <c r="B762" s="35">
        <v>2.9487179487179487E-2</v>
      </c>
      <c r="C762" s="35">
        <v>6.41025641025641E-3</v>
      </c>
      <c r="D762" s="35">
        <v>0.97051282051282051</v>
      </c>
      <c r="E762" s="36">
        <v>0.13333333333333333</v>
      </c>
      <c r="F762" s="36">
        <v>78.260869565217391</v>
      </c>
      <c r="G762" s="36">
        <v>9.9666666666666668</v>
      </c>
      <c r="H762" s="37">
        <v>9.3049999999999997</v>
      </c>
      <c r="I762" s="20">
        <v>9.4383333333333326</v>
      </c>
      <c r="J762" s="38">
        <v>0.98587321207840373</v>
      </c>
      <c r="K762" s="20">
        <v>85.714285714285708</v>
      </c>
      <c r="L762" s="35">
        <v>0.91304347826086962</v>
      </c>
      <c r="M762" s="35">
        <v>0.97051282051282051</v>
      </c>
      <c r="N762" s="39">
        <v>0.87360236635509392</v>
      </c>
      <c r="O762" s="39">
        <v>0.857706038562703</v>
      </c>
      <c r="P762" s="40">
        <v>15247.3</v>
      </c>
      <c r="Q762" s="40">
        <v>19.547820512820511</v>
      </c>
      <c r="R762" s="40">
        <v>8321.130000000001</v>
      </c>
      <c r="S762" s="40">
        <v>10.668115384615385</v>
      </c>
      <c r="T762" s="41" t="s">
        <v>1191</v>
      </c>
      <c r="U762" s="42" t="s">
        <v>1192</v>
      </c>
    </row>
    <row r="763" spans="1:21">
      <c r="A763" s="27">
        <v>0.90909090909090906</v>
      </c>
      <c r="B763" s="27">
        <v>7.3846153846153853E-2</v>
      </c>
      <c r="C763" s="27">
        <v>3.0769230769230771E-2</v>
      </c>
      <c r="D763" s="27">
        <v>0.92615384615384611</v>
      </c>
      <c r="E763" s="28">
        <v>0.8833333333333333</v>
      </c>
      <c r="F763" s="28">
        <v>64.285714285714292</v>
      </c>
      <c r="G763" s="28">
        <v>10.111111111111111</v>
      </c>
      <c r="H763" s="29">
        <v>10.4375</v>
      </c>
      <c r="I763" s="19">
        <v>11.320833333333333</v>
      </c>
      <c r="J763" s="30">
        <v>0.92197276407802731</v>
      </c>
      <c r="K763" s="19">
        <v>63.157894736842103</v>
      </c>
      <c r="L763" s="27">
        <v>1.017857142857143</v>
      </c>
      <c r="M763" s="27">
        <v>0.92615384615384611</v>
      </c>
      <c r="N763" s="31">
        <v>0.8691366325981712</v>
      </c>
      <c r="O763" s="31">
        <v>0.85764035125777571</v>
      </c>
      <c r="P763" s="32">
        <v>18256.32</v>
      </c>
      <c r="Q763" s="32">
        <v>28.086646153846154</v>
      </c>
      <c r="R763" s="32">
        <v>8753.86</v>
      </c>
      <c r="S763" s="32">
        <v>13.467476923076925</v>
      </c>
      <c r="T763" s="33" t="s">
        <v>1193</v>
      </c>
      <c r="U763" s="34" t="s">
        <v>1192</v>
      </c>
    </row>
    <row r="764" spans="1:21">
      <c r="A764" s="35">
        <v>0.77237851662404089</v>
      </c>
      <c r="B764" s="35">
        <v>0.1804635761589404</v>
      </c>
      <c r="C764" s="35">
        <v>7.6158940397350994E-2</v>
      </c>
      <c r="D764" s="35">
        <v>0.81953642384105962</v>
      </c>
      <c r="E764" s="36">
        <v>0.76666666666666672</v>
      </c>
      <c r="F764" s="36">
        <v>70.588235294117652</v>
      </c>
      <c r="G764" s="36">
        <v>8.5566666666666666</v>
      </c>
      <c r="H764" s="37">
        <v>9.0083333333333329</v>
      </c>
      <c r="I764" s="20">
        <v>9.7750000000000004</v>
      </c>
      <c r="J764" s="38">
        <v>0.92156862745098034</v>
      </c>
      <c r="K764" s="20">
        <v>80</v>
      </c>
      <c r="L764" s="35">
        <v>0.88235294117647067</v>
      </c>
      <c r="M764" s="35">
        <v>0.81953642384105962</v>
      </c>
      <c r="N764" s="39">
        <v>0.66640505052819732</v>
      </c>
      <c r="O764" s="39">
        <v>0.85759264884557485</v>
      </c>
      <c r="P764" s="40">
        <v>12914.03</v>
      </c>
      <c r="Q764" s="40">
        <v>21.380844370860927</v>
      </c>
      <c r="R764" s="40">
        <v>4582.49</v>
      </c>
      <c r="S764" s="40">
        <v>7.5869039735099335</v>
      </c>
      <c r="T764" s="41" t="s">
        <v>1193</v>
      </c>
      <c r="U764" s="42" t="s">
        <v>1196</v>
      </c>
    </row>
    <row r="765" spans="1:21">
      <c r="A765" s="27">
        <v>0.95231416549789616</v>
      </c>
      <c r="B765" s="27">
        <v>8.247422680412371E-2</v>
      </c>
      <c r="C765" s="27">
        <v>3.0927835051546393E-2</v>
      </c>
      <c r="D765" s="27">
        <v>0.91752577319587625</v>
      </c>
      <c r="E765" s="28">
        <v>0</v>
      </c>
      <c r="F765" s="28">
        <v>67.924528301886795</v>
      </c>
      <c r="G765" s="28">
        <v>9.9963888888888892</v>
      </c>
      <c r="H765" s="29">
        <v>9.7047222222222214</v>
      </c>
      <c r="I765" s="19">
        <v>9.7047222222222214</v>
      </c>
      <c r="J765" s="30">
        <v>1</v>
      </c>
      <c r="K765" s="19">
        <v>73.469387755102048</v>
      </c>
      <c r="L765" s="27">
        <v>0.92452830188679236</v>
      </c>
      <c r="M765" s="27">
        <v>0.91752577319587625</v>
      </c>
      <c r="N765" s="31">
        <v>0.84827854503014966</v>
      </c>
      <c r="O765" s="31">
        <v>0.85838926383856395</v>
      </c>
      <c r="P765" s="32">
        <v>14994.6</v>
      </c>
      <c r="Q765" s="32">
        <v>22.083357879234168</v>
      </c>
      <c r="R765" s="32">
        <v>8667.7199999999993</v>
      </c>
      <c r="S765" s="32">
        <v>12.76541973490427</v>
      </c>
      <c r="T765" s="33" t="s">
        <v>1191</v>
      </c>
      <c r="U765" s="34" t="s">
        <v>1194</v>
      </c>
    </row>
    <row r="766" spans="1:21">
      <c r="A766" s="35">
        <v>0.99616368286445012</v>
      </c>
      <c r="B766" s="35">
        <v>4.6213093709884467E-2</v>
      </c>
      <c r="C766" s="35">
        <v>1.668806161745828E-2</v>
      </c>
      <c r="D766" s="35">
        <v>0.95378690629011553</v>
      </c>
      <c r="E766" s="36">
        <v>0.33333333333333331</v>
      </c>
      <c r="F766" s="36">
        <v>85.714285714285708</v>
      </c>
      <c r="G766" s="36">
        <v>9.0883333333333329</v>
      </c>
      <c r="H766" s="37">
        <v>8.7899999999999991</v>
      </c>
      <c r="I766" s="20">
        <v>9.1233333333333331</v>
      </c>
      <c r="J766" s="38">
        <v>0.96346364632809633</v>
      </c>
      <c r="K766" s="20">
        <v>85.714285714285708</v>
      </c>
      <c r="L766" s="35">
        <v>1</v>
      </c>
      <c r="M766" s="35">
        <v>0.95378690629011553</v>
      </c>
      <c r="N766" s="39">
        <v>0.91893901055426908</v>
      </c>
      <c r="O766" s="39">
        <v>0.85843156810136079</v>
      </c>
      <c r="P766" s="40">
        <v>14979.03</v>
      </c>
      <c r="Q766" s="40">
        <v>19.228536585365855</v>
      </c>
      <c r="R766" s="40">
        <v>8173.9299999999985</v>
      </c>
      <c r="S766" s="40">
        <v>10.492849807445442</v>
      </c>
      <c r="T766" s="41" t="s">
        <v>1191</v>
      </c>
      <c r="U766" s="42" t="s">
        <v>1192</v>
      </c>
    </row>
    <row r="767" spans="1:21">
      <c r="A767" s="27">
        <v>1.0764163372859026</v>
      </c>
      <c r="B767" s="27">
        <v>5.0183598531211751E-2</v>
      </c>
      <c r="C767" s="27">
        <v>1.591187270501836E-2</v>
      </c>
      <c r="D767" s="27">
        <v>0.94981640146878821</v>
      </c>
      <c r="E767" s="28">
        <v>0.4</v>
      </c>
      <c r="F767" s="28">
        <v>63.157894736842103</v>
      </c>
      <c r="G767" s="28">
        <v>12.935833333333333</v>
      </c>
      <c r="H767" s="29">
        <v>11.6175</v>
      </c>
      <c r="I767" s="19">
        <v>12.0175</v>
      </c>
      <c r="J767" s="30">
        <v>0.96671520698980651</v>
      </c>
      <c r="K767" s="19">
        <v>63.157894736842103</v>
      </c>
      <c r="L767" s="27">
        <v>1</v>
      </c>
      <c r="M767" s="27">
        <v>0.94981640146878821</v>
      </c>
      <c r="N767" s="31">
        <v>0.91820195914821279</v>
      </c>
      <c r="O767" s="31">
        <v>0.85817733514987804</v>
      </c>
      <c r="P767" s="32">
        <v>22133.119999999999</v>
      </c>
      <c r="Q767" s="32">
        <v>27.090722154222764</v>
      </c>
      <c r="R767" s="32">
        <v>13457.630000000001</v>
      </c>
      <c r="S767" s="32">
        <v>16.47200734394125</v>
      </c>
      <c r="T767" s="33" t="s">
        <v>1195</v>
      </c>
      <c r="U767" s="34" t="s">
        <v>1192</v>
      </c>
    </row>
    <row r="768" spans="1:21">
      <c r="A768" s="35">
        <v>0.90809327846364885</v>
      </c>
      <c r="B768" s="35">
        <v>6.9486404833836862E-2</v>
      </c>
      <c r="C768" s="35">
        <v>1.3595166163141994E-2</v>
      </c>
      <c r="D768" s="35">
        <v>0.93051359516616317</v>
      </c>
      <c r="E768" s="36">
        <v>0.23333333333333334</v>
      </c>
      <c r="F768" s="36">
        <v>81.818181818181813</v>
      </c>
      <c r="G768" s="36">
        <v>8.0911111111111111</v>
      </c>
      <c r="H768" s="37">
        <v>8.2716666666666683</v>
      </c>
      <c r="I768" s="20">
        <v>8.5050000000000008</v>
      </c>
      <c r="J768" s="38">
        <v>0.97256515775034302</v>
      </c>
      <c r="K768" s="20">
        <v>85.714285714285708</v>
      </c>
      <c r="L768" s="35">
        <v>0.95454545454545459</v>
      </c>
      <c r="M768" s="35">
        <v>0.93051359516616317</v>
      </c>
      <c r="N768" s="39">
        <v>0.86384941504109025</v>
      </c>
      <c r="O768" s="39">
        <v>0.85792406669418864</v>
      </c>
      <c r="P768" s="40">
        <v>12352.19</v>
      </c>
      <c r="Q768" s="40">
        <v>18.658897280966769</v>
      </c>
      <c r="R768" s="40">
        <v>7888.0500000000011</v>
      </c>
      <c r="S768" s="40">
        <v>11.915483383685801</v>
      </c>
      <c r="T768" s="41" t="s">
        <v>1191</v>
      </c>
      <c r="U768" s="42" t="s">
        <v>1192</v>
      </c>
    </row>
    <row r="769" spans="1:21">
      <c r="A769" s="27">
        <v>0.82946635730858465</v>
      </c>
      <c r="B769" s="27">
        <v>4.7552447552447551E-2</v>
      </c>
      <c r="C769" s="27">
        <v>8.3916083916083916E-3</v>
      </c>
      <c r="D769" s="27">
        <v>0.95244755244755241</v>
      </c>
      <c r="E769" s="28">
        <v>0.6166666666666667</v>
      </c>
      <c r="F769" s="28">
        <v>75</v>
      </c>
      <c r="G769" s="28">
        <v>9.5333333333333332</v>
      </c>
      <c r="H769" s="29">
        <v>11.116111111111111</v>
      </c>
      <c r="I769" s="19">
        <v>11.732777777777779</v>
      </c>
      <c r="J769" s="30">
        <v>0.94744069321464086</v>
      </c>
      <c r="K769" s="19">
        <v>73.469387755102048</v>
      </c>
      <c r="L769" s="27">
        <v>1.0208333333333333</v>
      </c>
      <c r="M769" s="27">
        <v>0.95244755244755241</v>
      </c>
      <c r="N769" s="31">
        <v>0.92118731036944479</v>
      </c>
      <c r="O769" s="31">
        <v>0.85789895928593907</v>
      </c>
      <c r="P769" s="32">
        <v>16605.53</v>
      </c>
      <c r="Q769" s="32">
        <v>23.224517482517481</v>
      </c>
      <c r="R769" s="32">
        <v>9341.8700000000026</v>
      </c>
      <c r="S769" s="32">
        <v>13.06555244755245</v>
      </c>
      <c r="T769" s="33" t="s">
        <v>1193</v>
      </c>
      <c r="U769" s="34" t="s">
        <v>1192</v>
      </c>
    </row>
    <row r="770" spans="1:21">
      <c r="A770" s="35">
        <v>0.87025948103792417</v>
      </c>
      <c r="B770" s="35">
        <v>8.4862385321100922E-2</v>
      </c>
      <c r="C770" s="35">
        <v>1.834862385321101E-2</v>
      </c>
      <c r="D770" s="35">
        <v>0.91513761467889909</v>
      </c>
      <c r="E770" s="36">
        <v>0.83333333333333337</v>
      </c>
      <c r="F770" s="36">
        <v>51.428571428571431</v>
      </c>
      <c r="G770" s="36">
        <v>8.4777777777777779</v>
      </c>
      <c r="H770" s="37">
        <v>8.0733333333333324</v>
      </c>
      <c r="I770" s="20">
        <v>8.9066666666666663</v>
      </c>
      <c r="J770" s="38">
        <v>0.90643712574850288</v>
      </c>
      <c r="K770" s="20">
        <v>56.25</v>
      </c>
      <c r="L770" s="35">
        <v>0.91428571428571437</v>
      </c>
      <c r="M770" s="35">
        <v>0.91513761467889909</v>
      </c>
      <c r="N770" s="39">
        <v>0.75841344833269242</v>
      </c>
      <c r="O770" s="39">
        <v>0.85762964715366885</v>
      </c>
      <c r="P770" s="40">
        <v>12901.38</v>
      </c>
      <c r="Q770" s="40">
        <v>29.590321100917429</v>
      </c>
      <c r="R770" s="40">
        <v>8188.4600000000009</v>
      </c>
      <c r="S770" s="40">
        <v>18.780871559633031</v>
      </c>
      <c r="T770" s="41" t="s">
        <v>1195</v>
      </c>
      <c r="U770" s="42" t="s">
        <v>1194</v>
      </c>
    </row>
    <row r="771" spans="1:21">
      <c r="A771" s="27">
        <v>0.80231213872832374</v>
      </c>
      <c r="B771" s="27">
        <v>5.0432276657060522E-2</v>
      </c>
      <c r="C771" s="27">
        <v>1.4409221902017291E-2</v>
      </c>
      <c r="D771" s="27">
        <v>0.94956772334293948</v>
      </c>
      <c r="E771" s="28">
        <v>0.4</v>
      </c>
      <c r="F771" s="28">
        <v>72</v>
      </c>
      <c r="G771" s="28">
        <v>9.6388888888888893</v>
      </c>
      <c r="H771" s="29">
        <v>11.37361111111111</v>
      </c>
      <c r="I771" s="19">
        <v>11.77361111111111</v>
      </c>
      <c r="J771" s="30">
        <v>0.96602571664503945</v>
      </c>
      <c r="K771" s="19">
        <v>73.469387755102048</v>
      </c>
      <c r="L771" s="27">
        <v>0.97999999999999987</v>
      </c>
      <c r="M771" s="27">
        <v>0.94956772334293948</v>
      </c>
      <c r="N771" s="31">
        <v>0.89896070363645431</v>
      </c>
      <c r="O771" s="31">
        <v>0.85805364800333117</v>
      </c>
      <c r="P771" s="32">
        <v>16075.98</v>
      </c>
      <c r="Q771" s="32">
        <v>23.164236311239193</v>
      </c>
      <c r="R771" s="32">
        <v>9552.7900000000009</v>
      </c>
      <c r="S771" s="32">
        <v>13.764827089337176</v>
      </c>
      <c r="T771" s="33" t="s">
        <v>1193</v>
      </c>
      <c r="U771" s="34" t="s">
        <v>1192</v>
      </c>
    </row>
    <row r="772" spans="1:21">
      <c r="A772" s="35">
        <v>0.971830985915493</v>
      </c>
      <c r="B772" s="35">
        <v>6.3241106719367585E-2</v>
      </c>
      <c r="C772" s="35">
        <v>1.844532279314888E-2</v>
      </c>
      <c r="D772" s="35">
        <v>0.93675889328063244</v>
      </c>
      <c r="E772" s="36">
        <v>0.28333333333333333</v>
      </c>
      <c r="F772" s="36">
        <v>66.666666666666671</v>
      </c>
      <c r="G772" s="36">
        <v>11.385</v>
      </c>
      <c r="H772" s="37">
        <v>10.346944444444444</v>
      </c>
      <c r="I772" s="20">
        <v>10.630277777777778</v>
      </c>
      <c r="J772" s="38">
        <v>0.97334657294415849</v>
      </c>
      <c r="K772" s="20">
        <v>73.469387755102048</v>
      </c>
      <c r="L772" s="35">
        <v>0.90740740740740744</v>
      </c>
      <c r="M772" s="35">
        <v>0.93675889328063244</v>
      </c>
      <c r="N772" s="39">
        <v>0.82736596044506761</v>
      </c>
      <c r="O772" s="39">
        <v>0.85787808124095732</v>
      </c>
      <c r="P772" s="40">
        <v>16998.71</v>
      </c>
      <c r="Q772" s="40">
        <v>22.396192358366271</v>
      </c>
      <c r="R772" s="40">
        <v>9569.8300000000017</v>
      </c>
      <c r="S772" s="40">
        <v>12.608471673254284</v>
      </c>
      <c r="T772" s="41" t="s">
        <v>1191</v>
      </c>
      <c r="U772" s="42" t="s">
        <v>1194</v>
      </c>
    </row>
    <row r="773" spans="1:21">
      <c r="A773" s="27">
        <v>0.85094549499443828</v>
      </c>
      <c r="B773" s="27">
        <v>0.12810457516339868</v>
      </c>
      <c r="C773" s="27">
        <v>3.5294117647058823E-2</v>
      </c>
      <c r="D773" s="27">
        <v>0.87189542483660132</v>
      </c>
      <c r="E773" s="28">
        <v>0.46666666666666667</v>
      </c>
      <c r="F773" s="28">
        <v>75</v>
      </c>
      <c r="G773" s="28">
        <v>10.199999999999999</v>
      </c>
      <c r="H773" s="29">
        <v>10.021666666666667</v>
      </c>
      <c r="I773" s="19">
        <v>10.488333333333333</v>
      </c>
      <c r="J773" s="30">
        <v>0.95550611790878748</v>
      </c>
      <c r="K773" s="19">
        <v>85.714285714285708</v>
      </c>
      <c r="L773" s="27">
        <v>0.87500000000000011</v>
      </c>
      <c r="M773" s="27">
        <v>0.87189542483660132</v>
      </c>
      <c r="N773" s="31">
        <v>0.72896373603204734</v>
      </c>
      <c r="O773" s="31">
        <v>0.85800959900300844</v>
      </c>
      <c r="P773" s="32">
        <v>14041.47</v>
      </c>
      <c r="Q773" s="32">
        <v>18.354862745098039</v>
      </c>
      <c r="R773" s="32">
        <v>6997.3900000000012</v>
      </c>
      <c r="S773" s="32">
        <v>9.1469150326797397</v>
      </c>
      <c r="T773" s="33" t="s">
        <v>1193</v>
      </c>
      <c r="U773" s="34" t="s">
        <v>1194</v>
      </c>
    </row>
    <row r="774" spans="1:21">
      <c r="A774" s="35">
        <v>0.90153452685421998</v>
      </c>
      <c r="B774" s="35">
        <v>0.14184397163120568</v>
      </c>
      <c r="C774" s="35">
        <v>3.4042553191489362E-2</v>
      </c>
      <c r="D774" s="35">
        <v>0.85815602836879434</v>
      </c>
      <c r="E774" s="36">
        <v>0.18333333333333332</v>
      </c>
      <c r="F774" s="36">
        <v>76.59574468085107</v>
      </c>
      <c r="G774" s="36">
        <v>9.2041666666666675</v>
      </c>
      <c r="H774" s="37">
        <v>8.94</v>
      </c>
      <c r="I774" s="20">
        <v>9.1233333333333331</v>
      </c>
      <c r="J774" s="38">
        <v>0.97990500548045301</v>
      </c>
      <c r="K774" s="20">
        <v>85.714285714285708</v>
      </c>
      <c r="L774" s="35">
        <v>0.89361702127659592</v>
      </c>
      <c r="M774" s="35">
        <v>0.85815602836879434</v>
      </c>
      <c r="N774" s="39">
        <v>0.75145272941778529</v>
      </c>
      <c r="O774" s="39">
        <v>0.85856823910244984</v>
      </c>
      <c r="P774" s="40">
        <v>13288.82</v>
      </c>
      <c r="Q774" s="40">
        <v>18.849390070921984</v>
      </c>
      <c r="R774" s="40">
        <v>5545.84</v>
      </c>
      <c r="S774" s="40">
        <v>7.8664397163120565</v>
      </c>
      <c r="T774" s="41" t="s">
        <v>1193</v>
      </c>
      <c r="U774" s="42" t="s">
        <v>1194</v>
      </c>
    </row>
    <row r="775" spans="1:21">
      <c r="A775" s="27">
        <v>0.94192185850052801</v>
      </c>
      <c r="B775" s="27">
        <v>8.1838565022421525E-2</v>
      </c>
      <c r="C775" s="27">
        <v>2.914798206278027E-2</v>
      </c>
      <c r="D775" s="27">
        <v>0.91816143497757852</v>
      </c>
      <c r="E775" s="28">
        <v>0.33333333333333331</v>
      </c>
      <c r="F775" s="28">
        <v>73.469387755102048</v>
      </c>
      <c r="G775" s="28">
        <v>12.141111111111112</v>
      </c>
      <c r="H775" s="29">
        <v>11.504166666666666</v>
      </c>
      <c r="I775" s="19">
        <v>11.8375</v>
      </c>
      <c r="J775" s="30">
        <v>0.97184090109116505</v>
      </c>
      <c r="K775" s="19">
        <v>80</v>
      </c>
      <c r="L775" s="27">
        <v>0.91836734693877564</v>
      </c>
      <c r="M775" s="27">
        <v>0.91816143497757852</v>
      </c>
      <c r="N775" s="31">
        <v>0.81946546192264336</v>
      </c>
      <c r="O775" s="31">
        <v>0.85903395870977439</v>
      </c>
      <c r="P775" s="32">
        <v>19057.580000000002</v>
      </c>
      <c r="Q775" s="32">
        <v>21.365000000000002</v>
      </c>
      <c r="R775" s="32">
        <v>9968.1799999999967</v>
      </c>
      <c r="S775" s="32">
        <v>11.175089686098651</v>
      </c>
      <c r="T775" s="33" t="s">
        <v>1195</v>
      </c>
      <c r="U775" s="34" t="s">
        <v>1194</v>
      </c>
    </row>
    <row r="776" spans="1:21">
      <c r="A776" s="35">
        <v>0.77266576454668467</v>
      </c>
      <c r="B776" s="35">
        <v>6.4798598949211902E-2</v>
      </c>
      <c r="C776" s="35">
        <v>2.1015761821366025E-2</v>
      </c>
      <c r="D776" s="35">
        <v>0.93520140105078808</v>
      </c>
      <c r="E776" s="36">
        <v>0.56666666666666665</v>
      </c>
      <c r="F776" s="36">
        <v>83.720930232558146</v>
      </c>
      <c r="G776" s="36">
        <v>6.8202777777777781</v>
      </c>
      <c r="H776" s="37">
        <v>8.0549999999999997</v>
      </c>
      <c r="I776" s="20">
        <v>8.6216666666666661</v>
      </c>
      <c r="J776" s="38">
        <v>0.93427411560023199</v>
      </c>
      <c r="K776" s="20">
        <v>85.714285714285708</v>
      </c>
      <c r="L776" s="35">
        <v>0.97674418604651181</v>
      </c>
      <c r="M776" s="35">
        <v>0.93520140105078808</v>
      </c>
      <c r="N776" s="39">
        <v>0.85341505578471089</v>
      </c>
      <c r="O776" s="39">
        <v>0.85920674690535137</v>
      </c>
      <c r="P776" s="40">
        <v>10864.3</v>
      </c>
      <c r="Q776" s="40">
        <v>19.026795096322239</v>
      </c>
      <c r="R776" s="40">
        <v>5828.760000000002</v>
      </c>
      <c r="S776" s="40">
        <v>10.207985989492123</v>
      </c>
      <c r="T776" s="41" t="s">
        <v>1193</v>
      </c>
      <c r="U776" s="42" t="s">
        <v>1192</v>
      </c>
    </row>
    <row r="777" spans="1:21">
      <c r="A777" s="27">
        <v>0.99668874172185429</v>
      </c>
      <c r="B777" s="27">
        <v>4.6511627906976744E-2</v>
      </c>
      <c r="C777" s="27">
        <v>1.8272425249169437E-2</v>
      </c>
      <c r="D777" s="27">
        <v>0.95348837209302328</v>
      </c>
      <c r="E777" s="28">
        <v>0</v>
      </c>
      <c r="F777" s="28">
        <v>58.064516129032256</v>
      </c>
      <c r="G777" s="28">
        <v>10.367777777777778</v>
      </c>
      <c r="H777" s="29">
        <v>9.5633333333333326</v>
      </c>
      <c r="I777" s="19">
        <v>9.5633333333333326</v>
      </c>
      <c r="J777" s="30">
        <v>1</v>
      </c>
      <c r="K777" s="19">
        <v>63.157894736842103</v>
      </c>
      <c r="L777" s="27">
        <v>0.91935483870967738</v>
      </c>
      <c r="M777" s="27">
        <v>0.95348837209302328</v>
      </c>
      <c r="N777" s="31">
        <v>0.87659414853713424</v>
      </c>
      <c r="O777" s="31">
        <v>0.85923214905938927</v>
      </c>
      <c r="P777" s="32">
        <v>16154.39</v>
      </c>
      <c r="Q777" s="32">
        <v>26.834534883720931</v>
      </c>
      <c r="R777" s="32">
        <v>10071.990000000002</v>
      </c>
      <c r="S777" s="32">
        <v>16.730880398671101</v>
      </c>
      <c r="T777" s="33" t="s">
        <v>1191</v>
      </c>
      <c r="U777" s="34" t="s">
        <v>1192</v>
      </c>
    </row>
    <row r="778" spans="1:21">
      <c r="A778" s="35">
        <v>1.0022962112514351</v>
      </c>
      <c r="B778" s="35">
        <v>7.1019473081328749E-2</v>
      </c>
      <c r="C778" s="35">
        <v>1.7182130584192441E-2</v>
      </c>
      <c r="D778" s="35">
        <v>0.92898052691867128</v>
      </c>
      <c r="E778" s="36">
        <v>0.48333333333333334</v>
      </c>
      <c r="F778" s="36">
        <v>87.804878048780495</v>
      </c>
      <c r="G778" s="36">
        <v>9.9425000000000008</v>
      </c>
      <c r="H778" s="37">
        <v>9.6783333333333346</v>
      </c>
      <c r="I778" s="20">
        <v>10.161666666666667</v>
      </c>
      <c r="J778" s="38">
        <v>0.95243562407741522</v>
      </c>
      <c r="K778" s="20">
        <v>85.714285714285708</v>
      </c>
      <c r="L778" s="35">
        <v>1.0243902439024393</v>
      </c>
      <c r="M778" s="35">
        <v>0.92898052691867128</v>
      </c>
      <c r="N778" s="39">
        <v>0.90637449298256434</v>
      </c>
      <c r="O778" s="39">
        <v>0.8591556644801922</v>
      </c>
      <c r="P778" s="40">
        <v>15765.33</v>
      </c>
      <c r="Q778" s="40">
        <v>18.058797250859108</v>
      </c>
      <c r="R778" s="40">
        <v>10055.379999999999</v>
      </c>
      <c r="S778" s="40">
        <v>11.518190148911797</v>
      </c>
      <c r="T778" s="41" t="s">
        <v>1195</v>
      </c>
      <c r="U778" s="42" t="s">
        <v>1192</v>
      </c>
    </row>
    <row r="779" spans="1:21">
      <c r="A779" s="27">
        <v>0.95478723404255317</v>
      </c>
      <c r="B779" s="27">
        <v>7.2423398328690811E-2</v>
      </c>
      <c r="C779" s="27">
        <v>1.3927576601671309E-2</v>
      </c>
      <c r="D779" s="27">
        <v>0.92757660167130918</v>
      </c>
      <c r="E779" s="28">
        <v>0.81666666666666665</v>
      </c>
      <c r="F779" s="28">
        <v>81.818181818181813</v>
      </c>
      <c r="G779" s="28">
        <v>8.775555555555556</v>
      </c>
      <c r="H779" s="29">
        <v>8.5833333333333339</v>
      </c>
      <c r="I779" s="19">
        <v>9.4</v>
      </c>
      <c r="J779" s="30">
        <v>0.91312056737588654</v>
      </c>
      <c r="K779" s="19">
        <v>80</v>
      </c>
      <c r="L779" s="27">
        <v>1.0227272727272727</v>
      </c>
      <c r="M779" s="27">
        <v>0.92757660167130918</v>
      </c>
      <c r="N779" s="31">
        <v>0.86623902900276395</v>
      </c>
      <c r="O779" s="31">
        <v>0.85894673161071255</v>
      </c>
      <c r="P779" s="32">
        <v>14369.45</v>
      </c>
      <c r="Q779" s="32">
        <v>20.01316155988858</v>
      </c>
      <c r="R779" s="32">
        <v>8560.66</v>
      </c>
      <c r="S779" s="32">
        <v>11.92292479108635</v>
      </c>
      <c r="T779" s="33" t="s">
        <v>1191</v>
      </c>
      <c r="U779" s="34" t="s">
        <v>1192</v>
      </c>
    </row>
    <row r="780" spans="1:21">
      <c r="A780" s="35">
        <v>0.88057324840764328</v>
      </c>
      <c r="B780" s="35">
        <v>6.50994575045208E-2</v>
      </c>
      <c r="C780" s="35">
        <v>2.7124773960216998E-2</v>
      </c>
      <c r="D780" s="35">
        <v>0.93490054249547916</v>
      </c>
      <c r="E780" s="36">
        <v>0.55000000000000004</v>
      </c>
      <c r="F780" s="36">
        <v>58.064516129032256</v>
      </c>
      <c r="G780" s="36">
        <v>9.5238888888888891</v>
      </c>
      <c r="H780" s="37">
        <v>9.3933333333333326</v>
      </c>
      <c r="I780" s="20">
        <v>9.9433333333333334</v>
      </c>
      <c r="J780" s="38">
        <v>0.94468655715722416</v>
      </c>
      <c r="K780" s="20">
        <v>63.157894736842103</v>
      </c>
      <c r="L780" s="35">
        <v>0.91935483870967738</v>
      </c>
      <c r="M780" s="35">
        <v>0.93490054249547916</v>
      </c>
      <c r="N780" s="39">
        <v>0.81196313809911447</v>
      </c>
      <c r="O780" s="39">
        <v>0.85891432140008128</v>
      </c>
      <c r="P780" s="40">
        <v>14543.77</v>
      </c>
      <c r="Q780" s="40">
        <v>26.29976491862568</v>
      </c>
      <c r="R780" s="40">
        <v>9939.57</v>
      </c>
      <c r="S780" s="40">
        <v>17.973905967450271</v>
      </c>
      <c r="T780" s="41" t="s">
        <v>1191</v>
      </c>
      <c r="U780" s="42" t="s">
        <v>1194</v>
      </c>
    </row>
    <row r="781" spans="1:21">
      <c r="A781" s="27">
        <v>0.97601668404588116</v>
      </c>
      <c r="B781" s="27">
        <v>3.9529914529914528E-2</v>
      </c>
      <c r="C781" s="27">
        <v>1.282051282051282E-2</v>
      </c>
      <c r="D781" s="27">
        <v>0.9604700854700855</v>
      </c>
      <c r="E781" s="28">
        <v>0.18333333333333332</v>
      </c>
      <c r="F781" s="28">
        <v>80</v>
      </c>
      <c r="G781" s="28">
        <v>11.7</v>
      </c>
      <c r="H781" s="29">
        <v>11.004999999999999</v>
      </c>
      <c r="I781" s="19">
        <v>11.188333333333333</v>
      </c>
      <c r="J781" s="30">
        <v>0.98361388350960821</v>
      </c>
      <c r="K781" s="19">
        <v>85.714285714285708</v>
      </c>
      <c r="L781" s="27">
        <v>0.93333333333333335</v>
      </c>
      <c r="M781" s="27">
        <v>0.9604700854700855</v>
      </c>
      <c r="N781" s="31">
        <v>0.88174959671310038</v>
      </c>
      <c r="O781" s="31">
        <v>0.85912392489696054</v>
      </c>
      <c r="P781" s="32">
        <v>16794.7</v>
      </c>
      <c r="Q781" s="32">
        <v>17.943055555555556</v>
      </c>
      <c r="R781" s="32">
        <v>12217.98</v>
      </c>
      <c r="S781" s="32">
        <v>13.053397435897436</v>
      </c>
      <c r="T781" s="33" t="s">
        <v>1191</v>
      </c>
      <c r="U781" s="34" t="s">
        <v>1192</v>
      </c>
    </row>
    <row r="782" spans="1:21">
      <c r="A782" s="35">
        <v>0.82238966630785792</v>
      </c>
      <c r="B782" s="35">
        <v>4.1884816753926704E-2</v>
      </c>
      <c r="C782" s="35">
        <v>1.7015706806282723E-2</v>
      </c>
      <c r="D782" s="35">
        <v>0.95811518324607325</v>
      </c>
      <c r="E782" s="36">
        <v>0.53333333333333333</v>
      </c>
      <c r="F782" s="36">
        <v>72</v>
      </c>
      <c r="G782" s="36">
        <v>10.611111111111111</v>
      </c>
      <c r="H782" s="37">
        <v>11.079166666666667</v>
      </c>
      <c r="I782" s="20">
        <v>11.612500000000001</v>
      </c>
      <c r="J782" s="38">
        <v>0.9540724793684966</v>
      </c>
      <c r="K782" s="20">
        <v>80</v>
      </c>
      <c r="L782" s="35">
        <v>0.9</v>
      </c>
      <c r="M782" s="35">
        <v>0.95811518324607325</v>
      </c>
      <c r="N782" s="39">
        <v>0.82270019556016438</v>
      </c>
      <c r="O782" s="39">
        <v>0.85902246448522901</v>
      </c>
      <c r="P782" s="40">
        <v>16220.5</v>
      </c>
      <c r="Q782" s="40">
        <v>21.231020942408378</v>
      </c>
      <c r="R782" s="40">
        <v>9329.130000000001</v>
      </c>
      <c r="S782" s="40">
        <v>12.210903141361259</v>
      </c>
      <c r="T782" s="41" t="s">
        <v>1193</v>
      </c>
      <c r="U782" s="42" t="s">
        <v>1194</v>
      </c>
    </row>
    <row r="783" spans="1:21">
      <c r="A783" s="27">
        <v>1.0373044524669073</v>
      </c>
      <c r="B783" s="27">
        <v>4.0603248259860787E-2</v>
      </c>
      <c r="C783" s="27">
        <v>9.2807424593967514E-3</v>
      </c>
      <c r="D783" s="27">
        <v>0.95939675174013916</v>
      </c>
      <c r="E783" s="28">
        <v>0.8833333333333333</v>
      </c>
      <c r="F783" s="28">
        <v>69.230769230769226</v>
      </c>
      <c r="G783" s="28">
        <v>12.451111111111111</v>
      </c>
      <c r="H783" s="29">
        <v>10.4275</v>
      </c>
      <c r="I783" s="19">
        <v>11.310833333333333</v>
      </c>
      <c r="J783" s="30">
        <v>0.92190377956236647</v>
      </c>
      <c r="K783" s="19">
        <v>73.469387755102048</v>
      </c>
      <c r="L783" s="27">
        <v>0.94230769230769218</v>
      </c>
      <c r="M783" s="27">
        <v>0.95939675174013916</v>
      </c>
      <c r="N783" s="31">
        <v>0.83344429009472087</v>
      </c>
      <c r="O783" s="31">
        <v>0.85918607830921589</v>
      </c>
      <c r="P783" s="32">
        <v>19193.21</v>
      </c>
      <c r="Q783" s="32">
        <v>22.26590487238979</v>
      </c>
      <c r="R783" s="32">
        <v>11384.380000000001</v>
      </c>
      <c r="S783" s="32">
        <v>13.206937354988399</v>
      </c>
      <c r="T783" s="33" t="s">
        <v>1195</v>
      </c>
      <c r="U783" s="34" t="s">
        <v>1194</v>
      </c>
    </row>
    <row r="784" spans="1:21">
      <c r="A784" s="35">
        <v>0.95427901524032821</v>
      </c>
      <c r="B784" s="35">
        <v>9.2137592137592136E-2</v>
      </c>
      <c r="C784" s="35">
        <v>2.8255528255528257E-2</v>
      </c>
      <c r="D784" s="35">
        <v>0.90786240786240791</v>
      </c>
      <c r="E784" s="36">
        <v>0.56666666666666665</v>
      </c>
      <c r="F784" s="36">
        <v>70.588235294117652</v>
      </c>
      <c r="G784" s="36">
        <v>11.531666666666666</v>
      </c>
      <c r="H784" s="37">
        <v>10.095833333333333</v>
      </c>
      <c r="I784" s="20">
        <v>10.6625</v>
      </c>
      <c r="J784" s="38">
        <v>0.94685423993747564</v>
      </c>
      <c r="K784" s="20">
        <v>80</v>
      </c>
      <c r="L784" s="35">
        <v>0.88235294117647067</v>
      </c>
      <c r="M784" s="35">
        <v>0.90786240786240791</v>
      </c>
      <c r="N784" s="39">
        <v>0.75848238543914726</v>
      </c>
      <c r="O784" s="39">
        <v>0.85930255698891955</v>
      </c>
      <c r="P784" s="40">
        <v>17136.96</v>
      </c>
      <c r="Q784" s="40">
        <v>21.05277641277641</v>
      </c>
      <c r="R784" s="40">
        <v>8338.6700000000019</v>
      </c>
      <c r="S784" s="40">
        <v>10.244066339066341</v>
      </c>
      <c r="T784" s="41" t="s">
        <v>1191</v>
      </c>
      <c r="U784" s="42" t="s">
        <v>1194</v>
      </c>
    </row>
    <row r="785" spans="1:21">
      <c r="A785" s="27">
        <v>0.87827225130890052</v>
      </c>
      <c r="B785" s="27">
        <v>7.4515648286140088E-2</v>
      </c>
      <c r="C785" s="27">
        <v>2.533532041728763E-2</v>
      </c>
      <c r="D785" s="27">
        <v>0.9254843517138599</v>
      </c>
      <c r="E785" s="28">
        <v>0.6</v>
      </c>
      <c r="F785" s="28">
        <v>83.720930232558146</v>
      </c>
      <c r="G785" s="28">
        <v>8.0147222222222219</v>
      </c>
      <c r="H785" s="29">
        <v>8.3133333333333344</v>
      </c>
      <c r="I785" s="19">
        <v>8.913333333333334</v>
      </c>
      <c r="J785" s="30">
        <v>0.9326851159311893</v>
      </c>
      <c r="K785" s="19">
        <v>85.714285714285708</v>
      </c>
      <c r="L785" s="27">
        <v>0.97674418604651181</v>
      </c>
      <c r="M785" s="27">
        <v>0.9254843517138599</v>
      </c>
      <c r="N785" s="31">
        <v>0.8431113989435165</v>
      </c>
      <c r="O785" s="31">
        <v>0.85976083049596397</v>
      </c>
      <c r="P785" s="32">
        <v>12345.6</v>
      </c>
      <c r="Q785" s="32">
        <v>18.398807749627423</v>
      </c>
      <c r="R785" s="32">
        <v>7277.6200000000008</v>
      </c>
      <c r="S785" s="32">
        <v>10.845931445603577</v>
      </c>
      <c r="T785" s="33" t="s">
        <v>1193</v>
      </c>
      <c r="U785" s="34" t="s">
        <v>1194</v>
      </c>
    </row>
    <row r="786" spans="1:21">
      <c r="A786" s="35">
        <v>0.94835007173601149</v>
      </c>
      <c r="B786" s="35">
        <v>7.2617246596066568E-2</v>
      </c>
      <c r="C786" s="35">
        <v>3.0257186081694403E-2</v>
      </c>
      <c r="D786" s="35">
        <v>0.92738275340393339</v>
      </c>
      <c r="E786" s="36">
        <v>0.1</v>
      </c>
      <c r="F786" s="36">
        <v>64.285714285714292</v>
      </c>
      <c r="G786" s="36">
        <v>10.282222222222222</v>
      </c>
      <c r="H786" s="37">
        <v>10.935833333333333</v>
      </c>
      <c r="I786" s="20">
        <v>11.035833333333333</v>
      </c>
      <c r="J786" s="38">
        <v>0.99093860907649323</v>
      </c>
      <c r="K786" s="20">
        <v>63.157894736842103</v>
      </c>
      <c r="L786" s="35">
        <v>1.017857142857143</v>
      </c>
      <c r="M786" s="35">
        <v>0.92738275340393339</v>
      </c>
      <c r="N786" s="39">
        <v>0.9353897217349727</v>
      </c>
      <c r="O786" s="39">
        <v>0.85983685529757337</v>
      </c>
      <c r="P786" s="40">
        <v>18303.05</v>
      </c>
      <c r="Q786" s="40">
        <v>27.689939485627836</v>
      </c>
      <c r="R786" s="40">
        <v>10499.21</v>
      </c>
      <c r="S786" s="40">
        <v>15.883827534039334</v>
      </c>
      <c r="T786" s="41" t="s">
        <v>1193</v>
      </c>
      <c r="U786" s="42" t="s">
        <v>1192</v>
      </c>
    </row>
    <row r="787" spans="1:21">
      <c r="A787" s="27">
        <v>1.0548571428571429</v>
      </c>
      <c r="B787" s="27">
        <v>6.1755146262188518E-2</v>
      </c>
      <c r="C787" s="27">
        <v>2.3835319609967497E-2</v>
      </c>
      <c r="D787" s="27">
        <v>0.93824485373781152</v>
      </c>
      <c r="E787" s="28">
        <v>0.51666666666666672</v>
      </c>
      <c r="F787" s="28">
        <v>75</v>
      </c>
      <c r="G787" s="28">
        <v>12.306666666666667</v>
      </c>
      <c r="H787" s="29">
        <v>10.420833333333333</v>
      </c>
      <c r="I787" s="19">
        <v>10.9375</v>
      </c>
      <c r="J787" s="30">
        <v>0.9527619047619047</v>
      </c>
      <c r="K787" s="19">
        <v>80</v>
      </c>
      <c r="L787" s="27">
        <v>0.9375</v>
      </c>
      <c r="M787" s="27">
        <v>0.93824485373781152</v>
      </c>
      <c r="N787" s="31">
        <v>0.83805370685652369</v>
      </c>
      <c r="O787" s="31">
        <v>0.85949028251575033</v>
      </c>
      <c r="P787" s="32">
        <v>18919.45</v>
      </c>
      <c r="Q787" s="32">
        <v>20.497778981581799</v>
      </c>
      <c r="R787" s="32">
        <v>10502.61</v>
      </c>
      <c r="S787" s="32">
        <v>11.378775731310943</v>
      </c>
      <c r="T787" s="33" t="s">
        <v>1195</v>
      </c>
      <c r="U787" s="34" t="s">
        <v>1194</v>
      </c>
    </row>
    <row r="788" spans="1:21">
      <c r="A788" s="35">
        <v>0.90921787709497204</v>
      </c>
      <c r="B788" s="35">
        <v>7.5268817204301078E-2</v>
      </c>
      <c r="C788" s="35">
        <v>2.9185867895545316E-2</v>
      </c>
      <c r="D788" s="35">
        <v>0.92473118279569888</v>
      </c>
      <c r="E788" s="36">
        <v>0.18333333333333332</v>
      </c>
      <c r="F788" s="36">
        <v>62.068965517241381</v>
      </c>
      <c r="G788" s="36">
        <v>10.488333333333333</v>
      </c>
      <c r="H788" s="37">
        <v>11.153333333333332</v>
      </c>
      <c r="I788" s="20">
        <v>11.336666666666666</v>
      </c>
      <c r="J788" s="38">
        <v>0.98382828579829462</v>
      </c>
      <c r="K788" s="20">
        <v>63.157894736842103</v>
      </c>
      <c r="L788" s="35">
        <v>0.98275862068965525</v>
      </c>
      <c r="M788" s="35">
        <v>0.92473118279569888</v>
      </c>
      <c r="N788" s="39">
        <v>0.89409088931836123</v>
      </c>
      <c r="O788" s="39">
        <v>0.85958906857869588</v>
      </c>
      <c r="P788" s="40">
        <v>17277.78</v>
      </c>
      <c r="Q788" s="40">
        <v>26.540368663594467</v>
      </c>
      <c r="R788" s="40">
        <v>10109.380000000001</v>
      </c>
      <c r="S788" s="40">
        <v>15.529001536098312</v>
      </c>
      <c r="T788" s="41" t="s">
        <v>1191</v>
      </c>
      <c r="U788" s="42" t="s">
        <v>1192</v>
      </c>
    </row>
    <row r="789" spans="1:21">
      <c r="A789" s="27">
        <v>0.8839285714285714</v>
      </c>
      <c r="B789" s="27">
        <v>5.0505050505050504E-2</v>
      </c>
      <c r="C789" s="27">
        <v>1.8181818181818181E-2</v>
      </c>
      <c r="D789" s="27">
        <v>0.9494949494949495</v>
      </c>
      <c r="E789" s="28">
        <v>0.31666666666666665</v>
      </c>
      <c r="F789" s="28">
        <v>60</v>
      </c>
      <c r="G789" s="28">
        <v>8.25</v>
      </c>
      <c r="H789" s="29">
        <v>8.5500000000000007</v>
      </c>
      <c r="I789" s="19">
        <v>8.8666666666666671</v>
      </c>
      <c r="J789" s="30">
        <v>0.9642857142857143</v>
      </c>
      <c r="K789" s="19">
        <v>63.157894736842103</v>
      </c>
      <c r="L789" s="27">
        <v>0.95000000000000007</v>
      </c>
      <c r="M789" s="27">
        <v>0.9494949494949495</v>
      </c>
      <c r="N789" s="31">
        <v>0.86980519480519491</v>
      </c>
      <c r="O789" s="31">
        <v>0.8594293379271235</v>
      </c>
      <c r="P789" s="32">
        <v>12986.91</v>
      </c>
      <c r="Q789" s="32">
        <v>26.236181818181819</v>
      </c>
      <c r="R789" s="32">
        <v>9189.5099999999984</v>
      </c>
      <c r="S789" s="32">
        <v>18.564666666666664</v>
      </c>
      <c r="T789" s="33" t="s">
        <v>1191</v>
      </c>
      <c r="U789" s="34" t="s">
        <v>1192</v>
      </c>
    </row>
    <row r="790" spans="1:21">
      <c r="A790" s="35">
        <v>1.0040595399188093</v>
      </c>
      <c r="B790" s="35">
        <v>3.9083557951482481E-2</v>
      </c>
      <c r="C790" s="35">
        <v>1.3477088948787063E-2</v>
      </c>
      <c r="D790" s="35">
        <v>0.96091644204851756</v>
      </c>
      <c r="E790" s="36">
        <v>0</v>
      </c>
      <c r="F790" s="36">
        <v>75</v>
      </c>
      <c r="G790" s="36">
        <v>9.8933333333333326</v>
      </c>
      <c r="H790" s="37">
        <v>10.058611111111111</v>
      </c>
      <c r="I790" s="20">
        <v>10.058611111111111</v>
      </c>
      <c r="J790" s="38">
        <v>1</v>
      </c>
      <c r="K790" s="20">
        <v>73.469387755102048</v>
      </c>
      <c r="L790" s="35">
        <v>1.0208333333333333</v>
      </c>
      <c r="M790" s="35">
        <v>0.96091644204851756</v>
      </c>
      <c r="N790" s="39">
        <v>0.98093553459119498</v>
      </c>
      <c r="O790" s="39">
        <v>0.8593810781276906</v>
      </c>
      <c r="P790" s="40">
        <v>16083.02</v>
      </c>
      <c r="Q790" s="40">
        <v>21.675229110512131</v>
      </c>
      <c r="R790" s="40">
        <v>11034.34</v>
      </c>
      <c r="S790" s="40">
        <v>14.871078167115904</v>
      </c>
      <c r="T790" s="41" t="s">
        <v>1191</v>
      </c>
      <c r="U790" s="42" t="s">
        <v>1192</v>
      </c>
    </row>
    <row r="791" spans="1:21">
      <c r="A791" s="27">
        <v>1.0054054054054054</v>
      </c>
      <c r="B791" s="27">
        <v>4.3010752688172046E-2</v>
      </c>
      <c r="C791" s="27">
        <v>9.4086021505376347E-3</v>
      </c>
      <c r="D791" s="27">
        <v>0.956989247311828</v>
      </c>
      <c r="E791" s="28">
        <v>8.3333333333333329E-2</v>
      </c>
      <c r="F791" s="28">
        <v>80</v>
      </c>
      <c r="G791" s="28">
        <v>9.3000000000000007</v>
      </c>
      <c r="H791" s="29">
        <v>8.5499999999999989</v>
      </c>
      <c r="I791" s="19">
        <v>8.6333333333333329</v>
      </c>
      <c r="J791" s="30">
        <v>0.99034749034749026</v>
      </c>
      <c r="K791" s="19">
        <v>85.714285714285708</v>
      </c>
      <c r="L791" s="27">
        <v>0.93333333333333335</v>
      </c>
      <c r="M791" s="27">
        <v>0.956989247311828</v>
      </c>
      <c r="N791" s="31">
        <v>0.88456843940714902</v>
      </c>
      <c r="O791" s="31">
        <v>0.85881306664888912</v>
      </c>
      <c r="P791" s="32">
        <v>13782.77</v>
      </c>
      <c r="Q791" s="32">
        <v>18.525228494623658</v>
      </c>
      <c r="R791" s="32">
        <v>8826.9199999999983</v>
      </c>
      <c r="S791" s="32">
        <v>11.864139784946234</v>
      </c>
      <c r="T791" s="33" t="s">
        <v>1195</v>
      </c>
      <c r="U791" s="34" t="s">
        <v>1192</v>
      </c>
    </row>
    <row r="792" spans="1:21">
      <c r="A792" s="35">
        <v>0.83923303834808261</v>
      </c>
      <c r="B792" s="35">
        <v>9.4903339191564143E-2</v>
      </c>
      <c r="C792" s="35">
        <v>3.6906854130052721E-2</v>
      </c>
      <c r="D792" s="35">
        <v>0.90509666080843587</v>
      </c>
      <c r="E792" s="36">
        <v>0.43333333333333335</v>
      </c>
      <c r="F792" s="36">
        <v>55.384615384615387</v>
      </c>
      <c r="G792" s="36">
        <v>10.27361111111111</v>
      </c>
      <c r="H792" s="37">
        <v>11.62</v>
      </c>
      <c r="I792" s="20">
        <v>12.053333333333333</v>
      </c>
      <c r="J792" s="38">
        <v>0.96404867256637161</v>
      </c>
      <c r="K792" s="20">
        <v>56.25</v>
      </c>
      <c r="L792" s="35">
        <v>0.98461538461538467</v>
      </c>
      <c r="M792" s="35">
        <v>0.90509666080843587</v>
      </c>
      <c r="N792" s="39">
        <v>0.85913327694437236</v>
      </c>
      <c r="O792" s="39">
        <v>0.85869214940589278</v>
      </c>
      <c r="P792" s="40">
        <v>16956.71</v>
      </c>
      <c r="Q792" s="40">
        <v>29.800896309314584</v>
      </c>
      <c r="R792" s="40">
        <v>9819.7999999999993</v>
      </c>
      <c r="S792" s="40">
        <v>17.257996485061511</v>
      </c>
      <c r="T792" s="41" t="s">
        <v>1193</v>
      </c>
      <c r="U792" s="42" t="s">
        <v>1192</v>
      </c>
    </row>
    <row r="793" spans="1:21">
      <c r="A793" s="27">
        <v>0.90169491525423728</v>
      </c>
      <c r="B793" s="27">
        <v>4.6365914786967416E-2</v>
      </c>
      <c r="C793" s="27">
        <v>1.6290726817042606E-2</v>
      </c>
      <c r="D793" s="27">
        <v>0.95363408521303261</v>
      </c>
      <c r="E793" s="28">
        <v>0.1</v>
      </c>
      <c r="F793" s="28">
        <v>81.818181818181813</v>
      </c>
      <c r="G793" s="28">
        <v>9.7533333333333339</v>
      </c>
      <c r="H793" s="29">
        <v>10.9625</v>
      </c>
      <c r="I793" s="19">
        <v>11.0625</v>
      </c>
      <c r="J793" s="30">
        <v>0.99096045197740112</v>
      </c>
      <c r="K793" s="19">
        <v>80</v>
      </c>
      <c r="L793" s="27">
        <v>1.0227272727272727</v>
      </c>
      <c r="M793" s="27">
        <v>0.95363408521303261</v>
      </c>
      <c r="N793" s="31">
        <v>0.96649124737884773</v>
      </c>
      <c r="O793" s="31">
        <v>0.85869006861561692</v>
      </c>
      <c r="P793" s="32">
        <v>15524.89</v>
      </c>
      <c r="Q793" s="32">
        <v>19.454749373433582</v>
      </c>
      <c r="R793" s="32">
        <v>10413.279999999999</v>
      </c>
      <c r="S793" s="32">
        <v>13.04922305764411</v>
      </c>
      <c r="T793" s="33" t="s">
        <v>1191</v>
      </c>
      <c r="U793" s="34" t="s">
        <v>1192</v>
      </c>
    </row>
    <row r="794" spans="1:21">
      <c r="A794" s="35">
        <v>0.8895631067961165</v>
      </c>
      <c r="B794" s="35">
        <v>9.4133697135061395E-2</v>
      </c>
      <c r="C794" s="35">
        <v>3.5470668485675309E-2</v>
      </c>
      <c r="D794" s="35">
        <v>0.90586630286493863</v>
      </c>
      <c r="E794" s="36">
        <v>0.98333333333333328</v>
      </c>
      <c r="F794" s="36">
        <v>72</v>
      </c>
      <c r="G794" s="36">
        <v>10.180555555555555</v>
      </c>
      <c r="H794" s="37">
        <v>9.3166666666666682</v>
      </c>
      <c r="I794" s="20">
        <v>10.3</v>
      </c>
      <c r="J794" s="38">
        <v>0.90453074433656966</v>
      </c>
      <c r="K794" s="20">
        <v>80</v>
      </c>
      <c r="L794" s="35">
        <v>0.9</v>
      </c>
      <c r="M794" s="35">
        <v>0.90586630286493863</v>
      </c>
      <c r="N794" s="39">
        <v>0.7374455290798555</v>
      </c>
      <c r="O794" s="39">
        <v>0.85817916255512749</v>
      </c>
      <c r="P794" s="40">
        <v>15886.19</v>
      </c>
      <c r="Q794" s="40">
        <v>21.672837653478854</v>
      </c>
      <c r="R794" s="40">
        <v>6791.2199999999993</v>
      </c>
      <c r="S794" s="40">
        <v>9.2649658935879931</v>
      </c>
      <c r="T794" s="41" t="s">
        <v>1193</v>
      </c>
      <c r="U794" s="42" t="s">
        <v>1194</v>
      </c>
    </row>
    <row r="795" spans="1:21">
      <c r="A795" s="27">
        <v>1.0106837606837606</v>
      </c>
      <c r="B795" s="27">
        <v>4.1226215644820298E-2</v>
      </c>
      <c r="C795" s="27">
        <v>1.2684989429175475E-2</v>
      </c>
      <c r="D795" s="27">
        <v>0.95877378435517968</v>
      </c>
      <c r="E795" s="28">
        <v>0</v>
      </c>
      <c r="F795" s="28">
        <v>81.818181818181813</v>
      </c>
      <c r="G795" s="28">
        <v>11.562222222222223</v>
      </c>
      <c r="H795" s="29">
        <v>10.92</v>
      </c>
      <c r="I795" s="19">
        <v>10.92</v>
      </c>
      <c r="J795" s="30">
        <v>1</v>
      </c>
      <c r="K795" s="19">
        <v>85.714285714285708</v>
      </c>
      <c r="L795" s="27">
        <v>0.95454545454545459</v>
      </c>
      <c r="M795" s="27">
        <v>0.95877378435517968</v>
      </c>
      <c r="N795" s="31">
        <v>0.91519315779358068</v>
      </c>
      <c r="O795" s="31">
        <v>0.85875408461929548</v>
      </c>
      <c r="P795" s="32">
        <v>17126.689999999999</v>
      </c>
      <c r="Q795" s="32">
        <v>18.104323467230444</v>
      </c>
      <c r="R795" s="32">
        <v>11497.04</v>
      </c>
      <c r="S795" s="32">
        <v>12.153319238900636</v>
      </c>
      <c r="T795" s="33" t="s">
        <v>1195</v>
      </c>
      <c r="U795" s="34" t="s">
        <v>1192</v>
      </c>
    </row>
    <row r="796" spans="1:21">
      <c r="A796" s="35">
        <v>1.0420168067226891</v>
      </c>
      <c r="B796" s="35">
        <v>4.2626728110599081E-2</v>
      </c>
      <c r="C796" s="35">
        <v>1.4976958525345621E-2</v>
      </c>
      <c r="D796" s="35">
        <v>0.95737327188940091</v>
      </c>
      <c r="E796" s="36">
        <v>0</v>
      </c>
      <c r="F796" s="36">
        <v>70.588235294117652</v>
      </c>
      <c r="G796" s="36">
        <v>12.296666666666667</v>
      </c>
      <c r="H796" s="37">
        <v>11.338055555555556</v>
      </c>
      <c r="I796" s="20">
        <v>11.338055555555556</v>
      </c>
      <c r="J796" s="38">
        <v>1</v>
      </c>
      <c r="K796" s="20">
        <v>73.469387755102048</v>
      </c>
      <c r="L796" s="35">
        <v>0.96078431372549022</v>
      </c>
      <c r="M796" s="35">
        <v>0.95737327188940091</v>
      </c>
      <c r="N796" s="39">
        <v>0.91982922201138517</v>
      </c>
      <c r="O796" s="39">
        <v>0.8584840412069783</v>
      </c>
      <c r="P796" s="40">
        <v>18949.68</v>
      </c>
      <c r="Q796" s="40">
        <v>21.831428571428571</v>
      </c>
      <c r="R796" s="40">
        <v>13279.779999999999</v>
      </c>
      <c r="S796" s="40">
        <v>15.299285714285713</v>
      </c>
      <c r="T796" s="41" t="s">
        <v>1191</v>
      </c>
      <c r="U796" s="42" t="s">
        <v>1192</v>
      </c>
    </row>
    <row r="797" spans="1:21">
      <c r="A797" s="27">
        <v>0.806378132118451</v>
      </c>
      <c r="B797" s="27">
        <v>7.0621468926553674E-2</v>
      </c>
      <c r="C797" s="27">
        <v>1.8361581920903956E-2</v>
      </c>
      <c r="D797" s="27">
        <v>0.92937853107344637</v>
      </c>
      <c r="E797" s="28">
        <v>0.68333333333333335</v>
      </c>
      <c r="F797" s="28">
        <v>66.666666666666671</v>
      </c>
      <c r="G797" s="28">
        <v>10.62</v>
      </c>
      <c r="H797" s="29">
        <v>11.267222222222221</v>
      </c>
      <c r="I797" s="19">
        <v>11.950555555555555</v>
      </c>
      <c r="J797" s="30">
        <v>0.9428199525823997</v>
      </c>
      <c r="K797" s="19">
        <v>73.469387755102048</v>
      </c>
      <c r="L797" s="27">
        <v>0.90740740740740744</v>
      </c>
      <c r="M797" s="27">
        <v>0.92937853107344637</v>
      </c>
      <c r="N797" s="31">
        <v>0.7951036019868627</v>
      </c>
      <c r="O797" s="31">
        <v>0.85818911245311102</v>
      </c>
      <c r="P797" s="32">
        <v>14780.48</v>
      </c>
      <c r="Q797" s="32">
        <v>20.876384180790961</v>
      </c>
      <c r="R797" s="32">
        <v>9708.7099999999991</v>
      </c>
      <c r="S797" s="32">
        <v>13.712867231638416</v>
      </c>
      <c r="T797" s="33" t="s">
        <v>1195</v>
      </c>
      <c r="U797" s="34" t="s">
        <v>1194</v>
      </c>
    </row>
    <row r="798" spans="1:21">
      <c r="A798" s="35">
        <v>1.0788177339901477</v>
      </c>
      <c r="B798" s="35">
        <v>5.3272450532724502E-2</v>
      </c>
      <c r="C798" s="35">
        <v>1.8264840182648401E-2</v>
      </c>
      <c r="D798" s="35">
        <v>0.94672754946727544</v>
      </c>
      <c r="E798" s="36">
        <v>0</v>
      </c>
      <c r="F798" s="36">
        <v>58.064516129032256</v>
      </c>
      <c r="G798" s="36">
        <v>11.315</v>
      </c>
      <c r="H798" s="37">
        <v>9.6425000000000001</v>
      </c>
      <c r="I798" s="20">
        <v>9.6425000000000001</v>
      </c>
      <c r="J798" s="38">
        <v>1</v>
      </c>
      <c r="K798" s="20">
        <v>63.157894736842103</v>
      </c>
      <c r="L798" s="35">
        <v>0.91935483870967738</v>
      </c>
      <c r="M798" s="35">
        <v>0.94672754946727544</v>
      </c>
      <c r="N798" s="39">
        <v>0.87037855354249516</v>
      </c>
      <c r="O798" s="39">
        <v>0.85849387337323768</v>
      </c>
      <c r="P798" s="40">
        <v>18925.32</v>
      </c>
      <c r="Q798" s="40">
        <v>28.805662100456619</v>
      </c>
      <c r="R798" s="40">
        <v>8902.91</v>
      </c>
      <c r="S798" s="40">
        <v>13.550852359208523</v>
      </c>
      <c r="T798" s="41" t="s">
        <v>1191</v>
      </c>
      <c r="U798" s="42" t="s">
        <v>1192</v>
      </c>
    </row>
    <row r="799" spans="1:21">
      <c r="A799" s="27">
        <v>0.88336192109777012</v>
      </c>
      <c r="B799" s="27">
        <v>7.184466019417475E-2</v>
      </c>
      <c r="C799" s="27">
        <v>1.5533980582524271E-2</v>
      </c>
      <c r="D799" s="27">
        <v>0.92815533980582521</v>
      </c>
      <c r="E799" s="28">
        <v>0.2</v>
      </c>
      <c r="F799" s="28">
        <v>53.731343283582092</v>
      </c>
      <c r="G799" s="28">
        <v>9.5847222222222221</v>
      </c>
      <c r="H799" s="29">
        <v>10.164444444444445</v>
      </c>
      <c r="I799" s="19">
        <v>10.364444444444445</v>
      </c>
      <c r="J799" s="30">
        <v>0.98070325900514588</v>
      </c>
      <c r="K799" s="19">
        <v>56.25</v>
      </c>
      <c r="L799" s="27">
        <v>0.95522388059701502</v>
      </c>
      <c r="M799" s="27">
        <v>0.92815533980582521</v>
      </c>
      <c r="N799" s="31">
        <v>0.86948772929967899</v>
      </c>
      <c r="O799" s="31">
        <v>0.8584361807510571</v>
      </c>
      <c r="P799" s="32">
        <v>16641.72</v>
      </c>
      <c r="Q799" s="32">
        <v>32.314019417475727</v>
      </c>
      <c r="R799" s="32">
        <v>7914.3799999999974</v>
      </c>
      <c r="S799" s="32">
        <v>15.367728155339801</v>
      </c>
      <c r="T799" s="33" t="s">
        <v>1191</v>
      </c>
      <c r="U799" s="34" t="s">
        <v>1192</v>
      </c>
    </row>
    <row r="800" spans="1:21">
      <c r="A800" s="35">
        <v>1.0238473767885532</v>
      </c>
      <c r="B800" s="35">
        <v>8.5403726708074529E-2</v>
      </c>
      <c r="C800" s="35">
        <v>1.7080745341614908E-2</v>
      </c>
      <c r="D800" s="35">
        <v>0.9145962732919255</v>
      </c>
      <c r="E800" s="36">
        <v>0</v>
      </c>
      <c r="F800" s="36">
        <v>55.384615384615387</v>
      </c>
      <c r="G800" s="36">
        <v>11.627777777777778</v>
      </c>
      <c r="H800" s="37">
        <v>11.182222222222222</v>
      </c>
      <c r="I800" s="20">
        <v>11.182222222222222</v>
      </c>
      <c r="J800" s="38">
        <v>1</v>
      </c>
      <c r="K800" s="20">
        <v>56.25</v>
      </c>
      <c r="L800" s="35">
        <v>0.98461538461538467</v>
      </c>
      <c r="M800" s="35">
        <v>0.9145962732919255</v>
      </c>
      <c r="N800" s="39">
        <v>0.90052556139512674</v>
      </c>
      <c r="O800" s="39">
        <v>0.85838227075813678</v>
      </c>
      <c r="P800" s="40">
        <v>20243.68</v>
      </c>
      <c r="Q800" s="40">
        <v>31.434285714285714</v>
      </c>
      <c r="R800" s="40">
        <v>9764.119999999999</v>
      </c>
      <c r="S800" s="40">
        <v>15.161677018633538</v>
      </c>
      <c r="T800" s="41" t="s">
        <v>1193</v>
      </c>
      <c r="U800" s="42" t="s">
        <v>1192</v>
      </c>
    </row>
    <row r="801" spans="1:21">
      <c r="A801" s="27">
        <v>0.85034965034965038</v>
      </c>
      <c r="B801" s="27">
        <v>0.10361842105263158</v>
      </c>
      <c r="C801" s="27">
        <v>1.9736842105263157E-2</v>
      </c>
      <c r="D801" s="27">
        <v>0.89638157894736847</v>
      </c>
      <c r="E801" s="28">
        <v>0.55000000000000004</v>
      </c>
      <c r="F801" s="28">
        <v>61.016949152542374</v>
      </c>
      <c r="G801" s="28">
        <v>9.9644444444444442</v>
      </c>
      <c r="H801" s="29">
        <v>10.770833333333332</v>
      </c>
      <c r="I801" s="19">
        <v>11.320833333333333</v>
      </c>
      <c r="J801" s="30">
        <v>0.95141700404858298</v>
      </c>
      <c r="K801" s="19">
        <v>63.157894736842103</v>
      </c>
      <c r="L801" s="27">
        <v>0.96610169491525433</v>
      </c>
      <c r="M801" s="27">
        <v>0.89638157894736847</v>
      </c>
      <c r="N801" s="31">
        <v>0.82392309407808972</v>
      </c>
      <c r="O801" s="31">
        <v>0.85817568600011218</v>
      </c>
      <c r="P801" s="32">
        <v>16688.759999999998</v>
      </c>
      <c r="Q801" s="32">
        <v>27.448618421052629</v>
      </c>
      <c r="R801" s="32">
        <v>8524.5700000000033</v>
      </c>
      <c r="S801" s="32">
        <v>14.020674342105268</v>
      </c>
      <c r="T801" s="33" t="s">
        <v>1195</v>
      </c>
      <c r="U801" s="34" t="s">
        <v>1194</v>
      </c>
    </row>
    <row r="802" spans="1:21">
      <c r="A802" s="35">
        <v>0.9052969502407705</v>
      </c>
      <c r="B802" s="35">
        <v>0.17198581560283688</v>
      </c>
      <c r="C802" s="35">
        <v>5.3191489361702128E-2</v>
      </c>
      <c r="D802" s="35">
        <v>0.82801418439716312</v>
      </c>
      <c r="E802" s="36">
        <v>0.85</v>
      </c>
      <c r="F802" s="36">
        <v>60</v>
      </c>
      <c r="G802" s="36">
        <v>9.4</v>
      </c>
      <c r="H802" s="37">
        <v>9.0141666666666662</v>
      </c>
      <c r="I802" s="20">
        <v>9.8641666666666659</v>
      </c>
      <c r="J802" s="38">
        <v>0.91382951761426034</v>
      </c>
      <c r="K802" s="20">
        <v>63.157894736842103</v>
      </c>
      <c r="L802" s="35">
        <v>0.95000000000000007</v>
      </c>
      <c r="M802" s="35">
        <v>0.82801418439716312</v>
      </c>
      <c r="N802" s="39">
        <v>0.71883061257015357</v>
      </c>
      <c r="O802" s="39">
        <v>0.8583444179800237</v>
      </c>
      <c r="P802" s="40">
        <v>15666.86</v>
      </c>
      <c r="Q802" s="40">
        <v>27.778120567375886</v>
      </c>
      <c r="R802" s="40">
        <v>5183.41</v>
      </c>
      <c r="S802" s="40">
        <v>9.1904432624113479</v>
      </c>
      <c r="T802" s="41" t="s">
        <v>1193</v>
      </c>
      <c r="U802" s="42" t="s">
        <v>1194</v>
      </c>
    </row>
    <row r="803" spans="1:21">
      <c r="A803" s="27">
        <v>0.89411764705882357</v>
      </c>
      <c r="B803" s="27">
        <v>9.8684210526315791E-2</v>
      </c>
      <c r="C803" s="27">
        <v>2.9605263157894735E-2</v>
      </c>
      <c r="D803" s="27">
        <v>0.90131578947368418</v>
      </c>
      <c r="E803" s="28">
        <v>0.41666666666666669</v>
      </c>
      <c r="F803" s="28">
        <v>67.924528301886795</v>
      </c>
      <c r="G803" s="28">
        <v>8.9511111111111106</v>
      </c>
      <c r="H803" s="29">
        <v>8.8388888888888903</v>
      </c>
      <c r="I803" s="19">
        <v>9.2555555555555564</v>
      </c>
      <c r="J803" s="30">
        <v>0.95498199279711893</v>
      </c>
      <c r="K803" s="19">
        <v>73.469387755102048</v>
      </c>
      <c r="L803" s="27">
        <v>0.92452830188679236</v>
      </c>
      <c r="M803" s="27">
        <v>0.90131578947368418</v>
      </c>
      <c r="N803" s="31">
        <v>0.79577881301477882</v>
      </c>
      <c r="O803" s="31">
        <v>0.85903508038304277</v>
      </c>
      <c r="P803" s="32">
        <v>13809.66</v>
      </c>
      <c r="Q803" s="32">
        <v>22.713256578947369</v>
      </c>
      <c r="R803" s="32">
        <v>7105.7200000000012</v>
      </c>
      <c r="S803" s="32">
        <v>11.687039473684212</v>
      </c>
      <c r="T803" s="33" t="s">
        <v>1193</v>
      </c>
      <c r="U803" s="34" t="s">
        <v>1194</v>
      </c>
    </row>
    <row r="804" spans="1:21">
      <c r="A804" s="35">
        <v>0.76247288503253796</v>
      </c>
      <c r="B804" s="35">
        <v>6.2588904694167849E-2</v>
      </c>
      <c r="C804" s="35">
        <v>1.849217638691323E-2</v>
      </c>
      <c r="D804" s="35">
        <v>0.93741109530583211</v>
      </c>
      <c r="E804" s="36">
        <v>0.9</v>
      </c>
      <c r="F804" s="36">
        <v>78.260869565217391</v>
      </c>
      <c r="G804" s="36">
        <v>8.9827777777777786</v>
      </c>
      <c r="H804" s="37">
        <v>10.625</v>
      </c>
      <c r="I804" s="20">
        <v>11.525</v>
      </c>
      <c r="J804" s="38">
        <v>0.92190889370932749</v>
      </c>
      <c r="K804" s="20">
        <v>80</v>
      </c>
      <c r="L804" s="35">
        <v>0.97826086956521741</v>
      </c>
      <c r="M804" s="35">
        <v>0.93741109530583211</v>
      </c>
      <c r="N804" s="39">
        <v>0.84542050352372156</v>
      </c>
      <c r="O804" s="39">
        <v>0.8593497881808948</v>
      </c>
      <c r="P804" s="40">
        <v>13547.9</v>
      </c>
      <c r="Q804" s="40">
        <v>19.271550497866286</v>
      </c>
      <c r="R804" s="40">
        <v>9365.3900000000012</v>
      </c>
      <c r="S804" s="40">
        <v>13.322034139402563</v>
      </c>
      <c r="T804" s="41" t="s">
        <v>1193</v>
      </c>
      <c r="U804" s="42" t="s">
        <v>1194</v>
      </c>
    </row>
    <row r="805" spans="1:21">
      <c r="A805" s="27">
        <v>0.81632653061224492</v>
      </c>
      <c r="B805" s="27">
        <v>5.9374999999999997E-2</v>
      </c>
      <c r="C805" s="27">
        <v>2.5000000000000001E-2</v>
      </c>
      <c r="D805" s="27">
        <v>0.94062500000000004</v>
      </c>
      <c r="E805" s="28">
        <v>0.35</v>
      </c>
      <c r="F805" s="28">
        <v>75</v>
      </c>
      <c r="G805" s="28">
        <v>8.5333333333333332</v>
      </c>
      <c r="H805" s="29">
        <v>9.4500000000000011</v>
      </c>
      <c r="I805" s="19">
        <v>9.8000000000000007</v>
      </c>
      <c r="J805" s="30">
        <v>0.9642857142857143</v>
      </c>
      <c r="K805" s="19">
        <v>80</v>
      </c>
      <c r="L805" s="27">
        <v>0.9375</v>
      </c>
      <c r="M805" s="27">
        <v>0.94062500000000004</v>
      </c>
      <c r="N805" s="31">
        <v>0.85034179687500011</v>
      </c>
      <c r="O805" s="31">
        <v>0.85941943460418058</v>
      </c>
      <c r="P805" s="32">
        <v>13124.18</v>
      </c>
      <c r="Q805" s="32">
        <v>20.506531250000002</v>
      </c>
      <c r="R805" s="32">
        <v>7338.380000000001</v>
      </c>
      <c r="S805" s="32">
        <v>11.466218750000001</v>
      </c>
      <c r="T805" s="33" t="s">
        <v>1191</v>
      </c>
      <c r="U805" s="34" t="s">
        <v>1192</v>
      </c>
    </row>
    <row r="806" spans="1:21">
      <c r="A806" s="35">
        <v>0.89552238805970152</v>
      </c>
      <c r="B806" s="35">
        <v>6.0606060606060608E-2</v>
      </c>
      <c r="C806" s="35">
        <v>1.5151515151515152E-2</v>
      </c>
      <c r="D806" s="35">
        <v>0.93939393939393945</v>
      </c>
      <c r="E806" s="36">
        <v>0.41666666666666669</v>
      </c>
      <c r="F806" s="36">
        <v>80</v>
      </c>
      <c r="G806" s="36">
        <v>8.25</v>
      </c>
      <c r="H806" s="37">
        <v>8.7958333333333343</v>
      </c>
      <c r="I806" s="20">
        <v>9.2125000000000004</v>
      </c>
      <c r="J806" s="38">
        <v>0.95477159656264143</v>
      </c>
      <c r="K806" s="20">
        <v>80</v>
      </c>
      <c r="L806" s="35">
        <v>1</v>
      </c>
      <c r="M806" s="35">
        <v>0.93939393939393945</v>
      </c>
      <c r="N806" s="39">
        <v>0.89690665131642078</v>
      </c>
      <c r="O806" s="39">
        <v>0.85946505087417657</v>
      </c>
      <c r="P806" s="40">
        <v>13356.92</v>
      </c>
      <c r="Q806" s="40">
        <v>20.237757575757577</v>
      </c>
      <c r="R806" s="40">
        <v>8241.4499999999989</v>
      </c>
      <c r="S806" s="40">
        <v>12.487045454545452</v>
      </c>
      <c r="T806" s="41" t="s">
        <v>1195</v>
      </c>
      <c r="U806" s="42" t="s">
        <v>1192</v>
      </c>
    </row>
    <row r="807" spans="1:21">
      <c r="A807" s="27">
        <v>0.85861561119293073</v>
      </c>
      <c r="B807" s="27">
        <v>4.4596912521440824E-2</v>
      </c>
      <c r="C807" s="27">
        <v>8.5763293310463125E-3</v>
      </c>
      <c r="D807" s="27">
        <v>0.95540308747855918</v>
      </c>
      <c r="E807" s="28">
        <v>0.6333333333333333</v>
      </c>
      <c r="F807" s="28">
        <v>73.469387755102048</v>
      </c>
      <c r="G807" s="28">
        <v>7.9352777777777774</v>
      </c>
      <c r="H807" s="29">
        <v>8.6086111111111112</v>
      </c>
      <c r="I807" s="19">
        <v>9.2419444444444441</v>
      </c>
      <c r="J807" s="30">
        <v>0.9314718523639206</v>
      </c>
      <c r="K807" s="19">
        <v>73.469387755102048</v>
      </c>
      <c r="L807" s="27">
        <v>1</v>
      </c>
      <c r="M807" s="27">
        <v>0.95540308747855918</v>
      </c>
      <c r="N807" s="31">
        <v>0.88993108364786244</v>
      </c>
      <c r="O807" s="31">
        <v>0.85927595188204409</v>
      </c>
      <c r="P807" s="32">
        <v>13053.05</v>
      </c>
      <c r="Q807" s="32">
        <v>22.38945111492281</v>
      </c>
      <c r="R807" s="32">
        <v>7806.41</v>
      </c>
      <c r="S807" s="32">
        <v>13.390068610634648</v>
      </c>
      <c r="T807" s="33" t="s">
        <v>1195</v>
      </c>
      <c r="U807" s="34" t="s">
        <v>1192</v>
      </c>
    </row>
    <row r="808" spans="1:21">
      <c r="A808" s="35">
        <v>0.99770114942528731</v>
      </c>
      <c r="B808" s="35">
        <v>3.4562211981566823E-2</v>
      </c>
      <c r="C808" s="35">
        <v>1.2672811059907835E-2</v>
      </c>
      <c r="D808" s="35">
        <v>0.96543778801843316</v>
      </c>
      <c r="E808" s="36">
        <v>0.31666666666666665</v>
      </c>
      <c r="F808" s="36">
        <v>75</v>
      </c>
      <c r="G808" s="36">
        <v>11.573333333333334</v>
      </c>
      <c r="H808" s="37">
        <v>10.558333333333334</v>
      </c>
      <c r="I808" s="20">
        <v>10.875</v>
      </c>
      <c r="J808" s="38">
        <v>0.97088122605363991</v>
      </c>
      <c r="K808" s="20">
        <v>80</v>
      </c>
      <c r="L808" s="35">
        <v>0.9375</v>
      </c>
      <c r="M808" s="35">
        <v>0.96543778801843316</v>
      </c>
      <c r="N808" s="39">
        <v>0.8787425843529848</v>
      </c>
      <c r="O808" s="39">
        <v>0.8591203420761262</v>
      </c>
      <c r="P808" s="40">
        <v>18282.240000000002</v>
      </c>
      <c r="Q808" s="40">
        <v>21.062488479262676</v>
      </c>
      <c r="R808" s="40">
        <v>11626.559999999998</v>
      </c>
      <c r="S808" s="40">
        <v>13.394654377880181</v>
      </c>
      <c r="T808" s="41" t="s">
        <v>1195</v>
      </c>
      <c r="U808" s="42" t="s">
        <v>1192</v>
      </c>
    </row>
    <row r="809" spans="1:21">
      <c r="A809" s="27">
        <v>1.0130548302872062</v>
      </c>
      <c r="B809" s="27">
        <v>5.0257731958762888E-2</v>
      </c>
      <c r="C809" s="27">
        <v>1.5463917525773196E-2</v>
      </c>
      <c r="D809" s="27">
        <v>0.94974226804123707</v>
      </c>
      <c r="E809" s="28">
        <v>0.65</v>
      </c>
      <c r="F809" s="28">
        <v>78.260869565217391</v>
      </c>
      <c r="G809" s="28">
        <v>9.9155555555555548</v>
      </c>
      <c r="H809" s="29">
        <v>8.2866666666666671</v>
      </c>
      <c r="I809" s="19">
        <v>8.9366666666666674</v>
      </c>
      <c r="J809" s="30">
        <v>0.92726594554270791</v>
      </c>
      <c r="K809" s="19">
        <v>85.714285714285708</v>
      </c>
      <c r="L809" s="27">
        <v>0.91304347826086962</v>
      </c>
      <c r="M809" s="27">
        <v>0.94974226804123707</v>
      </c>
      <c r="N809" s="31">
        <v>0.80408421331042634</v>
      </c>
      <c r="O809" s="31">
        <v>0.85902022859512173</v>
      </c>
      <c r="P809" s="32">
        <v>14091.57</v>
      </c>
      <c r="Q809" s="32">
        <v>18.159239690721648</v>
      </c>
      <c r="R809" s="32">
        <v>9569.0499999999993</v>
      </c>
      <c r="S809" s="32">
        <v>12.331249999999999</v>
      </c>
      <c r="T809" s="33" t="s">
        <v>1195</v>
      </c>
      <c r="U809" s="34" t="s">
        <v>1194</v>
      </c>
    </row>
    <row r="810" spans="1:21">
      <c r="A810" s="35">
        <v>1.0652463382157125</v>
      </c>
      <c r="B810" s="35">
        <v>3.6249999999999998E-2</v>
      </c>
      <c r="C810" s="35">
        <v>0.01</v>
      </c>
      <c r="D810" s="35">
        <v>0.96375</v>
      </c>
      <c r="E810" s="36">
        <v>0.23333333333333334</v>
      </c>
      <c r="F810" s="36">
        <v>80</v>
      </c>
      <c r="G810" s="36">
        <v>10</v>
      </c>
      <c r="H810" s="37">
        <v>9.1541666666666668</v>
      </c>
      <c r="I810" s="20">
        <v>9.3874999999999993</v>
      </c>
      <c r="J810" s="38">
        <v>0.97514425210830014</v>
      </c>
      <c r="K810" s="20">
        <v>80</v>
      </c>
      <c r="L810" s="35">
        <v>1</v>
      </c>
      <c r="M810" s="35">
        <v>0.96375</v>
      </c>
      <c r="N810" s="39">
        <v>0.93979527296937426</v>
      </c>
      <c r="O810" s="39">
        <v>0.85930195175042801</v>
      </c>
      <c r="P810" s="40">
        <v>15508.82</v>
      </c>
      <c r="Q810" s="40">
        <v>19.386025</v>
      </c>
      <c r="R810" s="40">
        <v>11392.369999999999</v>
      </c>
      <c r="S810" s="40">
        <v>14.2404625</v>
      </c>
      <c r="T810" s="41" t="s">
        <v>1191</v>
      </c>
      <c r="U810" s="42" t="s">
        <v>1192</v>
      </c>
    </row>
    <row r="811" spans="1:21">
      <c r="A811" s="27">
        <v>0.97907949790794979</v>
      </c>
      <c r="B811" s="27">
        <v>3.1339031339031341E-2</v>
      </c>
      <c r="C811" s="27">
        <v>1.1396011396011397E-2</v>
      </c>
      <c r="D811" s="27">
        <v>0.96866096866096862</v>
      </c>
      <c r="E811" s="28">
        <v>0.45</v>
      </c>
      <c r="F811" s="28">
        <v>59.016393442622949</v>
      </c>
      <c r="G811" s="28">
        <v>11.895</v>
      </c>
      <c r="H811" s="29">
        <v>10.9025</v>
      </c>
      <c r="I811" s="19">
        <v>11.352499999999999</v>
      </c>
      <c r="J811" s="30">
        <v>0.96036115393085231</v>
      </c>
      <c r="K811" s="19">
        <v>63.157894736842103</v>
      </c>
      <c r="L811" s="27">
        <v>0.93442622950819676</v>
      </c>
      <c r="M811" s="27">
        <v>0.96866096866096862</v>
      </c>
      <c r="N811" s="31">
        <v>0.86926342362243314</v>
      </c>
      <c r="O811" s="31">
        <v>0.85888703772352615</v>
      </c>
      <c r="P811" s="32">
        <v>18817.09</v>
      </c>
      <c r="Q811" s="32">
        <v>26.804971509971509</v>
      </c>
      <c r="R811" s="32">
        <v>12150.18</v>
      </c>
      <c r="S811" s="32">
        <v>17.307948717948719</v>
      </c>
      <c r="T811" s="33" t="s">
        <v>1195</v>
      </c>
      <c r="U811" s="34" t="s">
        <v>1192</v>
      </c>
    </row>
    <row r="812" spans="1:21">
      <c r="A812" s="35">
        <v>1.0410596026490067</v>
      </c>
      <c r="B812" s="35">
        <v>6.3613231552162849E-2</v>
      </c>
      <c r="C812" s="35">
        <v>1.9083969465648856E-2</v>
      </c>
      <c r="D812" s="35">
        <v>0.93638676844783719</v>
      </c>
      <c r="E812" s="36">
        <v>0.4</v>
      </c>
      <c r="F812" s="36">
        <v>78.260869565217391</v>
      </c>
      <c r="G812" s="36">
        <v>10.043333333333333</v>
      </c>
      <c r="H812" s="37">
        <v>8.4083333333333332</v>
      </c>
      <c r="I812" s="20">
        <v>8.8083333333333336</v>
      </c>
      <c r="J812" s="38">
        <v>0.95458845789971614</v>
      </c>
      <c r="K812" s="20">
        <v>85.714285714285708</v>
      </c>
      <c r="L812" s="35">
        <v>0.91304347826086962</v>
      </c>
      <c r="M812" s="35">
        <v>0.93638676844783719</v>
      </c>
      <c r="N812" s="39">
        <v>0.81613669683029166</v>
      </c>
      <c r="O812" s="39">
        <v>0.85883327406601884</v>
      </c>
      <c r="P812" s="40">
        <v>13787.75</v>
      </c>
      <c r="Q812" s="40">
        <v>17.541666666666668</v>
      </c>
      <c r="R812" s="40">
        <v>9729.23</v>
      </c>
      <c r="S812" s="40">
        <v>12.378155216284986</v>
      </c>
      <c r="T812" s="41" t="s">
        <v>1195</v>
      </c>
      <c r="U812" s="42" t="s">
        <v>1194</v>
      </c>
    </row>
    <row r="813" spans="1:21">
      <c r="A813" s="27">
        <v>0.95077720207253891</v>
      </c>
      <c r="B813" s="27">
        <v>9.5367847411444148E-2</v>
      </c>
      <c r="C813" s="27">
        <v>3.6784741144414171E-2</v>
      </c>
      <c r="D813" s="27">
        <v>0.90463215258855589</v>
      </c>
      <c r="E813" s="28">
        <v>0.16666666666666666</v>
      </c>
      <c r="F813" s="28">
        <v>76.59574468085107</v>
      </c>
      <c r="G813" s="28">
        <v>9.5827777777777783</v>
      </c>
      <c r="H813" s="29">
        <v>9.4833333333333343</v>
      </c>
      <c r="I813" s="19">
        <v>9.65</v>
      </c>
      <c r="J813" s="30">
        <v>0.98272884283246986</v>
      </c>
      <c r="K813" s="19">
        <v>80</v>
      </c>
      <c r="L813" s="27">
        <v>0.95744680851063835</v>
      </c>
      <c r="M813" s="27">
        <v>0.90463215258855589</v>
      </c>
      <c r="N813" s="31">
        <v>0.85117797622570013</v>
      </c>
      <c r="O813" s="31">
        <v>0.85905565207245482</v>
      </c>
      <c r="P813" s="32">
        <v>14483.63</v>
      </c>
      <c r="Q813" s="32">
        <v>19.732465940054496</v>
      </c>
      <c r="R813" s="32">
        <v>8181.35</v>
      </c>
      <c r="S813" s="32">
        <v>11.146253405994551</v>
      </c>
      <c r="T813" s="33" t="s">
        <v>1195</v>
      </c>
      <c r="U813" s="34" t="s">
        <v>1192</v>
      </c>
    </row>
    <row r="814" spans="1:21">
      <c r="A814" s="35">
        <v>0.92802056555269918</v>
      </c>
      <c r="B814" s="35">
        <v>3.0470914127423823E-2</v>
      </c>
      <c r="C814" s="35">
        <v>1.2465373961218837E-2</v>
      </c>
      <c r="D814" s="35">
        <v>0.96952908587257614</v>
      </c>
      <c r="E814" s="36">
        <v>0.38333333333333336</v>
      </c>
      <c r="F814" s="36">
        <v>73.469387755102048</v>
      </c>
      <c r="G814" s="36">
        <v>9.8272222222222219</v>
      </c>
      <c r="H814" s="37">
        <v>10.206111111111111</v>
      </c>
      <c r="I814" s="20">
        <v>10.589444444444444</v>
      </c>
      <c r="J814" s="38">
        <v>0.96380043019778605</v>
      </c>
      <c r="K814" s="20">
        <v>73.469387755102048</v>
      </c>
      <c r="L814" s="35">
        <v>1</v>
      </c>
      <c r="M814" s="35">
        <v>0.96952908587257614</v>
      </c>
      <c r="N814" s="39">
        <v>0.9344325500532551</v>
      </c>
      <c r="O814" s="39">
        <v>0.85909689644861587</v>
      </c>
      <c r="P814" s="40">
        <v>16047.61</v>
      </c>
      <c r="Q814" s="40">
        <v>22.226606648199446</v>
      </c>
      <c r="R814" s="40">
        <v>9831.36</v>
      </c>
      <c r="S814" s="40">
        <v>13.616842105263158</v>
      </c>
      <c r="T814" s="41" t="s">
        <v>1191</v>
      </c>
      <c r="U814" s="42" t="s">
        <v>1192</v>
      </c>
    </row>
    <row r="815" spans="1:21">
      <c r="A815" s="27">
        <v>1.0450204638472034</v>
      </c>
      <c r="B815" s="27">
        <v>3.0026109660574413E-2</v>
      </c>
      <c r="C815" s="27">
        <v>7.832898172323759E-3</v>
      </c>
      <c r="D815" s="27">
        <v>0.9699738903394256</v>
      </c>
      <c r="E815" s="28">
        <v>0.16666666666666666</v>
      </c>
      <c r="F815" s="28">
        <v>61.016949152542374</v>
      </c>
      <c r="G815" s="28">
        <v>12.553888888888888</v>
      </c>
      <c r="H815" s="29">
        <v>11.439166666666667</v>
      </c>
      <c r="I815" s="19">
        <v>11.605833333333333</v>
      </c>
      <c r="J815" s="30">
        <v>0.98563940547138662</v>
      </c>
      <c r="K815" s="19">
        <v>63.157894736842103</v>
      </c>
      <c r="L815" s="27">
        <v>0.96610169491525433</v>
      </c>
      <c r="M815" s="27">
        <v>0.9699738903394256</v>
      </c>
      <c r="N815" s="31">
        <v>0.92363620084787135</v>
      </c>
      <c r="O815" s="31">
        <v>0.85870039300859158</v>
      </c>
      <c r="P815" s="32">
        <v>20553.22</v>
      </c>
      <c r="Q815" s="32">
        <v>26.831879895561361</v>
      </c>
      <c r="R815" s="32">
        <v>13973.379999999997</v>
      </c>
      <c r="S815" s="32">
        <v>18.242010443864228</v>
      </c>
      <c r="T815" s="33" t="s">
        <v>1195</v>
      </c>
      <c r="U815" s="34" t="s">
        <v>1192</v>
      </c>
    </row>
    <row r="816" spans="1:21">
      <c r="A816" s="35">
        <v>1.0149812734082397</v>
      </c>
      <c r="B816" s="35">
        <v>4.4280442804428041E-2</v>
      </c>
      <c r="C816" s="35">
        <v>9.2250922509225092E-3</v>
      </c>
      <c r="D816" s="35">
        <v>0.955719557195572</v>
      </c>
      <c r="E816" s="36">
        <v>0</v>
      </c>
      <c r="F816" s="36">
        <v>57.142857142857146</v>
      </c>
      <c r="G816" s="36">
        <v>9.4849999999999994</v>
      </c>
      <c r="H816" s="37">
        <v>9.4933333333333341</v>
      </c>
      <c r="I816" s="20">
        <v>9.4933333333333341</v>
      </c>
      <c r="J816" s="38">
        <v>1</v>
      </c>
      <c r="K816" s="20">
        <v>56.25</v>
      </c>
      <c r="L816" s="35">
        <v>1.0158730158730158</v>
      </c>
      <c r="M816" s="35">
        <v>0.955719557195572</v>
      </c>
      <c r="N816" s="39">
        <v>0.97088970889708892</v>
      </c>
      <c r="O816" s="39">
        <v>0.85835681730573821</v>
      </c>
      <c r="P816" s="40">
        <v>16726.919999999998</v>
      </c>
      <c r="Q816" s="40">
        <v>30.861476014760143</v>
      </c>
      <c r="R816" s="40">
        <v>10471.830000000002</v>
      </c>
      <c r="S816" s="40">
        <v>19.320719557195574</v>
      </c>
      <c r="T816" s="41" t="s">
        <v>1191</v>
      </c>
      <c r="U816" s="42" t="s">
        <v>1192</v>
      </c>
    </row>
    <row r="817" spans="1:21">
      <c r="A817" s="27">
        <v>0.92509855453350853</v>
      </c>
      <c r="B817" s="27">
        <v>5.2556818181818184E-2</v>
      </c>
      <c r="C817" s="27">
        <v>1.4204545454545454E-2</v>
      </c>
      <c r="D817" s="27">
        <v>0.94744318181818177</v>
      </c>
      <c r="E817" s="28">
        <v>0.26666666666666666</v>
      </c>
      <c r="F817" s="28">
        <v>78.260869565217391</v>
      </c>
      <c r="G817" s="28">
        <v>8.9955555555555549</v>
      </c>
      <c r="H817" s="29">
        <v>8.6116666666666664</v>
      </c>
      <c r="I817" s="19">
        <v>8.8783333333333339</v>
      </c>
      <c r="J817" s="30">
        <v>0.96996433264501591</v>
      </c>
      <c r="K817" s="19">
        <v>85.714285714285708</v>
      </c>
      <c r="L817" s="27">
        <v>0.91304347826086962</v>
      </c>
      <c r="M817" s="27">
        <v>0.94744318181818177</v>
      </c>
      <c r="N817" s="31">
        <v>0.83907425934774815</v>
      </c>
      <c r="O817" s="31">
        <v>0.85775823809514606</v>
      </c>
      <c r="P817" s="32">
        <v>13797.49</v>
      </c>
      <c r="Q817" s="32">
        <v>19.598707386363635</v>
      </c>
      <c r="R817" s="32">
        <v>7139.5500000000011</v>
      </c>
      <c r="S817" s="32">
        <v>10.141406250000001</v>
      </c>
      <c r="T817" s="33" t="s">
        <v>1193</v>
      </c>
      <c r="U817" s="34" t="s">
        <v>1194</v>
      </c>
    </row>
    <row r="818" spans="1:21">
      <c r="A818" s="35">
        <v>0.97831978319783197</v>
      </c>
      <c r="B818" s="35">
        <v>7.3407202216066489E-2</v>
      </c>
      <c r="C818" s="35">
        <v>1.3850415512465374E-2</v>
      </c>
      <c r="D818" s="35">
        <v>0.92659279778393355</v>
      </c>
      <c r="E818" s="36">
        <v>0</v>
      </c>
      <c r="F818" s="36">
        <v>75</v>
      </c>
      <c r="G818" s="36">
        <v>9.6266666666666669</v>
      </c>
      <c r="H818" s="37">
        <v>9.2249999999999996</v>
      </c>
      <c r="I818" s="20">
        <v>9.2249999999999996</v>
      </c>
      <c r="J818" s="38">
        <v>1</v>
      </c>
      <c r="K818" s="20">
        <v>80</v>
      </c>
      <c r="L818" s="35">
        <v>0.9375</v>
      </c>
      <c r="M818" s="35">
        <v>0.92659279778393355</v>
      </c>
      <c r="N818" s="39">
        <v>0.86868074792243766</v>
      </c>
      <c r="O818" s="39">
        <v>0.85785815241999852</v>
      </c>
      <c r="P818" s="40">
        <v>15009.15</v>
      </c>
      <c r="Q818" s="40">
        <v>20.788296398891966</v>
      </c>
      <c r="R818" s="40">
        <v>8715.1200000000008</v>
      </c>
      <c r="S818" s="40">
        <v>12.070803324099725</v>
      </c>
      <c r="T818" s="41" t="s">
        <v>1193</v>
      </c>
      <c r="U818" s="42" t="s">
        <v>1192</v>
      </c>
    </row>
    <row r="819" spans="1:21">
      <c r="A819" s="27">
        <v>0.92704402515723272</v>
      </c>
      <c r="B819" s="27">
        <v>5.563093622795115E-2</v>
      </c>
      <c r="C819" s="27">
        <v>1.0854816824966078E-2</v>
      </c>
      <c r="D819" s="27">
        <v>0.94436906377204888</v>
      </c>
      <c r="E819" s="28">
        <v>0.48333333333333334</v>
      </c>
      <c r="F819" s="28">
        <v>80</v>
      </c>
      <c r="G819" s="28">
        <v>9.2125000000000004</v>
      </c>
      <c r="H819" s="29">
        <v>8.7916666666666679</v>
      </c>
      <c r="I819" s="19">
        <v>9.2750000000000004</v>
      </c>
      <c r="J819" s="30">
        <v>0.94788858939802345</v>
      </c>
      <c r="K819" s="19">
        <v>85.714285714285708</v>
      </c>
      <c r="L819" s="27">
        <v>0.93333333333333335</v>
      </c>
      <c r="M819" s="27">
        <v>0.94436906377204888</v>
      </c>
      <c r="N819" s="31">
        <v>0.83547954908135147</v>
      </c>
      <c r="O819" s="31">
        <v>0.85779996642267353</v>
      </c>
      <c r="P819" s="32">
        <v>12835.88</v>
      </c>
      <c r="Q819" s="32">
        <v>17.416390773405698</v>
      </c>
      <c r="R819" s="32">
        <v>8937.0500000000011</v>
      </c>
      <c r="S819" s="32">
        <v>12.126255088195387</v>
      </c>
      <c r="T819" s="33" t="s">
        <v>1195</v>
      </c>
      <c r="U819" s="34" t="s">
        <v>1194</v>
      </c>
    </row>
    <row r="820" spans="1:21">
      <c r="A820" s="35">
        <v>0.90218978102189784</v>
      </c>
      <c r="B820" s="35">
        <v>3.2362459546925564E-2</v>
      </c>
      <c r="C820" s="35">
        <v>8.0906148867313909E-3</v>
      </c>
      <c r="D820" s="35">
        <v>0.96763754045307449</v>
      </c>
      <c r="E820" s="36">
        <v>0.41666666666666669</v>
      </c>
      <c r="F820" s="36">
        <v>78.260869565217391</v>
      </c>
      <c r="G820" s="36">
        <v>7.8966666666666665</v>
      </c>
      <c r="H820" s="37">
        <v>8.1458333333333339</v>
      </c>
      <c r="I820" s="20">
        <v>8.5625</v>
      </c>
      <c r="J820" s="38">
        <v>0.95133819951338205</v>
      </c>
      <c r="K820" s="20">
        <v>80</v>
      </c>
      <c r="L820" s="35">
        <v>0.97826086956521741</v>
      </c>
      <c r="M820" s="35">
        <v>0.96763754045307449</v>
      </c>
      <c r="N820" s="39">
        <v>0.90053858691800726</v>
      </c>
      <c r="O820" s="39">
        <v>0.85792061732722114</v>
      </c>
      <c r="P820" s="40">
        <v>12957.98</v>
      </c>
      <c r="Q820" s="40">
        <v>20.967605177993526</v>
      </c>
      <c r="R820" s="40">
        <v>7471.0400000000009</v>
      </c>
      <c r="S820" s="40">
        <v>12.08906148867314</v>
      </c>
      <c r="T820" s="41" t="s">
        <v>1195</v>
      </c>
      <c r="U820" s="42" t="s">
        <v>1192</v>
      </c>
    </row>
    <row r="821" spans="1:21">
      <c r="A821" s="27">
        <v>1.0456349206349207</v>
      </c>
      <c r="B821" s="27">
        <v>7.020872865275142E-2</v>
      </c>
      <c r="C821" s="27">
        <v>1.3282732447817837E-2</v>
      </c>
      <c r="D821" s="27">
        <v>0.92979127134724859</v>
      </c>
      <c r="E821" s="28">
        <v>0.45</v>
      </c>
      <c r="F821" s="28">
        <v>52.941176470588232</v>
      </c>
      <c r="G821" s="28">
        <v>9.9544444444444444</v>
      </c>
      <c r="H821" s="29">
        <v>8.5100000000000016</v>
      </c>
      <c r="I821" s="19">
        <v>8.9600000000000009</v>
      </c>
      <c r="J821" s="30">
        <v>0.94977678571428581</v>
      </c>
      <c r="K821" s="19">
        <v>56.25</v>
      </c>
      <c r="L821" s="27">
        <v>0.94117647058823528</v>
      </c>
      <c r="M821" s="27">
        <v>0.92979127134724859</v>
      </c>
      <c r="N821" s="31">
        <v>0.83114744949213082</v>
      </c>
      <c r="O821" s="31">
        <v>0.85768899792727127</v>
      </c>
      <c r="P821" s="32">
        <v>16532.23</v>
      </c>
      <c r="Q821" s="32">
        <v>31.37045540796964</v>
      </c>
      <c r="R821" s="32">
        <v>8553.3300000000017</v>
      </c>
      <c r="S821" s="32">
        <v>16.230227703984824</v>
      </c>
      <c r="T821" s="33" t="s">
        <v>1191</v>
      </c>
      <c r="U821" s="34" t="s">
        <v>1194</v>
      </c>
    </row>
    <row r="822" spans="1:21">
      <c r="A822" s="35">
        <v>0.93993993993993996</v>
      </c>
      <c r="B822" s="35">
        <v>3.9936102236421724E-2</v>
      </c>
      <c r="C822" s="35">
        <v>1.1182108626198083E-2</v>
      </c>
      <c r="D822" s="35">
        <v>0.96006389776357826</v>
      </c>
      <c r="E822" s="36">
        <v>0.65</v>
      </c>
      <c r="F822" s="36">
        <v>69.230769230769226</v>
      </c>
      <c r="G822" s="36">
        <v>9.0422222222222217</v>
      </c>
      <c r="H822" s="37">
        <v>8.4149999999999991</v>
      </c>
      <c r="I822" s="20">
        <v>9.0649999999999995</v>
      </c>
      <c r="J822" s="38">
        <v>0.92829564258135677</v>
      </c>
      <c r="K822" s="20">
        <v>73.469387755102048</v>
      </c>
      <c r="L822" s="35">
        <v>0.94230769230769218</v>
      </c>
      <c r="M822" s="35">
        <v>0.96006389776357826</v>
      </c>
      <c r="N822" s="39">
        <v>0.83980641368820264</v>
      </c>
      <c r="O822" s="39">
        <v>0.85783403371106981</v>
      </c>
      <c r="P822" s="40">
        <v>14395.41</v>
      </c>
      <c r="Q822" s="40">
        <v>22.995862619808307</v>
      </c>
      <c r="R822" s="40">
        <v>8295.82</v>
      </c>
      <c r="S822" s="40">
        <v>13.252108626198083</v>
      </c>
      <c r="T822" s="41" t="s">
        <v>1193</v>
      </c>
      <c r="U822" s="42" t="s">
        <v>1194</v>
      </c>
    </row>
    <row r="823" spans="1:21">
      <c r="A823" s="27">
        <v>0.72641509433962259</v>
      </c>
      <c r="B823" s="27">
        <v>8.8744588744588751E-2</v>
      </c>
      <c r="C823" s="27">
        <v>2.1645021645021644E-2</v>
      </c>
      <c r="D823" s="27">
        <v>0.91125541125541121</v>
      </c>
      <c r="E823" s="28">
        <v>0.71666666666666667</v>
      </c>
      <c r="F823" s="28">
        <v>60</v>
      </c>
      <c r="G823" s="28">
        <v>7.7</v>
      </c>
      <c r="H823" s="29">
        <v>9.3533333333333335</v>
      </c>
      <c r="I823" s="19">
        <v>10.07</v>
      </c>
      <c r="J823" s="30">
        <v>0.92883151274412445</v>
      </c>
      <c r="K823" s="19">
        <v>63.157894736842103</v>
      </c>
      <c r="L823" s="27">
        <v>0.95000000000000007</v>
      </c>
      <c r="M823" s="27">
        <v>0.91125541125541121</v>
      </c>
      <c r="N823" s="31">
        <v>0.80408260502600126</v>
      </c>
      <c r="O823" s="31">
        <v>0.85793308656833833</v>
      </c>
      <c r="P823" s="32">
        <v>12059.4</v>
      </c>
      <c r="Q823" s="32">
        <v>26.1025974025974</v>
      </c>
      <c r="R823" s="32">
        <v>7535.0000000000018</v>
      </c>
      <c r="S823" s="32">
        <v>16.309523809523814</v>
      </c>
      <c r="T823" s="33" t="s">
        <v>1193</v>
      </c>
      <c r="U823" s="34" t="s">
        <v>1194</v>
      </c>
    </row>
    <row r="824" spans="1:21">
      <c r="A824" s="35">
        <v>0.59134615384615385</v>
      </c>
      <c r="B824" s="35">
        <v>0.12195121951219512</v>
      </c>
      <c r="C824" s="35">
        <v>2.7100271002710029E-2</v>
      </c>
      <c r="D824" s="35">
        <v>0.87804878048780488</v>
      </c>
      <c r="E824" s="36">
        <v>2.9166666666666665</v>
      </c>
      <c r="F824" s="36">
        <v>61.016949152542374</v>
      </c>
      <c r="G824" s="36">
        <v>6.0475000000000003</v>
      </c>
      <c r="H824" s="37">
        <v>6.9633333333333347</v>
      </c>
      <c r="I824" s="20">
        <v>9.8800000000000008</v>
      </c>
      <c r="J824" s="38">
        <v>0.70479082321187592</v>
      </c>
      <c r="K824" s="20">
        <v>63.157894736842103</v>
      </c>
      <c r="L824" s="35">
        <v>0.96610169491525433</v>
      </c>
      <c r="M824" s="35">
        <v>0.87804878048780488</v>
      </c>
      <c r="N824" s="39">
        <v>0.5978630711991606</v>
      </c>
      <c r="O824" s="39">
        <v>0.85823060304094789</v>
      </c>
      <c r="P824" s="40">
        <v>9859.27</v>
      </c>
      <c r="Q824" s="40">
        <v>26.718888888888891</v>
      </c>
      <c r="R824" s="40">
        <v>4701.3899999999994</v>
      </c>
      <c r="S824" s="40">
        <v>12.740894308943087</v>
      </c>
      <c r="T824" s="41" t="s">
        <v>1193</v>
      </c>
      <c r="U824" s="42" t="s">
        <v>1196</v>
      </c>
    </row>
    <row r="825" spans="1:21">
      <c r="A825" s="27">
        <v>0.79396984924623115</v>
      </c>
      <c r="B825" s="27">
        <v>0.10337552742616034</v>
      </c>
      <c r="C825" s="27">
        <v>3.1645569620253167E-2</v>
      </c>
      <c r="D825" s="27">
        <v>0.8966244725738397</v>
      </c>
      <c r="E825" s="28">
        <v>0.55000000000000004</v>
      </c>
      <c r="F825" s="28">
        <v>50</v>
      </c>
      <c r="G825" s="28">
        <v>9.48</v>
      </c>
      <c r="H825" s="29">
        <v>10.063333333333333</v>
      </c>
      <c r="I825" s="19">
        <v>10.613333333333333</v>
      </c>
      <c r="J825" s="30">
        <v>0.94817839195979892</v>
      </c>
      <c r="K825" s="19">
        <v>56.25</v>
      </c>
      <c r="L825" s="27">
        <v>0.88888888888888884</v>
      </c>
      <c r="M825" s="27">
        <v>0.8966244725738397</v>
      </c>
      <c r="N825" s="31">
        <v>0.75569773386388095</v>
      </c>
      <c r="O825" s="31">
        <v>0.85967708932895781</v>
      </c>
      <c r="P825" s="32">
        <v>14710.13</v>
      </c>
      <c r="Q825" s="32">
        <v>31.034029535864978</v>
      </c>
      <c r="R825" s="32">
        <v>7727.2000000000025</v>
      </c>
      <c r="S825" s="32">
        <v>16.302109704641357</v>
      </c>
      <c r="T825" s="33" t="s">
        <v>1195</v>
      </c>
      <c r="U825" s="34" t="s">
        <v>1194</v>
      </c>
    </row>
    <row r="826" spans="1:21">
      <c r="A826" s="35">
        <v>0.98348348348348347</v>
      </c>
      <c r="B826" s="35">
        <v>6.1068702290076333E-2</v>
      </c>
      <c r="C826" s="35">
        <v>2.5954198473282442E-2</v>
      </c>
      <c r="D826" s="35">
        <v>0.93893129770992367</v>
      </c>
      <c r="E826" s="36">
        <v>0</v>
      </c>
      <c r="F826" s="36">
        <v>58.064516129032256</v>
      </c>
      <c r="G826" s="36">
        <v>11.280555555555555</v>
      </c>
      <c r="H826" s="37">
        <v>11.84</v>
      </c>
      <c r="I826" s="20">
        <v>11.84</v>
      </c>
      <c r="J826" s="38">
        <v>1</v>
      </c>
      <c r="K826" s="20">
        <v>56.25</v>
      </c>
      <c r="L826" s="35">
        <v>1.032258064516129</v>
      </c>
      <c r="M826" s="35">
        <v>0.93893129770992367</v>
      </c>
      <c r="N826" s="39">
        <v>0.96921940408766316</v>
      </c>
      <c r="O826" s="39">
        <v>0.86025797958295258</v>
      </c>
      <c r="P826" s="40">
        <v>21131.360000000001</v>
      </c>
      <c r="Q826" s="40">
        <v>32.261618320610687</v>
      </c>
      <c r="R826" s="40">
        <v>11358.399999999998</v>
      </c>
      <c r="S826" s="40">
        <v>17.341068702290073</v>
      </c>
      <c r="T826" s="41" t="s">
        <v>1191</v>
      </c>
      <c r="U826" s="42" t="s">
        <v>1192</v>
      </c>
    </row>
    <row r="827" spans="1:21">
      <c r="A827" s="27">
        <v>0.90095846645367417</v>
      </c>
      <c r="B827" s="27">
        <v>8.3924349881796687E-2</v>
      </c>
      <c r="C827" s="27">
        <v>3.1914893617021274E-2</v>
      </c>
      <c r="D827" s="27">
        <v>0.91607565011820336</v>
      </c>
      <c r="E827" s="28">
        <v>0.31666666666666665</v>
      </c>
      <c r="F827" s="28">
        <v>73.469387755102048</v>
      </c>
      <c r="G827" s="28">
        <v>11.515000000000001</v>
      </c>
      <c r="H827" s="29">
        <v>11.420833333333334</v>
      </c>
      <c r="I827" s="19">
        <v>11.737500000000001</v>
      </c>
      <c r="J827" s="30">
        <v>0.97302094426695063</v>
      </c>
      <c r="K827" s="19">
        <v>80</v>
      </c>
      <c r="L827" s="27">
        <v>0.91836734693877564</v>
      </c>
      <c r="M827" s="27">
        <v>0.91607565011820336</v>
      </c>
      <c r="N827" s="31">
        <v>0.81859664764099749</v>
      </c>
      <c r="O827" s="31">
        <v>0.85964583674865658</v>
      </c>
      <c r="P827" s="32">
        <v>17561.61</v>
      </c>
      <c r="Q827" s="32">
        <v>20.758404255319149</v>
      </c>
      <c r="R827" s="32">
        <v>10298.23</v>
      </c>
      <c r="S827" s="32">
        <v>12.172848699763593</v>
      </c>
      <c r="T827" s="33" t="s">
        <v>1191</v>
      </c>
      <c r="U827" s="34" t="s">
        <v>1194</v>
      </c>
    </row>
    <row r="828" spans="1:21">
      <c r="A828" s="35">
        <v>0.93245033112582787</v>
      </c>
      <c r="B828" s="35">
        <v>2.6988636363636364E-2</v>
      </c>
      <c r="C828" s="35">
        <v>5.681818181818182E-3</v>
      </c>
      <c r="D828" s="35">
        <v>0.97301136363636365</v>
      </c>
      <c r="E828" s="36">
        <v>0.98333333333333328</v>
      </c>
      <c r="F828" s="36">
        <v>67.924528301886795</v>
      </c>
      <c r="G828" s="36">
        <v>10.364444444444445</v>
      </c>
      <c r="H828" s="37">
        <v>9.2930555555555561</v>
      </c>
      <c r="I828" s="20">
        <v>10.276388888888889</v>
      </c>
      <c r="J828" s="38">
        <v>0.90431139343154487</v>
      </c>
      <c r="K828" s="20">
        <v>73.469387755102048</v>
      </c>
      <c r="L828" s="35">
        <v>0.92452830188679236</v>
      </c>
      <c r="M828" s="35">
        <v>0.97301136363636365</v>
      </c>
      <c r="N828" s="39">
        <v>0.81349731776720091</v>
      </c>
      <c r="O828" s="39">
        <v>0.85987775307129877</v>
      </c>
      <c r="P828" s="40">
        <v>14807.68</v>
      </c>
      <c r="Q828" s="40">
        <v>21.033636363636365</v>
      </c>
      <c r="R828" s="40">
        <v>10472.16</v>
      </c>
      <c r="S828" s="40">
        <v>14.875227272727273</v>
      </c>
      <c r="T828" s="41" t="s">
        <v>1193</v>
      </c>
      <c r="U828" s="42" t="s">
        <v>1194</v>
      </c>
    </row>
    <row r="829" spans="1:21">
      <c r="A829" s="27">
        <v>1.0492359932088284</v>
      </c>
      <c r="B829" s="27">
        <v>4.6925566343042069E-2</v>
      </c>
      <c r="C829" s="27">
        <v>9.7087378640776691E-3</v>
      </c>
      <c r="D829" s="27">
        <v>0.95307443365695788</v>
      </c>
      <c r="E829" s="28">
        <v>0</v>
      </c>
      <c r="F829" s="28">
        <v>60</v>
      </c>
      <c r="G829" s="28">
        <v>10.3</v>
      </c>
      <c r="H829" s="29">
        <v>9.3258333333333336</v>
      </c>
      <c r="I829" s="19">
        <v>9.3258333333333336</v>
      </c>
      <c r="J829" s="30">
        <v>1</v>
      </c>
      <c r="K829" s="19">
        <v>63.157894736842103</v>
      </c>
      <c r="L829" s="27">
        <v>0.95000000000000007</v>
      </c>
      <c r="M829" s="27">
        <v>0.95307443365695788</v>
      </c>
      <c r="N829" s="31">
        <v>0.90542071197411</v>
      </c>
      <c r="O829" s="31">
        <v>0.86014127827189024</v>
      </c>
      <c r="P829" s="32">
        <v>16924.88</v>
      </c>
      <c r="Q829" s="32">
        <v>27.386537216828479</v>
      </c>
      <c r="R829" s="32">
        <v>10127.939999999999</v>
      </c>
      <c r="S829" s="32">
        <v>16.388252427184465</v>
      </c>
      <c r="T829" s="33" t="s">
        <v>1195</v>
      </c>
      <c r="U829" s="34" t="s">
        <v>1192</v>
      </c>
    </row>
    <row r="830" spans="1:21">
      <c r="A830" s="35">
        <v>0.77081192189105863</v>
      </c>
      <c r="B830" s="35">
        <v>9.7333333333333327E-2</v>
      </c>
      <c r="C830" s="35">
        <v>1.8666666666666668E-2</v>
      </c>
      <c r="D830" s="35">
        <v>0.90266666666666662</v>
      </c>
      <c r="E830" s="36">
        <v>2.8666666666666667</v>
      </c>
      <c r="F830" s="36">
        <v>83.720930232558146</v>
      </c>
      <c r="G830" s="36">
        <v>8.9583333333333339</v>
      </c>
      <c r="H830" s="37">
        <v>8.4849999999999994</v>
      </c>
      <c r="I830" s="20">
        <v>11.351666666666667</v>
      </c>
      <c r="J830" s="38">
        <v>0.74746733225664364</v>
      </c>
      <c r="K830" s="20">
        <v>85.714285714285708</v>
      </c>
      <c r="L830" s="35">
        <v>0.97674418604651181</v>
      </c>
      <c r="M830" s="35">
        <v>0.90266666666666662</v>
      </c>
      <c r="N830" s="39">
        <v>0.65902282559334602</v>
      </c>
      <c r="O830" s="39">
        <v>0.85988253865073472</v>
      </c>
      <c r="P830" s="40">
        <v>13207.7</v>
      </c>
      <c r="Q830" s="40">
        <v>17.610266666666668</v>
      </c>
      <c r="R830" s="40">
        <v>7821.98</v>
      </c>
      <c r="S830" s="40">
        <v>10.429306666666665</v>
      </c>
      <c r="T830" s="41" t="s">
        <v>1193</v>
      </c>
      <c r="U830" s="42" t="s">
        <v>1196</v>
      </c>
    </row>
    <row r="831" spans="1:21">
      <c r="A831" s="27">
        <v>0.87381275440976935</v>
      </c>
      <c r="B831" s="27">
        <v>5.5900621118012424E-2</v>
      </c>
      <c r="C831" s="27">
        <v>1.0869565217391304E-2</v>
      </c>
      <c r="D831" s="27">
        <v>0.94409937888198758</v>
      </c>
      <c r="E831" s="28">
        <v>0.76666666666666672</v>
      </c>
      <c r="F831" s="28">
        <v>80</v>
      </c>
      <c r="G831" s="28">
        <v>8.0500000000000007</v>
      </c>
      <c r="H831" s="29">
        <v>7.8316666666666661</v>
      </c>
      <c r="I831" s="19">
        <v>8.5983333333333327</v>
      </c>
      <c r="J831" s="30">
        <v>0.91083543322349292</v>
      </c>
      <c r="K831" s="19">
        <v>85.714285714285708</v>
      </c>
      <c r="L831" s="27">
        <v>0.93333333333333335</v>
      </c>
      <c r="M831" s="27">
        <v>0.94409937888198758</v>
      </c>
      <c r="N831" s="31">
        <v>0.80259122231867208</v>
      </c>
      <c r="O831" s="31">
        <v>0.86103690481773132</v>
      </c>
      <c r="P831" s="32">
        <v>11646.63</v>
      </c>
      <c r="Q831" s="32">
        <v>18.084829192546582</v>
      </c>
      <c r="R831" s="32">
        <v>7385.1100000000024</v>
      </c>
      <c r="S831" s="32">
        <v>11.467562111801247</v>
      </c>
      <c r="T831" s="33" t="s">
        <v>1191</v>
      </c>
      <c r="U831" s="34" t="s">
        <v>1194</v>
      </c>
    </row>
    <row r="832" spans="1:21">
      <c r="A832" s="35">
        <v>1.0376766091051806</v>
      </c>
      <c r="B832" s="35">
        <v>5.4462934947049922E-2</v>
      </c>
      <c r="C832" s="35">
        <v>1.059001512859304E-2</v>
      </c>
      <c r="D832" s="35">
        <v>0.9455370650529501</v>
      </c>
      <c r="E832" s="36">
        <v>0.45</v>
      </c>
      <c r="F832" s="36">
        <v>67.924528301886795</v>
      </c>
      <c r="G832" s="36">
        <v>9.7313888888888886</v>
      </c>
      <c r="H832" s="37">
        <v>8.2202777777777793</v>
      </c>
      <c r="I832" s="20">
        <v>8.6702777777777786</v>
      </c>
      <c r="J832" s="38">
        <v>0.94809854868163912</v>
      </c>
      <c r="K832" s="20">
        <v>73.469387755102048</v>
      </c>
      <c r="L832" s="35">
        <v>0.92452830188679236</v>
      </c>
      <c r="M832" s="35">
        <v>0.9455370650529501</v>
      </c>
      <c r="N832" s="39">
        <v>0.82880478558431181</v>
      </c>
      <c r="O832" s="39">
        <v>0.8613747411327547</v>
      </c>
      <c r="P832" s="40">
        <v>13878.8</v>
      </c>
      <c r="Q832" s="40">
        <v>20.996671709531011</v>
      </c>
      <c r="R832" s="40">
        <v>10398.650000000001</v>
      </c>
      <c r="S832" s="40">
        <v>15.731694402420578</v>
      </c>
      <c r="T832" s="41" t="s">
        <v>1195</v>
      </c>
      <c r="U832" s="42" t="s">
        <v>1194</v>
      </c>
    </row>
    <row r="833" spans="1:21">
      <c r="A833" s="27">
        <v>1.0665280665280665</v>
      </c>
      <c r="B833" s="27">
        <v>6.2378167641325533E-2</v>
      </c>
      <c r="C833" s="27">
        <v>1.364522417153996E-2</v>
      </c>
      <c r="D833" s="27">
        <v>0.93762183235867447</v>
      </c>
      <c r="E833" s="28">
        <v>0.41666666666666669</v>
      </c>
      <c r="F833" s="28">
        <v>78.260869565217391</v>
      </c>
      <c r="G833" s="28">
        <v>13.11</v>
      </c>
      <c r="H833" s="29">
        <v>10.806666666666667</v>
      </c>
      <c r="I833" s="19">
        <v>11.223333333333333</v>
      </c>
      <c r="J833" s="30">
        <v>0.96287496287496288</v>
      </c>
      <c r="K833" s="19">
        <v>85.714285714285708</v>
      </c>
      <c r="L833" s="27">
        <v>0.91304347826086962</v>
      </c>
      <c r="M833" s="27">
        <v>0.93762183235867447</v>
      </c>
      <c r="N833" s="31">
        <v>0.82430714467327748</v>
      </c>
      <c r="O833" s="31">
        <v>0.86156410133943173</v>
      </c>
      <c r="P833" s="32">
        <v>18747.099999999999</v>
      </c>
      <c r="Q833" s="32">
        <v>18.272027290448342</v>
      </c>
      <c r="R833" s="32">
        <v>12796.720000000001</v>
      </c>
      <c r="S833" s="32">
        <v>12.47243664717349</v>
      </c>
      <c r="T833" s="33" t="s">
        <v>1191</v>
      </c>
      <c r="U833" s="34" t="s">
        <v>1194</v>
      </c>
    </row>
    <row r="834" spans="1:21">
      <c r="A834" s="35">
        <v>0.72283272283272282</v>
      </c>
      <c r="B834" s="35">
        <v>9.6283783783783786E-2</v>
      </c>
      <c r="C834" s="35">
        <v>3.885135135135135E-2</v>
      </c>
      <c r="D834" s="35">
        <v>0.90371621621621623</v>
      </c>
      <c r="E834" s="36">
        <v>0.78333333333333333</v>
      </c>
      <c r="F834" s="36">
        <v>75</v>
      </c>
      <c r="G834" s="36">
        <v>7.8933333333333335</v>
      </c>
      <c r="H834" s="37">
        <v>9.4541666666666675</v>
      </c>
      <c r="I834" s="20">
        <v>10.237500000000001</v>
      </c>
      <c r="J834" s="38">
        <v>0.9234839234839235</v>
      </c>
      <c r="K834" s="20">
        <v>80</v>
      </c>
      <c r="L834" s="35">
        <v>0.9375</v>
      </c>
      <c r="M834" s="35">
        <v>0.90371621621621623</v>
      </c>
      <c r="N834" s="39">
        <v>0.78240693475068479</v>
      </c>
      <c r="O834" s="39">
        <v>0.86178197827899994</v>
      </c>
      <c r="P834" s="40">
        <v>12085.93</v>
      </c>
      <c r="Q834" s="40">
        <v>20.415422297297297</v>
      </c>
      <c r="R834" s="40">
        <v>6104.4000000000015</v>
      </c>
      <c r="S834" s="40">
        <v>10.311486486486489</v>
      </c>
      <c r="T834" s="41" t="s">
        <v>1193</v>
      </c>
      <c r="U834" s="42" t="s">
        <v>1194</v>
      </c>
    </row>
    <row r="835" spans="1:21">
      <c r="A835" s="27">
        <v>0.80600750938673338</v>
      </c>
      <c r="B835" s="27">
        <v>6.8322981366459631E-2</v>
      </c>
      <c r="C835" s="27">
        <v>2.1739130434782608E-2</v>
      </c>
      <c r="D835" s="27">
        <v>0.93167701863354035</v>
      </c>
      <c r="E835" s="28">
        <v>0.38333333333333336</v>
      </c>
      <c r="F835" s="28">
        <v>73.469387755102048</v>
      </c>
      <c r="G835" s="28">
        <v>8.7655555555555562</v>
      </c>
      <c r="H835" s="29">
        <v>10.491944444444444</v>
      </c>
      <c r="I835" s="19">
        <v>10.875277777777777</v>
      </c>
      <c r="J835" s="30">
        <v>0.96475185819008458</v>
      </c>
      <c r="K835" s="19">
        <v>73.469387755102048</v>
      </c>
      <c r="L835" s="27">
        <v>1</v>
      </c>
      <c r="M835" s="27">
        <v>0.93167701863354035</v>
      </c>
      <c r="N835" s="31">
        <v>0.89883713495970607</v>
      </c>
      <c r="O835" s="31">
        <v>0.86224889029975482</v>
      </c>
      <c r="P835" s="32">
        <v>13803.38</v>
      </c>
      <c r="Q835" s="32">
        <v>21.433819875776397</v>
      </c>
      <c r="R835" s="32">
        <v>8878.4600000000009</v>
      </c>
      <c r="S835" s="32">
        <v>13.786428571428573</v>
      </c>
      <c r="T835" s="33" t="s">
        <v>1195</v>
      </c>
      <c r="U835" s="34" t="s">
        <v>1192</v>
      </c>
    </row>
    <row r="836" spans="1:21">
      <c r="A836" s="35">
        <v>1.0306666666666666</v>
      </c>
      <c r="B836" s="35">
        <v>4.7865459249676584E-2</v>
      </c>
      <c r="C836" s="35">
        <v>1.9404915912031046E-2</v>
      </c>
      <c r="D836" s="35">
        <v>0.95213454075032344</v>
      </c>
      <c r="E836" s="36">
        <v>0.13333333333333333</v>
      </c>
      <c r="F836" s="36">
        <v>90</v>
      </c>
      <c r="G836" s="36">
        <v>8.5888888888888886</v>
      </c>
      <c r="H836" s="37">
        <v>8.6166666666666671</v>
      </c>
      <c r="I836" s="20">
        <v>8.75</v>
      </c>
      <c r="J836" s="38">
        <v>0.98476190476190484</v>
      </c>
      <c r="K836" s="20">
        <v>85.714285714285708</v>
      </c>
      <c r="L836" s="35">
        <v>1.05</v>
      </c>
      <c r="M836" s="35">
        <v>0.95213454075032344</v>
      </c>
      <c r="N836" s="39">
        <v>0.98450711513583444</v>
      </c>
      <c r="O836" s="39">
        <v>0.86203239181064273</v>
      </c>
      <c r="P836" s="40">
        <v>13498.29</v>
      </c>
      <c r="Q836" s="40">
        <v>17.462212160413973</v>
      </c>
      <c r="R836" s="40">
        <v>9531.75</v>
      </c>
      <c r="S836" s="40">
        <v>12.330853816300129</v>
      </c>
      <c r="T836" s="41" t="s">
        <v>1191</v>
      </c>
      <c r="U836" s="42" t="s">
        <v>1192</v>
      </c>
    </row>
    <row r="837" spans="1:21">
      <c r="A837" s="27">
        <v>1.0153256704980842</v>
      </c>
      <c r="B837" s="27">
        <v>3.3962264150943396E-2</v>
      </c>
      <c r="C837" s="27">
        <v>1.3836477987421384E-2</v>
      </c>
      <c r="D837" s="27">
        <v>0.96603773584905661</v>
      </c>
      <c r="E837" s="28">
        <v>0.35</v>
      </c>
      <c r="F837" s="28">
        <v>75</v>
      </c>
      <c r="G837" s="28">
        <v>10.6</v>
      </c>
      <c r="H837" s="29">
        <v>9.4375</v>
      </c>
      <c r="I837" s="19">
        <v>9.7874999999999996</v>
      </c>
      <c r="J837" s="30">
        <v>0.96424010217113665</v>
      </c>
      <c r="K837" s="19">
        <v>80</v>
      </c>
      <c r="L837" s="27">
        <v>0.9375</v>
      </c>
      <c r="M837" s="27">
        <v>0.96603773584905661</v>
      </c>
      <c r="N837" s="31">
        <v>0.87327405479650122</v>
      </c>
      <c r="O837" s="31">
        <v>0.86130337560037362</v>
      </c>
      <c r="P837" s="32">
        <v>16442.39</v>
      </c>
      <c r="Q837" s="32">
        <v>20.682251572327043</v>
      </c>
      <c r="R837" s="32">
        <v>10327.450000000001</v>
      </c>
      <c r="S837" s="32">
        <v>12.990503144654088</v>
      </c>
      <c r="T837" s="33" t="s">
        <v>1191</v>
      </c>
      <c r="U837" s="34" t="s">
        <v>1192</v>
      </c>
    </row>
    <row r="838" spans="1:21">
      <c r="A838" s="35">
        <v>0.9308176100628931</v>
      </c>
      <c r="B838" s="35">
        <v>7.2972972972972977E-2</v>
      </c>
      <c r="C838" s="35">
        <v>2.0270270270270271E-2</v>
      </c>
      <c r="D838" s="35">
        <v>0.927027027027027</v>
      </c>
      <c r="E838" s="36">
        <v>0.28333333333333333</v>
      </c>
      <c r="F838" s="36">
        <v>78.260869565217391</v>
      </c>
      <c r="G838" s="36">
        <v>9.4555555555555557</v>
      </c>
      <c r="H838" s="37">
        <v>8.9916666666666671</v>
      </c>
      <c r="I838" s="20">
        <v>9.2750000000000004</v>
      </c>
      <c r="J838" s="38">
        <v>0.96945193171608268</v>
      </c>
      <c r="K838" s="20">
        <v>85.714285714285708</v>
      </c>
      <c r="L838" s="35">
        <v>0.91304347826086962</v>
      </c>
      <c r="M838" s="35">
        <v>0.927027027027027</v>
      </c>
      <c r="N838" s="39">
        <v>0.82055960800833649</v>
      </c>
      <c r="O838" s="39">
        <v>0.86123169488662443</v>
      </c>
      <c r="P838" s="40">
        <v>14501.65</v>
      </c>
      <c r="Q838" s="40">
        <v>19.596824324324324</v>
      </c>
      <c r="R838" s="40">
        <v>7598.1099999999988</v>
      </c>
      <c r="S838" s="40">
        <v>10.267716216216215</v>
      </c>
      <c r="T838" s="41" t="s">
        <v>1195</v>
      </c>
      <c r="U838" s="42" t="s">
        <v>1194</v>
      </c>
    </row>
    <row r="839" spans="1:21">
      <c r="A839" s="27">
        <v>1.0495185694635489</v>
      </c>
      <c r="B839" s="27">
        <v>5.6356487549148099E-2</v>
      </c>
      <c r="C839" s="27">
        <v>1.7038007863695939E-2</v>
      </c>
      <c r="D839" s="27">
        <v>0.94364351245085187</v>
      </c>
      <c r="E839" s="28">
        <v>0</v>
      </c>
      <c r="F839" s="28">
        <v>75</v>
      </c>
      <c r="G839" s="28">
        <v>10.173333333333334</v>
      </c>
      <c r="H839" s="29">
        <v>9.0875000000000004</v>
      </c>
      <c r="I839" s="19">
        <v>9.0875000000000004</v>
      </c>
      <c r="J839" s="30">
        <v>1</v>
      </c>
      <c r="K839" s="19">
        <v>80</v>
      </c>
      <c r="L839" s="27">
        <v>0.9375</v>
      </c>
      <c r="M839" s="27">
        <v>0.94364351245085187</v>
      </c>
      <c r="N839" s="31">
        <v>0.88466579292267367</v>
      </c>
      <c r="O839" s="31">
        <v>0.86147670745818039</v>
      </c>
      <c r="P839" s="32">
        <v>16092</v>
      </c>
      <c r="Q839" s="32">
        <v>21.090432503276539</v>
      </c>
      <c r="R839" s="32">
        <v>9171.1699999999983</v>
      </c>
      <c r="S839" s="32">
        <v>12.019882044560941</v>
      </c>
      <c r="T839" s="33" t="s">
        <v>1195</v>
      </c>
      <c r="U839" s="34" t="s">
        <v>1192</v>
      </c>
    </row>
    <row r="840" spans="1:21">
      <c r="A840" s="35">
        <v>0.95104895104895104</v>
      </c>
      <c r="B840" s="35">
        <v>7.5367647058823525E-2</v>
      </c>
      <c r="C840" s="35">
        <v>1.8382352941176471E-2</v>
      </c>
      <c r="D840" s="35">
        <v>0.92463235294117652</v>
      </c>
      <c r="E840" s="36">
        <v>0.31666666666666665</v>
      </c>
      <c r="F840" s="36">
        <v>52.173913043478258</v>
      </c>
      <c r="G840" s="36">
        <v>10.426666666666666</v>
      </c>
      <c r="H840" s="37">
        <v>9.8522222222222222</v>
      </c>
      <c r="I840" s="20">
        <v>10.168888888888889</v>
      </c>
      <c r="J840" s="38">
        <v>0.96885926573426573</v>
      </c>
      <c r="K840" s="20">
        <v>56.25</v>
      </c>
      <c r="L840" s="35">
        <v>0.92753623188405787</v>
      </c>
      <c r="M840" s="35">
        <v>0.92463235294117652</v>
      </c>
      <c r="N840" s="39">
        <v>0.83092278033134803</v>
      </c>
      <c r="O840" s="39">
        <v>0.86133616754627462</v>
      </c>
      <c r="P840" s="40">
        <v>17315.310000000001</v>
      </c>
      <c r="Q840" s="40">
        <v>31.829613970588237</v>
      </c>
      <c r="R840" s="40">
        <v>9514.84</v>
      </c>
      <c r="S840" s="40">
        <v>17.490514705882354</v>
      </c>
      <c r="T840" s="41" t="s">
        <v>1191</v>
      </c>
      <c r="U840" s="42" t="s">
        <v>1194</v>
      </c>
    </row>
    <row r="841" spans="1:21">
      <c r="A841" s="27">
        <v>0.87948350071736014</v>
      </c>
      <c r="B841" s="27">
        <v>7.5040783034257749E-2</v>
      </c>
      <c r="C841" s="27">
        <v>1.9575856443719411E-2</v>
      </c>
      <c r="D841" s="27">
        <v>0.92495921696574224</v>
      </c>
      <c r="E841" s="28">
        <v>0.4</v>
      </c>
      <c r="F841" s="28">
        <v>63.157894736842103</v>
      </c>
      <c r="G841" s="28">
        <v>9.7058333333333326</v>
      </c>
      <c r="H841" s="29">
        <v>10.635833333333332</v>
      </c>
      <c r="I841" s="19">
        <v>11.035833333333333</v>
      </c>
      <c r="J841" s="30">
        <v>0.96375443630597291</v>
      </c>
      <c r="K841" s="19">
        <v>63.157894736842103</v>
      </c>
      <c r="L841" s="27">
        <v>1</v>
      </c>
      <c r="M841" s="27">
        <v>0.92495921696574224</v>
      </c>
      <c r="N841" s="31">
        <v>0.89143354875283298</v>
      </c>
      <c r="O841" s="31">
        <v>0.86152161502929248</v>
      </c>
      <c r="P841" s="32">
        <v>16681.25</v>
      </c>
      <c r="Q841" s="32">
        <v>27.21247960848287</v>
      </c>
      <c r="R841" s="32">
        <v>10094.709999999999</v>
      </c>
      <c r="S841" s="32">
        <v>16.467716150081564</v>
      </c>
      <c r="T841" s="33" t="s">
        <v>1191</v>
      </c>
      <c r="U841" s="34" t="s">
        <v>1192</v>
      </c>
    </row>
    <row r="842" spans="1:21">
      <c r="A842" s="35">
        <v>0.74673008323424495</v>
      </c>
      <c r="B842" s="35">
        <v>0.16401273885350318</v>
      </c>
      <c r="C842" s="35">
        <v>4.9363057324840767E-2</v>
      </c>
      <c r="D842" s="35">
        <v>0.8359872611464968</v>
      </c>
      <c r="E842" s="36">
        <v>1.05</v>
      </c>
      <c r="F842" s="36">
        <v>65.454545454545453</v>
      </c>
      <c r="G842" s="36">
        <v>9.594444444444445</v>
      </c>
      <c r="H842" s="37">
        <v>10.396944444444443</v>
      </c>
      <c r="I842" s="20">
        <v>11.446944444444444</v>
      </c>
      <c r="J842" s="38">
        <v>0.90827246475284518</v>
      </c>
      <c r="K842" s="20">
        <v>73.469387755102048</v>
      </c>
      <c r="L842" s="35">
        <v>0.89090909090909076</v>
      </c>
      <c r="M842" s="35">
        <v>0.8359872611464968</v>
      </c>
      <c r="N842" s="39">
        <v>0.67647102361803524</v>
      </c>
      <c r="O842" s="39">
        <v>0.8613381062334422</v>
      </c>
      <c r="P842" s="40">
        <v>14592.15</v>
      </c>
      <c r="Q842" s="40">
        <v>23.2359076433121</v>
      </c>
      <c r="R842" s="40">
        <v>4927.8099999999995</v>
      </c>
      <c r="S842" s="40">
        <v>7.8468312101910822</v>
      </c>
      <c r="T842" s="41" t="s">
        <v>1193</v>
      </c>
      <c r="U842" s="42" t="s">
        <v>1196</v>
      </c>
    </row>
    <row r="843" spans="1:21">
      <c r="A843" s="27">
        <v>0.93144722524483137</v>
      </c>
      <c r="B843" s="27">
        <v>6.0747663551401869E-2</v>
      </c>
      <c r="C843" s="27">
        <v>1.2850467289719626E-2</v>
      </c>
      <c r="D843" s="27">
        <v>0.93925233644859818</v>
      </c>
      <c r="E843" s="28">
        <v>0.26666666666666666</v>
      </c>
      <c r="F843" s="28">
        <v>80</v>
      </c>
      <c r="G843" s="28">
        <v>10.7</v>
      </c>
      <c r="H843" s="29">
        <v>11.220833333333333</v>
      </c>
      <c r="I843" s="19">
        <v>11.487500000000001</v>
      </c>
      <c r="J843" s="30">
        <v>0.97678636198766766</v>
      </c>
      <c r="K843" s="19">
        <v>80</v>
      </c>
      <c r="L843" s="27">
        <v>1</v>
      </c>
      <c r="M843" s="27">
        <v>0.93925233644859818</v>
      </c>
      <c r="N843" s="31">
        <v>0.91744887270804298</v>
      </c>
      <c r="O843" s="31">
        <v>0.86247926106440176</v>
      </c>
      <c r="P843" s="32">
        <v>18496.47</v>
      </c>
      <c r="Q843" s="32">
        <v>21.608025700934579</v>
      </c>
      <c r="R843" s="32">
        <v>9726.18</v>
      </c>
      <c r="S843" s="32">
        <v>11.362359813084112</v>
      </c>
      <c r="T843" s="33" t="s">
        <v>1195</v>
      </c>
      <c r="U843" s="34" t="s">
        <v>1192</v>
      </c>
    </row>
    <row r="844" spans="1:21">
      <c r="A844" s="35">
        <v>1.118421052631579</v>
      </c>
      <c r="B844" s="35">
        <v>3.9705882352941174E-2</v>
      </c>
      <c r="C844" s="35">
        <v>1.0294117647058823E-2</v>
      </c>
      <c r="D844" s="35">
        <v>0.96029411764705885</v>
      </c>
      <c r="E844" s="36">
        <v>0.21666666666666667</v>
      </c>
      <c r="F844" s="36">
        <v>58.064516129032256</v>
      </c>
      <c r="G844" s="36">
        <v>11.71111111111111</v>
      </c>
      <c r="H844" s="37">
        <v>9.41</v>
      </c>
      <c r="I844" s="20">
        <v>9.6266666666666669</v>
      </c>
      <c r="J844" s="38">
        <v>0.97749307479224379</v>
      </c>
      <c r="K844" s="20">
        <v>63.157894736842103</v>
      </c>
      <c r="L844" s="35">
        <v>0.91935483870967738</v>
      </c>
      <c r="M844" s="35">
        <v>0.96029411764705885</v>
      </c>
      <c r="N844" s="39">
        <v>0.86298078123439526</v>
      </c>
      <c r="O844" s="39">
        <v>0.86213783490512452</v>
      </c>
      <c r="P844" s="40">
        <v>17864.75</v>
      </c>
      <c r="Q844" s="40">
        <v>26.27169117647059</v>
      </c>
      <c r="R844" s="40">
        <v>11428.310000000001</v>
      </c>
      <c r="S844" s="40">
        <v>16.80633823529412</v>
      </c>
      <c r="T844" s="41" t="s">
        <v>1195</v>
      </c>
      <c r="U844" s="42" t="s">
        <v>1192</v>
      </c>
    </row>
    <row r="845" spans="1:21">
      <c r="A845" s="27">
        <v>0.81584582441113496</v>
      </c>
      <c r="B845" s="27">
        <v>6.8241469816272965E-2</v>
      </c>
      <c r="C845" s="27">
        <v>2.6246719160104987E-2</v>
      </c>
      <c r="D845" s="27">
        <v>0.93175853018372701</v>
      </c>
      <c r="E845" s="28">
        <v>0.71666666666666667</v>
      </c>
      <c r="F845" s="28">
        <v>54.545454545454547</v>
      </c>
      <c r="G845" s="28">
        <v>6.9850000000000003</v>
      </c>
      <c r="H845" s="29">
        <v>7.5855555555555547</v>
      </c>
      <c r="I845" s="19">
        <v>8.3022222222222215</v>
      </c>
      <c r="J845" s="30">
        <v>0.91367773019271947</v>
      </c>
      <c r="K845" s="19">
        <v>56.25</v>
      </c>
      <c r="L845" s="27">
        <v>0.96969696969696972</v>
      </c>
      <c r="M845" s="27">
        <v>0.93175853018372701</v>
      </c>
      <c r="N845" s="31">
        <v>0.82552923049306393</v>
      </c>
      <c r="O845" s="31">
        <v>0.86213256649056658</v>
      </c>
      <c r="P845" s="32">
        <v>12170.89</v>
      </c>
      <c r="Q845" s="32">
        <v>31.944593175853019</v>
      </c>
      <c r="R845" s="32">
        <v>6810.4000000000015</v>
      </c>
      <c r="S845" s="32">
        <v>17.875065616797905</v>
      </c>
      <c r="T845" s="33" t="s">
        <v>1193</v>
      </c>
      <c r="U845" s="34" t="s">
        <v>1194</v>
      </c>
    </row>
    <row r="846" spans="1:21">
      <c r="A846" s="35">
        <v>0.98362445414847166</v>
      </c>
      <c r="B846" s="35">
        <v>4.6614872364039953E-2</v>
      </c>
      <c r="C846" s="35">
        <v>1.1098779134295227E-2</v>
      </c>
      <c r="D846" s="35">
        <v>0.95338512763596006</v>
      </c>
      <c r="E846" s="36">
        <v>0.73333333333333328</v>
      </c>
      <c r="F846" s="36">
        <v>90</v>
      </c>
      <c r="G846" s="36">
        <v>10.011111111111111</v>
      </c>
      <c r="H846" s="37">
        <v>9.9533333333333349</v>
      </c>
      <c r="I846" s="20">
        <v>10.686666666666667</v>
      </c>
      <c r="J846" s="38">
        <v>0.93137866500311928</v>
      </c>
      <c r="K846" s="20">
        <v>85.714285714285708</v>
      </c>
      <c r="L846" s="35">
        <v>1.05</v>
      </c>
      <c r="M846" s="35">
        <v>0.95338512763596006</v>
      </c>
      <c r="N846" s="39">
        <v>0.93236069578197944</v>
      </c>
      <c r="O846" s="39">
        <v>0.86236277615092816</v>
      </c>
      <c r="P846" s="40">
        <v>15966.22</v>
      </c>
      <c r="Q846" s="40">
        <v>17.720554938956713</v>
      </c>
      <c r="R846" s="40">
        <v>11392.9</v>
      </c>
      <c r="S846" s="40">
        <v>12.644728079911209</v>
      </c>
      <c r="T846" s="41" t="s">
        <v>1193</v>
      </c>
      <c r="U846" s="42" t="s">
        <v>1192</v>
      </c>
    </row>
    <row r="847" spans="1:21">
      <c r="A847" s="27">
        <v>1.0175438596491229</v>
      </c>
      <c r="B847" s="27">
        <v>7.3275862068965511E-2</v>
      </c>
      <c r="C847" s="27">
        <v>2.7298850574712645E-2</v>
      </c>
      <c r="D847" s="27">
        <v>0.92672413793103448</v>
      </c>
      <c r="E847" s="28">
        <v>0.21666666666666667</v>
      </c>
      <c r="F847" s="28">
        <v>76.59574468085107</v>
      </c>
      <c r="G847" s="28">
        <v>9.086666666666666</v>
      </c>
      <c r="H847" s="29">
        <v>9.0933333333333337</v>
      </c>
      <c r="I847" s="19">
        <v>9.31</v>
      </c>
      <c r="J847" s="30">
        <v>0.97672753311851057</v>
      </c>
      <c r="K847" s="19">
        <v>73.469387755102048</v>
      </c>
      <c r="L847" s="27">
        <v>1.0425531914893618</v>
      </c>
      <c r="M847" s="27">
        <v>0.92672413793103448</v>
      </c>
      <c r="N847" s="31">
        <v>0.94367429946840709</v>
      </c>
      <c r="O847" s="31">
        <v>0.8619197513431367</v>
      </c>
      <c r="P847" s="32">
        <v>14900.53</v>
      </c>
      <c r="Q847" s="32">
        <v>21.408807471264367</v>
      </c>
      <c r="R847" s="32">
        <v>10167.300000000001</v>
      </c>
      <c r="S847" s="32">
        <v>14.608189655172415</v>
      </c>
      <c r="T847" s="33" t="s">
        <v>1195</v>
      </c>
      <c r="U847" s="34" t="s">
        <v>1192</v>
      </c>
    </row>
    <row r="848" spans="1:21">
      <c r="A848" s="35">
        <v>0.88804841149773073</v>
      </c>
      <c r="B848" s="35">
        <v>0.10221465076660988</v>
      </c>
      <c r="C848" s="35">
        <v>3.0664395229982964E-2</v>
      </c>
      <c r="D848" s="35">
        <v>0.89778534923339015</v>
      </c>
      <c r="E848" s="36">
        <v>8.3333333333333329E-2</v>
      </c>
      <c r="F848" s="36">
        <v>63.157894736842103</v>
      </c>
      <c r="G848" s="36">
        <v>9.2941666666666674</v>
      </c>
      <c r="H848" s="37">
        <v>8.9136111111111109</v>
      </c>
      <c r="I848" s="20">
        <v>8.9969444444444449</v>
      </c>
      <c r="J848" s="38">
        <v>0.99073759609744039</v>
      </c>
      <c r="K848" s="20">
        <v>73.469387755102048</v>
      </c>
      <c r="L848" s="35">
        <v>0.85964912280701744</v>
      </c>
      <c r="M848" s="35">
        <v>0.89778534923339015</v>
      </c>
      <c r="N848" s="39">
        <v>0.76463184626032465</v>
      </c>
      <c r="O848" s="39">
        <v>0.86139902173724348</v>
      </c>
      <c r="P848" s="40">
        <v>12503.79</v>
      </c>
      <c r="Q848" s="40">
        <v>21.301175468483816</v>
      </c>
      <c r="R848" s="40">
        <v>7291.0299999999988</v>
      </c>
      <c r="S848" s="40">
        <v>12.420834752981259</v>
      </c>
      <c r="T848" s="41" t="s">
        <v>1195</v>
      </c>
      <c r="U848" s="42" t="s">
        <v>1194</v>
      </c>
    </row>
    <row r="849" spans="1:21">
      <c r="A849" s="27">
        <v>1.0515695067264574</v>
      </c>
      <c r="B849" s="27">
        <v>5.7569296375266525E-2</v>
      </c>
      <c r="C849" s="27">
        <v>1.3859275053304905E-2</v>
      </c>
      <c r="D849" s="27">
        <v>0.94243070362473347</v>
      </c>
      <c r="E849" s="28">
        <v>0.43333333333333335</v>
      </c>
      <c r="F849" s="28">
        <v>85.714285714285708</v>
      </c>
      <c r="G849" s="28">
        <v>10.943333333333333</v>
      </c>
      <c r="H849" s="29">
        <v>9.9733333333333327</v>
      </c>
      <c r="I849" s="19">
        <v>10.406666666666666</v>
      </c>
      <c r="J849" s="30">
        <v>0.95836002562459954</v>
      </c>
      <c r="K849" s="19">
        <v>85.714285714285708</v>
      </c>
      <c r="L849" s="27">
        <v>1</v>
      </c>
      <c r="M849" s="27">
        <v>0.94243070362473347</v>
      </c>
      <c r="N849" s="31">
        <v>0.90318791327520898</v>
      </c>
      <c r="O849" s="31">
        <v>0.86201932414414673</v>
      </c>
      <c r="P849" s="32">
        <v>17907.77</v>
      </c>
      <c r="Q849" s="32">
        <v>19.091439232409382</v>
      </c>
      <c r="R849" s="32">
        <v>10368.450000000001</v>
      </c>
      <c r="S849" s="32">
        <v>11.053784648187634</v>
      </c>
      <c r="T849" s="33" t="s">
        <v>1193</v>
      </c>
      <c r="U849" s="34" t="s">
        <v>1192</v>
      </c>
    </row>
    <row r="850" spans="1:21">
      <c r="A850" s="35">
        <v>0.94278903456495833</v>
      </c>
      <c r="B850" s="35">
        <v>8.4702907711757272E-2</v>
      </c>
      <c r="C850" s="35">
        <v>2.402022756005057E-2</v>
      </c>
      <c r="D850" s="35">
        <v>0.91529709228824274</v>
      </c>
      <c r="E850" s="36">
        <v>0.45</v>
      </c>
      <c r="F850" s="36">
        <v>80</v>
      </c>
      <c r="G850" s="36">
        <v>9.8874999999999993</v>
      </c>
      <c r="H850" s="37">
        <v>9.3383333333333347</v>
      </c>
      <c r="I850" s="20">
        <v>9.788333333333334</v>
      </c>
      <c r="J850" s="38">
        <v>0.95402690277541302</v>
      </c>
      <c r="K850" s="20">
        <v>85.714285714285708</v>
      </c>
      <c r="L850" s="35">
        <v>0.93333333333333335</v>
      </c>
      <c r="M850" s="35">
        <v>0.91529709228824274</v>
      </c>
      <c r="N850" s="39">
        <v>0.8150035134034207</v>
      </c>
      <c r="O850" s="39">
        <v>0.86175372034330133</v>
      </c>
      <c r="P850" s="40">
        <v>14211.48</v>
      </c>
      <c r="Q850" s="40">
        <v>17.966472819216182</v>
      </c>
      <c r="R850" s="40">
        <v>8398.18</v>
      </c>
      <c r="S850" s="40">
        <v>10.61716814159292</v>
      </c>
      <c r="T850" s="41" t="s">
        <v>1193</v>
      </c>
      <c r="U850" s="42" t="s">
        <v>1194</v>
      </c>
    </row>
    <row r="851" spans="1:21">
      <c r="A851" s="27">
        <v>0.98</v>
      </c>
      <c r="B851" s="27">
        <v>7.3469387755102047E-2</v>
      </c>
      <c r="C851" s="27">
        <v>1.4285714285714285E-2</v>
      </c>
      <c r="D851" s="27">
        <v>0.92653061224489797</v>
      </c>
      <c r="E851" s="28">
        <v>0.85</v>
      </c>
      <c r="F851" s="28">
        <v>52.173913043478258</v>
      </c>
      <c r="G851" s="28">
        <v>9.3916666666666675</v>
      </c>
      <c r="H851" s="29">
        <v>8.0388888888888896</v>
      </c>
      <c r="I851" s="19">
        <v>8.8888888888888893</v>
      </c>
      <c r="J851" s="30">
        <v>0.90437500000000004</v>
      </c>
      <c r="K851" s="19">
        <v>56.25</v>
      </c>
      <c r="L851" s="27">
        <v>0.92753623188405787</v>
      </c>
      <c r="M851" s="27">
        <v>0.92653061224489797</v>
      </c>
      <c r="N851" s="31">
        <v>0.77721147589470574</v>
      </c>
      <c r="O851" s="31">
        <v>0.86205729311563828</v>
      </c>
      <c r="P851" s="32">
        <v>14461.76</v>
      </c>
      <c r="Q851" s="32">
        <v>29.513795918367347</v>
      </c>
      <c r="R851" s="32">
        <v>8983.42</v>
      </c>
      <c r="S851" s="32">
        <v>18.333510204081634</v>
      </c>
      <c r="T851" s="33" t="s">
        <v>1195</v>
      </c>
      <c r="U851" s="34" t="s">
        <v>1194</v>
      </c>
    </row>
    <row r="852" spans="1:21">
      <c r="A852" s="35">
        <v>0.76107382550335567</v>
      </c>
      <c r="B852" s="35">
        <v>6.7019400352733682E-2</v>
      </c>
      <c r="C852" s="35">
        <v>2.4691358024691357E-2</v>
      </c>
      <c r="D852" s="35">
        <v>0.93298059964726632</v>
      </c>
      <c r="E852" s="36">
        <v>0.53333333333333333</v>
      </c>
      <c r="F852" s="36">
        <v>83.720930232558146</v>
      </c>
      <c r="G852" s="36">
        <v>6.7725</v>
      </c>
      <c r="H852" s="37">
        <v>8.1583333333333332</v>
      </c>
      <c r="I852" s="20">
        <v>8.6916666666666664</v>
      </c>
      <c r="J852" s="38">
        <v>0.93863854266538826</v>
      </c>
      <c r="K852" s="20">
        <v>85.714285714285708</v>
      </c>
      <c r="L852" s="35">
        <v>0.97674418604651181</v>
      </c>
      <c r="M852" s="35">
        <v>0.93298059964726632</v>
      </c>
      <c r="N852" s="39">
        <v>0.8553657003789672</v>
      </c>
      <c r="O852" s="39">
        <v>0.86261184094061161</v>
      </c>
      <c r="P852" s="40">
        <v>10895.61</v>
      </c>
      <c r="Q852" s="40">
        <v>19.216243386243388</v>
      </c>
      <c r="R852" s="40">
        <v>5570.8499999999985</v>
      </c>
      <c r="S852" s="40">
        <v>9.8251322751322725</v>
      </c>
      <c r="T852" s="41" t="s">
        <v>1193</v>
      </c>
      <c r="U852" s="42" t="s">
        <v>1192</v>
      </c>
    </row>
    <row r="853" spans="1:21">
      <c r="A853" s="27">
        <v>0.91193181818181823</v>
      </c>
      <c r="B853" s="27">
        <v>3.7383177570093455E-2</v>
      </c>
      <c r="C853" s="27">
        <v>9.3457943925233638E-3</v>
      </c>
      <c r="D853" s="27">
        <v>0.96261682242990654</v>
      </c>
      <c r="E853" s="28">
        <v>0.65</v>
      </c>
      <c r="F853" s="28">
        <v>60</v>
      </c>
      <c r="G853" s="28">
        <v>10.7</v>
      </c>
      <c r="H853" s="29">
        <v>10.496666666666666</v>
      </c>
      <c r="I853" s="19">
        <v>11.146666666666667</v>
      </c>
      <c r="J853" s="30">
        <v>0.94168660287081341</v>
      </c>
      <c r="K853" s="19">
        <v>63.157894736842103</v>
      </c>
      <c r="L853" s="27">
        <v>0.95000000000000007</v>
      </c>
      <c r="M853" s="27">
        <v>0.96261682242990654</v>
      </c>
      <c r="N853" s="31">
        <v>0.86115919711129996</v>
      </c>
      <c r="O853" s="31">
        <v>0.86265951291799059</v>
      </c>
      <c r="P853" s="32">
        <v>17718.79</v>
      </c>
      <c r="Q853" s="32">
        <v>27.599361370716512</v>
      </c>
      <c r="R853" s="32">
        <v>11430.07</v>
      </c>
      <c r="S853" s="32">
        <v>17.803847352024921</v>
      </c>
      <c r="T853" s="33" t="s">
        <v>1193</v>
      </c>
      <c r="U853" s="34" t="s">
        <v>1192</v>
      </c>
    </row>
    <row r="854" spans="1:21">
      <c r="A854" s="35">
        <v>1.072192513368984</v>
      </c>
      <c r="B854" s="35">
        <v>3.7406483790523692E-2</v>
      </c>
      <c r="C854" s="35">
        <v>1.2468827930174564E-2</v>
      </c>
      <c r="D854" s="35">
        <v>0.96259351620947631</v>
      </c>
      <c r="E854" s="36">
        <v>0</v>
      </c>
      <c r="F854" s="36">
        <v>87.804878048780495</v>
      </c>
      <c r="G854" s="36">
        <v>9.1338888888888885</v>
      </c>
      <c r="H854" s="37">
        <v>8.7266666666666666</v>
      </c>
      <c r="I854" s="20">
        <v>8.7266666666666666</v>
      </c>
      <c r="J854" s="38">
        <v>1</v>
      </c>
      <c r="K854" s="20">
        <v>85.714285714285708</v>
      </c>
      <c r="L854" s="35">
        <v>1.0243902439024393</v>
      </c>
      <c r="M854" s="35">
        <v>0.96259351620947631</v>
      </c>
      <c r="N854" s="39">
        <v>0.98607140684873207</v>
      </c>
      <c r="O854" s="39">
        <v>0.86266944878426011</v>
      </c>
      <c r="P854" s="40">
        <v>15538.06</v>
      </c>
      <c r="Q854" s="40">
        <v>19.374139650872817</v>
      </c>
      <c r="R854" s="40">
        <v>9296.49</v>
      </c>
      <c r="S854" s="40">
        <v>11.591633416458853</v>
      </c>
      <c r="T854" s="41" t="s">
        <v>1195</v>
      </c>
      <c r="U854" s="42" t="s">
        <v>1192</v>
      </c>
    </row>
    <row r="855" spans="1:21">
      <c r="A855" s="27">
        <v>1.0429042904290429</v>
      </c>
      <c r="B855" s="27">
        <v>6.8037974683544306E-2</v>
      </c>
      <c r="C855" s="27">
        <v>2.0569620253164556E-2</v>
      </c>
      <c r="D855" s="27">
        <v>0.93196202531645567</v>
      </c>
      <c r="E855" s="28">
        <v>0.66666666666666663</v>
      </c>
      <c r="F855" s="28">
        <v>64.285714285714292</v>
      </c>
      <c r="G855" s="28">
        <v>9.8311111111111114</v>
      </c>
      <c r="H855" s="29">
        <v>8.9283333333333346</v>
      </c>
      <c r="I855" s="19">
        <v>9.5950000000000006</v>
      </c>
      <c r="J855" s="30">
        <v>0.93051936772624633</v>
      </c>
      <c r="K855" s="19">
        <v>63.157894736842103</v>
      </c>
      <c r="L855" s="27">
        <v>1.017857142857143</v>
      </c>
      <c r="M855" s="27">
        <v>0.93196202531645567</v>
      </c>
      <c r="N855" s="31">
        <v>0.88269458444488225</v>
      </c>
      <c r="O855" s="31">
        <v>0.86184676906383018</v>
      </c>
      <c r="P855" s="32">
        <v>16691.16</v>
      </c>
      <c r="Q855" s="32">
        <v>26.410063291139242</v>
      </c>
      <c r="R855" s="32">
        <v>9905.6500000000015</v>
      </c>
      <c r="S855" s="32">
        <v>15.673496835443041</v>
      </c>
      <c r="T855" s="33" t="s">
        <v>1193</v>
      </c>
      <c r="U855" s="34" t="s">
        <v>1192</v>
      </c>
    </row>
    <row r="856" spans="1:21">
      <c r="A856" s="35">
        <v>1.1602288984263234</v>
      </c>
      <c r="B856" s="35">
        <v>3.2059186189889025E-2</v>
      </c>
      <c r="C856" s="35">
        <v>9.8643649815043158E-3</v>
      </c>
      <c r="D856" s="35">
        <v>0.96794081381011099</v>
      </c>
      <c r="E856" s="36">
        <v>0</v>
      </c>
      <c r="F856" s="36">
        <v>78.260869565217391</v>
      </c>
      <c r="G856" s="36">
        <v>10.362777777777778</v>
      </c>
      <c r="H856" s="37">
        <v>8.7375000000000007</v>
      </c>
      <c r="I856" s="20">
        <v>8.7375000000000007</v>
      </c>
      <c r="J856" s="38">
        <v>1</v>
      </c>
      <c r="K856" s="20">
        <v>80</v>
      </c>
      <c r="L856" s="35">
        <v>0.97826086956521741</v>
      </c>
      <c r="M856" s="35">
        <v>0.96794081381011099</v>
      </c>
      <c r="N856" s="39">
        <v>0.94689862220554333</v>
      </c>
      <c r="O856" s="39">
        <v>0.86170685083979648</v>
      </c>
      <c r="P856" s="40">
        <v>16989.88</v>
      </c>
      <c r="Q856" s="40">
        <v>20.94929716399507</v>
      </c>
      <c r="R856" s="40">
        <v>9856.0399999999972</v>
      </c>
      <c r="S856" s="40">
        <v>12.152946979038221</v>
      </c>
      <c r="T856" s="41" t="s">
        <v>1195</v>
      </c>
      <c r="U856" s="42" t="s">
        <v>1192</v>
      </c>
    </row>
    <row r="857" spans="1:21">
      <c r="A857" s="27">
        <v>0.95072115384615385</v>
      </c>
      <c r="B857" s="27">
        <v>7.2060682680151714E-2</v>
      </c>
      <c r="C857" s="27">
        <v>2.7812895069532238E-2</v>
      </c>
      <c r="D857" s="27">
        <v>0.92793931731984824</v>
      </c>
      <c r="E857" s="28">
        <v>0.38333333333333336</v>
      </c>
      <c r="F857" s="28">
        <v>80</v>
      </c>
      <c r="G857" s="28">
        <v>9.8874999999999993</v>
      </c>
      <c r="H857" s="29">
        <v>10.016666666666667</v>
      </c>
      <c r="I857" s="19">
        <v>10.4</v>
      </c>
      <c r="J857" s="30">
        <v>0.96314102564102566</v>
      </c>
      <c r="K857" s="19">
        <v>80</v>
      </c>
      <c r="L857" s="27">
        <v>1</v>
      </c>
      <c r="M857" s="27">
        <v>0.92793931731984824</v>
      </c>
      <c r="N857" s="31">
        <v>0.89373642581607182</v>
      </c>
      <c r="O857" s="31">
        <v>0.8611312307630008</v>
      </c>
      <c r="P857" s="32">
        <v>16610.150000000001</v>
      </c>
      <c r="Q857" s="32">
        <v>20.998925410872314</v>
      </c>
      <c r="R857" s="32">
        <v>9643.5399999999972</v>
      </c>
      <c r="S857" s="32">
        <v>12.191580278128948</v>
      </c>
      <c r="T857" s="33" t="s">
        <v>1195</v>
      </c>
      <c r="U857" s="34" t="s">
        <v>1192</v>
      </c>
    </row>
    <row r="858" spans="1:21">
      <c r="A858" s="35">
        <v>0.67490494296577952</v>
      </c>
      <c r="B858" s="35">
        <v>0.12676056338028169</v>
      </c>
      <c r="C858" s="35">
        <v>3.3802816901408447E-2</v>
      </c>
      <c r="D858" s="35">
        <v>0.87323943661971826</v>
      </c>
      <c r="E858" s="36">
        <v>0.41666666666666669</v>
      </c>
      <c r="F858" s="36">
        <v>59.016393442622949</v>
      </c>
      <c r="G858" s="36">
        <v>6.0152777777777775</v>
      </c>
      <c r="H858" s="37">
        <v>7.9116666666666662</v>
      </c>
      <c r="I858" s="20">
        <v>8.3283333333333331</v>
      </c>
      <c r="J858" s="38">
        <v>0.94996998198919347</v>
      </c>
      <c r="K858" s="20">
        <v>63.157894736842103</v>
      </c>
      <c r="L858" s="35">
        <v>0.93442622950819676</v>
      </c>
      <c r="M858" s="35">
        <v>0.87323943661971826</v>
      </c>
      <c r="N858" s="39">
        <v>0.77515444847605863</v>
      </c>
      <c r="O858" s="39">
        <v>0.86090942671502069</v>
      </c>
      <c r="P858" s="40">
        <v>9631.4500000000007</v>
      </c>
      <c r="Q858" s="40">
        <v>27.130845070422538</v>
      </c>
      <c r="R858" s="40">
        <v>4410.4299999999985</v>
      </c>
      <c r="S858" s="40">
        <v>12.423746478873236</v>
      </c>
      <c r="T858" s="41" t="s">
        <v>1193</v>
      </c>
      <c r="U858" s="42" t="s">
        <v>1194</v>
      </c>
    </row>
    <row r="859" spans="1:21">
      <c r="A859" s="27">
        <v>1.0343406593406594</v>
      </c>
      <c r="B859" s="27">
        <v>4.2496679946879147E-2</v>
      </c>
      <c r="C859" s="27">
        <v>1.7264276228419653E-2</v>
      </c>
      <c r="D859" s="27">
        <v>0.95750332005312089</v>
      </c>
      <c r="E859" s="28">
        <v>0.2</v>
      </c>
      <c r="F859" s="28">
        <v>85.714285714285708</v>
      </c>
      <c r="G859" s="28">
        <v>8.7850000000000001</v>
      </c>
      <c r="H859" s="29">
        <v>8.2933333333333348</v>
      </c>
      <c r="I859" s="19">
        <v>8.4933333333333341</v>
      </c>
      <c r="J859" s="30">
        <v>0.97645211930926223</v>
      </c>
      <c r="K859" s="19">
        <v>85.714285714285708</v>
      </c>
      <c r="L859" s="27">
        <v>1</v>
      </c>
      <c r="M859" s="27">
        <v>0.95750332005312089</v>
      </c>
      <c r="N859" s="31">
        <v>0.93495614611152467</v>
      </c>
      <c r="O859" s="31">
        <v>0.86149678957967102</v>
      </c>
      <c r="P859" s="32">
        <v>13657.95</v>
      </c>
      <c r="Q859" s="32">
        <v>18.138047808764941</v>
      </c>
      <c r="R859" s="32">
        <v>8875.7799999999988</v>
      </c>
      <c r="S859" s="32">
        <v>11.787224435590968</v>
      </c>
      <c r="T859" s="33" t="s">
        <v>1195</v>
      </c>
      <c r="U859" s="34" t="s">
        <v>1192</v>
      </c>
    </row>
    <row r="860" spans="1:21">
      <c r="A860" s="35">
        <v>1.0956043956043957</v>
      </c>
      <c r="B860" s="35">
        <v>4.9147442326980942E-2</v>
      </c>
      <c r="C860" s="35">
        <v>1.8054162487462388E-2</v>
      </c>
      <c r="D860" s="35">
        <v>0.95085255767301902</v>
      </c>
      <c r="E860" s="36">
        <v>0.21666666666666667</v>
      </c>
      <c r="F860" s="36">
        <v>87.804878048780495</v>
      </c>
      <c r="G860" s="36">
        <v>11.354722222222222</v>
      </c>
      <c r="H860" s="37">
        <v>10.4</v>
      </c>
      <c r="I860" s="20">
        <v>10.616666666666667</v>
      </c>
      <c r="J860" s="38">
        <v>0.97959183673469385</v>
      </c>
      <c r="K860" s="20">
        <v>85.714285714285708</v>
      </c>
      <c r="L860" s="35">
        <v>1.0243902439024393</v>
      </c>
      <c r="M860" s="35">
        <v>0.95085255767301902</v>
      </c>
      <c r="N860" s="39">
        <v>0.95416563278686251</v>
      </c>
      <c r="O860" s="39">
        <v>0.86099017332772732</v>
      </c>
      <c r="P860" s="40">
        <v>18186.32</v>
      </c>
      <c r="Q860" s="40">
        <v>18.241043129388164</v>
      </c>
      <c r="R860" s="40">
        <v>12031.61</v>
      </c>
      <c r="S860" s="40">
        <v>12.067813440320963</v>
      </c>
      <c r="T860" s="41" t="s">
        <v>1191</v>
      </c>
      <c r="U860" s="42" t="s">
        <v>1192</v>
      </c>
    </row>
    <row r="861" spans="1:21">
      <c r="A861" s="27">
        <v>0.91014799154334036</v>
      </c>
      <c r="B861" s="27">
        <v>4.7619047619047616E-2</v>
      </c>
      <c r="C861" s="27">
        <v>1.1614401858304297E-2</v>
      </c>
      <c r="D861" s="27">
        <v>0.95238095238095233</v>
      </c>
      <c r="E861" s="28">
        <v>0.36666666666666664</v>
      </c>
      <c r="F861" s="28">
        <v>87.804878048780495</v>
      </c>
      <c r="G861" s="28">
        <v>9.8058333333333341</v>
      </c>
      <c r="H861" s="29">
        <v>10.67</v>
      </c>
      <c r="I861" s="19">
        <v>11.036666666666667</v>
      </c>
      <c r="J861" s="30">
        <v>0.96677740863787376</v>
      </c>
      <c r="K861" s="19">
        <v>85.714285714285708</v>
      </c>
      <c r="L861" s="27">
        <v>1.0243902439024393</v>
      </c>
      <c r="M861" s="27">
        <v>0.95238095238095233</v>
      </c>
      <c r="N861" s="31">
        <v>0.94319747184182823</v>
      </c>
      <c r="O861" s="31">
        <v>0.86034312152592773</v>
      </c>
      <c r="P861" s="32">
        <v>15159.54</v>
      </c>
      <c r="Q861" s="32">
        <v>17.606898954703833</v>
      </c>
      <c r="R861" s="32">
        <v>11127.809999999998</v>
      </c>
      <c r="S861" s="32">
        <v>12.924285714285711</v>
      </c>
      <c r="T861" s="33" t="s">
        <v>1191</v>
      </c>
      <c r="U861" s="34" t="s">
        <v>1192</v>
      </c>
    </row>
    <row r="862" spans="1:21">
      <c r="A862" s="35">
        <v>0.81857142857142862</v>
      </c>
      <c r="B862" s="35">
        <v>9.2495636998254804E-2</v>
      </c>
      <c r="C862" s="35">
        <v>3.8394415357766144E-2</v>
      </c>
      <c r="D862" s="35">
        <v>0.9075043630017452</v>
      </c>
      <c r="E862" s="36">
        <v>0.43333333333333335</v>
      </c>
      <c r="F862" s="36">
        <v>61.016949152542374</v>
      </c>
      <c r="G862" s="36">
        <v>9.3908333333333331</v>
      </c>
      <c r="H862" s="37">
        <v>10.65</v>
      </c>
      <c r="I862" s="20">
        <v>11.083333333333334</v>
      </c>
      <c r="J862" s="38">
        <v>0.9609022556390977</v>
      </c>
      <c r="K862" s="20">
        <v>63.157894736842103</v>
      </c>
      <c r="L862" s="35">
        <v>0.96610169491525433</v>
      </c>
      <c r="M862" s="35">
        <v>0.9075043630017452</v>
      </c>
      <c r="N862" s="39">
        <v>0.84246288807474368</v>
      </c>
      <c r="O862" s="39">
        <v>0.85976372047476757</v>
      </c>
      <c r="P862" s="40">
        <v>15788.12</v>
      </c>
      <c r="Q862" s="40">
        <v>27.55343804537522</v>
      </c>
      <c r="R862" s="40">
        <v>8012.2100000000009</v>
      </c>
      <c r="S862" s="40">
        <v>13.982914485165796</v>
      </c>
      <c r="T862" s="41" t="s">
        <v>1191</v>
      </c>
      <c r="U862" s="42" t="s">
        <v>1194</v>
      </c>
    </row>
    <row r="863" spans="1:21">
      <c r="A863" s="27">
        <v>0.90764790764790759</v>
      </c>
      <c r="B863" s="27">
        <v>4.7694753577106522E-2</v>
      </c>
      <c r="C863" s="27">
        <v>1.5898251192368838E-2</v>
      </c>
      <c r="D863" s="27">
        <v>0.95230524642289349</v>
      </c>
      <c r="E863" s="28">
        <v>0.73333333333333328</v>
      </c>
      <c r="F863" s="28">
        <v>73.469387755102048</v>
      </c>
      <c r="G863" s="28">
        <v>8.5613888888888887</v>
      </c>
      <c r="H863" s="29">
        <v>8.6991666666666667</v>
      </c>
      <c r="I863" s="19">
        <v>9.4324999999999992</v>
      </c>
      <c r="J863" s="30">
        <v>0.92225461613216719</v>
      </c>
      <c r="K863" s="19">
        <v>73.469387755102048</v>
      </c>
      <c r="L863" s="27">
        <v>1</v>
      </c>
      <c r="M863" s="27">
        <v>0.95230524642289349</v>
      </c>
      <c r="N863" s="31">
        <v>0.87826790948039457</v>
      </c>
      <c r="O863" s="31">
        <v>0.85988555732265504</v>
      </c>
      <c r="P863" s="32">
        <v>14206.7</v>
      </c>
      <c r="Q863" s="32">
        <v>22.586168521462639</v>
      </c>
      <c r="R863" s="32">
        <v>8427.52</v>
      </c>
      <c r="S863" s="32">
        <v>13.398282988871225</v>
      </c>
      <c r="T863" s="33" t="s">
        <v>1195</v>
      </c>
      <c r="U863" s="34" t="s">
        <v>1192</v>
      </c>
    </row>
    <row r="864" spans="1:21">
      <c r="A864" s="35">
        <v>0.8137108792846498</v>
      </c>
      <c r="B864" s="35">
        <v>0.11538461538461539</v>
      </c>
      <c r="C864" s="35">
        <v>2.564102564102564E-2</v>
      </c>
      <c r="D864" s="35">
        <v>0.88461538461538458</v>
      </c>
      <c r="E864" s="36">
        <v>0.8</v>
      </c>
      <c r="F864" s="36">
        <v>61.016949152542374</v>
      </c>
      <c r="G864" s="36">
        <v>8.9483333333333341</v>
      </c>
      <c r="H864" s="37">
        <v>9.8241666666666667</v>
      </c>
      <c r="I864" s="20">
        <v>10.624166666666667</v>
      </c>
      <c r="J864" s="38">
        <v>0.92469997646874258</v>
      </c>
      <c r="K864" s="20">
        <v>63.157894736842103</v>
      </c>
      <c r="L864" s="35">
        <v>0.96610169491525433</v>
      </c>
      <c r="M864" s="35">
        <v>0.88461538461538458</v>
      </c>
      <c r="N864" s="39">
        <v>0.79027488210594632</v>
      </c>
      <c r="O864" s="39">
        <v>0.85975518603075618</v>
      </c>
      <c r="P864" s="40">
        <v>15744.38</v>
      </c>
      <c r="Q864" s="40">
        <v>28.835860805860804</v>
      </c>
      <c r="R864" s="40">
        <v>7075.5700000000015</v>
      </c>
      <c r="S864" s="40">
        <v>12.958919413919416</v>
      </c>
      <c r="T864" s="41" t="s">
        <v>1193</v>
      </c>
      <c r="U864" s="42" t="s">
        <v>1194</v>
      </c>
    </row>
    <row r="865" spans="1:21">
      <c r="A865" s="27">
        <v>0.94144838212634818</v>
      </c>
      <c r="B865" s="27">
        <v>8.0196399345335512E-2</v>
      </c>
      <c r="C865" s="27">
        <v>2.4549918166939442E-2</v>
      </c>
      <c r="D865" s="27">
        <v>0.91980360065466449</v>
      </c>
      <c r="E865" s="28">
        <v>0.38333333333333336</v>
      </c>
      <c r="F865" s="28">
        <v>73.469387755102048</v>
      </c>
      <c r="G865" s="28">
        <v>8.3163888888888895</v>
      </c>
      <c r="H865" s="29">
        <v>8.450277777777778</v>
      </c>
      <c r="I865" s="19">
        <v>8.8336111111111109</v>
      </c>
      <c r="J865" s="30">
        <v>0.95660513820320126</v>
      </c>
      <c r="K865" s="19">
        <v>73.469387755102048</v>
      </c>
      <c r="L865" s="27">
        <v>1</v>
      </c>
      <c r="M865" s="27">
        <v>0.91980360065466449</v>
      </c>
      <c r="N865" s="31">
        <v>0.87988885052405741</v>
      </c>
      <c r="O865" s="31">
        <v>0.86025147391593337</v>
      </c>
      <c r="P865" s="32">
        <v>12974.31</v>
      </c>
      <c r="Q865" s="32">
        <v>21.234549918166937</v>
      </c>
      <c r="R865" s="32">
        <v>8324.590000000002</v>
      </c>
      <c r="S865" s="32">
        <v>13.624533551554832</v>
      </c>
      <c r="T865" s="33" t="s">
        <v>1191</v>
      </c>
      <c r="U865" s="34" t="s">
        <v>1192</v>
      </c>
    </row>
    <row r="866" spans="1:21">
      <c r="A866" s="35">
        <v>0.84293193717277481</v>
      </c>
      <c r="B866" s="35">
        <v>6.2111801242236024E-2</v>
      </c>
      <c r="C866" s="35">
        <v>1.2422360248447204E-2</v>
      </c>
      <c r="D866" s="35">
        <v>0.93788819875776397</v>
      </c>
      <c r="E866" s="36">
        <v>0.38333333333333336</v>
      </c>
      <c r="F866" s="36">
        <v>53.731343283582092</v>
      </c>
      <c r="G866" s="36">
        <v>8.9891666666666659</v>
      </c>
      <c r="H866" s="37">
        <v>9.8033333333333346</v>
      </c>
      <c r="I866" s="20">
        <v>10.186666666666667</v>
      </c>
      <c r="J866" s="38">
        <v>0.96236910994764402</v>
      </c>
      <c r="K866" s="20">
        <v>56.25</v>
      </c>
      <c r="L866" s="35">
        <v>0.95522388059701502</v>
      </c>
      <c r="M866" s="35">
        <v>0.93788819875776397</v>
      </c>
      <c r="N866" s="39">
        <v>0.86217994609567372</v>
      </c>
      <c r="O866" s="39">
        <v>0.86011019782522746</v>
      </c>
      <c r="P866" s="40">
        <v>14357.82</v>
      </c>
      <c r="Q866" s="40">
        <v>29.726335403726708</v>
      </c>
      <c r="R866" s="40">
        <v>8899.89</v>
      </c>
      <c r="S866" s="40">
        <v>18.426273291925465</v>
      </c>
      <c r="T866" s="41" t="s">
        <v>1191</v>
      </c>
      <c r="U866" s="42" t="s">
        <v>1192</v>
      </c>
    </row>
    <row r="867" spans="1:21">
      <c r="A867" s="27">
        <v>1.090800477897252</v>
      </c>
      <c r="B867" s="27">
        <v>6.0240963855421686E-2</v>
      </c>
      <c r="C867" s="27">
        <v>1.0952902519167579E-2</v>
      </c>
      <c r="D867" s="27">
        <v>0.93975903614457834</v>
      </c>
      <c r="E867" s="28">
        <v>0.46666666666666667</v>
      </c>
      <c r="F867" s="28">
        <v>75</v>
      </c>
      <c r="G867" s="28">
        <v>12.173333333333334</v>
      </c>
      <c r="H867" s="29">
        <v>10.925833333333333</v>
      </c>
      <c r="I867" s="19">
        <v>11.3925</v>
      </c>
      <c r="J867" s="30">
        <v>0.95903737839221714</v>
      </c>
      <c r="K867" s="19">
        <v>73.469387755102048</v>
      </c>
      <c r="L867" s="27">
        <v>1.0208333333333333</v>
      </c>
      <c r="M867" s="27">
        <v>0.93975903614457834</v>
      </c>
      <c r="N867" s="31">
        <v>0.92004037656000348</v>
      </c>
      <c r="O867" s="31">
        <v>0.86009519964935466</v>
      </c>
      <c r="P867" s="32">
        <v>19325.27</v>
      </c>
      <c r="Q867" s="32">
        <v>21.166779846659367</v>
      </c>
      <c r="R867" s="32">
        <v>12452.09</v>
      </c>
      <c r="S867" s="32">
        <v>13.638652792990143</v>
      </c>
      <c r="T867" s="33" t="s">
        <v>1193</v>
      </c>
      <c r="U867" s="34" t="s">
        <v>1192</v>
      </c>
    </row>
    <row r="868" spans="1:21">
      <c r="A868" s="35">
        <v>0.89197080291970798</v>
      </c>
      <c r="B868" s="35">
        <v>5.4009819967266774E-2</v>
      </c>
      <c r="C868" s="35">
        <v>9.8199672667757774E-3</v>
      </c>
      <c r="D868" s="35">
        <v>0.94599018003273327</v>
      </c>
      <c r="E868" s="36">
        <v>0.6166666666666667</v>
      </c>
      <c r="F868" s="36">
        <v>52.173913043478258</v>
      </c>
      <c r="G868" s="36">
        <v>11.710833333333333</v>
      </c>
      <c r="H868" s="37">
        <v>11.56111111111111</v>
      </c>
      <c r="I868" s="20">
        <v>12.177777777777777</v>
      </c>
      <c r="J868" s="38">
        <v>0.94936131386861311</v>
      </c>
      <c r="K868" s="20">
        <v>56.25</v>
      </c>
      <c r="L868" s="35">
        <v>0.92753623188405787</v>
      </c>
      <c r="M868" s="35">
        <v>0.94599018003273327</v>
      </c>
      <c r="N868" s="39">
        <v>0.83300774977176251</v>
      </c>
      <c r="O868" s="39">
        <v>0.85965764361351049</v>
      </c>
      <c r="P868" s="40">
        <v>18743.87</v>
      </c>
      <c r="Q868" s="40">
        <v>30.677364975450079</v>
      </c>
      <c r="R868" s="40">
        <v>10914.780000000002</v>
      </c>
      <c r="S868" s="40">
        <v>17.863797054009822</v>
      </c>
      <c r="T868" s="41" t="s">
        <v>1193</v>
      </c>
      <c r="U868" s="42" t="s">
        <v>1194</v>
      </c>
    </row>
    <row r="869" spans="1:21">
      <c r="A869" s="27">
        <v>1.0832342449464922</v>
      </c>
      <c r="B869" s="27">
        <v>6.1470911086717893E-2</v>
      </c>
      <c r="C869" s="27">
        <v>1.9758507135016465E-2</v>
      </c>
      <c r="D869" s="27">
        <v>0.93852908891328213</v>
      </c>
      <c r="E869" s="28">
        <v>0.33333333333333331</v>
      </c>
      <c r="F869" s="28">
        <v>70.588235294117652</v>
      </c>
      <c r="G869" s="28">
        <v>12.905833333333334</v>
      </c>
      <c r="H869" s="29">
        <v>11.11361111111111</v>
      </c>
      <c r="I869" s="19">
        <v>11.446944444444444</v>
      </c>
      <c r="J869" s="30">
        <v>0.97088014754058571</v>
      </c>
      <c r="K869" s="19">
        <v>73.469387755102048</v>
      </c>
      <c r="L869" s="27">
        <v>0.96078431372549022</v>
      </c>
      <c r="M869" s="27">
        <v>0.93852908891328213</v>
      </c>
      <c r="N869" s="31">
        <v>0.87546595598917032</v>
      </c>
      <c r="O869" s="31">
        <v>0.8598535987152881</v>
      </c>
      <c r="P869" s="32">
        <v>19621.240000000002</v>
      </c>
      <c r="Q869" s="32">
        <v>21.538133918770583</v>
      </c>
      <c r="R869" s="32">
        <v>13072.879999999997</v>
      </c>
      <c r="S869" s="32">
        <v>14.350032930845222</v>
      </c>
      <c r="T869" s="33" t="s">
        <v>1191</v>
      </c>
      <c r="U869" s="34" t="s">
        <v>1192</v>
      </c>
    </row>
    <row r="870" spans="1:21">
      <c r="A870" s="35">
        <v>0.94256259204712811</v>
      </c>
      <c r="B870" s="35">
        <v>4.3749999999999997E-2</v>
      </c>
      <c r="C870" s="35">
        <v>1.7187500000000001E-2</v>
      </c>
      <c r="D870" s="35">
        <v>0.95625000000000004</v>
      </c>
      <c r="E870" s="36">
        <v>0.41666666666666669</v>
      </c>
      <c r="F870" s="36">
        <v>56.25</v>
      </c>
      <c r="G870" s="36">
        <v>11.377777777777778</v>
      </c>
      <c r="H870" s="37">
        <v>11.654444444444445</v>
      </c>
      <c r="I870" s="20">
        <v>12.071111111111112</v>
      </c>
      <c r="J870" s="38">
        <v>0.96548232695139913</v>
      </c>
      <c r="K870" s="20">
        <v>56.25</v>
      </c>
      <c r="L870" s="35">
        <v>1</v>
      </c>
      <c r="M870" s="35">
        <v>0.95625000000000004</v>
      </c>
      <c r="N870" s="39">
        <v>0.92324247514727542</v>
      </c>
      <c r="O870" s="39">
        <v>0.8597379516243705</v>
      </c>
      <c r="P870" s="40">
        <v>20187.32</v>
      </c>
      <c r="Q870" s="40">
        <v>31.5426875</v>
      </c>
      <c r="R870" s="40">
        <v>10999.32</v>
      </c>
      <c r="S870" s="40">
        <v>17.1864375</v>
      </c>
      <c r="T870" s="41" t="s">
        <v>1195</v>
      </c>
      <c r="U870" s="42" t="s">
        <v>1192</v>
      </c>
    </row>
    <row r="871" spans="1:21">
      <c r="A871" s="27">
        <v>0.81774960380348649</v>
      </c>
      <c r="B871" s="27">
        <v>0.10271317829457365</v>
      </c>
      <c r="C871" s="27">
        <v>3.4883720930232558E-2</v>
      </c>
      <c r="D871" s="27">
        <v>0.8972868217054264</v>
      </c>
      <c r="E871" s="28">
        <v>0.6</v>
      </c>
      <c r="F871" s="28">
        <v>67.924528301886795</v>
      </c>
      <c r="G871" s="28">
        <v>7.5966666666666667</v>
      </c>
      <c r="H871" s="29">
        <v>7.988611111111112</v>
      </c>
      <c r="I871" s="19">
        <v>8.5886111111111116</v>
      </c>
      <c r="J871" s="30">
        <v>0.93014004333904721</v>
      </c>
      <c r="K871" s="19">
        <v>73.469387755102048</v>
      </c>
      <c r="L871" s="27">
        <v>0.92452830188679236</v>
      </c>
      <c r="M871" s="27">
        <v>0.8972868217054264</v>
      </c>
      <c r="N871" s="31">
        <v>0.77161354260761161</v>
      </c>
      <c r="O871" s="31">
        <v>0.85926403726972189</v>
      </c>
      <c r="P871" s="32">
        <v>11818.44</v>
      </c>
      <c r="Q871" s="32">
        <v>22.903953488372093</v>
      </c>
      <c r="R871" s="32">
        <v>5444.2699999999986</v>
      </c>
      <c r="S871" s="32">
        <v>10.550910852713175</v>
      </c>
      <c r="T871" s="33" t="s">
        <v>1193</v>
      </c>
      <c r="U871" s="34" t="s">
        <v>1194</v>
      </c>
    </row>
    <row r="872" spans="1:21">
      <c r="A872" s="35">
        <v>0.91365777080062793</v>
      </c>
      <c r="B872" s="35">
        <v>8.5910652920962199E-2</v>
      </c>
      <c r="C872" s="35">
        <v>1.7182130584192441E-2</v>
      </c>
      <c r="D872" s="35">
        <v>0.91408934707903777</v>
      </c>
      <c r="E872" s="36">
        <v>0.51666666666666672</v>
      </c>
      <c r="F872" s="36">
        <v>73.469387755102048</v>
      </c>
      <c r="G872" s="36">
        <v>7.9216666666666669</v>
      </c>
      <c r="H872" s="37">
        <v>8.1536111111111111</v>
      </c>
      <c r="I872" s="20">
        <v>8.6702777777777786</v>
      </c>
      <c r="J872" s="38">
        <v>0.94040944478262256</v>
      </c>
      <c r="K872" s="20">
        <v>73.469387755102048</v>
      </c>
      <c r="L872" s="35">
        <v>1</v>
      </c>
      <c r="M872" s="35">
        <v>0.91408934707903777</v>
      </c>
      <c r="N872" s="39">
        <v>0.85961825536830783</v>
      </c>
      <c r="O872" s="39">
        <v>0.85992306354537684</v>
      </c>
      <c r="P872" s="40">
        <v>13037.51</v>
      </c>
      <c r="Q872" s="40">
        <v>22.401219931271477</v>
      </c>
      <c r="R872" s="40">
        <v>6644.0399999999991</v>
      </c>
      <c r="S872" s="40">
        <v>11.415876288659792</v>
      </c>
      <c r="T872" s="41" t="s">
        <v>1193</v>
      </c>
      <c r="U872" s="42" t="s">
        <v>1192</v>
      </c>
    </row>
    <row r="873" spans="1:21">
      <c r="A873" s="27">
        <v>1.0213836477987421</v>
      </c>
      <c r="B873" s="27">
        <v>6.1576354679802957E-2</v>
      </c>
      <c r="C873" s="27">
        <v>1.600985221674877E-2</v>
      </c>
      <c r="D873" s="27">
        <v>0.93842364532019706</v>
      </c>
      <c r="E873" s="28">
        <v>0.11666666666666667</v>
      </c>
      <c r="F873" s="28">
        <v>80</v>
      </c>
      <c r="G873" s="28">
        <v>10.15</v>
      </c>
      <c r="H873" s="29">
        <v>9.8208333333333329</v>
      </c>
      <c r="I873" s="19">
        <v>9.9375</v>
      </c>
      <c r="J873" s="30">
        <v>0.98825995807127875</v>
      </c>
      <c r="K873" s="19">
        <v>80</v>
      </c>
      <c r="L873" s="27">
        <v>1</v>
      </c>
      <c r="M873" s="27">
        <v>0.93842364532019706</v>
      </c>
      <c r="N873" s="31">
        <v>0.92740651237723448</v>
      </c>
      <c r="O873" s="31">
        <v>0.85992537269823355</v>
      </c>
      <c r="P873" s="32">
        <v>16829.96</v>
      </c>
      <c r="Q873" s="32">
        <v>20.726551724137931</v>
      </c>
      <c r="R873" s="32">
        <v>9082.59</v>
      </c>
      <c r="S873" s="32">
        <v>11.18545566502463</v>
      </c>
      <c r="T873" s="33" t="s">
        <v>1191</v>
      </c>
      <c r="U873" s="34" t="s">
        <v>1192</v>
      </c>
    </row>
    <row r="874" spans="1:21">
      <c r="A874" s="35">
        <v>0.84986225895316803</v>
      </c>
      <c r="B874" s="35">
        <v>5.0243111831442464E-2</v>
      </c>
      <c r="C874" s="35">
        <v>1.6207455429497569E-2</v>
      </c>
      <c r="D874" s="35">
        <v>0.94975688816855752</v>
      </c>
      <c r="E874" s="36">
        <v>0</v>
      </c>
      <c r="F874" s="36">
        <v>76.59574468085107</v>
      </c>
      <c r="G874" s="36">
        <v>8.0552777777777784</v>
      </c>
      <c r="H874" s="37">
        <v>9.0749999999999993</v>
      </c>
      <c r="I874" s="20">
        <v>9.0749999999999993</v>
      </c>
      <c r="J874" s="38">
        <v>1</v>
      </c>
      <c r="K874" s="20">
        <v>80</v>
      </c>
      <c r="L874" s="35">
        <v>0.95744680851063835</v>
      </c>
      <c r="M874" s="35">
        <v>0.94975688816855752</v>
      </c>
      <c r="N874" s="39">
        <v>0.90934170143798065</v>
      </c>
      <c r="O874" s="39">
        <v>0.85941024949457689</v>
      </c>
      <c r="P874" s="40">
        <v>12106.1</v>
      </c>
      <c r="Q874" s="40">
        <v>19.620907617504052</v>
      </c>
      <c r="R874" s="40">
        <v>7881.2100000000009</v>
      </c>
      <c r="S874" s="40">
        <v>12.773435980551055</v>
      </c>
      <c r="T874" s="41" t="s">
        <v>1191</v>
      </c>
      <c r="U874" s="42" t="s">
        <v>1192</v>
      </c>
    </row>
    <row r="875" spans="1:21">
      <c r="A875" s="27">
        <v>0.90611353711790388</v>
      </c>
      <c r="B875" s="27">
        <v>9.3975903614457831E-2</v>
      </c>
      <c r="C875" s="27">
        <v>3.2530120481927709E-2</v>
      </c>
      <c r="D875" s="27">
        <v>0.90602409638554215</v>
      </c>
      <c r="E875" s="28">
        <v>0.21666666666666667</v>
      </c>
      <c r="F875" s="28">
        <v>80</v>
      </c>
      <c r="G875" s="28">
        <v>10.375</v>
      </c>
      <c r="H875" s="29">
        <v>10.47</v>
      </c>
      <c r="I875" s="19">
        <v>10.686666666666667</v>
      </c>
      <c r="J875" s="30">
        <v>0.97972551466001245</v>
      </c>
      <c r="K875" s="19">
        <v>85.714285714285708</v>
      </c>
      <c r="L875" s="27">
        <v>0.93333333333333335</v>
      </c>
      <c r="M875" s="27">
        <v>0.90602409638554215</v>
      </c>
      <c r="N875" s="31">
        <v>0.82847792918398488</v>
      </c>
      <c r="O875" s="31">
        <v>0.8590261614027046</v>
      </c>
      <c r="P875" s="32">
        <v>15765.07</v>
      </c>
      <c r="Q875" s="32">
        <v>18.994060240963854</v>
      </c>
      <c r="R875" s="32">
        <v>8949.7999999999993</v>
      </c>
      <c r="S875" s="32">
        <v>10.782891566265059</v>
      </c>
      <c r="T875" s="33" t="s">
        <v>1191</v>
      </c>
      <c r="U875" s="34" t="s">
        <v>1194</v>
      </c>
    </row>
    <row r="876" spans="1:21">
      <c r="A876" s="35">
        <v>0.56849315068493156</v>
      </c>
      <c r="B876" s="35">
        <v>8.4337349397590355E-2</v>
      </c>
      <c r="C876" s="35">
        <v>1.8072289156626505E-2</v>
      </c>
      <c r="D876" s="35">
        <v>0.91566265060240959</v>
      </c>
      <c r="E876" s="36">
        <v>2.8166666666666669</v>
      </c>
      <c r="F876" s="36">
        <v>60</v>
      </c>
      <c r="G876" s="36">
        <v>5.5333333333333332</v>
      </c>
      <c r="H876" s="37">
        <v>6.43</v>
      </c>
      <c r="I876" s="20">
        <v>9.2466666666666661</v>
      </c>
      <c r="J876" s="38">
        <v>0.69538572458543624</v>
      </c>
      <c r="K876" s="20">
        <v>63.157894736842103</v>
      </c>
      <c r="L876" s="35">
        <v>0.95000000000000007</v>
      </c>
      <c r="M876" s="35">
        <v>0.91566265060240959</v>
      </c>
      <c r="N876" s="39">
        <v>0.60490179897672891</v>
      </c>
      <c r="O876" s="39">
        <v>0.85926296940440006</v>
      </c>
      <c r="P876" s="40">
        <v>8876.4599999999991</v>
      </c>
      <c r="Q876" s="40">
        <v>26.736325301204818</v>
      </c>
      <c r="R876" s="40">
        <v>4848.3200000000015</v>
      </c>
      <c r="S876" s="40">
        <v>14.603373493975909</v>
      </c>
      <c r="T876" s="41" t="s">
        <v>1191</v>
      </c>
      <c r="U876" s="42" t="s">
        <v>1196</v>
      </c>
    </row>
    <row r="877" spans="1:21">
      <c r="A877" s="27">
        <v>0.92920353982300885</v>
      </c>
      <c r="B877" s="27">
        <v>6.1904761904761907E-2</v>
      </c>
      <c r="C877" s="27">
        <v>2.3809523809523808E-2</v>
      </c>
      <c r="D877" s="27">
        <v>0.93809523809523809</v>
      </c>
      <c r="E877" s="28">
        <v>0.78333333333333333</v>
      </c>
      <c r="F877" s="28">
        <v>53.731343283582092</v>
      </c>
      <c r="G877" s="28">
        <v>7.8166666666666664</v>
      </c>
      <c r="H877" s="29">
        <v>7.2522222222222226</v>
      </c>
      <c r="I877" s="19">
        <v>8.0355555555555558</v>
      </c>
      <c r="J877" s="30">
        <v>0.90251659292035402</v>
      </c>
      <c r="K877" s="19">
        <v>56.25</v>
      </c>
      <c r="L877" s="27">
        <v>0.95522388059701502</v>
      </c>
      <c r="M877" s="27">
        <v>0.93809523809523809</v>
      </c>
      <c r="N877" s="31">
        <v>0.80873697253303656</v>
      </c>
      <c r="O877" s="31">
        <v>0.86125016604836624</v>
      </c>
      <c r="P877" s="32">
        <v>12967.09</v>
      </c>
      <c r="Q877" s="32">
        <v>30.874023809523809</v>
      </c>
      <c r="R877" s="32">
        <v>7817.4700000000012</v>
      </c>
      <c r="S877" s="32">
        <v>18.613023809523813</v>
      </c>
      <c r="T877" s="33" t="s">
        <v>1193</v>
      </c>
      <c r="U877" s="34" t="s">
        <v>1194</v>
      </c>
    </row>
    <row r="878" spans="1:21">
      <c r="A878" s="35">
        <v>1.0059241706161137</v>
      </c>
      <c r="B878" s="35">
        <v>4.47585394581861E-2</v>
      </c>
      <c r="C878" s="35">
        <v>8.2449941107184919E-3</v>
      </c>
      <c r="D878" s="35">
        <v>0.95524146054181391</v>
      </c>
      <c r="E878" s="36">
        <v>0.21666666666666667</v>
      </c>
      <c r="F878" s="36">
        <v>73.469387755102048</v>
      </c>
      <c r="G878" s="36">
        <v>11.555833333333334</v>
      </c>
      <c r="H878" s="37">
        <v>10.333333333333334</v>
      </c>
      <c r="I878" s="20">
        <v>10.55</v>
      </c>
      <c r="J878" s="38">
        <v>0.97946287519747233</v>
      </c>
      <c r="K878" s="20">
        <v>80</v>
      </c>
      <c r="L878" s="35">
        <v>0.91836734693877564</v>
      </c>
      <c r="M878" s="35">
        <v>0.95524146054181391</v>
      </c>
      <c r="N878" s="39">
        <v>0.85924611500521031</v>
      </c>
      <c r="O878" s="39">
        <v>0.8616636557610855</v>
      </c>
      <c r="P878" s="40">
        <v>17560.27</v>
      </c>
      <c r="Q878" s="40">
        <v>20.683474676089517</v>
      </c>
      <c r="R878" s="40">
        <v>11263.369999999999</v>
      </c>
      <c r="S878" s="40">
        <v>13.266631330977619</v>
      </c>
      <c r="T878" s="41" t="s">
        <v>1195</v>
      </c>
      <c r="U878" s="42" t="s">
        <v>1192</v>
      </c>
    </row>
    <row r="879" spans="1:21">
      <c r="A879" s="27">
        <v>0.92704626334519569</v>
      </c>
      <c r="B879" s="27">
        <v>9.0211132437619967E-2</v>
      </c>
      <c r="C879" s="27">
        <v>3.2629558541266791E-2</v>
      </c>
      <c r="D879" s="27">
        <v>0.90978886756238009</v>
      </c>
      <c r="E879" s="28">
        <v>0</v>
      </c>
      <c r="F879" s="28">
        <v>58.064516129032256</v>
      </c>
      <c r="G879" s="28">
        <v>8.9727777777777771</v>
      </c>
      <c r="H879" s="29">
        <v>8.8983333333333334</v>
      </c>
      <c r="I879" s="19">
        <v>8.8983333333333334</v>
      </c>
      <c r="J879" s="30">
        <v>1</v>
      </c>
      <c r="K879" s="19">
        <v>63.157894736842103</v>
      </c>
      <c r="L879" s="27">
        <v>0.91935483870967738</v>
      </c>
      <c r="M879" s="27">
        <v>0.90978886756238009</v>
      </c>
      <c r="N879" s="31">
        <v>0.83641879759767201</v>
      </c>
      <c r="O879" s="31">
        <v>0.86168284259248129</v>
      </c>
      <c r="P879" s="32">
        <v>14398.83</v>
      </c>
      <c r="Q879" s="32">
        <v>27.636909788867563</v>
      </c>
      <c r="R879" s="32">
        <v>7323.0700000000015</v>
      </c>
      <c r="S879" s="32">
        <v>14.055796545105569</v>
      </c>
      <c r="T879" s="33" t="s">
        <v>1191</v>
      </c>
      <c r="U879" s="34" t="s">
        <v>1194</v>
      </c>
    </row>
    <row r="880" spans="1:21">
      <c r="A880" s="35">
        <v>0.96889580093312599</v>
      </c>
      <c r="B880" s="35">
        <v>3.8523274478330656E-2</v>
      </c>
      <c r="C880" s="35">
        <v>8.0256821829855531E-3</v>
      </c>
      <c r="D880" s="35">
        <v>0.9614767255216693</v>
      </c>
      <c r="E880" s="36">
        <v>0.25</v>
      </c>
      <c r="F880" s="36">
        <v>64.285714285714292</v>
      </c>
      <c r="G880" s="36">
        <v>9.6911111111111108</v>
      </c>
      <c r="H880" s="37">
        <v>9.9308333333333341</v>
      </c>
      <c r="I880" s="20">
        <v>10.180833333333334</v>
      </c>
      <c r="J880" s="38">
        <v>0.97544405336825735</v>
      </c>
      <c r="K880" s="20">
        <v>63.157894736842103</v>
      </c>
      <c r="L880" s="35">
        <v>1.017857142857143</v>
      </c>
      <c r="M880" s="35">
        <v>0.9614767255216693</v>
      </c>
      <c r="N880" s="39">
        <v>0.95461437497570545</v>
      </c>
      <c r="O880" s="39">
        <v>0.86188495495243977</v>
      </c>
      <c r="P880" s="40">
        <v>16431.490000000002</v>
      </c>
      <c r="Q880" s="40">
        <v>26.374783306581062</v>
      </c>
      <c r="R880" s="40">
        <v>11544.059999999998</v>
      </c>
      <c r="S880" s="40">
        <v>18.52979133226324</v>
      </c>
      <c r="T880" s="41" t="s">
        <v>1195</v>
      </c>
      <c r="U880" s="42" t="s">
        <v>1192</v>
      </c>
    </row>
    <row r="881" spans="1:21">
      <c r="A881" s="27">
        <v>0.81744421906693709</v>
      </c>
      <c r="B881" s="27">
        <v>0.17121588089330025</v>
      </c>
      <c r="C881" s="27">
        <v>3.2258064516129031E-2</v>
      </c>
      <c r="D881" s="27">
        <v>0.8287841191066998</v>
      </c>
      <c r="E881" s="28">
        <v>0.76666666666666672</v>
      </c>
      <c r="F881" s="28">
        <v>52.941176470588232</v>
      </c>
      <c r="G881" s="28">
        <v>7.612222222222222</v>
      </c>
      <c r="H881" s="29">
        <v>7.9977777777777783</v>
      </c>
      <c r="I881" s="19">
        <v>8.7644444444444449</v>
      </c>
      <c r="J881" s="30">
        <v>0.9125253549695741</v>
      </c>
      <c r="K881" s="19">
        <v>56.25</v>
      </c>
      <c r="L881" s="27">
        <v>0.94117647058823528</v>
      </c>
      <c r="M881" s="27">
        <v>0.8287841191066998</v>
      </c>
      <c r="N881" s="31">
        <v>0.71179907998210545</v>
      </c>
      <c r="O881" s="31">
        <v>0.86113713704902639</v>
      </c>
      <c r="P881" s="32">
        <v>12369.33</v>
      </c>
      <c r="Q881" s="32">
        <v>30.693126550868485</v>
      </c>
      <c r="R881" s="32">
        <v>4519.0599999999995</v>
      </c>
      <c r="S881" s="32">
        <v>11.213548387096774</v>
      </c>
      <c r="T881" s="33" t="s">
        <v>1193</v>
      </c>
      <c r="U881" s="34" t="s">
        <v>1194</v>
      </c>
    </row>
    <row r="882" spans="1:21">
      <c r="A882" s="35">
        <v>0.92241379310344829</v>
      </c>
      <c r="B882" s="35">
        <v>7.3208722741433016E-2</v>
      </c>
      <c r="C882" s="35">
        <v>1.4018691588785047E-2</v>
      </c>
      <c r="D882" s="35">
        <v>0.92679127725856703</v>
      </c>
      <c r="E882" s="36">
        <v>0.2</v>
      </c>
      <c r="F882" s="36">
        <v>54.545454545454547</v>
      </c>
      <c r="G882" s="36">
        <v>11.77</v>
      </c>
      <c r="H882" s="37">
        <v>12.173333333333334</v>
      </c>
      <c r="I882" s="20">
        <v>12.373333333333333</v>
      </c>
      <c r="J882" s="38">
        <v>0.98383620689655182</v>
      </c>
      <c r="K882" s="20">
        <v>56.25</v>
      </c>
      <c r="L882" s="35">
        <v>0.96969696969696972</v>
      </c>
      <c r="M882" s="35">
        <v>0.92679127725856703</v>
      </c>
      <c r="N882" s="39">
        <v>0.88418018405127674</v>
      </c>
      <c r="O882" s="39">
        <v>0.86235126759428593</v>
      </c>
      <c r="P882" s="40">
        <v>19294.46</v>
      </c>
      <c r="Q882" s="40">
        <v>30.053676012461057</v>
      </c>
      <c r="R882" s="40">
        <v>11047.100000000002</v>
      </c>
      <c r="S882" s="40">
        <v>17.207320872274146</v>
      </c>
      <c r="T882" s="41" t="s">
        <v>1195</v>
      </c>
      <c r="U882" s="42" t="s">
        <v>1192</v>
      </c>
    </row>
    <row r="883" spans="1:21">
      <c r="A883" s="27">
        <v>0.89566395663956644</v>
      </c>
      <c r="B883" s="27">
        <v>5.9001512859304085E-2</v>
      </c>
      <c r="C883" s="27">
        <v>1.2102874432677761E-2</v>
      </c>
      <c r="D883" s="27">
        <v>0.94099848714069589</v>
      </c>
      <c r="E883" s="28">
        <v>0.8</v>
      </c>
      <c r="F883" s="28">
        <v>64.285714285714292</v>
      </c>
      <c r="G883" s="28">
        <v>10.282222222222222</v>
      </c>
      <c r="H883" s="29">
        <v>10.885</v>
      </c>
      <c r="I883" s="19">
        <v>11.685</v>
      </c>
      <c r="J883" s="30">
        <v>0.93153615746683782</v>
      </c>
      <c r="K883" s="19">
        <v>63.157894736842103</v>
      </c>
      <c r="L883" s="27">
        <v>1.017857142857143</v>
      </c>
      <c r="M883" s="27">
        <v>0.94099848714069589</v>
      </c>
      <c r="N883" s="31">
        <v>0.89222722408767219</v>
      </c>
      <c r="O883" s="31">
        <v>0.86217234204955651</v>
      </c>
      <c r="P883" s="32">
        <v>17939.57</v>
      </c>
      <c r="Q883" s="32">
        <v>27.140045385779121</v>
      </c>
      <c r="R883" s="32">
        <v>11426.740000000002</v>
      </c>
      <c r="S883" s="32">
        <v>17.287049924357039</v>
      </c>
      <c r="T883" s="33" t="s">
        <v>1193</v>
      </c>
      <c r="U883" s="34" t="s">
        <v>1192</v>
      </c>
    </row>
    <row r="884" spans="1:21">
      <c r="A884" s="35">
        <v>0.85149572649572647</v>
      </c>
      <c r="B884" s="35">
        <v>9.2848180677540776E-2</v>
      </c>
      <c r="C884" s="35">
        <v>1.7565872020075281E-2</v>
      </c>
      <c r="D884" s="35">
        <v>0.90715181932245925</v>
      </c>
      <c r="E884" s="36">
        <v>0.6166666666666667</v>
      </c>
      <c r="F884" s="36">
        <v>83.720930232558146</v>
      </c>
      <c r="G884" s="36">
        <v>9.5197222222222226</v>
      </c>
      <c r="H884" s="37">
        <v>10.303333333333333</v>
      </c>
      <c r="I884" s="20">
        <v>10.92</v>
      </c>
      <c r="J884" s="38">
        <v>0.94352869352869351</v>
      </c>
      <c r="K884" s="20">
        <v>85.714285714285708</v>
      </c>
      <c r="L884" s="35">
        <v>0.97674418604651181</v>
      </c>
      <c r="M884" s="35">
        <v>0.90715181932245925</v>
      </c>
      <c r="N884" s="39">
        <v>0.83601856694267207</v>
      </c>
      <c r="O884" s="39">
        <v>0.86192395459469606</v>
      </c>
      <c r="P884" s="40">
        <v>14360.76</v>
      </c>
      <c r="Q884" s="40">
        <v>18.018519447929737</v>
      </c>
      <c r="R884" s="40">
        <v>8271.6400000000012</v>
      </c>
      <c r="S884" s="40">
        <v>10.378469259723966</v>
      </c>
      <c r="T884" s="41" t="s">
        <v>1193</v>
      </c>
      <c r="U884" s="42" t="s">
        <v>1194</v>
      </c>
    </row>
    <row r="885" spans="1:21">
      <c r="A885" s="27">
        <v>1.0935897435897435</v>
      </c>
      <c r="B885" s="27">
        <v>4.8065650644783117E-2</v>
      </c>
      <c r="C885" s="27">
        <v>1.7584994138335287E-2</v>
      </c>
      <c r="D885" s="27">
        <v>0.95193434935521692</v>
      </c>
      <c r="E885" s="28">
        <v>0.43333333333333335</v>
      </c>
      <c r="F885" s="28">
        <v>80</v>
      </c>
      <c r="G885" s="28">
        <v>10.6625</v>
      </c>
      <c r="H885" s="29">
        <v>9.3166666666666664</v>
      </c>
      <c r="I885" s="19">
        <v>9.75</v>
      </c>
      <c r="J885" s="30">
        <v>0.95555555555555549</v>
      </c>
      <c r="K885" s="19">
        <v>80</v>
      </c>
      <c r="L885" s="27">
        <v>1</v>
      </c>
      <c r="M885" s="27">
        <v>0.95193434935521692</v>
      </c>
      <c r="N885" s="31">
        <v>0.90962615605054054</v>
      </c>
      <c r="O885" s="31">
        <v>0.8621398328251294</v>
      </c>
      <c r="P885" s="32">
        <v>18482.55</v>
      </c>
      <c r="Q885" s="32">
        <v>21.667702227432589</v>
      </c>
      <c r="R885" s="32">
        <v>10464.100000000002</v>
      </c>
      <c r="S885" s="32">
        <v>12.267409144196954</v>
      </c>
      <c r="T885" s="33" t="s">
        <v>1195</v>
      </c>
      <c r="U885" s="34" t="s">
        <v>1192</v>
      </c>
    </row>
    <row r="886" spans="1:21">
      <c r="A886" s="35">
        <v>0.91523482245131726</v>
      </c>
      <c r="B886" s="35">
        <v>8.3854818523153948E-2</v>
      </c>
      <c r="C886" s="35">
        <v>2.002503128911139E-2</v>
      </c>
      <c r="D886" s="35">
        <v>0.91614518147684609</v>
      </c>
      <c r="E886" s="36">
        <v>0.25</v>
      </c>
      <c r="F886" s="36">
        <v>76.59574468085107</v>
      </c>
      <c r="G886" s="36">
        <v>10.43138888888889</v>
      </c>
      <c r="H886" s="37">
        <v>11.6325</v>
      </c>
      <c r="I886" s="20">
        <v>11.8825</v>
      </c>
      <c r="J886" s="38">
        <v>0.9789606564275195</v>
      </c>
      <c r="K886" s="20">
        <v>73.469387755102048</v>
      </c>
      <c r="L886" s="35">
        <v>1.0425531914893618</v>
      </c>
      <c r="M886" s="35">
        <v>0.91614518147684609</v>
      </c>
      <c r="N886" s="39">
        <v>0.9350347728475028</v>
      </c>
      <c r="O886" s="39">
        <v>0.86174078809214283</v>
      </c>
      <c r="P886" s="40">
        <v>16878.150000000001</v>
      </c>
      <c r="Q886" s="40">
        <v>21.124092615769715</v>
      </c>
      <c r="R886" s="40">
        <v>10662.869999999999</v>
      </c>
      <c r="S886" s="40">
        <v>13.345269086357947</v>
      </c>
      <c r="T886" s="41" t="s">
        <v>1195</v>
      </c>
      <c r="U886" s="42" t="s">
        <v>1192</v>
      </c>
    </row>
    <row r="887" spans="1:21">
      <c r="A887" s="27">
        <v>0.84293193717277481</v>
      </c>
      <c r="B887" s="27">
        <v>8.8509316770186336E-2</v>
      </c>
      <c r="C887" s="27">
        <v>2.4844720496894408E-2</v>
      </c>
      <c r="D887" s="27">
        <v>0.91149068322981364</v>
      </c>
      <c r="E887" s="28">
        <v>0.73333333333333328</v>
      </c>
      <c r="F887" s="28">
        <v>72</v>
      </c>
      <c r="G887" s="28">
        <v>8.9444444444444446</v>
      </c>
      <c r="H887" s="29">
        <v>8.8166666666666682</v>
      </c>
      <c r="I887" s="19">
        <v>9.5500000000000007</v>
      </c>
      <c r="J887" s="30">
        <v>0.92321116928446778</v>
      </c>
      <c r="K887" s="19">
        <v>80</v>
      </c>
      <c r="L887" s="27">
        <v>0.9</v>
      </c>
      <c r="M887" s="27">
        <v>0.91149068322981364</v>
      </c>
      <c r="N887" s="31">
        <v>0.75734854151084519</v>
      </c>
      <c r="O887" s="31">
        <v>0.8611196526281143</v>
      </c>
      <c r="P887" s="32">
        <v>12429.03</v>
      </c>
      <c r="Q887" s="32">
        <v>19.299736024844723</v>
      </c>
      <c r="R887" s="32">
        <v>7779.6099999999988</v>
      </c>
      <c r="S887" s="32">
        <v>12.080139751552792</v>
      </c>
      <c r="T887" s="33" t="s">
        <v>1193</v>
      </c>
      <c r="U887" s="34" t="s">
        <v>1194</v>
      </c>
    </row>
    <row r="888" spans="1:21">
      <c r="A888" s="35">
        <v>0.81438515081206497</v>
      </c>
      <c r="B888" s="35">
        <v>5.4131054131054131E-2</v>
      </c>
      <c r="C888" s="35">
        <v>1.8518518518518517E-2</v>
      </c>
      <c r="D888" s="35">
        <v>0.94586894586894588</v>
      </c>
      <c r="E888" s="36">
        <v>0.5</v>
      </c>
      <c r="F888" s="36">
        <v>85.714285714285708</v>
      </c>
      <c r="G888" s="36">
        <v>8.19</v>
      </c>
      <c r="H888" s="37">
        <v>9.5566666666666666</v>
      </c>
      <c r="I888" s="20">
        <v>10.056666666666667</v>
      </c>
      <c r="J888" s="38">
        <v>0.95028173682466022</v>
      </c>
      <c r="K888" s="20">
        <v>85.714285714285708</v>
      </c>
      <c r="L888" s="35">
        <v>1</v>
      </c>
      <c r="M888" s="35">
        <v>0.94586894586894588</v>
      </c>
      <c r="N888" s="39">
        <v>0.89884198468885246</v>
      </c>
      <c r="O888" s="39">
        <v>0.86200658520176621</v>
      </c>
      <c r="P888" s="40">
        <v>13216.94</v>
      </c>
      <c r="Q888" s="40">
        <v>18.827549857549858</v>
      </c>
      <c r="R888" s="40">
        <v>7676.8099999999995</v>
      </c>
      <c r="S888" s="40">
        <v>10.93562678062678</v>
      </c>
      <c r="T888" s="41" t="s">
        <v>1193</v>
      </c>
      <c r="U888" s="42" t="s">
        <v>1192</v>
      </c>
    </row>
    <row r="889" spans="1:21">
      <c r="A889" s="27">
        <v>0.8821752265861027</v>
      </c>
      <c r="B889" s="27">
        <v>8.2191780821917804E-2</v>
      </c>
      <c r="C889" s="27">
        <v>1.8835616438356163E-2</v>
      </c>
      <c r="D889" s="27">
        <v>0.9178082191780822</v>
      </c>
      <c r="E889" s="28">
        <v>0.51666666666666672</v>
      </c>
      <c r="F889" s="28">
        <v>67.924528301886795</v>
      </c>
      <c r="G889" s="28">
        <v>8.5977777777777771</v>
      </c>
      <c r="H889" s="29">
        <v>8.4938888888888879</v>
      </c>
      <c r="I889" s="19">
        <v>9.0105555555555554</v>
      </c>
      <c r="J889" s="30">
        <v>0.94265984339355069</v>
      </c>
      <c r="K889" s="19">
        <v>73.469387755102048</v>
      </c>
      <c r="L889" s="27">
        <v>0.92452830188679236</v>
      </c>
      <c r="M889" s="27">
        <v>0.9178082191780822</v>
      </c>
      <c r="N889" s="31">
        <v>0.79988427652133021</v>
      </c>
      <c r="O889" s="31">
        <v>0.86168903865446367</v>
      </c>
      <c r="P889" s="32">
        <v>13564.42</v>
      </c>
      <c r="Q889" s="32">
        <v>23.226746575342467</v>
      </c>
      <c r="R889" s="32">
        <v>7270.74</v>
      </c>
      <c r="S889" s="32">
        <v>12.449897260273973</v>
      </c>
      <c r="T889" s="33" t="s">
        <v>1195</v>
      </c>
      <c r="U889" s="34" t="s">
        <v>1194</v>
      </c>
    </row>
    <row r="890" spans="1:21">
      <c r="A890" s="35">
        <v>0.914572864321608</v>
      </c>
      <c r="B890" s="35">
        <v>4.807692307692308E-2</v>
      </c>
      <c r="C890" s="35">
        <v>1.6483516483516484E-2</v>
      </c>
      <c r="D890" s="35">
        <v>0.95192307692307687</v>
      </c>
      <c r="E890" s="36">
        <v>0.48333333333333334</v>
      </c>
      <c r="F890" s="36">
        <v>90</v>
      </c>
      <c r="G890" s="36">
        <v>8.0888888888888886</v>
      </c>
      <c r="H890" s="37">
        <v>8.8033333333333346</v>
      </c>
      <c r="I890" s="20">
        <v>9.2866666666666671</v>
      </c>
      <c r="J890" s="38">
        <v>0.94795405599425708</v>
      </c>
      <c r="K890" s="20">
        <v>85.714285714285708</v>
      </c>
      <c r="L890" s="35">
        <v>1.05</v>
      </c>
      <c r="M890" s="35">
        <v>0.95192307692307687</v>
      </c>
      <c r="N890" s="39">
        <v>0.94749830885195219</v>
      </c>
      <c r="O890" s="39">
        <v>0.86222647136866493</v>
      </c>
      <c r="P890" s="40">
        <v>13128.7</v>
      </c>
      <c r="Q890" s="40">
        <v>18.033928571428572</v>
      </c>
      <c r="R890" s="40">
        <v>9555.98</v>
      </c>
      <c r="S890" s="40">
        <v>13.126346153846153</v>
      </c>
      <c r="T890" s="41" t="s">
        <v>1193</v>
      </c>
      <c r="U890" s="42" t="s">
        <v>1192</v>
      </c>
    </row>
    <row r="891" spans="1:21">
      <c r="A891" s="27">
        <v>0.92954545454545456</v>
      </c>
      <c r="B891" s="27">
        <v>3.5452322738386305E-2</v>
      </c>
      <c r="C891" s="27">
        <v>7.3349633251833741E-3</v>
      </c>
      <c r="D891" s="27">
        <v>0.96454767726161372</v>
      </c>
      <c r="E891" s="28">
        <v>0.45</v>
      </c>
      <c r="F891" s="28">
        <v>75</v>
      </c>
      <c r="G891" s="28">
        <v>10.906666666666666</v>
      </c>
      <c r="H891" s="29">
        <v>11.527777777777779</v>
      </c>
      <c r="I891" s="19">
        <v>11.977777777777778</v>
      </c>
      <c r="J891" s="30">
        <v>0.9624304267161411</v>
      </c>
      <c r="K891" s="19">
        <v>73.469387755102048</v>
      </c>
      <c r="L891" s="27">
        <v>1.0208333333333333</v>
      </c>
      <c r="M891" s="27">
        <v>0.96454767726161372</v>
      </c>
      <c r="N891" s="31">
        <v>0.9476498249611025</v>
      </c>
      <c r="O891" s="31">
        <v>0.86147847279425016</v>
      </c>
      <c r="P891" s="32">
        <v>18833.580000000002</v>
      </c>
      <c r="Q891" s="32">
        <v>23.02393643031785</v>
      </c>
      <c r="R891" s="32">
        <v>10754.829999999998</v>
      </c>
      <c r="S891" s="32">
        <v>13.147713936430316</v>
      </c>
      <c r="T891" s="33" t="s">
        <v>1193</v>
      </c>
      <c r="U891" s="34" t="s">
        <v>1192</v>
      </c>
    </row>
    <row r="892" spans="1:21">
      <c r="A892" s="35">
        <v>1.0139130434782608</v>
      </c>
      <c r="B892" s="35">
        <v>9.7770154373927956E-2</v>
      </c>
      <c r="C892" s="35">
        <v>2.2298456260720412E-2</v>
      </c>
      <c r="D892" s="35">
        <v>0.902229845626072</v>
      </c>
      <c r="E892" s="36">
        <v>0.25</v>
      </c>
      <c r="F892" s="36">
        <v>57.142857142857146</v>
      </c>
      <c r="G892" s="36">
        <v>10.202500000000001</v>
      </c>
      <c r="H892" s="37">
        <v>8.8541666666666661</v>
      </c>
      <c r="I892" s="20">
        <v>9.1041666666666661</v>
      </c>
      <c r="J892" s="38">
        <v>0.97254004576659037</v>
      </c>
      <c r="K892" s="20">
        <v>63.157894736842103</v>
      </c>
      <c r="L892" s="35">
        <v>0.90476190476190488</v>
      </c>
      <c r="M892" s="35">
        <v>0.902229845626072</v>
      </c>
      <c r="N892" s="39">
        <v>0.79388754532314831</v>
      </c>
      <c r="O892" s="39">
        <v>0.86071589445649033</v>
      </c>
      <c r="P892" s="40">
        <v>16701.669999999998</v>
      </c>
      <c r="Q892" s="40">
        <v>28.647804459691248</v>
      </c>
      <c r="R892" s="40">
        <v>6803.3900000000031</v>
      </c>
      <c r="S892" s="40">
        <v>11.66962264150944</v>
      </c>
      <c r="T892" s="41" t="s">
        <v>1191</v>
      </c>
      <c r="U892" s="42" t="s">
        <v>1194</v>
      </c>
    </row>
    <row r="893" spans="1:21">
      <c r="A893" s="27">
        <v>0.89480874316939896</v>
      </c>
      <c r="B893" s="27">
        <v>4.2748091603053436E-2</v>
      </c>
      <c r="C893" s="27">
        <v>1.2213740458015267E-2</v>
      </c>
      <c r="D893" s="27">
        <v>0.95725190839694652</v>
      </c>
      <c r="E893" s="28">
        <v>0.4</v>
      </c>
      <c r="F893" s="28">
        <v>62.068965517241381</v>
      </c>
      <c r="G893" s="28">
        <v>10.552777777777777</v>
      </c>
      <c r="H893" s="29">
        <v>11.19</v>
      </c>
      <c r="I893" s="19">
        <v>11.59</v>
      </c>
      <c r="J893" s="30">
        <v>0.9654874892148404</v>
      </c>
      <c r="K893" s="19">
        <v>63.157894736842103</v>
      </c>
      <c r="L893" s="27">
        <v>0.98275862068965525</v>
      </c>
      <c r="M893" s="27">
        <v>0.95725190839694652</v>
      </c>
      <c r="N893" s="31">
        <v>0.90828000466041547</v>
      </c>
      <c r="O893" s="31">
        <v>0.86131257614518086</v>
      </c>
      <c r="P893" s="32">
        <v>18579.97</v>
      </c>
      <c r="Q893" s="32">
        <v>28.366366412213743</v>
      </c>
      <c r="R893" s="32">
        <v>11007.77</v>
      </c>
      <c r="S893" s="32">
        <v>16.805755725190842</v>
      </c>
      <c r="T893" s="33" t="s">
        <v>1191</v>
      </c>
      <c r="U893" s="34" t="s">
        <v>1192</v>
      </c>
    </row>
    <row r="894" spans="1:21">
      <c r="A894" s="35">
        <v>0.94692737430167595</v>
      </c>
      <c r="B894" s="35">
        <v>4.4247787610619468E-2</v>
      </c>
      <c r="C894" s="35">
        <v>1.1799410029498525E-2</v>
      </c>
      <c r="D894" s="35">
        <v>0.95575221238938057</v>
      </c>
      <c r="E894" s="36">
        <v>0.38333333333333336</v>
      </c>
      <c r="F894" s="36">
        <v>57.142857142857146</v>
      </c>
      <c r="G894" s="36">
        <v>11.865</v>
      </c>
      <c r="H894" s="37">
        <v>10.953333333333333</v>
      </c>
      <c r="I894" s="20">
        <v>11.336666666666666</v>
      </c>
      <c r="J894" s="38">
        <v>0.96618641576007058</v>
      </c>
      <c r="K894" s="20">
        <v>63.157894736842103</v>
      </c>
      <c r="L894" s="35">
        <v>0.90476190476190488</v>
      </c>
      <c r="M894" s="35">
        <v>0.95575221238938057</v>
      </c>
      <c r="N894" s="39">
        <v>0.83548863259151507</v>
      </c>
      <c r="O894" s="39">
        <v>0.860889446158557</v>
      </c>
      <c r="P894" s="40">
        <v>17982.89</v>
      </c>
      <c r="Q894" s="40">
        <v>26.52343657817109</v>
      </c>
      <c r="R894" s="40">
        <v>11749.170000000002</v>
      </c>
      <c r="S894" s="40">
        <v>17.329159292035403</v>
      </c>
      <c r="T894" s="41" t="s">
        <v>1191</v>
      </c>
      <c r="U894" s="42" t="s">
        <v>1194</v>
      </c>
    </row>
    <row r="895" spans="1:21">
      <c r="A895" s="27">
        <v>0.85285714285714287</v>
      </c>
      <c r="B895" s="27">
        <v>0.14740368509212731</v>
      </c>
      <c r="C895" s="27">
        <v>6.1976549413735343E-2</v>
      </c>
      <c r="D895" s="27">
        <v>0.85259631490787269</v>
      </c>
      <c r="E895" s="28">
        <v>0.28333333333333333</v>
      </c>
      <c r="F895" s="28">
        <v>65.454545454545453</v>
      </c>
      <c r="G895" s="28">
        <v>9.1208333333333336</v>
      </c>
      <c r="H895" s="29">
        <v>9.2444444444444454</v>
      </c>
      <c r="I895" s="19">
        <v>9.5277777777777786</v>
      </c>
      <c r="J895" s="30">
        <v>0.97026239067055398</v>
      </c>
      <c r="K895" s="19">
        <v>73.469387755102048</v>
      </c>
      <c r="L895" s="27">
        <v>0.89090909090909076</v>
      </c>
      <c r="M895" s="27">
        <v>0.85259631490787269</v>
      </c>
      <c r="N895" s="31">
        <v>0.73699754182166233</v>
      </c>
      <c r="O895" s="31">
        <v>0.86112036264553016</v>
      </c>
      <c r="P895" s="32">
        <v>13289.74</v>
      </c>
      <c r="Q895" s="32">
        <v>22.260871021775543</v>
      </c>
      <c r="R895" s="32">
        <v>6097.0700000000015</v>
      </c>
      <c r="S895" s="32">
        <v>10.212847571189283</v>
      </c>
      <c r="T895" s="33" t="s">
        <v>1193</v>
      </c>
      <c r="U895" s="34" t="s">
        <v>1194</v>
      </c>
    </row>
    <row r="896" spans="1:21">
      <c r="A896" s="35">
        <v>0.85664939550949915</v>
      </c>
      <c r="B896" s="35">
        <v>5.6451612903225805E-2</v>
      </c>
      <c r="C896" s="35">
        <v>2.2177419354838711E-2</v>
      </c>
      <c r="D896" s="35">
        <v>0.94354838709677424</v>
      </c>
      <c r="E896" s="36">
        <v>0</v>
      </c>
      <c r="F896" s="36">
        <v>58.064516129032256</v>
      </c>
      <c r="G896" s="36">
        <v>8.5422222222222217</v>
      </c>
      <c r="H896" s="37">
        <v>9.1675000000000004</v>
      </c>
      <c r="I896" s="20">
        <v>9.1675000000000004</v>
      </c>
      <c r="J896" s="38">
        <v>1</v>
      </c>
      <c r="K896" s="20">
        <v>63.157894736842103</v>
      </c>
      <c r="L896" s="35">
        <v>0.91935483870967738</v>
      </c>
      <c r="M896" s="35">
        <v>0.94354838709677424</v>
      </c>
      <c r="N896" s="39">
        <v>0.86745577523413109</v>
      </c>
      <c r="O896" s="39">
        <v>0.8622591041209785</v>
      </c>
      <c r="P896" s="40">
        <v>13584.2</v>
      </c>
      <c r="Q896" s="40">
        <v>27.387500000000003</v>
      </c>
      <c r="R896" s="40">
        <v>7946.380000000001</v>
      </c>
      <c r="S896" s="40">
        <v>16.020927419354841</v>
      </c>
      <c r="T896" s="41" t="s">
        <v>1195</v>
      </c>
      <c r="U896" s="42" t="s">
        <v>1192</v>
      </c>
    </row>
    <row r="897" spans="1:21">
      <c r="A897" s="27">
        <v>1.1463687150837989</v>
      </c>
      <c r="B897" s="27">
        <v>6.2378167641325533E-2</v>
      </c>
      <c r="C897" s="27">
        <v>2.1442495126705652E-2</v>
      </c>
      <c r="D897" s="27">
        <v>0.93762183235867447</v>
      </c>
      <c r="E897" s="28">
        <v>0.26666666666666666</v>
      </c>
      <c r="F897" s="28">
        <v>78.260869565217391</v>
      </c>
      <c r="G897" s="28">
        <v>13.11</v>
      </c>
      <c r="H897" s="29">
        <v>10.174999999999999</v>
      </c>
      <c r="I897" s="19">
        <v>10.441666666666666</v>
      </c>
      <c r="J897" s="30">
        <v>0.97446129289704697</v>
      </c>
      <c r="K897" s="19">
        <v>85.714285714285708</v>
      </c>
      <c r="L897" s="27">
        <v>0.91304347826086962</v>
      </c>
      <c r="M897" s="27">
        <v>0.93762183235867447</v>
      </c>
      <c r="N897" s="31">
        <v>0.8342260801384076</v>
      </c>
      <c r="O897" s="31">
        <v>0.86221098679585662</v>
      </c>
      <c r="P897" s="32">
        <v>18054.32</v>
      </c>
      <c r="Q897" s="32">
        <v>17.596803118908383</v>
      </c>
      <c r="R897" s="32">
        <v>13237.080000000002</v>
      </c>
      <c r="S897" s="32">
        <v>12.901637426900587</v>
      </c>
      <c r="T897" s="33" t="s">
        <v>1195</v>
      </c>
      <c r="U897" s="34" t="s">
        <v>1194</v>
      </c>
    </row>
    <row r="898" spans="1:21">
      <c r="A898" s="35">
        <v>0.85803432137285496</v>
      </c>
      <c r="B898" s="35">
        <v>0.06</v>
      </c>
      <c r="C898" s="35">
        <v>1.8181818181818181E-2</v>
      </c>
      <c r="D898" s="35">
        <v>0.94</v>
      </c>
      <c r="E898" s="36">
        <v>0.56666666666666665</v>
      </c>
      <c r="F898" s="36">
        <v>73.469387755102048</v>
      </c>
      <c r="G898" s="36">
        <v>7.4861111111111107</v>
      </c>
      <c r="H898" s="37">
        <v>8.1580555555555563</v>
      </c>
      <c r="I898" s="20">
        <v>8.7247222222222227</v>
      </c>
      <c r="J898" s="38">
        <v>0.93505046324301955</v>
      </c>
      <c r="K898" s="20">
        <v>73.469387755102048</v>
      </c>
      <c r="L898" s="35">
        <v>1</v>
      </c>
      <c r="M898" s="35">
        <v>0.94</v>
      </c>
      <c r="N898" s="39">
        <v>0.87894743544843834</v>
      </c>
      <c r="O898" s="39">
        <v>0.86247252797957119</v>
      </c>
      <c r="P898" s="40">
        <v>12246.13</v>
      </c>
      <c r="Q898" s="40">
        <v>22.265690909090907</v>
      </c>
      <c r="R898" s="40">
        <v>7836.15</v>
      </c>
      <c r="S898" s="40">
        <v>14.247545454545454</v>
      </c>
      <c r="T898" s="41" t="s">
        <v>1195</v>
      </c>
      <c r="U898" s="42" t="s">
        <v>1192</v>
      </c>
    </row>
    <row r="899" spans="1:21">
      <c r="A899" s="27">
        <v>0.86163522012578619</v>
      </c>
      <c r="B899" s="27">
        <v>9.2457420924574207E-2</v>
      </c>
      <c r="C899" s="27">
        <v>2.9197080291970802E-2</v>
      </c>
      <c r="D899" s="27">
        <v>0.90754257907542579</v>
      </c>
      <c r="E899" s="28">
        <v>0.4</v>
      </c>
      <c r="F899" s="28">
        <v>78.260869565217391</v>
      </c>
      <c r="G899" s="28">
        <v>10.503333333333334</v>
      </c>
      <c r="H899" s="29">
        <v>10.73</v>
      </c>
      <c r="I899" s="19">
        <v>11.13</v>
      </c>
      <c r="J899" s="30">
        <v>0.96406109613656776</v>
      </c>
      <c r="K899" s="19">
        <v>85.714285714285708</v>
      </c>
      <c r="L899" s="27">
        <v>0.91304347826086962</v>
      </c>
      <c r="M899" s="27">
        <v>0.90754257907542579</v>
      </c>
      <c r="N899" s="31">
        <v>0.79884592891544859</v>
      </c>
      <c r="O899" s="31">
        <v>0.8623171043242045</v>
      </c>
      <c r="P899" s="32">
        <v>15926.62</v>
      </c>
      <c r="Q899" s="32">
        <v>19.375450121654502</v>
      </c>
      <c r="R899" s="32">
        <v>7905.6299999999992</v>
      </c>
      <c r="S899" s="32">
        <v>9.6175547445255472</v>
      </c>
      <c r="T899" s="33" t="s">
        <v>1191</v>
      </c>
      <c r="U899" s="34" t="s">
        <v>1194</v>
      </c>
    </row>
    <row r="900" spans="1:21">
      <c r="A900" s="35">
        <v>1.0736342042755345</v>
      </c>
      <c r="B900" s="35">
        <v>4.7566371681415927E-2</v>
      </c>
      <c r="C900" s="35">
        <v>1.8805309734513276E-2</v>
      </c>
      <c r="D900" s="35">
        <v>0.95243362831858402</v>
      </c>
      <c r="E900" s="36">
        <v>0</v>
      </c>
      <c r="F900" s="36">
        <v>80</v>
      </c>
      <c r="G900" s="36">
        <v>11.3</v>
      </c>
      <c r="H900" s="37">
        <v>9.8233333333333341</v>
      </c>
      <c r="I900" s="20">
        <v>9.8233333333333341</v>
      </c>
      <c r="J900" s="38">
        <v>1</v>
      </c>
      <c r="K900" s="20">
        <v>85.714285714285708</v>
      </c>
      <c r="L900" s="35">
        <v>0.93333333333333335</v>
      </c>
      <c r="M900" s="35">
        <v>0.95243362831858402</v>
      </c>
      <c r="N900" s="39">
        <v>0.88893805309734508</v>
      </c>
      <c r="O900" s="39">
        <v>0.8629215917090497</v>
      </c>
      <c r="P900" s="40">
        <v>17332.22</v>
      </c>
      <c r="Q900" s="40">
        <v>19.172809734513276</v>
      </c>
      <c r="R900" s="40">
        <v>10454.399999999998</v>
      </c>
      <c r="S900" s="40">
        <v>11.564601769911501</v>
      </c>
      <c r="T900" s="41" t="s">
        <v>1193</v>
      </c>
      <c r="U900" s="42" t="s">
        <v>1192</v>
      </c>
    </row>
    <row r="901" spans="1:21">
      <c r="A901" s="27">
        <v>1.0677290836653386</v>
      </c>
      <c r="B901" s="27">
        <v>2.9850746268656716E-2</v>
      </c>
      <c r="C901" s="27">
        <v>6.2189054726368162E-3</v>
      </c>
      <c r="D901" s="27">
        <v>0.97014925373134331</v>
      </c>
      <c r="E901" s="28">
        <v>0.1</v>
      </c>
      <c r="F901" s="28">
        <v>83.720930232558146</v>
      </c>
      <c r="G901" s="28">
        <v>9.6033333333333335</v>
      </c>
      <c r="H901" s="29">
        <v>9.3125</v>
      </c>
      <c r="I901" s="19">
        <v>9.4124999999999996</v>
      </c>
      <c r="J901" s="30">
        <v>0.98937583001328022</v>
      </c>
      <c r="K901" s="19">
        <v>80</v>
      </c>
      <c r="L901" s="27">
        <v>1.0465116279069768</v>
      </c>
      <c r="M901" s="27">
        <v>0.97014925373134331</v>
      </c>
      <c r="N901" s="31">
        <v>1.0044860474796407</v>
      </c>
      <c r="O901" s="31">
        <v>0.86267143342647001</v>
      </c>
      <c r="P901" s="32">
        <v>16294.24</v>
      </c>
      <c r="Q901" s="32">
        <v>20.266467661691543</v>
      </c>
      <c r="R901" s="32">
        <v>10596.140000000001</v>
      </c>
      <c r="S901" s="32">
        <v>13.179278606965175</v>
      </c>
      <c r="T901" s="33" t="s">
        <v>1195</v>
      </c>
      <c r="U901" s="34" t="s">
        <v>1192</v>
      </c>
    </row>
    <row r="902" spans="1:21">
      <c r="A902" s="35">
        <v>0.77493606138107418</v>
      </c>
      <c r="B902" s="35">
        <v>4.2904290429042903E-2</v>
      </c>
      <c r="C902" s="35">
        <v>8.2508250825082501E-3</v>
      </c>
      <c r="D902" s="35">
        <v>0.95709570957095713</v>
      </c>
      <c r="E902" s="36">
        <v>0.36666666666666664</v>
      </c>
      <c r="F902" s="36">
        <v>70.588235294117652</v>
      </c>
      <c r="G902" s="36">
        <v>8.5850000000000009</v>
      </c>
      <c r="H902" s="37">
        <v>10.277222222222221</v>
      </c>
      <c r="I902" s="20">
        <v>10.643888888888888</v>
      </c>
      <c r="J902" s="38">
        <v>0.9655514379664909</v>
      </c>
      <c r="K902" s="20">
        <v>73.469387755102048</v>
      </c>
      <c r="L902" s="35">
        <v>0.96078431372549022</v>
      </c>
      <c r="M902" s="35">
        <v>0.95709570957095713</v>
      </c>
      <c r="N902" s="39">
        <v>0.88788493713219674</v>
      </c>
      <c r="O902" s="39">
        <v>0.86129459251333229</v>
      </c>
      <c r="P902" s="40">
        <v>13119.57</v>
      </c>
      <c r="Q902" s="40">
        <v>21.649455445544554</v>
      </c>
      <c r="R902" s="40">
        <v>9543.14</v>
      </c>
      <c r="S902" s="40">
        <v>15.747755775577557</v>
      </c>
      <c r="T902" s="41" t="s">
        <v>1191</v>
      </c>
      <c r="U902" s="42" t="s">
        <v>1192</v>
      </c>
    </row>
    <row r="903" spans="1:21">
      <c r="A903" s="27">
        <v>0.90400000000000003</v>
      </c>
      <c r="B903" s="27">
        <v>5.0568900126422248E-2</v>
      </c>
      <c r="C903" s="27">
        <v>1.643489254108723E-2</v>
      </c>
      <c r="D903" s="27">
        <v>0.94943109987357777</v>
      </c>
      <c r="E903" s="28">
        <v>0.8</v>
      </c>
      <c r="F903" s="28">
        <v>75</v>
      </c>
      <c r="G903" s="28">
        <v>10.546666666666667</v>
      </c>
      <c r="H903" s="29">
        <v>11.109722222222221</v>
      </c>
      <c r="I903" s="19">
        <v>11.909722222222221</v>
      </c>
      <c r="J903" s="30">
        <v>0.93282798833819236</v>
      </c>
      <c r="K903" s="19">
        <v>73.469387755102048</v>
      </c>
      <c r="L903" s="27">
        <v>1.0208333333333333</v>
      </c>
      <c r="M903" s="27">
        <v>0.94943109987357777</v>
      </c>
      <c r="N903" s="31">
        <v>0.90410706760580328</v>
      </c>
      <c r="O903" s="31">
        <v>0.86103390286020609</v>
      </c>
      <c r="P903" s="32">
        <v>16950.32</v>
      </c>
      <c r="Q903" s="32">
        <v>21.428975979772439</v>
      </c>
      <c r="R903" s="32">
        <v>11263.05</v>
      </c>
      <c r="S903" s="32">
        <v>14.239001264222502</v>
      </c>
      <c r="T903" s="33" t="s">
        <v>1195</v>
      </c>
      <c r="U903" s="34" t="s">
        <v>1192</v>
      </c>
    </row>
    <row r="904" spans="1:21">
      <c r="A904" s="35">
        <v>0.86552567237163813</v>
      </c>
      <c r="B904" s="35">
        <v>8.3333333333333329E-2</v>
      </c>
      <c r="C904" s="35">
        <v>2.2598870056497175E-2</v>
      </c>
      <c r="D904" s="35">
        <v>0.91666666666666663</v>
      </c>
      <c r="E904" s="36">
        <v>0.71666666666666667</v>
      </c>
      <c r="F904" s="36">
        <v>72</v>
      </c>
      <c r="G904" s="36">
        <v>9.8333333333333339</v>
      </c>
      <c r="H904" s="37">
        <v>10.417222222222222</v>
      </c>
      <c r="I904" s="20">
        <v>11.133888888888889</v>
      </c>
      <c r="J904" s="38">
        <v>0.93563195449328873</v>
      </c>
      <c r="K904" s="20">
        <v>73.469387755102048</v>
      </c>
      <c r="L904" s="35">
        <v>0.97999999999999987</v>
      </c>
      <c r="M904" s="35">
        <v>0.91666666666666663</v>
      </c>
      <c r="N904" s="39">
        <v>0.84050937245313762</v>
      </c>
      <c r="O904" s="39">
        <v>0.86060743588252697</v>
      </c>
      <c r="P904" s="40">
        <v>15782.11</v>
      </c>
      <c r="Q904" s="40">
        <v>22.29111581920904</v>
      </c>
      <c r="R904" s="40">
        <v>9029.07</v>
      </c>
      <c r="S904" s="40">
        <v>12.75292372881356</v>
      </c>
      <c r="T904" s="41" t="s">
        <v>1193</v>
      </c>
      <c r="U904" s="42" t="s">
        <v>1194</v>
      </c>
    </row>
    <row r="905" spans="1:21">
      <c r="A905" s="27">
        <v>0.9342523860021209</v>
      </c>
      <c r="B905" s="27">
        <v>4.5402951191827468E-2</v>
      </c>
      <c r="C905" s="27">
        <v>1.8161180476730987E-2</v>
      </c>
      <c r="D905" s="27">
        <v>0.95459704880817253</v>
      </c>
      <c r="E905" s="28">
        <v>0.35</v>
      </c>
      <c r="F905" s="28">
        <v>75</v>
      </c>
      <c r="G905" s="28">
        <v>11.746666666666666</v>
      </c>
      <c r="H905" s="29">
        <v>11.4375</v>
      </c>
      <c r="I905" s="19">
        <v>11.7875</v>
      </c>
      <c r="J905" s="30">
        <v>0.97030752916224816</v>
      </c>
      <c r="K905" s="19">
        <v>80</v>
      </c>
      <c r="L905" s="27">
        <v>0.9375</v>
      </c>
      <c r="M905" s="27">
        <v>0.95459704880817253</v>
      </c>
      <c r="N905" s="31">
        <v>0.86836190978871741</v>
      </c>
      <c r="O905" s="31">
        <v>0.86080841651682094</v>
      </c>
      <c r="P905" s="32">
        <v>17512.23</v>
      </c>
      <c r="Q905" s="32">
        <v>19.877673098751419</v>
      </c>
      <c r="R905" s="32">
        <v>12357.29</v>
      </c>
      <c r="S905" s="32">
        <v>14.026435868331443</v>
      </c>
      <c r="T905" s="33" t="s">
        <v>1191</v>
      </c>
      <c r="U905" s="34" t="s">
        <v>1192</v>
      </c>
    </row>
    <row r="906" spans="1:21">
      <c r="A906" s="35">
        <v>0.9124423963133641</v>
      </c>
      <c r="B906" s="35">
        <v>7.3232323232323232E-2</v>
      </c>
      <c r="C906" s="35">
        <v>3.0303030303030304E-2</v>
      </c>
      <c r="D906" s="35">
        <v>0.9267676767676768</v>
      </c>
      <c r="E906" s="36">
        <v>0.15</v>
      </c>
      <c r="F906" s="36">
        <v>83.720930232558146</v>
      </c>
      <c r="G906" s="36">
        <v>9.4600000000000009</v>
      </c>
      <c r="H906" s="37">
        <v>9.9766666666666666</v>
      </c>
      <c r="I906" s="20">
        <v>10.126666666666667</v>
      </c>
      <c r="J906" s="38">
        <v>0.98518762343647137</v>
      </c>
      <c r="K906" s="20">
        <v>85.714285714285708</v>
      </c>
      <c r="L906" s="35">
        <v>0.97674418604651181</v>
      </c>
      <c r="M906" s="35">
        <v>0.9267676767676768</v>
      </c>
      <c r="N906" s="39">
        <v>0.89180655553498778</v>
      </c>
      <c r="O906" s="39">
        <v>0.86073211860498378</v>
      </c>
      <c r="P906" s="40">
        <v>14171.7</v>
      </c>
      <c r="Q906" s="40">
        <v>17.893560606060607</v>
      </c>
      <c r="R906" s="40">
        <v>9930.4399999999987</v>
      </c>
      <c r="S906" s="40">
        <v>12.538434343434341</v>
      </c>
      <c r="T906" s="41" t="s">
        <v>1195</v>
      </c>
      <c r="U906" s="42" t="s">
        <v>1192</v>
      </c>
    </row>
    <row r="907" spans="1:21">
      <c r="A907" s="27">
        <v>0.83388704318936879</v>
      </c>
      <c r="B907" s="27">
        <v>7.7689243027888447E-2</v>
      </c>
      <c r="C907" s="27">
        <v>2.7888446215139442E-2</v>
      </c>
      <c r="D907" s="27">
        <v>0.92231075697211151</v>
      </c>
      <c r="E907" s="28">
        <v>0.15</v>
      </c>
      <c r="F907" s="28">
        <v>61.016949152542374</v>
      </c>
      <c r="G907" s="28">
        <v>8.2272222222222222</v>
      </c>
      <c r="H907" s="29">
        <v>9.3816666666666659</v>
      </c>
      <c r="I907" s="19">
        <v>9.5316666666666663</v>
      </c>
      <c r="J907" s="30">
        <v>0.98426298303899284</v>
      </c>
      <c r="K907" s="19">
        <v>63.157894736842103</v>
      </c>
      <c r="L907" s="27">
        <v>0.96610169491525433</v>
      </c>
      <c r="M907" s="27">
        <v>0.92231075697211151</v>
      </c>
      <c r="N907" s="31">
        <v>0.87702357976170109</v>
      </c>
      <c r="O907" s="31">
        <v>0.86041503251386131</v>
      </c>
      <c r="P907" s="32">
        <v>14481.87</v>
      </c>
      <c r="Q907" s="32">
        <v>28.848346613545818</v>
      </c>
      <c r="R907" s="32">
        <v>7006.49</v>
      </c>
      <c r="S907" s="32">
        <v>13.95715139442231</v>
      </c>
      <c r="T907" s="33" t="s">
        <v>1191</v>
      </c>
      <c r="U907" s="34" t="s">
        <v>1192</v>
      </c>
    </row>
    <row r="908" spans="1:21">
      <c r="A908" s="35">
        <v>0.82302771855010659</v>
      </c>
      <c r="B908" s="35">
        <v>6.0880829015544043E-2</v>
      </c>
      <c r="C908" s="35">
        <v>2.4611398963730571E-2</v>
      </c>
      <c r="D908" s="35">
        <v>0.93911917098445596</v>
      </c>
      <c r="E908" s="36">
        <v>0.45</v>
      </c>
      <c r="F908" s="36">
        <v>80</v>
      </c>
      <c r="G908" s="36">
        <v>9.65</v>
      </c>
      <c r="H908" s="37">
        <v>10.493333333333334</v>
      </c>
      <c r="I908" s="20">
        <v>10.943333333333333</v>
      </c>
      <c r="J908" s="38">
        <v>0.95887907401766681</v>
      </c>
      <c r="K908" s="20">
        <v>85.714285714285708</v>
      </c>
      <c r="L908" s="35">
        <v>0.93333333333333335</v>
      </c>
      <c r="M908" s="35">
        <v>0.93911917098445596</v>
      </c>
      <c r="N908" s="39">
        <v>0.84046827299475979</v>
      </c>
      <c r="O908" s="39">
        <v>0.8602438103772857</v>
      </c>
      <c r="P908" s="40">
        <v>15092.27</v>
      </c>
      <c r="Q908" s="40">
        <v>19.549572538860104</v>
      </c>
      <c r="R908" s="40">
        <v>8605.0999999999985</v>
      </c>
      <c r="S908" s="40">
        <v>11.146502590673574</v>
      </c>
      <c r="T908" s="41" t="s">
        <v>1191</v>
      </c>
      <c r="U908" s="42" t="s">
        <v>1194</v>
      </c>
    </row>
    <row r="909" spans="1:21">
      <c r="A909" s="27">
        <v>0.89634864546525328</v>
      </c>
      <c r="B909" s="27">
        <v>4.3363994743758211E-2</v>
      </c>
      <c r="C909" s="27">
        <v>1.0512483574244415E-2</v>
      </c>
      <c r="D909" s="27">
        <v>0.95663600525624182</v>
      </c>
      <c r="E909" s="28">
        <v>0.66666666666666663</v>
      </c>
      <c r="F909" s="28">
        <v>73.469387755102048</v>
      </c>
      <c r="G909" s="28">
        <v>10.358055555555556</v>
      </c>
      <c r="H909" s="29">
        <v>10.889166666666668</v>
      </c>
      <c r="I909" s="19">
        <v>11.555833333333334</v>
      </c>
      <c r="J909" s="30">
        <v>0.94230907910867534</v>
      </c>
      <c r="K909" s="19">
        <v>73.469387755102048</v>
      </c>
      <c r="L909" s="27">
        <v>1</v>
      </c>
      <c r="M909" s="27">
        <v>0.95663600525624182</v>
      </c>
      <c r="N909" s="31">
        <v>0.90144679315521115</v>
      </c>
      <c r="O909" s="31">
        <v>0.86044980555835349</v>
      </c>
      <c r="P909" s="32">
        <v>17335.48</v>
      </c>
      <c r="Q909" s="32">
        <v>22.779868593955321</v>
      </c>
      <c r="R909" s="32">
        <v>10678.45</v>
      </c>
      <c r="S909" s="32">
        <v>14.032128777923786</v>
      </c>
      <c r="T909" s="33" t="s">
        <v>1191</v>
      </c>
      <c r="U909" s="34" t="s">
        <v>1192</v>
      </c>
    </row>
    <row r="910" spans="1:21">
      <c r="A910" s="35">
        <v>0.92108229988726043</v>
      </c>
      <c r="B910" s="35">
        <v>3.6719706242350061E-2</v>
      </c>
      <c r="C910" s="35">
        <v>9.7919216646266821E-3</v>
      </c>
      <c r="D910" s="35">
        <v>0.9632802937576499</v>
      </c>
      <c r="E910" s="36">
        <v>0.6333333333333333</v>
      </c>
      <c r="F910" s="36">
        <v>81.818181818181813</v>
      </c>
      <c r="G910" s="36">
        <v>9.9855555555555551</v>
      </c>
      <c r="H910" s="37">
        <v>10.454166666666667</v>
      </c>
      <c r="I910" s="20">
        <v>11.0875</v>
      </c>
      <c r="J910" s="38">
        <v>0.9428786170612552</v>
      </c>
      <c r="K910" s="20">
        <v>80</v>
      </c>
      <c r="L910" s="35">
        <v>1.0227272727272727</v>
      </c>
      <c r="M910" s="35">
        <v>0.9632802937576499</v>
      </c>
      <c r="N910" s="39">
        <v>0.92889858193013108</v>
      </c>
      <c r="O910" s="39">
        <v>0.86001825832049195</v>
      </c>
      <c r="P910" s="40">
        <v>16104.03</v>
      </c>
      <c r="Q910" s="40">
        <v>19.711175030599755</v>
      </c>
      <c r="R910" s="40">
        <v>11991.859999999999</v>
      </c>
      <c r="S910" s="40">
        <v>14.677919216646265</v>
      </c>
      <c r="T910" s="41" t="s">
        <v>1195</v>
      </c>
      <c r="U910" s="42" t="s">
        <v>1192</v>
      </c>
    </row>
    <row r="911" spans="1:21">
      <c r="A911" s="27">
        <v>0.90405405405405403</v>
      </c>
      <c r="B911" s="27">
        <v>7.0254110612855011E-2</v>
      </c>
      <c r="C911" s="27">
        <v>2.0926756352765322E-2</v>
      </c>
      <c r="D911" s="27">
        <v>0.92974588938714497</v>
      </c>
      <c r="E911" s="28">
        <v>0</v>
      </c>
      <c r="F911" s="28">
        <v>80</v>
      </c>
      <c r="G911" s="28">
        <v>8.3625000000000007</v>
      </c>
      <c r="H911" s="29">
        <v>8.6333333333333329</v>
      </c>
      <c r="I911" s="19">
        <v>8.6333333333333329</v>
      </c>
      <c r="J911" s="30">
        <v>1</v>
      </c>
      <c r="K911" s="19">
        <v>85.714285714285708</v>
      </c>
      <c r="L911" s="27">
        <v>0.93333333333333335</v>
      </c>
      <c r="M911" s="27">
        <v>0.92974588938714497</v>
      </c>
      <c r="N911" s="31">
        <v>0.8677628300946687</v>
      </c>
      <c r="O911" s="31">
        <v>0.85928548892038947</v>
      </c>
      <c r="P911" s="32">
        <v>12427.81</v>
      </c>
      <c r="Q911" s="32">
        <v>18.576696562032883</v>
      </c>
      <c r="R911" s="32">
        <v>7255.51</v>
      </c>
      <c r="S911" s="32">
        <v>10.845306427503738</v>
      </c>
      <c r="T911" s="33" t="s">
        <v>1191</v>
      </c>
      <c r="U911" s="34" t="s">
        <v>1192</v>
      </c>
    </row>
    <row r="912" spans="1:21">
      <c r="A912" s="35">
        <v>1</v>
      </c>
      <c r="B912" s="35">
        <v>5.3203040173724216E-2</v>
      </c>
      <c r="C912" s="35">
        <v>1.1943539630836048E-2</v>
      </c>
      <c r="D912" s="35">
        <v>0.94679695982627576</v>
      </c>
      <c r="E912" s="36">
        <v>0.8666666666666667</v>
      </c>
      <c r="F912" s="36">
        <v>73.469387755102048</v>
      </c>
      <c r="G912" s="36">
        <v>12.535833333333333</v>
      </c>
      <c r="H912" s="37">
        <v>10.645833333333332</v>
      </c>
      <c r="I912" s="20">
        <v>11.512499999999999</v>
      </c>
      <c r="J912" s="38">
        <v>0.924719507781397</v>
      </c>
      <c r="K912" s="20">
        <v>80</v>
      </c>
      <c r="L912" s="35">
        <v>0.91836734693877564</v>
      </c>
      <c r="M912" s="35">
        <v>0.94679695982627576</v>
      </c>
      <c r="N912" s="39">
        <v>0.80405046611584619</v>
      </c>
      <c r="O912" s="39">
        <v>0.85919433471421436</v>
      </c>
      <c r="P912" s="40">
        <v>18354.830000000002</v>
      </c>
      <c r="Q912" s="40">
        <v>19.929239956568949</v>
      </c>
      <c r="R912" s="40">
        <v>11317.399999999998</v>
      </c>
      <c r="S912" s="40">
        <v>12.28816503800217</v>
      </c>
      <c r="T912" s="41" t="s">
        <v>1193</v>
      </c>
      <c r="U912" s="42" t="s">
        <v>1194</v>
      </c>
    </row>
    <row r="913" spans="1:21">
      <c r="A913" s="27">
        <v>0.98300283286118983</v>
      </c>
      <c r="B913" s="27">
        <v>5.7636887608069162E-2</v>
      </c>
      <c r="C913" s="27">
        <v>1.5850144092219021E-2</v>
      </c>
      <c r="D913" s="27">
        <v>0.94236311239193082</v>
      </c>
      <c r="E913" s="28">
        <v>0.8666666666666667</v>
      </c>
      <c r="F913" s="28">
        <v>63.157894736842103</v>
      </c>
      <c r="G913" s="28">
        <v>10.988333333333333</v>
      </c>
      <c r="H913" s="29">
        <v>10.311666666666666</v>
      </c>
      <c r="I913" s="19">
        <v>11.178333333333333</v>
      </c>
      <c r="J913" s="30">
        <v>0.92246906217384816</v>
      </c>
      <c r="K913" s="19">
        <v>63.157894736842103</v>
      </c>
      <c r="L913" s="27">
        <v>1</v>
      </c>
      <c r="M913" s="27">
        <v>0.94236311239193082</v>
      </c>
      <c r="N913" s="31">
        <v>0.86930081651541313</v>
      </c>
      <c r="O913" s="31">
        <v>0.85979372459028358</v>
      </c>
      <c r="P913" s="32">
        <v>17946.07</v>
      </c>
      <c r="Q913" s="32">
        <v>25.858890489913545</v>
      </c>
      <c r="R913" s="32">
        <v>12845.98</v>
      </c>
      <c r="S913" s="32">
        <v>18.510057636887609</v>
      </c>
      <c r="T913" s="33" t="s">
        <v>1195</v>
      </c>
      <c r="U913" s="34" t="s">
        <v>1192</v>
      </c>
    </row>
    <row r="914" spans="1:21">
      <c r="A914" s="35">
        <v>0.8875502008032129</v>
      </c>
      <c r="B914" s="35">
        <v>5.2790346907993967E-2</v>
      </c>
      <c r="C914" s="35">
        <v>1.9607843137254902E-2</v>
      </c>
      <c r="D914" s="35">
        <v>0.947209653092006</v>
      </c>
      <c r="E914" s="36">
        <v>0.5</v>
      </c>
      <c r="F914" s="36">
        <v>67.924528301886795</v>
      </c>
      <c r="G914" s="36">
        <v>9.7608333333333341</v>
      </c>
      <c r="H914" s="37">
        <v>9.6675000000000004</v>
      </c>
      <c r="I914" s="20">
        <v>10.1675</v>
      </c>
      <c r="J914" s="38">
        <v>0.95082370297516594</v>
      </c>
      <c r="K914" s="20">
        <v>73.469387755102048</v>
      </c>
      <c r="L914" s="35">
        <v>0.92452830188679236</v>
      </c>
      <c r="M914" s="35">
        <v>0.947209653092006</v>
      </c>
      <c r="N914" s="39">
        <v>0.83265736042436622</v>
      </c>
      <c r="O914" s="39">
        <v>0.85968925105264471</v>
      </c>
      <c r="P914" s="40">
        <v>13780.69</v>
      </c>
      <c r="Q914" s="40">
        <v>20.785354449472099</v>
      </c>
      <c r="R914" s="40">
        <v>10146.289999999999</v>
      </c>
      <c r="S914" s="40">
        <v>15.303604826546001</v>
      </c>
      <c r="T914" s="41" t="s">
        <v>1193</v>
      </c>
      <c r="U914" s="42" t="s">
        <v>1194</v>
      </c>
    </row>
    <row r="915" spans="1:21">
      <c r="A915" s="27">
        <v>0.92741935483870963</v>
      </c>
      <c r="B915" s="27">
        <v>0.04</v>
      </c>
      <c r="C915" s="27">
        <v>1.391304347826087E-2</v>
      </c>
      <c r="D915" s="27">
        <v>0.96</v>
      </c>
      <c r="E915" s="28">
        <v>0.18333333333333332</v>
      </c>
      <c r="F915" s="28">
        <v>62.068965517241381</v>
      </c>
      <c r="G915" s="28">
        <v>9.2638888888888893</v>
      </c>
      <c r="H915" s="29">
        <v>9.6333333333333329</v>
      </c>
      <c r="I915" s="19">
        <v>9.8166666666666664</v>
      </c>
      <c r="J915" s="30">
        <v>0.9813242784380305</v>
      </c>
      <c r="K915" s="19">
        <v>63.157894736842103</v>
      </c>
      <c r="L915" s="27">
        <v>0.98275862068965525</v>
      </c>
      <c r="M915" s="27">
        <v>0.96</v>
      </c>
      <c r="N915" s="31">
        <v>0.92582869855394878</v>
      </c>
      <c r="O915" s="31">
        <v>0.85998960539295921</v>
      </c>
      <c r="P915" s="32">
        <v>15224.03</v>
      </c>
      <c r="Q915" s="32">
        <v>26.476573913043481</v>
      </c>
      <c r="R915" s="32">
        <v>10701.210000000001</v>
      </c>
      <c r="S915" s="32">
        <v>18.610800000000001</v>
      </c>
      <c r="T915" s="33" t="s">
        <v>1191</v>
      </c>
      <c r="U915" s="34" t="s">
        <v>1192</v>
      </c>
    </row>
    <row r="916" spans="1:21">
      <c r="A916" s="35">
        <v>1.0299572039942939</v>
      </c>
      <c r="B916" s="35">
        <v>5.1246537396121887E-2</v>
      </c>
      <c r="C916" s="35">
        <v>1.662049861495845E-2</v>
      </c>
      <c r="D916" s="35">
        <v>0.94875346260387816</v>
      </c>
      <c r="E916" s="36">
        <v>0.73333333333333328</v>
      </c>
      <c r="F916" s="36">
        <v>75</v>
      </c>
      <c r="G916" s="36">
        <v>9.6266666666666669</v>
      </c>
      <c r="H916" s="37">
        <v>8.0291666666666668</v>
      </c>
      <c r="I916" s="20">
        <v>8.7624999999999993</v>
      </c>
      <c r="J916" s="38">
        <v>0.91631003328578231</v>
      </c>
      <c r="K916" s="20">
        <v>80</v>
      </c>
      <c r="L916" s="35">
        <v>0.9375</v>
      </c>
      <c r="M916" s="35">
        <v>0.94875346260387816</v>
      </c>
      <c r="N916" s="39">
        <v>0.81501779709240074</v>
      </c>
      <c r="O916" s="39">
        <v>0.8592498403012625</v>
      </c>
      <c r="P916" s="40">
        <v>14053.01</v>
      </c>
      <c r="Q916" s="40">
        <v>19.464002770083102</v>
      </c>
      <c r="R916" s="40">
        <v>9411.6999999999989</v>
      </c>
      <c r="S916" s="40">
        <v>13.035595567867034</v>
      </c>
      <c r="T916" s="41" t="s">
        <v>1193</v>
      </c>
      <c r="U916" s="42" t="s">
        <v>1194</v>
      </c>
    </row>
    <row r="917" spans="1:21">
      <c r="A917" s="27">
        <v>0.99378881987577639</v>
      </c>
      <c r="B917" s="27">
        <v>3.90625E-2</v>
      </c>
      <c r="C917" s="27">
        <v>7.8125E-3</v>
      </c>
      <c r="D917" s="27">
        <v>0.9609375</v>
      </c>
      <c r="E917" s="28">
        <v>0.13333333333333333</v>
      </c>
      <c r="F917" s="28">
        <v>75</v>
      </c>
      <c r="G917" s="28">
        <v>8.5333333333333332</v>
      </c>
      <c r="H917" s="29">
        <v>8.6322222222222234</v>
      </c>
      <c r="I917" s="19">
        <v>8.7655555555555562</v>
      </c>
      <c r="J917" s="30">
        <v>0.98478894663455452</v>
      </c>
      <c r="K917" s="19">
        <v>73.469387755102048</v>
      </c>
      <c r="L917" s="27">
        <v>1.0208333333333333</v>
      </c>
      <c r="M917" s="27">
        <v>0.9609375</v>
      </c>
      <c r="N917" s="31">
        <v>0.96603564149844712</v>
      </c>
      <c r="O917" s="31">
        <v>0.85975247715590875</v>
      </c>
      <c r="P917" s="32">
        <v>14764.26</v>
      </c>
      <c r="Q917" s="32">
        <v>23.069156249999999</v>
      </c>
      <c r="R917" s="32">
        <v>9239.4999999999982</v>
      </c>
      <c r="S917" s="32">
        <v>14.436718749999997</v>
      </c>
      <c r="T917" s="33" t="s">
        <v>1195</v>
      </c>
      <c r="U917" s="34" t="s">
        <v>1192</v>
      </c>
    </row>
    <row r="918" spans="1:21">
      <c r="A918" s="35">
        <v>0.81818181818181823</v>
      </c>
      <c r="B918" s="35">
        <v>5.8287795992714025E-2</v>
      </c>
      <c r="C918" s="35">
        <v>2.0036429872495445E-2</v>
      </c>
      <c r="D918" s="35">
        <v>0.94171220400728595</v>
      </c>
      <c r="E918" s="36">
        <v>0.71666666666666667</v>
      </c>
      <c r="F918" s="36">
        <v>52.173913043478258</v>
      </c>
      <c r="G918" s="36">
        <v>10.522500000000001</v>
      </c>
      <c r="H918" s="37">
        <v>11.212222222222222</v>
      </c>
      <c r="I918" s="20">
        <v>11.928888888888888</v>
      </c>
      <c r="J918" s="38">
        <v>0.93992175856929949</v>
      </c>
      <c r="K918" s="20">
        <v>56.25</v>
      </c>
      <c r="L918" s="35">
        <v>0.92753623188405787</v>
      </c>
      <c r="M918" s="35">
        <v>0.94171220400728595</v>
      </c>
      <c r="N918" s="39">
        <v>0.82099551615693822</v>
      </c>
      <c r="O918" s="39">
        <v>0.8585308315887531</v>
      </c>
      <c r="P918" s="40">
        <v>17487.080000000002</v>
      </c>
      <c r="Q918" s="40">
        <v>31.852604735883428</v>
      </c>
      <c r="R918" s="40">
        <v>9869.0099999999984</v>
      </c>
      <c r="S918" s="40">
        <v>17.976338797814204</v>
      </c>
      <c r="T918" s="41" t="s">
        <v>1193</v>
      </c>
      <c r="U918" s="42" t="s">
        <v>1194</v>
      </c>
    </row>
    <row r="919" spans="1:21">
      <c r="A919" s="27">
        <v>0.9371980676328503</v>
      </c>
      <c r="B919" s="27">
        <v>4.29553264604811E-2</v>
      </c>
      <c r="C919" s="27">
        <v>1.0309278350515464E-2</v>
      </c>
      <c r="D919" s="27">
        <v>0.95704467353951894</v>
      </c>
      <c r="E919" s="28">
        <v>0.31666666666666665</v>
      </c>
      <c r="F919" s="28">
        <v>69.230769230769226</v>
      </c>
      <c r="G919" s="28">
        <v>8.4066666666666663</v>
      </c>
      <c r="H919" s="29">
        <v>8.1358333333333341</v>
      </c>
      <c r="I919" s="19">
        <v>8.4525000000000006</v>
      </c>
      <c r="J919" s="30">
        <v>0.9625357389332545</v>
      </c>
      <c r="K919" s="19">
        <v>73.469387755102048</v>
      </c>
      <c r="L919" s="27">
        <v>0.94230769230769218</v>
      </c>
      <c r="M919" s="27">
        <v>0.95704467353951894</v>
      </c>
      <c r="N919" s="31">
        <v>0.86804414230456362</v>
      </c>
      <c r="O919" s="31">
        <v>0.858967288744937</v>
      </c>
      <c r="P919" s="32">
        <v>12543.79</v>
      </c>
      <c r="Q919" s="32">
        <v>21.552903780068728</v>
      </c>
      <c r="R919" s="32">
        <v>8039.9699999999975</v>
      </c>
      <c r="S919" s="32">
        <v>13.814381443298965</v>
      </c>
      <c r="T919" s="33" t="s">
        <v>1195</v>
      </c>
      <c r="U919" s="34" t="s">
        <v>1192</v>
      </c>
    </row>
    <row r="920" spans="1:21">
      <c r="A920" s="35">
        <v>1.1269633507853403</v>
      </c>
      <c r="B920" s="35">
        <v>2.9036004645760744E-2</v>
      </c>
      <c r="C920" s="35">
        <v>5.8072009291521487E-3</v>
      </c>
      <c r="D920" s="35">
        <v>0.97096399535423927</v>
      </c>
      <c r="E920" s="36">
        <v>0</v>
      </c>
      <c r="F920" s="36">
        <v>81.818181818181813</v>
      </c>
      <c r="G920" s="36">
        <v>10.523333333333333</v>
      </c>
      <c r="H920" s="37">
        <v>8.913333333333334</v>
      </c>
      <c r="I920" s="20">
        <v>8.913333333333334</v>
      </c>
      <c r="J920" s="38">
        <v>1</v>
      </c>
      <c r="K920" s="20">
        <v>85.714285714285708</v>
      </c>
      <c r="L920" s="35">
        <v>0.95454545454545459</v>
      </c>
      <c r="M920" s="35">
        <v>0.97096399535423927</v>
      </c>
      <c r="N920" s="39">
        <v>0.92682926829268297</v>
      </c>
      <c r="O920" s="39">
        <v>0.85886050223247068</v>
      </c>
      <c r="P920" s="40">
        <v>16512.43</v>
      </c>
      <c r="Q920" s="40">
        <v>19.178199767711963</v>
      </c>
      <c r="R920" s="40">
        <v>10022.619999999999</v>
      </c>
      <c r="S920" s="40">
        <v>11.640673635307781</v>
      </c>
      <c r="T920" s="41" t="s">
        <v>1191</v>
      </c>
      <c r="U920" s="42" t="s">
        <v>1192</v>
      </c>
    </row>
    <row r="921" spans="1:21">
      <c r="A921" s="27">
        <v>0.96202531645569622</v>
      </c>
      <c r="B921" s="27">
        <v>8.4928229665071769E-2</v>
      </c>
      <c r="C921" s="27">
        <v>1.6746411483253589E-2</v>
      </c>
      <c r="D921" s="27">
        <v>0.91507177033492826</v>
      </c>
      <c r="E921" s="28">
        <v>0.16666666666666666</v>
      </c>
      <c r="F921" s="28">
        <v>76.59574468085107</v>
      </c>
      <c r="G921" s="28">
        <v>10.914444444444445</v>
      </c>
      <c r="H921" s="29">
        <v>10.695833333333335</v>
      </c>
      <c r="I921" s="19">
        <v>10.862500000000001</v>
      </c>
      <c r="J921" s="30">
        <v>0.98465669351745311</v>
      </c>
      <c r="K921" s="19">
        <v>80</v>
      </c>
      <c r="L921" s="27">
        <v>0.95744680851063835</v>
      </c>
      <c r="M921" s="27">
        <v>0.91507177033492826</v>
      </c>
      <c r="N921" s="31">
        <v>0.86268977589174201</v>
      </c>
      <c r="O921" s="31">
        <v>0.85805135025556345</v>
      </c>
      <c r="P921" s="32">
        <v>17996.060000000001</v>
      </c>
      <c r="Q921" s="32">
        <v>21.526387559808615</v>
      </c>
      <c r="R921" s="32">
        <v>9038.5299999999988</v>
      </c>
      <c r="S921" s="32">
        <v>10.81163875598086</v>
      </c>
      <c r="T921" s="33" t="s">
        <v>1191</v>
      </c>
      <c r="U921" s="34" t="s">
        <v>1192</v>
      </c>
    </row>
    <row r="922" spans="1:21">
      <c r="A922" s="35">
        <v>1.066579634464752</v>
      </c>
      <c r="B922" s="35">
        <v>6.2423500611995107E-2</v>
      </c>
      <c r="C922" s="35">
        <v>2.0807833537331701E-2</v>
      </c>
      <c r="D922" s="35">
        <v>0.93757649938800491</v>
      </c>
      <c r="E922" s="36">
        <v>0.38333333333333336</v>
      </c>
      <c r="F922" s="36">
        <v>70.588235294117652</v>
      </c>
      <c r="G922" s="36">
        <v>11.574166666666667</v>
      </c>
      <c r="H922" s="37">
        <v>10.042777777777779</v>
      </c>
      <c r="I922" s="20">
        <v>10.426111111111112</v>
      </c>
      <c r="J922" s="38">
        <v>0.96323333510950082</v>
      </c>
      <c r="K922" s="20">
        <v>73.469387755102048</v>
      </c>
      <c r="L922" s="35">
        <v>0.96078431372549022</v>
      </c>
      <c r="M922" s="35">
        <v>0.93757649938800491</v>
      </c>
      <c r="N922" s="39">
        <v>0.86768905848753219</v>
      </c>
      <c r="O922" s="39">
        <v>0.85799546560934448</v>
      </c>
      <c r="P922" s="40">
        <v>18705.11</v>
      </c>
      <c r="Q922" s="40">
        <v>22.894871481028151</v>
      </c>
      <c r="R922" s="40">
        <v>11241.809999999998</v>
      </c>
      <c r="S922" s="40">
        <v>13.759865361077109</v>
      </c>
      <c r="T922" s="41" t="s">
        <v>1193</v>
      </c>
      <c r="U922" s="42" t="s">
        <v>1192</v>
      </c>
    </row>
    <row r="923" spans="1:21">
      <c r="A923" s="27">
        <v>0.97855227882037532</v>
      </c>
      <c r="B923" s="27">
        <v>4.3835616438356165E-2</v>
      </c>
      <c r="C923" s="27">
        <v>1.0958904109589041E-2</v>
      </c>
      <c r="D923" s="27">
        <v>0.95616438356164379</v>
      </c>
      <c r="E923" s="28">
        <v>0.36666666666666664</v>
      </c>
      <c r="F923" s="28">
        <v>83.720930232558146</v>
      </c>
      <c r="G923" s="28">
        <v>8.719444444444445</v>
      </c>
      <c r="H923" s="29">
        <v>8.336666666666666</v>
      </c>
      <c r="I923" s="19">
        <v>8.7033333333333331</v>
      </c>
      <c r="J923" s="30">
        <v>0.95787054768288005</v>
      </c>
      <c r="K923" s="19">
        <v>85.714285714285708</v>
      </c>
      <c r="L923" s="27">
        <v>0.97674418604651181</v>
      </c>
      <c r="M923" s="27">
        <v>0.95616438356164379</v>
      </c>
      <c r="N923" s="31">
        <v>0.8945821272975889</v>
      </c>
      <c r="O923" s="31">
        <v>0.8578772510620496</v>
      </c>
      <c r="P923" s="32">
        <v>13377.94</v>
      </c>
      <c r="Q923" s="32">
        <v>18.325945205479453</v>
      </c>
      <c r="R923" s="32">
        <v>8551.6400000000012</v>
      </c>
      <c r="S923" s="32">
        <v>11.714575342465755</v>
      </c>
      <c r="T923" s="33" t="s">
        <v>1191</v>
      </c>
      <c r="U923" s="34" t="s">
        <v>1192</v>
      </c>
    </row>
    <row r="924" spans="1:21">
      <c r="A924" s="35">
        <v>0.96784565916398713</v>
      </c>
      <c r="B924" s="35">
        <v>9.4684385382059796E-2</v>
      </c>
      <c r="C924" s="35">
        <v>2.9900332225913623E-2</v>
      </c>
      <c r="D924" s="35">
        <v>0.90531561461794019</v>
      </c>
      <c r="E924" s="36">
        <v>0.53333333333333333</v>
      </c>
      <c r="F924" s="36">
        <v>65.454545454545453</v>
      </c>
      <c r="G924" s="36">
        <v>9.1972222222222229</v>
      </c>
      <c r="H924" s="37">
        <v>7.9327777777777779</v>
      </c>
      <c r="I924" s="20">
        <v>8.4661111111111111</v>
      </c>
      <c r="J924" s="38">
        <v>0.93700374040291357</v>
      </c>
      <c r="K924" s="20">
        <v>73.469387755102048</v>
      </c>
      <c r="L924" s="35">
        <v>0.89090909090909076</v>
      </c>
      <c r="M924" s="35">
        <v>0.90531561461794019</v>
      </c>
      <c r="N924" s="39">
        <v>0.75574403163575365</v>
      </c>
      <c r="O924" s="39">
        <v>0.85742410444185768</v>
      </c>
      <c r="P924" s="40">
        <v>12929.68</v>
      </c>
      <c r="Q924" s="40">
        <v>21.477873754152824</v>
      </c>
      <c r="R924" s="40">
        <v>7541.23</v>
      </c>
      <c r="S924" s="40">
        <v>12.526960132890364</v>
      </c>
      <c r="T924" s="41" t="s">
        <v>1193</v>
      </c>
      <c r="U924" s="42" t="s">
        <v>1194</v>
      </c>
    </row>
    <row r="925" spans="1:21">
      <c r="A925" s="27">
        <v>0.96021947873799729</v>
      </c>
      <c r="B925" s="27">
        <v>5.2857142857142859E-2</v>
      </c>
      <c r="C925" s="27">
        <v>0.01</v>
      </c>
      <c r="D925" s="27">
        <v>0.94714285714285718</v>
      </c>
      <c r="E925" s="28">
        <v>0</v>
      </c>
      <c r="F925" s="28">
        <v>66.666666666666671</v>
      </c>
      <c r="G925" s="28">
        <v>10.5</v>
      </c>
      <c r="H925" s="29">
        <v>9.9224999999999994</v>
      </c>
      <c r="I925" s="19">
        <v>9.9224999999999994</v>
      </c>
      <c r="J925" s="30">
        <v>1</v>
      </c>
      <c r="K925" s="19">
        <v>73.469387755102048</v>
      </c>
      <c r="L925" s="27">
        <v>0.90740740740740744</v>
      </c>
      <c r="M925" s="27">
        <v>0.94714285714285718</v>
      </c>
      <c r="N925" s="31">
        <v>0.85944444444444446</v>
      </c>
      <c r="O925" s="31">
        <v>0.85869510535193394</v>
      </c>
      <c r="P925" s="32">
        <v>15539.67</v>
      </c>
      <c r="Q925" s="32">
        <v>22.199528571428573</v>
      </c>
      <c r="R925" s="32">
        <v>10314.51</v>
      </c>
      <c r="S925" s="32">
        <v>14.735014285714286</v>
      </c>
      <c r="T925" s="33" t="s">
        <v>1195</v>
      </c>
      <c r="U925" s="34" t="s">
        <v>1192</v>
      </c>
    </row>
    <row r="926" spans="1:21">
      <c r="A926" s="35">
        <v>1.0708180708180708</v>
      </c>
      <c r="B926" s="35">
        <v>4.2189281641961229E-2</v>
      </c>
      <c r="C926" s="35">
        <v>1.2542759407069556E-2</v>
      </c>
      <c r="D926" s="35">
        <v>0.95781071835803877</v>
      </c>
      <c r="E926" s="36">
        <v>0.26666666666666666</v>
      </c>
      <c r="F926" s="36">
        <v>81.818181818181813</v>
      </c>
      <c r="G926" s="36">
        <v>10.718888888888889</v>
      </c>
      <c r="H926" s="37">
        <v>9.2883333333333322</v>
      </c>
      <c r="I926" s="20">
        <v>9.5549999999999997</v>
      </c>
      <c r="J926" s="38">
        <v>0.97209140066282917</v>
      </c>
      <c r="K926" s="20">
        <v>85.714285714285708</v>
      </c>
      <c r="L926" s="35">
        <v>0.95454545454545459</v>
      </c>
      <c r="M926" s="35">
        <v>0.95781071835803877</v>
      </c>
      <c r="N926" s="39">
        <v>0.88875776447042121</v>
      </c>
      <c r="O926" s="39">
        <v>0.85868562004696536</v>
      </c>
      <c r="P926" s="40">
        <v>17185.939999999999</v>
      </c>
      <c r="Q926" s="40">
        <v>19.596282782212086</v>
      </c>
      <c r="R926" s="40">
        <v>10179.98</v>
      </c>
      <c r="S926" s="40">
        <v>11.607730900798176</v>
      </c>
      <c r="T926" s="41" t="s">
        <v>1191</v>
      </c>
      <c r="U926" s="42" t="s">
        <v>1192</v>
      </c>
    </row>
    <row r="927" spans="1:21">
      <c r="A927" s="27">
        <v>0.78829389788293902</v>
      </c>
      <c r="B927" s="27">
        <v>7.582938388625593E-2</v>
      </c>
      <c r="C927" s="27">
        <v>1.7377567140600316E-2</v>
      </c>
      <c r="D927" s="27">
        <v>0.92417061611374407</v>
      </c>
      <c r="E927" s="28">
        <v>0.6166666666666667</v>
      </c>
      <c r="F927" s="28">
        <v>76.59574468085107</v>
      </c>
      <c r="G927" s="28">
        <v>8.2641666666666662</v>
      </c>
      <c r="H927" s="29">
        <v>8.7516666666666669</v>
      </c>
      <c r="I927" s="19">
        <v>9.3683333333333341</v>
      </c>
      <c r="J927" s="30">
        <v>0.93417541362746837</v>
      </c>
      <c r="K927" s="19">
        <v>85.714285714285708</v>
      </c>
      <c r="L927" s="27">
        <v>0.89361702127659592</v>
      </c>
      <c r="M927" s="27">
        <v>0.92417061611374407</v>
      </c>
      <c r="N927" s="31">
        <v>0.77149305612674879</v>
      </c>
      <c r="O927" s="31">
        <v>0.85830007973384448</v>
      </c>
      <c r="P927" s="32">
        <v>11371.94</v>
      </c>
      <c r="Q927" s="32">
        <v>17.965150078988941</v>
      </c>
      <c r="R927" s="32">
        <v>6936.26</v>
      </c>
      <c r="S927" s="32">
        <v>10.957756714060032</v>
      </c>
      <c r="T927" s="33" t="s">
        <v>1195</v>
      </c>
      <c r="U927" s="34" t="s">
        <v>1194</v>
      </c>
    </row>
    <row r="928" spans="1:21">
      <c r="A928" s="35">
        <v>1.0058139534883721</v>
      </c>
      <c r="B928" s="35">
        <v>5.5876685934489405E-2</v>
      </c>
      <c r="C928" s="35">
        <v>1.1560693641618497E-2</v>
      </c>
      <c r="D928" s="35">
        <v>0.94412331406551064</v>
      </c>
      <c r="E928" s="36">
        <v>0.15</v>
      </c>
      <c r="F928" s="36">
        <v>57.142857142857146</v>
      </c>
      <c r="G928" s="36">
        <v>9.0824999999999996</v>
      </c>
      <c r="H928" s="37">
        <v>9.0233333333333334</v>
      </c>
      <c r="I928" s="20">
        <v>9.1733333333333338</v>
      </c>
      <c r="J928" s="38">
        <v>0.98364825581395343</v>
      </c>
      <c r="K928" s="20">
        <v>56.25</v>
      </c>
      <c r="L928" s="35">
        <v>1.0158730158730158</v>
      </c>
      <c r="M928" s="35">
        <v>0.94412331406551064</v>
      </c>
      <c r="N928" s="39">
        <v>0.94342628688642927</v>
      </c>
      <c r="O928" s="39">
        <v>0.8594274436767938</v>
      </c>
      <c r="P928" s="40">
        <v>16234.25</v>
      </c>
      <c r="Q928" s="40">
        <v>31.279865125240846</v>
      </c>
      <c r="R928" s="40">
        <v>8581.119999999999</v>
      </c>
      <c r="S928" s="40">
        <v>16.533949903660883</v>
      </c>
      <c r="T928" s="41" t="s">
        <v>1191</v>
      </c>
      <c r="U928" s="42" t="s">
        <v>1192</v>
      </c>
    </row>
    <row r="929" spans="1:21">
      <c r="A929" s="27">
        <v>0.9106217616580311</v>
      </c>
      <c r="B929" s="27">
        <v>6.1166429587482217E-2</v>
      </c>
      <c r="C929" s="27">
        <v>1.5647226173541962E-2</v>
      </c>
      <c r="D929" s="27">
        <v>0.9388335704125178</v>
      </c>
      <c r="E929" s="28">
        <v>0.6166666666666667</v>
      </c>
      <c r="F929" s="28">
        <v>70.588235294117652</v>
      </c>
      <c r="G929" s="28">
        <v>9.9591666666666665</v>
      </c>
      <c r="H929" s="29">
        <v>9.8911111111111101</v>
      </c>
      <c r="I929" s="19">
        <v>10.507777777777777</v>
      </c>
      <c r="J929" s="30">
        <v>0.94131331288992282</v>
      </c>
      <c r="K929" s="19">
        <v>73.469387755102048</v>
      </c>
      <c r="L929" s="27">
        <v>0.96078431372549022</v>
      </c>
      <c r="M929" s="27">
        <v>0.9388335704125178</v>
      </c>
      <c r="N929" s="31">
        <v>0.84908020357738834</v>
      </c>
      <c r="O929" s="31">
        <v>0.85832219573982482</v>
      </c>
      <c r="P929" s="32">
        <v>14644.9</v>
      </c>
      <c r="Q929" s="32">
        <v>20.832005689900427</v>
      </c>
      <c r="R929" s="32">
        <v>10538.019999999999</v>
      </c>
      <c r="S929" s="32">
        <v>14.990071123755332</v>
      </c>
      <c r="T929" s="33" t="s">
        <v>1193</v>
      </c>
      <c r="U929" s="34" t="s">
        <v>1194</v>
      </c>
    </row>
    <row r="930" spans="1:21">
      <c r="A930" s="35">
        <v>0.86536373507057551</v>
      </c>
      <c r="B930" s="35">
        <v>9.03387703889586E-2</v>
      </c>
      <c r="C930" s="35">
        <v>2.6348808030112924E-2</v>
      </c>
      <c r="D930" s="35">
        <v>0.90966122961104146</v>
      </c>
      <c r="E930" s="36">
        <v>0.56666666666666665</v>
      </c>
      <c r="F930" s="36">
        <v>81.818181818181813</v>
      </c>
      <c r="G930" s="36">
        <v>9.7411111111111115</v>
      </c>
      <c r="H930" s="37">
        <v>10.178333333333333</v>
      </c>
      <c r="I930" s="20">
        <v>10.744999999999999</v>
      </c>
      <c r="J930" s="38">
        <v>0.9472622925391655</v>
      </c>
      <c r="K930" s="20">
        <v>85.714285714285708</v>
      </c>
      <c r="L930" s="35">
        <v>0.95454545454545459</v>
      </c>
      <c r="M930" s="35">
        <v>0.90966122961104146</v>
      </c>
      <c r="N930" s="39">
        <v>0.82252015535010814</v>
      </c>
      <c r="O930" s="39">
        <v>0.85844542230199083</v>
      </c>
      <c r="P930" s="40">
        <v>15521.65</v>
      </c>
      <c r="Q930" s="40">
        <v>19.475094102885823</v>
      </c>
      <c r="R930" s="40">
        <v>7956.5300000000007</v>
      </c>
      <c r="S930" s="40">
        <v>9.9830991217064007</v>
      </c>
      <c r="T930" s="41" t="s">
        <v>1191</v>
      </c>
      <c r="U930" s="42" t="s">
        <v>1194</v>
      </c>
    </row>
    <row r="931" spans="1:21">
      <c r="A931" s="27">
        <v>0.91262135922330101</v>
      </c>
      <c r="B931" s="27">
        <v>4.1033434650455926E-2</v>
      </c>
      <c r="C931" s="27">
        <v>1.5197568389057751E-2</v>
      </c>
      <c r="D931" s="27">
        <v>0.95896656534954405</v>
      </c>
      <c r="E931" s="28">
        <v>0.48333333333333334</v>
      </c>
      <c r="F931" s="28">
        <v>85.714285714285708</v>
      </c>
      <c r="G931" s="28">
        <v>7.6766666666666667</v>
      </c>
      <c r="H931" s="29">
        <v>7.9283333333333337</v>
      </c>
      <c r="I931" s="19">
        <v>8.4116666666666671</v>
      </c>
      <c r="J931" s="30">
        <v>0.94254012284525457</v>
      </c>
      <c r="K931" s="19">
        <v>85.714285714285708</v>
      </c>
      <c r="L931" s="27">
        <v>1</v>
      </c>
      <c r="M931" s="27">
        <v>0.95896656534954405</v>
      </c>
      <c r="N931" s="31">
        <v>0.9038644643090511</v>
      </c>
      <c r="O931" s="31">
        <v>0.85893089888242158</v>
      </c>
      <c r="P931" s="32">
        <v>12476.92</v>
      </c>
      <c r="Q931" s="32">
        <v>18.961884498480245</v>
      </c>
      <c r="R931" s="32">
        <v>7710.3099999999995</v>
      </c>
      <c r="S931" s="32">
        <v>11.717796352583585</v>
      </c>
      <c r="T931" s="33" t="s">
        <v>1193</v>
      </c>
      <c r="U931" s="34" t="s">
        <v>1192</v>
      </c>
    </row>
    <row r="932" spans="1:21">
      <c r="A932" s="35">
        <v>0.89420289855072466</v>
      </c>
      <c r="B932" s="35">
        <v>4.2139384116693678E-2</v>
      </c>
      <c r="C932" s="35">
        <v>1.6207455429497569E-2</v>
      </c>
      <c r="D932" s="35">
        <v>0.95786061588330629</v>
      </c>
      <c r="E932" s="36">
        <v>0.8</v>
      </c>
      <c r="F932" s="36">
        <v>75</v>
      </c>
      <c r="G932" s="36">
        <v>8.2266666666666666</v>
      </c>
      <c r="H932" s="37">
        <v>8.5916666666666668</v>
      </c>
      <c r="I932" s="20">
        <v>9.3916666666666675</v>
      </c>
      <c r="J932" s="38">
        <v>0.91481810115350481</v>
      </c>
      <c r="K932" s="20">
        <v>73.469387755102048</v>
      </c>
      <c r="L932" s="35">
        <v>1.0208333333333333</v>
      </c>
      <c r="M932" s="35">
        <v>0.95786061588330629</v>
      </c>
      <c r="N932" s="39">
        <v>0.89452381791276148</v>
      </c>
      <c r="O932" s="39">
        <v>0.85831537058890617</v>
      </c>
      <c r="P932" s="40">
        <v>14139.14</v>
      </c>
      <c r="Q932" s="40">
        <v>22.915948136142624</v>
      </c>
      <c r="R932" s="40">
        <v>8932.23</v>
      </c>
      <c r="S932" s="40">
        <v>14.476871961102106</v>
      </c>
      <c r="T932" s="41" t="s">
        <v>1195</v>
      </c>
      <c r="U932" s="42" t="s">
        <v>1192</v>
      </c>
    </row>
    <row r="933" spans="1:21">
      <c r="A933" s="27">
        <v>0.85674931129476584</v>
      </c>
      <c r="B933" s="27">
        <v>6.7524115755627015E-2</v>
      </c>
      <c r="C933" s="27">
        <v>2.7331189710610933E-2</v>
      </c>
      <c r="D933" s="27">
        <v>0.932475884244373</v>
      </c>
      <c r="E933" s="28">
        <v>0.3</v>
      </c>
      <c r="F933" s="28">
        <v>70.588235294117652</v>
      </c>
      <c r="G933" s="28">
        <v>8.8116666666666674</v>
      </c>
      <c r="H933" s="29">
        <v>9.5816666666666652</v>
      </c>
      <c r="I933" s="19">
        <v>9.8816666666666659</v>
      </c>
      <c r="J933" s="30">
        <v>0.96964074886152796</v>
      </c>
      <c r="K933" s="19">
        <v>73.469387755102048</v>
      </c>
      <c r="L933" s="27">
        <v>0.96078431372549022</v>
      </c>
      <c r="M933" s="27">
        <v>0.932475884244373</v>
      </c>
      <c r="N933" s="31">
        <v>0.86870910039230276</v>
      </c>
      <c r="O933" s="31">
        <v>0.85781247548718598</v>
      </c>
      <c r="P933" s="32">
        <v>14078.25</v>
      </c>
      <c r="Q933" s="32">
        <v>22.633842443729904</v>
      </c>
      <c r="R933" s="32">
        <v>7319.34</v>
      </c>
      <c r="S933" s="32">
        <v>11.767427652733119</v>
      </c>
      <c r="T933" s="33" t="s">
        <v>1193</v>
      </c>
      <c r="U933" s="34" t="s">
        <v>1192</v>
      </c>
    </row>
    <row r="934" spans="1:21">
      <c r="A934" s="35">
        <v>0.91678832116788322</v>
      </c>
      <c r="B934" s="35">
        <v>4.6178343949044583E-2</v>
      </c>
      <c r="C934" s="35">
        <v>1.9108280254777069E-2</v>
      </c>
      <c r="D934" s="35">
        <v>0.95382165605095537</v>
      </c>
      <c r="E934" s="36">
        <v>0.4</v>
      </c>
      <c r="F934" s="36">
        <v>75</v>
      </c>
      <c r="G934" s="36">
        <v>8.3733333333333331</v>
      </c>
      <c r="H934" s="37">
        <v>8.9236111111111107</v>
      </c>
      <c r="I934" s="20">
        <v>9.3236111111111111</v>
      </c>
      <c r="J934" s="38">
        <v>0.95709816773424694</v>
      </c>
      <c r="K934" s="20">
        <v>73.469387755102048</v>
      </c>
      <c r="L934" s="35">
        <v>1.0208333333333333</v>
      </c>
      <c r="M934" s="35">
        <v>0.95382165605095537</v>
      </c>
      <c r="N934" s="39">
        <v>0.93191972933810641</v>
      </c>
      <c r="O934" s="39">
        <v>0.85765900189697297</v>
      </c>
      <c r="P934" s="40">
        <v>14082.15</v>
      </c>
      <c r="Q934" s="40">
        <v>22.423805732484077</v>
      </c>
      <c r="R934" s="40">
        <v>8390.7500000000018</v>
      </c>
      <c r="S934" s="40">
        <v>13.361066878980894</v>
      </c>
      <c r="T934" s="41" t="s">
        <v>1195</v>
      </c>
      <c r="U934" s="42" t="s">
        <v>1192</v>
      </c>
    </row>
    <row r="935" spans="1:21">
      <c r="A935" s="27">
        <v>0.91728525980911979</v>
      </c>
      <c r="B935" s="27">
        <v>0.13294797687861271</v>
      </c>
      <c r="C935" s="27">
        <v>2.8901734104046242E-2</v>
      </c>
      <c r="D935" s="27">
        <v>0.86705202312138729</v>
      </c>
      <c r="E935" s="28">
        <v>0.56666666666666665</v>
      </c>
      <c r="F935" s="28">
        <v>87.804878048780495</v>
      </c>
      <c r="G935" s="28">
        <v>9.8513888888888896</v>
      </c>
      <c r="H935" s="29">
        <v>10.435</v>
      </c>
      <c r="I935" s="19">
        <v>11.001666666666667</v>
      </c>
      <c r="J935" s="30">
        <v>0.94849265262838967</v>
      </c>
      <c r="K935" s="19">
        <v>85.714285714285708</v>
      </c>
      <c r="L935" s="27">
        <v>1.0243902439024393</v>
      </c>
      <c r="M935" s="27">
        <v>0.86705202312138729</v>
      </c>
      <c r="N935" s="31">
        <v>0.84245082638641711</v>
      </c>
      <c r="O935" s="31">
        <v>0.85659813436209964</v>
      </c>
      <c r="P935" s="32">
        <v>16010.21</v>
      </c>
      <c r="Q935" s="32">
        <v>18.508913294797686</v>
      </c>
      <c r="R935" s="32">
        <v>8384.86</v>
      </c>
      <c r="S935" s="32">
        <v>9.693479768786128</v>
      </c>
      <c r="T935" s="33" t="s">
        <v>1193</v>
      </c>
      <c r="U935" s="34" t="s">
        <v>1194</v>
      </c>
    </row>
    <row r="936" spans="1:21">
      <c r="A936" s="35">
        <v>0.9044943820224719</v>
      </c>
      <c r="B936" s="35">
        <v>5.5900621118012424E-2</v>
      </c>
      <c r="C936" s="35">
        <v>2.0703933747412008E-2</v>
      </c>
      <c r="D936" s="35">
        <v>0.94409937888198758</v>
      </c>
      <c r="E936" s="36">
        <v>0</v>
      </c>
      <c r="F936" s="36">
        <v>65.454545454545453</v>
      </c>
      <c r="G936" s="36">
        <v>7.3791666666666664</v>
      </c>
      <c r="H936" s="37">
        <v>8.4550000000000001</v>
      </c>
      <c r="I936" s="20">
        <v>8.4550000000000001</v>
      </c>
      <c r="J936" s="38">
        <v>1</v>
      </c>
      <c r="K936" s="20">
        <v>63.157894736842103</v>
      </c>
      <c r="L936" s="35">
        <v>1.0363636363636364</v>
      </c>
      <c r="M936" s="35">
        <v>0.94409937888198758</v>
      </c>
      <c r="N936" s="39">
        <v>0.97843026538678712</v>
      </c>
      <c r="O936" s="39">
        <v>0.8568031678110225</v>
      </c>
      <c r="P936" s="40">
        <v>13509.53</v>
      </c>
      <c r="Q936" s="40">
        <v>27.970041407867495</v>
      </c>
      <c r="R936" s="40">
        <v>8069.9999999999982</v>
      </c>
      <c r="S936" s="40">
        <v>16.708074534161486</v>
      </c>
      <c r="T936" s="41" t="s">
        <v>1191</v>
      </c>
      <c r="U936" s="42" t="s">
        <v>1192</v>
      </c>
    </row>
    <row r="937" spans="1:21">
      <c r="A937" s="27">
        <v>1.0365997638724911</v>
      </c>
      <c r="B937" s="27">
        <v>2.847380410022779E-2</v>
      </c>
      <c r="C937" s="27">
        <v>7.972665148063782E-3</v>
      </c>
      <c r="D937" s="27">
        <v>0.97152619589977218</v>
      </c>
      <c r="E937" s="28">
        <v>0.13333333333333333</v>
      </c>
      <c r="F937" s="28">
        <v>69.230769230769226</v>
      </c>
      <c r="G937" s="28">
        <v>12.682222222222222</v>
      </c>
      <c r="H937" s="29">
        <v>11.395277777777778</v>
      </c>
      <c r="I937" s="19">
        <v>11.528611111111111</v>
      </c>
      <c r="J937" s="30">
        <v>0.98843457099486787</v>
      </c>
      <c r="K937" s="19">
        <v>73.469387755102048</v>
      </c>
      <c r="L937" s="27">
        <v>0.94230769230769218</v>
      </c>
      <c r="M937" s="27">
        <v>0.97152619589977218</v>
      </c>
      <c r="N937" s="31">
        <v>0.90488872796286324</v>
      </c>
      <c r="O937" s="31">
        <v>0.85501453402314365</v>
      </c>
      <c r="P937" s="32">
        <v>18294.62</v>
      </c>
      <c r="Q937" s="32">
        <v>20.836697038724374</v>
      </c>
      <c r="R937" s="32">
        <v>13894.150000000001</v>
      </c>
      <c r="S937" s="32">
        <v>15.8247722095672</v>
      </c>
      <c r="T937" s="33" t="s">
        <v>1191</v>
      </c>
      <c r="U937" s="34" t="s">
        <v>1192</v>
      </c>
    </row>
    <row r="938" spans="1:21">
      <c r="A938" s="35">
        <v>0.97119999999999995</v>
      </c>
      <c r="B938" s="35">
        <v>6.7545304777594725E-2</v>
      </c>
      <c r="C938" s="35">
        <v>2.6359143327841845E-2</v>
      </c>
      <c r="D938" s="35">
        <v>0.93245469522240532</v>
      </c>
      <c r="E938" s="36">
        <v>0.58333333333333337</v>
      </c>
      <c r="F938" s="36">
        <v>54.545454545454547</v>
      </c>
      <c r="G938" s="36">
        <v>11.128333333333334</v>
      </c>
      <c r="H938" s="37">
        <v>10.527777777777777</v>
      </c>
      <c r="I938" s="20">
        <v>11.111111111111111</v>
      </c>
      <c r="J938" s="38">
        <v>0.9474999999999999</v>
      </c>
      <c r="K938" s="20">
        <v>56.25</v>
      </c>
      <c r="L938" s="35">
        <v>0.96969696969696972</v>
      </c>
      <c r="M938" s="35">
        <v>0.93245469522240532</v>
      </c>
      <c r="N938" s="39">
        <v>0.85672807148919172</v>
      </c>
      <c r="O938" s="39">
        <v>0.85427014306881943</v>
      </c>
      <c r="P938" s="40">
        <v>18076.7</v>
      </c>
      <c r="Q938" s="40">
        <v>29.78039538714992</v>
      </c>
      <c r="R938" s="40">
        <v>10484.43</v>
      </c>
      <c r="S938" s="40">
        <v>17.272537067545304</v>
      </c>
      <c r="T938" s="41" t="s">
        <v>1195</v>
      </c>
      <c r="U938" s="42" t="s">
        <v>1192</v>
      </c>
    </row>
    <row r="939" spans="1:21">
      <c r="A939" s="27">
        <v>0.82387190684133915</v>
      </c>
      <c r="B939" s="27">
        <v>0.12367491166077739</v>
      </c>
      <c r="C939" s="27">
        <v>2.6501766784452298E-2</v>
      </c>
      <c r="D939" s="27">
        <v>0.87632508833922262</v>
      </c>
      <c r="E939" s="28">
        <v>0.66666666666666663</v>
      </c>
      <c r="F939" s="28">
        <v>69.230769230769226</v>
      </c>
      <c r="G939" s="28">
        <v>8.1755555555555564</v>
      </c>
      <c r="H939" s="29">
        <v>8.6841666666666679</v>
      </c>
      <c r="I939" s="19">
        <v>9.350833333333334</v>
      </c>
      <c r="J939" s="30">
        <v>0.9287051064967472</v>
      </c>
      <c r="K939" s="19">
        <v>73.469387755102048</v>
      </c>
      <c r="L939" s="27">
        <v>0.94230769230769218</v>
      </c>
      <c r="M939" s="27">
        <v>0.87632508833922262</v>
      </c>
      <c r="N939" s="31">
        <v>0.76689483923270396</v>
      </c>
      <c r="O939" s="31">
        <v>0.85423290172911681</v>
      </c>
      <c r="P939" s="32">
        <v>12495.76</v>
      </c>
      <c r="Q939" s="32">
        <v>22.07731448763251</v>
      </c>
      <c r="R939" s="32">
        <v>5806.01</v>
      </c>
      <c r="S939" s="32">
        <v>10.257968197879858</v>
      </c>
      <c r="T939" s="33" t="s">
        <v>1193</v>
      </c>
      <c r="U939" s="34" t="s">
        <v>1194</v>
      </c>
    </row>
    <row r="940" spans="1:21">
      <c r="A940" s="35">
        <v>0.89505428226779249</v>
      </c>
      <c r="B940" s="35">
        <v>2.5606469002695417E-2</v>
      </c>
      <c r="C940" s="35">
        <v>5.3908355795148251E-3</v>
      </c>
      <c r="D940" s="35">
        <v>0.97439353099730464</v>
      </c>
      <c r="E940" s="36">
        <v>0.65</v>
      </c>
      <c r="F940" s="36">
        <v>75</v>
      </c>
      <c r="G940" s="36">
        <v>9.8933333333333326</v>
      </c>
      <c r="H940" s="37">
        <v>10.633611111111112</v>
      </c>
      <c r="I940" s="20">
        <v>11.283611111111112</v>
      </c>
      <c r="J940" s="38">
        <v>0.94239432805691636</v>
      </c>
      <c r="K940" s="20">
        <v>73.469387755102048</v>
      </c>
      <c r="L940" s="35">
        <v>1.0208333333333333</v>
      </c>
      <c r="M940" s="35">
        <v>0.97439353099730464</v>
      </c>
      <c r="N940" s="39">
        <v>0.93739341475944449</v>
      </c>
      <c r="O940" s="39">
        <v>0.85557656422906148</v>
      </c>
      <c r="P940" s="40">
        <v>16403.45</v>
      </c>
      <c r="Q940" s="40">
        <v>22.107075471698113</v>
      </c>
      <c r="R940" s="40">
        <v>11866.939999999999</v>
      </c>
      <c r="S940" s="40">
        <v>15.993180592991912</v>
      </c>
      <c r="T940" s="41" t="s">
        <v>1193</v>
      </c>
      <c r="U940" s="42" t="s">
        <v>1192</v>
      </c>
    </row>
    <row r="941" spans="1:21">
      <c r="A941" s="27">
        <v>0.93359893758300128</v>
      </c>
      <c r="B941" s="27">
        <v>3.8406827880512091E-2</v>
      </c>
      <c r="C941" s="27">
        <v>9.9573257467994308E-3</v>
      </c>
      <c r="D941" s="27">
        <v>0.96159317211948792</v>
      </c>
      <c r="E941" s="28">
        <v>0.38333333333333336</v>
      </c>
      <c r="F941" s="28">
        <v>80</v>
      </c>
      <c r="G941" s="28">
        <v>8.7874999999999996</v>
      </c>
      <c r="H941" s="29">
        <v>8.4016666666666673</v>
      </c>
      <c r="I941" s="19">
        <v>8.7850000000000001</v>
      </c>
      <c r="J941" s="30">
        <v>0.95636501612597236</v>
      </c>
      <c r="K941" s="19">
        <v>85.714285714285708</v>
      </c>
      <c r="L941" s="27">
        <v>0.93333333333333335</v>
      </c>
      <c r="M941" s="27">
        <v>0.96159317211948792</v>
      </c>
      <c r="N941" s="31">
        <v>0.85832513158996704</v>
      </c>
      <c r="O941" s="31">
        <v>0.85429817593952428</v>
      </c>
      <c r="P941" s="32">
        <v>12647.02</v>
      </c>
      <c r="Q941" s="32">
        <v>17.990071123755335</v>
      </c>
      <c r="R941" s="32">
        <v>8390.84</v>
      </c>
      <c r="S941" s="32">
        <v>11.935761024182076</v>
      </c>
      <c r="T941" s="33" t="s">
        <v>1191</v>
      </c>
      <c r="U941" s="34" t="s">
        <v>1192</v>
      </c>
    </row>
    <row r="942" spans="1:21">
      <c r="A942" s="35">
        <v>0.91107382550335569</v>
      </c>
      <c r="B942" s="35">
        <v>6.4456721915285453E-2</v>
      </c>
      <c r="C942" s="35">
        <v>2.2099447513812154E-2</v>
      </c>
      <c r="D942" s="35">
        <v>0.9355432780847146</v>
      </c>
      <c r="E942" s="36">
        <v>0</v>
      </c>
      <c r="F942" s="36">
        <v>53.731343283582092</v>
      </c>
      <c r="G942" s="36">
        <v>10.105833333333333</v>
      </c>
      <c r="H942" s="37">
        <v>10.595555555555556</v>
      </c>
      <c r="I942" s="20">
        <v>10.595555555555556</v>
      </c>
      <c r="J942" s="38">
        <v>1</v>
      </c>
      <c r="K942" s="20">
        <v>56.25</v>
      </c>
      <c r="L942" s="35">
        <v>0.95522388059701502</v>
      </c>
      <c r="M942" s="35">
        <v>0.9355432780847146</v>
      </c>
      <c r="N942" s="39">
        <v>0.89365328055853344</v>
      </c>
      <c r="O942" s="39">
        <v>0.85423425600856484</v>
      </c>
      <c r="P942" s="40">
        <v>17807.810000000001</v>
      </c>
      <c r="Q942" s="40">
        <v>32.795230202578274</v>
      </c>
      <c r="R942" s="40">
        <v>8213.489999999998</v>
      </c>
      <c r="S942" s="40">
        <v>15.126132596685078</v>
      </c>
      <c r="T942" s="41" t="s">
        <v>1191</v>
      </c>
      <c r="U942" s="42" t="s">
        <v>1192</v>
      </c>
    </row>
    <row r="943" spans="1:21">
      <c r="A943" s="27">
        <v>1.0165289256198347</v>
      </c>
      <c r="B943" s="27">
        <v>6.3414634146341464E-2</v>
      </c>
      <c r="C943" s="27">
        <v>1.7886178861788619E-2</v>
      </c>
      <c r="D943" s="27">
        <v>0.93658536585365859</v>
      </c>
      <c r="E943" s="28">
        <v>0</v>
      </c>
      <c r="F943" s="28">
        <v>62.068965517241381</v>
      </c>
      <c r="G943" s="28">
        <v>9.9083333333333332</v>
      </c>
      <c r="H943" s="29">
        <v>9.5791666666666675</v>
      </c>
      <c r="I943" s="19">
        <v>9.5791666666666675</v>
      </c>
      <c r="J943" s="30">
        <v>1</v>
      </c>
      <c r="K943" s="19">
        <v>63.157894736842103</v>
      </c>
      <c r="L943" s="27">
        <v>0.98275862068965525</v>
      </c>
      <c r="M943" s="27">
        <v>0.93658536585365859</v>
      </c>
      <c r="N943" s="31">
        <v>0.92043734230445762</v>
      </c>
      <c r="O943" s="31">
        <v>0.85359846529001682</v>
      </c>
      <c r="P943" s="32">
        <v>16633.59</v>
      </c>
      <c r="Q943" s="32">
        <v>27.046487804878048</v>
      </c>
      <c r="R943" s="32">
        <v>10110.900000000001</v>
      </c>
      <c r="S943" s="32">
        <v>16.44048780487805</v>
      </c>
      <c r="T943" s="33" t="s">
        <v>1191</v>
      </c>
      <c r="U943" s="34" t="s">
        <v>1192</v>
      </c>
    </row>
    <row r="944" spans="1:21">
      <c r="A944" s="35">
        <v>0.84836065573770492</v>
      </c>
      <c r="B944" s="35">
        <v>0.1461352657004831</v>
      </c>
      <c r="C944" s="35">
        <v>5.7971014492753624E-2</v>
      </c>
      <c r="D944" s="35">
        <v>0.85386473429951693</v>
      </c>
      <c r="E944" s="36">
        <v>1.1333333333333333</v>
      </c>
      <c r="F944" s="36">
        <v>81.818181818181813</v>
      </c>
      <c r="G944" s="36">
        <v>10.119999999999999</v>
      </c>
      <c r="H944" s="37">
        <v>10.253333333333334</v>
      </c>
      <c r="I944" s="20">
        <v>11.386666666666667</v>
      </c>
      <c r="J944" s="38">
        <v>0.90046838407494145</v>
      </c>
      <c r="K944" s="20">
        <v>85.714285714285708</v>
      </c>
      <c r="L944" s="35">
        <v>0.95454545454545459</v>
      </c>
      <c r="M944" s="35">
        <v>0.85386473429951693</v>
      </c>
      <c r="N944" s="39">
        <v>0.73392918853538958</v>
      </c>
      <c r="O944" s="39">
        <v>0.85250274599469811</v>
      </c>
      <c r="P944" s="40">
        <v>15727.12</v>
      </c>
      <c r="Q944" s="40">
        <v>18.994106280193236</v>
      </c>
      <c r="R944" s="40">
        <v>6598.1799999999985</v>
      </c>
      <c r="S944" s="40">
        <v>7.9688164251207709</v>
      </c>
      <c r="T944" s="41" t="s">
        <v>1193</v>
      </c>
      <c r="U944" s="42" t="s">
        <v>1194</v>
      </c>
    </row>
    <row r="945" spans="1:21">
      <c r="A945" s="27">
        <v>0.90097799511002441</v>
      </c>
      <c r="B945" s="27">
        <v>5.2917232021709636E-2</v>
      </c>
      <c r="C945" s="27">
        <v>2.0352781546811399E-2</v>
      </c>
      <c r="D945" s="27">
        <v>0.94708276797829039</v>
      </c>
      <c r="E945" s="28">
        <v>0.45</v>
      </c>
      <c r="F945" s="28">
        <v>80</v>
      </c>
      <c r="G945" s="28">
        <v>9.2125000000000004</v>
      </c>
      <c r="H945" s="29">
        <v>9.0933333333333337</v>
      </c>
      <c r="I945" s="19">
        <v>9.543333333333333</v>
      </c>
      <c r="J945" s="30">
        <v>0.95284666433810694</v>
      </c>
      <c r="K945" s="19">
        <v>85.714285714285708</v>
      </c>
      <c r="L945" s="27">
        <v>0.93333333333333335</v>
      </c>
      <c r="M945" s="27">
        <v>0.94708276797829039</v>
      </c>
      <c r="N945" s="31">
        <v>0.84226301256553426</v>
      </c>
      <c r="O945" s="31">
        <v>0.85447897195235334</v>
      </c>
      <c r="P945" s="32">
        <v>13635.57</v>
      </c>
      <c r="Q945" s="32">
        <v>18.501451831750337</v>
      </c>
      <c r="R945" s="32">
        <v>8541.5999999999985</v>
      </c>
      <c r="S945" s="32">
        <v>11.58968792401628</v>
      </c>
      <c r="T945" s="33" t="s">
        <v>1191</v>
      </c>
      <c r="U945" s="34" t="s">
        <v>1194</v>
      </c>
    </row>
    <row r="946" spans="1:21">
      <c r="A946" s="35">
        <v>0.95118733509234832</v>
      </c>
      <c r="B946" s="35">
        <v>0.13037447988904299</v>
      </c>
      <c r="C946" s="35">
        <v>3.0513176144244106E-2</v>
      </c>
      <c r="D946" s="35">
        <v>0.86962552011095695</v>
      </c>
      <c r="E946" s="36">
        <v>0.71666666666666667</v>
      </c>
      <c r="F946" s="36">
        <v>59.016393442622949</v>
      </c>
      <c r="G946" s="36">
        <v>12.216944444444444</v>
      </c>
      <c r="H946" s="37">
        <v>11.285</v>
      </c>
      <c r="I946" s="20">
        <v>12.001666666666667</v>
      </c>
      <c r="J946" s="38">
        <v>0.94028607137897513</v>
      </c>
      <c r="K946" s="20">
        <v>63.157894736842103</v>
      </c>
      <c r="L946" s="35">
        <v>0.93442622950819676</v>
      </c>
      <c r="M946" s="35">
        <v>0.86962552011095695</v>
      </c>
      <c r="N946" s="39">
        <v>0.76407730394973272</v>
      </c>
      <c r="O946" s="39">
        <v>0.85468602211145195</v>
      </c>
      <c r="P946" s="40">
        <v>18723.29</v>
      </c>
      <c r="Q946" s="40">
        <v>25.96850208044383</v>
      </c>
      <c r="R946" s="40">
        <v>9994.8299999999981</v>
      </c>
      <c r="S946" s="40">
        <v>13.862454923717056</v>
      </c>
      <c r="T946" s="41" t="s">
        <v>1193</v>
      </c>
      <c r="U946" s="42" t="s">
        <v>1194</v>
      </c>
    </row>
    <row r="947" spans="1:21">
      <c r="A947" s="27">
        <v>0.89976415094339623</v>
      </c>
      <c r="B947" s="27">
        <v>6.0288335517693317E-2</v>
      </c>
      <c r="C947" s="27">
        <v>1.834862385321101E-2</v>
      </c>
      <c r="D947" s="27">
        <v>0.9397116644823067</v>
      </c>
      <c r="E947" s="28">
        <v>0.23333333333333334</v>
      </c>
      <c r="F947" s="28">
        <v>70.588235294117652</v>
      </c>
      <c r="G947" s="28">
        <v>10.809166666666666</v>
      </c>
      <c r="H947" s="29">
        <v>11.308888888888889</v>
      </c>
      <c r="I947" s="19">
        <v>11.542222222222222</v>
      </c>
      <c r="J947" s="30">
        <v>0.97978436657681944</v>
      </c>
      <c r="K947" s="19">
        <v>73.469387755102048</v>
      </c>
      <c r="L947" s="27">
        <v>0.96078431372549022</v>
      </c>
      <c r="M947" s="27">
        <v>0.9397116644823067</v>
      </c>
      <c r="N947" s="31">
        <v>0.88460833528495353</v>
      </c>
      <c r="O947" s="31">
        <v>0.85624824139010236</v>
      </c>
      <c r="P947" s="32">
        <v>16690.18</v>
      </c>
      <c r="Q947" s="32">
        <v>21.874416775884665</v>
      </c>
      <c r="R947" s="32">
        <v>10315.09</v>
      </c>
      <c r="S947" s="32">
        <v>13.519121887287024</v>
      </c>
      <c r="T947" s="33" t="s">
        <v>1191</v>
      </c>
      <c r="U947" s="34" t="s">
        <v>1192</v>
      </c>
    </row>
    <row r="948" spans="1:21">
      <c r="A948" s="35">
        <v>1.0553846153846154</v>
      </c>
      <c r="B948" s="35">
        <v>5.5393586005830907E-2</v>
      </c>
      <c r="C948" s="35">
        <v>1.6034985422740525E-2</v>
      </c>
      <c r="D948" s="35">
        <v>0.94460641399416911</v>
      </c>
      <c r="E948" s="36">
        <v>0.38333333333333336</v>
      </c>
      <c r="F948" s="36">
        <v>59.016393442622949</v>
      </c>
      <c r="G948" s="36">
        <v>11.623888888888889</v>
      </c>
      <c r="H948" s="37">
        <v>9.9083333333333332</v>
      </c>
      <c r="I948" s="20">
        <v>10.291666666666666</v>
      </c>
      <c r="J948" s="38">
        <v>0.96275303643724697</v>
      </c>
      <c r="K948" s="20">
        <v>63.157894736842103</v>
      </c>
      <c r="L948" s="35">
        <v>0.93442622950819676</v>
      </c>
      <c r="M948" s="35">
        <v>0.94460641399416911</v>
      </c>
      <c r="N948" s="39">
        <v>0.84978841833977337</v>
      </c>
      <c r="O948" s="39">
        <v>0.85575069588317509</v>
      </c>
      <c r="P948" s="40">
        <v>19905.18</v>
      </c>
      <c r="Q948" s="40">
        <v>29.016297376093295</v>
      </c>
      <c r="R948" s="40">
        <v>9278.5299999999988</v>
      </c>
      <c r="S948" s="40">
        <v>13.525553935860056</v>
      </c>
      <c r="T948" s="41" t="s">
        <v>1191</v>
      </c>
      <c r="U948" s="42" t="s">
        <v>1194</v>
      </c>
    </row>
    <row r="949" spans="1:21">
      <c r="A949" s="27">
        <v>1.1747430249632893</v>
      </c>
      <c r="B949" s="27">
        <v>3.7499999999999999E-2</v>
      </c>
      <c r="C949" s="27">
        <v>1.4999999999999999E-2</v>
      </c>
      <c r="D949" s="27">
        <v>0.96250000000000002</v>
      </c>
      <c r="E949" s="28">
        <v>0</v>
      </c>
      <c r="F949" s="28">
        <v>59.016393442622949</v>
      </c>
      <c r="G949" s="28">
        <v>13.555555555555555</v>
      </c>
      <c r="H949" s="29">
        <v>10.782500000000001</v>
      </c>
      <c r="I949" s="19">
        <v>10.782500000000001</v>
      </c>
      <c r="J949" s="30">
        <v>1</v>
      </c>
      <c r="K949" s="19">
        <v>63.157894736842103</v>
      </c>
      <c r="L949" s="27">
        <v>0.93442622950819676</v>
      </c>
      <c r="M949" s="27">
        <v>0.96250000000000002</v>
      </c>
      <c r="N949" s="31">
        <v>0.89938524590163937</v>
      </c>
      <c r="O949" s="31">
        <v>0.85585716512502152</v>
      </c>
      <c r="P949" s="32">
        <v>22704.92</v>
      </c>
      <c r="Q949" s="32">
        <v>28.381149999999998</v>
      </c>
      <c r="R949" s="32">
        <v>13411.130000000005</v>
      </c>
      <c r="S949" s="32">
        <v>16.763912500000007</v>
      </c>
      <c r="T949" s="33" t="s">
        <v>1191</v>
      </c>
      <c r="U949" s="34" t="s">
        <v>1192</v>
      </c>
    </row>
    <row r="950" spans="1:21">
      <c r="A950" s="35">
        <v>0.95096582466567603</v>
      </c>
      <c r="B950" s="35">
        <v>6.4062499999999994E-2</v>
      </c>
      <c r="C950" s="35">
        <v>1.5625E-2</v>
      </c>
      <c r="D950" s="35">
        <v>0.93593749999999998</v>
      </c>
      <c r="E950" s="36">
        <v>0.21666666666666667</v>
      </c>
      <c r="F950" s="36">
        <v>57.142857142857146</v>
      </c>
      <c r="G950" s="36">
        <v>11.2</v>
      </c>
      <c r="H950" s="37">
        <v>11.747777777777777</v>
      </c>
      <c r="I950" s="20">
        <v>11.964444444444444</v>
      </c>
      <c r="J950" s="38">
        <v>0.9818907875185735</v>
      </c>
      <c r="K950" s="20">
        <v>56.25</v>
      </c>
      <c r="L950" s="35">
        <v>1.0158730158730158</v>
      </c>
      <c r="M950" s="35">
        <v>0.93593749999999998</v>
      </c>
      <c r="N950" s="39">
        <v>0.9335755265454373</v>
      </c>
      <c r="O950" s="39">
        <v>0.85506574547453751</v>
      </c>
      <c r="P950" s="40">
        <v>20227.48</v>
      </c>
      <c r="Q950" s="40">
        <v>31.605437500000001</v>
      </c>
      <c r="R950" s="40">
        <v>11121.369999999999</v>
      </c>
      <c r="S950" s="40">
        <v>17.377140624999999</v>
      </c>
      <c r="T950" s="41" t="s">
        <v>1191</v>
      </c>
      <c r="U950" s="42" t="s">
        <v>1192</v>
      </c>
    </row>
    <row r="951" spans="1:21">
      <c r="A951" s="27">
        <v>0.91929824561403506</v>
      </c>
      <c r="B951" s="27">
        <v>6.9974554707379136E-2</v>
      </c>
      <c r="C951" s="27">
        <v>1.3994910941475827E-2</v>
      </c>
      <c r="D951" s="27">
        <v>0.93002544529262088</v>
      </c>
      <c r="E951" s="28">
        <v>0.55000000000000004</v>
      </c>
      <c r="F951" s="28">
        <v>66.666666666666671</v>
      </c>
      <c r="G951" s="28">
        <v>11.79</v>
      </c>
      <c r="H951" s="29">
        <v>11.087499999999999</v>
      </c>
      <c r="I951" s="19">
        <v>11.637499999999999</v>
      </c>
      <c r="J951" s="30">
        <v>0.95273899033297527</v>
      </c>
      <c r="K951" s="19">
        <v>73.469387755102048</v>
      </c>
      <c r="L951" s="27">
        <v>0.90740740740740744</v>
      </c>
      <c r="M951" s="27">
        <v>0.93002544529262088</v>
      </c>
      <c r="N951" s="31">
        <v>0.80402784597909815</v>
      </c>
      <c r="O951" s="31">
        <v>0.85361186063989136</v>
      </c>
      <c r="P951" s="32">
        <v>18119.52</v>
      </c>
      <c r="Q951" s="32">
        <v>23.052824427480918</v>
      </c>
      <c r="R951" s="32">
        <v>9392.25</v>
      </c>
      <c r="S951" s="32">
        <v>11.949427480916031</v>
      </c>
      <c r="T951" s="33" t="s">
        <v>1193</v>
      </c>
      <c r="U951" s="34" t="s">
        <v>1194</v>
      </c>
    </row>
    <row r="952" spans="1:21">
      <c r="A952" s="35">
        <v>0.90540540540540537</v>
      </c>
      <c r="B952" s="35">
        <v>5.9701492537313432E-2</v>
      </c>
      <c r="C952" s="35">
        <v>1.4925373134328358E-2</v>
      </c>
      <c r="D952" s="35">
        <v>0.94029850746268662</v>
      </c>
      <c r="E952" s="36">
        <v>0</v>
      </c>
      <c r="F952" s="36">
        <v>72</v>
      </c>
      <c r="G952" s="36">
        <v>11.166666666666666</v>
      </c>
      <c r="H952" s="37">
        <v>12.086666666666666</v>
      </c>
      <c r="I952" s="20">
        <v>12.086666666666666</v>
      </c>
      <c r="J952" s="38">
        <v>1</v>
      </c>
      <c r="K952" s="20">
        <v>73.469387755102048</v>
      </c>
      <c r="L952" s="35">
        <v>0.97999999999999987</v>
      </c>
      <c r="M952" s="35">
        <v>0.94029850746268662</v>
      </c>
      <c r="N952" s="39">
        <v>0.92149253731343272</v>
      </c>
      <c r="O952" s="39">
        <v>0.85454740808632146</v>
      </c>
      <c r="P952" s="40">
        <v>16848.89</v>
      </c>
      <c r="Q952" s="40">
        <v>20.956330845771145</v>
      </c>
      <c r="R952" s="40">
        <v>12547.490000000002</v>
      </c>
      <c r="S952" s="40">
        <v>15.606330845771147</v>
      </c>
      <c r="T952" s="41" t="s">
        <v>1191</v>
      </c>
      <c r="U952" s="42" t="s">
        <v>1192</v>
      </c>
    </row>
    <row r="953" spans="1:21">
      <c r="A953" s="27">
        <v>0.87323943661971826</v>
      </c>
      <c r="B953" s="27">
        <v>7.4780058651026396E-2</v>
      </c>
      <c r="C953" s="27">
        <v>2.932551319648094E-2</v>
      </c>
      <c r="D953" s="27">
        <v>0.92521994134897356</v>
      </c>
      <c r="E953" s="28">
        <v>0.36666666666666664</v>
      </c>
      <c r="F953" s="28">
        <v>76.59574468085107</v>
      </c>
      <c r="G953" s="28">
        <v>8.9038888888888881</v>
      </c>
      <c r="H953" s="29">
        <v>9.3958333333333321</v>
      </c>
      <c r="I953" s="19">
        <v>9.7624999999999993</v>
      </c>
      <c r="J953" s="30">
        <v>0.96244131455399051</v>
      </c>
      <c r="K953" s="19">
        <v>80</v>
      </c>
      <c r="L953" s="27">
        <v>0.95744680851063835</v>
      </c>
      <c r="M953" s="27">
        <v>0.92521994134897356</v>
      </c>
      <c r="N953" s="31">
        <v>0.85257756057779244</v>
      </c>
      <c r="O953" s="31">
        <v>0.85326000175503069</v>
      </c>
      <c r="P953" s="32">
        <v>13231.79</v>
      </c>
      <c r="Q953" s="32">
        <v>19.401451612903227</v>
      </c>
      <c r="R953" s="32">
        <v>9480.6699999999983</v>
      </c>
      <c r="S953" s="32">
        <v>13.901275659824044</v>
      </c>
      <c r="T953" s="33" t="s">
        <v>1195</v>
      </c>
      <c r="U953" s="34" t="s">
        <v>1192</v>
      </c>
    </row>
    <row r="954" spans="1:21">
      <c r="A954" s="35">
        <v>0.79610389610389609</v>
      </c>
      <c r="B954" s="35">
        <v>4.5676998368678633E-2</v>
      </c>
      <c r="C954" s="35">
        <v>1.3050570962479609E-2</v>
      </c>
      <c r="D954" s="35">
        <v>0.95432300163132133</v>
      </c>
      <c r="E954" s="36">
        <v>0.36666666666666664</v>
      </c>
      <c r="F954" s="36">
        <v>69.230769230769226</v>
      </c>
      <c r="G954" s="36">
        <v>8.8544444444444448</v>
      </c>
      <c r="H954" s="37">
        <v>10.113888888888889</v>
      </c>
      <c r="I954" s="20">
        <v>10.480555555555556</v>
      </c>
      <c r="J954" s="38">
        <v>0.96501457725947515</v>
      </c>
      <c r="K954" s="20">
        <v>73.469387755102048</v>
      </c>
      <c r="L954" s="35">
        <v>0.94230769230769218</v>
      </c>
      <c r="M954" s="35">
        <v>0.95432300163132133</v>
      </c>
      <c r="N954" s="39">
        <v>0.86780470752738259</v>
      </c>
      <c r="O954" s="39">
        <v>0.85327338295458444</v>
      </c>
      <c r="P954" s="40">
        <v>13453.25</v>
      </c>
      <c r="Q954" s="40">
        <v>21.946574225122347</v>
      </c>
      <c r="R954" s="40">
        <v>8387.7000000000007</v>
      </c>
      <c r="S954" s="40">
        <v>13.683034257748778</v>
      </c>
      <c r="T954" s="41" t="s">
        <v>1191</v>
      </c>
      <c r="U954" s="42" t="s">
        <v>1192</v>
      </c>
    </row>
    <row r="955" spans="1:21">
      <c r="A955" s="27">
        <v>1.0185430463576159</v>
      </c>
      <c r="B955" s="27">
        <v>0.10273081924577374</v>
      </c>
      <c r="C955" s="27">
        <v>3.5110533159947985E-2</v>
      </c>
      <c r="D955" s="27">
        <v>0.89726918075422624</v>
      </c>
      <c r="E955" s="28">
        <v>0.73333333333333328</v>
      </c>
      <c r="F955" s="28">
        <v>78.260869565217391</v>
      </c>
      <c r="G955" s="28">
        <v>9.8261111111111106</v>
      </c>
      <c r="H955" s="29">
        <v>8.7041666666666675</v>
      </c>
      <c r="I955" s="19">
        <v>9.4375</v>
      </c>
      <c r="J955" s="30">
        <v>0.92229580573951442</v>
      </c>
      <c r="K955" s="19">
        <v>80</v>
      </c>
      <c r="L955" s="27">
        <v>0.97826086956521741</v>
      </c>
      <c r="M955" s="27">
        <v>0.89726918075422624</v>
      </c>
      <c r="N955" s="31">
        <v>0.80955743676745406</v>
      </c>
      <c r="O955" s="31">
        <v>0.85298275646312849</v>
      </c>
      <c r="P955" s="32">
        <v>15247.62</v>
      </c>
      <c r="Q955" s="32">
        <v>19.827854356306894</v>
      </c>
      <c r="R955" s="32">
        <v>9416.1</v>
      </c>
      <c r="S955" s="32">
        <v>12.244603381014304</v>
      </c>
      <c r="T955" s="33" t="s">
        <v>1193</v>
      </c>
      <c r="U955" s="34" t="s">
        <v>1194</v>
      </c>
    </row>
    <row r="956" spans="1:21">
      <c r="A956" s="35">
        <v>0.95838287752675388</v>
      </c>
      <c r="B956" s="35">
        <v>8.8089330024813894E-2</v>
      </c>
      <c r="C956" s="35">
        <v>1.8610421836228287E-2</v>
      </c>
      <c r="D956" s="35">
        <v>0.91191066997518611</v>
      </c>
      <c r="E956" s="36">
        <v>0.73333333333333328</v>
      </c>
      <c r="F956" s="36">
        <v>69.230769230769226</v>
      </c>
      <c r="G956" s="36">
        <v>11.642222222222221</v>
      </c>
      <c r="H956" s="37">
        <v>10.713611111111112</v>
      </c>
      <c r="I956" s="20">
        <v>11.446944444444444</v>
      </c>
      <c r="J956" s="38">
        <v>0.93593632458928877</v>
      </c>
      <c r="K956" s="20">
        <v>73.469387755102048</v>
      </c>
      <c r="L956" s="35">
        <v>0.94230769230769218</v>
      </c>
      <c r="M956" s="35">
        <v>0.91191066997518611</v>
      </c>
      <c r="N956" s="39">
        <v>0.80425049460973541</v>
      </c>
      <c r="O956" s="39">
        <v>0.85386898747732587</v>
      </c>
      <c r="P956" s="40">
        <v>17827.259999999998</v>
      </c>
      <c r="Q956" s="40">
        <v>22.118188585607939</v>
      </c>
      <c r="R956" s="40">
        <v>10081.050000000003</v>
      </c>
      <c r="S956" s="40">
        <v>12.507506203473948</v>
      </c>
      <c r="T956" s="41" t="s">
        <v>1193</v>
      </c>
      <c r="U956" s="42" t="s">
        <v>1194</v>
      </c>
    </row>
    <row r="957" spans="1:21">
      <c r="A957" s="27">
        <v>1.0298295454545454</v>
      </c>
      <c r="B957" s="27">
        <v>3.0344827586206897E-2</v>
      </c>
      <c r="C957" s="27">
        <v>6.8965517241379309E-3</v>
      </c>
      <c r="D957" s="27">
        <v>0.96965517241379307</v>
      </c>
      <c r="E957" s="28">
        <v>8.3333333333333329E-2</v>
      </c>
      <c r="F957" s="28">
        <v>70.588235294117652</v>
      </c>
      <c r="G957" s="28">
        <v>10.270833333333334</v>
      </c>
      <c r="H957" s="29">
        <v>9.4988888888888887</v>
      </c>
      <c r="I957" s="19">
        <v>9.5822222222222226</v>
      </c>
      <c r="J957" s="30">
        <v>0.99130333951762517</v>
      </c>
      <c r="K957" s="19">
        <v>73.469387755102048</v>
      </c>
      <c r="L957" s="27">
        <v>0.96078431372549022</v>
      </c>
      <c r="M957" s="27">
        <v>0.96965517241379307</v>
      </c>
      <c r="N957" s="31">
        <v>0.92352741410043637</v>
      </c>
      <c r="O957" s="31">
        <v>0.85490270607873409</v>
      </c>
      <c r="P957" s="32">
        <v>15105.11</v>
      </c>
      <c r="Q957" s="32">
        <v>20.83463448275862</v>
      </c>
      <c r="R957" s="32">
        <v>11133.48</v>
      </c>
      <c r="S957" s="32">
        <v>15.356524137931034</v>
      </c>
      <c r="T957" s="33" t="s">
        <v>1191</v>
      </c>
      <c r="U957" s="34" t="s">
        <v>1192</v>
      </c>
    </row>
    <row r="958" spans="1:21">
      <c r="A958" s="35">
        <v>0.84681769147788566</v>
      </c>
      <c r="B958" s="35">
        <v>9.171974522292993E-2</v>
      </c>
      <c r="C958" s="35">
        <v>2.4203821656050957E-2</v>
      </c>
      <c r="D958" s="35">
        <v>0.90828025477707008</v>
      </c>
      <c r="E958" s="36">
        <v>0.35</v>
      </c>
      <c r="F958" s="36">
        <v>78.260869565217391</v>
      </c>
      <c r="G958" s="36">
        <v>10.030555555555555</v>
      </c>
      <c r="H958" s="37">
        <v>10.465</v>
      </c>
      <c r="I958" s="20">
        <v>10.815</v>
      </c>
      <c r="J958" s="38">
        <v>0.96763754045307449</v>
      </c>
      <c r="K958" s="20">
        <v>85.714285714285708</v>
      </c>
      <c r="L958" s="35">
        <v>0.91304347826086962</v>
      </c>
      <c r="M958" s="35">
        <v>0.90828025477707008</v>
      </c>
      <c r="N958" s="39">
        <v>0.80246119596809107</v>
      </c>
      <c r="O958" s="39">
        <v>0.85344260590805954</v>
      </c>
      <c r="P958" s="40">
        <v>14916.37</v>
      </c>
      <c r="Q958" s="40">
        <v>19.001745222929937</v>
      </c>
      <c r="R958" s="40">
        <v>7471.3700000000008</v>
      </c>
      <c r="S958" s="40">
        <v>9.5176687898089174</v>
      </c>
      <c r="T958" s="41" t="s">
        <v>1195</v>
      </c>
      <c r="U958" s="42" t="s">
        <v>1194</v>
      </c>
    </row>
    <row r="959" spans="1:21">
      <c r="A959" s="27">
        <v>1.0032188841201717</v>
      </c>
      <c r="B959" s="27">
        <v>3.7433155080213901E-2</v>
      </c>
      <c r="C959" s="27">
        <v>1.3903743315508022E-2</v>
      </c>
      <c r="D959" s="27">
        <v>0.96256684491978606</v>
      </c>
      <c r="E959" s="28">
        <v>0.33333333333333331</v>
      </c>
      <c r="F959" s="28">
        <v>80</v>
      </c>
      <c r="G959" s="28">
        <v>11.6875</v>
      </c>
      <c r="H959" s="29">
        <v>10.54</v>
      </c>
      <c r="I959" s="19">
        <v>10.873333333333333</v>
      </c>
      <c r="J959" s="30">
        <v>0.96934396076026974</v>
      </c>
      <c r="K959" s="19">
        <v>85.714285714285708</v>
      </c>
      <c r="L959" s="27">
        <v>0.93333333333333335</v>
      </c>
      <c r="M959" s="27">
        <v>0.96256684491978606</v>
      </c>
      <c r="N959" s="31">
        <v>0.87085446742099104</v>
      </c>
      <c r="O959" s="31">
        <v>0.85455089742849366</v>
      </c>
      <c r="P959" s="32">
        <v>18291.45</v>
      </c>
      <c r="Q959" s="32">
        <v>19.563048128342245</v>
      </c>
      <c r="R959" s="32">
        <v>9713.0099999999984</v>
      </c>
      <c r="S959" s="32">
        <v>10.388245989304812</v>
      </c>
      <c r="T959" s="33" t="s">
        <v>1191</v>
      </c>
      <c r="U959" s="34" t="s">
        <v>1192</v>
      </c>
    </row>
    <row r="960" spans="1:21">
      <c r="A960" s="35">
        <v>0.89490445859872614</v>
      </c>
      <c r="B960" s="35">
        <v>4.9822064056939501E-2</v>
      </c>
      <c r="C960" s="35">
        <v>8.8967971530249119E-3</v>
      </c>
      <c r="D960" s="35">
        <v>0.95017793594306055</v>
      </c>
      <c r="E960" s="36">
        <v>0.6</v>
      </c>
      <c r="F960" s="36">
        <v>70.588235294117652</v>
      </c>
      <c r="G960" s="36">
        <v>7.9616666666666669</v>
      </c>
      <c r="H960" s="37">
        <v>7.9477777777777785</v>
      </c>
      <c r="I960" s="20">
        <v>8.5477777777777781</v>
      </c>
      <c r="J960" s="38">
        <v>0.92980631743143116</v>
      </c>
      <c r="K960" s="20">
        <v>73.469387755102048</v>
      </c>
      <c r="L960" s="35">
        <v>0.96078431372549022</v>
      </c>
      <c r="M960" s="35">
        <v>0.95017793594306055</v>
      </c>
      <c r="N960" s="39">
        <v>0.84883511624837171</v>
      </c>
      <c r="O960" s="39">
        <v>0.85418859587310481</v>
      </c>
      <c r="P960" s="40">
        <v>12895.67</v>
      </c>
      <c r="Q960" s="40">
        <v>22.946032028469752</v>
      </c>
      <c r="R960" s="40">
        <v>7269.0399999999991</v>
      </c>
      <c r="S960" s="40">
        <v>12.934234875444838</v>
      </c>
      <c r="T960" s="41" t="s">
        <v>1195</v>
      </c>
      <c r="U960" s="42" t="s">
        <v>1194</v>
      </c>
    </row>
    <row r="961" spans="1:21">
      <c r="A961" s="27">
        <v>0.71745562130177509</v>
      </c>
      <c r="B961" s="27">
        <v>9.8969072164948449E-2</v>
      </c>
      <c r="C961" s="27">
        <v>3.2989690721649485E-2</v>
      </c>
      <c r="D961" s="27">
        <v>0.90103092783505156</v>
      </c>
      <c r="E961" s="28">
        <v>0.85</v>
      </c>
      <c r="F961" s="28">
        <v>73.469387755102048</v>
      </c>
      <c r="G961" s="28">
        <v>6.6013888888888888</v>
      </c>
      <c r="H961" s="29">
        <v>8.3511111111111109</v>
      </c>
      <c r="I961" s="19">
        <v>9.2011111111111106</v>
      </c>
      <c r="J961" s="30">
        <v>0.90761985267479772</v>
      </c>
      <c r="K961" s="19">
        <v>73.469387755102048</v>
      </c>
      <c r="L961" s="27">
        <v>1</v>
      </c>
      <c r="M961" s="27">
        <v>0.90103092783505156</v>
      </c>
      <c r="N961" s="31">
        <v>0.81779355797708575</v>
      </c>
      <c r="O961" s="31">
        <v>0.85431026586457603</v>
      </c>
      <c r="P961" s="32">
        <v>10848.43</v>
      </c>
      <c r="Q961" s="32">
        <v>22.367896907216494</v>
      </c>
      <c r="R961" s="32">
        <v>6107.0999999999985</v>
      </c>
      <c r="S961" s="32">
        <v>12.591958762886595</v>
      </c>
      <c r="T961" s="33" t="s">
        <v>1195</v>
      </c>
      <c r="U961" s="34" t="s">
        <v>1194</v>
      </c>
    </row>
    <row r="962" spans="1:21">
      <c r="A962" s="35">
        <v>0.95006934812760058</v>
      </c>
      <c r="B962" s="35">
        <v>0.12408759124087591</v>
      </c>
      <c r="C962" s="35">
        <v>3.3576642335766425E-2</v>
      </c>
      <c r="D962" s="35">
        <v>0.87591240875912413</v>
      </c>
      <c r="E962" s="36">
        <v>0.56666666666666665</v>
      </c>
      <c r="F962" s="36">
        <v>76.59574468085107</v>
      </c>
      <c r="G962" s="36">
        <v>8.9430555555555564</v>
      </c>
      <c r="H962" s="37">
        <v>7.8450000000000006</v>
      </c>
      <c r="I962" s="20">
        <v>8.4116666666666671</v>
      </c>
      <c r="J962" s="38">
        <v>0.93263324747374676</v>
      </c>
      <c r="K962" s="20">
        <v>85.714285714285708</v>
      </c>
      <c r="L962" s="35">
        <v>0.89361702127659592</v>
      </c>
      <c r="M962" s="35">
        <v>0.87591240875912413</v>
      </c>
      <c r="N962" s="39">
        <v>0.73000024340234271</v>
      </c>
      <c r="O962" s="39">
        <v>0.85515949162940141</v>
      </c>
      <c r="P962" s="40">
        <v>12727.16</v>
      </c>
      <c r="Q962" s="40">
        <v>18.579795620437956</v>
      </c>
      <c r="R962" s="40">
        <v>6766.630000000001</v>
      </c>
      <c r="S962" s="40">
        <v>9.8782919708029215</v>
      </c>
      <c r="T962" s="41" t="s">
        <v>1193</v>
      </c>
      <c r="U962" s="42" t="s">
        <v>1194</v>
      </c>
    </row>
    <row r="963" spans="1:21">
      <c r="A963" s="27">
        <v>0.90929965556831227</v>
      </c>
      <c r="B963" s="27">
        <v>5.6818181818181816E-2</v>
      </c>
      <c r="C963" s="27">
        <v>1.5151515151515152E-2</v>
      </c>
      <c r="D963" s="27">
        <v>0.94318181818181823</v>
      </c>
      <c r="E963" s="28">
        <v>0.83333333333333337</v>
      </c>
      <c r="F963" s="28">
        <v>81.818181818181813</v>
      </c>
      <c r="G963" s="28">
        <v>9.68</v>
      </c>
      <c r="H963" s="29">
        <v>10.054166666666665</v>
      </c>
      <c r="I963" s="19">
        <v>10.887499999999999</v>
      </c>
      <c r="J963" s="30">
        <v>0.92345962495216216</v>
      </c>
      <c r="K963" s="19">
        <v>80</v>
      </c>
      <c r="L963" s="27">
        <v>1.0227272727272727</v>
      </c>
      <c r="M963" s="27">
        <v>0.94318181818181823</v>
      </c>
      <c r="N963" s="31">
        <v>0.89078556280896848</v>
      </c>
      <c r="O963" s="31">
        <v>0.85813947373004562</v>
      </c>
      <c r="P963" s="32">
        <v>15277.58</v>
      </c>
      <c r="Q963" s="32">
        <v>19.289873737373739</v>
      </c>
      <c r="R963" s="32">
        <v>10465.609999999999</v>
      </c>
      <c r="S963" s="32">
        <v>13.214154040404038</v>
      </c>
      <c r="T963" s="33" t="s">
        <v>1195</v>
      </c>
      <c r="U963" s="34" t="s">
        <v>1192</v>
      </c>
    </row>
    <row r="964" spans="1:21">
      <c r="A964" s="35">
        <v>0.97694840834248076</v>
      </c>
      <c r="B964" s="35">
        <v>2.6966292134831461E-2</v>
      </c>
      <c r="C964" s="35">
        <v>5.6179775280898875E-3</v>
      </c>
      <c r="D964" s="35">
        <v>0.97303370786516852</v>
      </c>
      <c r="E964" s="36">
        <v>0.71666666666666667</v>
      </c>
      <c r="F964" s="36">
        <v>78.260869565217391</v>
      </c>
      <c r="G964" s="36">
        <v>11.372222222222222</v>
      </c>
      <c r="H964" s="37">
        <v>9.9116666666666671</v>
      </c>
      <c r="I964" s="20">
        <v>10.628333333333334</v>
      </c>
      <c r="J964" s="38">
        <v>0.93257017406303899</v>
      </c>
      <c r="K964" s="20">
        <v>85.714285714285708</v>
      </c>
      <c r="L964" s="35">
        <v>0.91304347826086962</v>
      </c>
      <c r="M964" s="35">
        <v>0.97303370786516852</v>
      </c>
      <c r="N964" s="39">
        <v>0.82851593480754404</v>
      </c>
      <c r="O964" s="39">
        <v>0.85734322765494986</v>
      </c>
      <c r="P964" s="40">
        <v>16428.21</v>
      </c>
      <c r="Q964" s="40">
        <v>18.458662921348314</v>
      </c>
      <c r="R964" s="40">
        <v>12024.18</v>
      </c>
      <c r="S964" s="40">
        <v>13.510314606741574</v>
      </c>
      <c r="T964" s="41" t="s">
        <v>1193</v>
      </c>
      <c r="U964" s="42" t="s">
        <v>1194</v>
      </c>
    </row>
    <row r="965" spans="1:21">
      <c r="A965" s="27">
        <v>0.83238958097395244</v>
      </c>
      <c r="B965" s="27">
        <v>6.5306122448979598E-2</v>
      </c>
      <c r="C965" s="27">
        <v>1.4965986394557823E-2</v>
      </c>
      <c r="D965" s="27">
        <v>0.9346938775510204</v>
      </c>
      <c r="E965" s="28">
        <v>0.78333333333333333</v>
      </c>
      <c r="F965" s="28">
        <v>83.720930232558146</v>
      </c>
      <c r="G965" s="28">
        <v>8.7791666666666668</v>
      </c>
      <c r="H965" s="29">
        <v>9.5183333333333326</v>
      </c>
      <c r="I965" s="19">
        <v>10.301666666666666</v>
      </c>
      <c r="J965" s="30">
        <v>0.92396052418702479</v>
      </c>
      <c r="K965" s="19">
        <v>85.714285714285708</v>
      </c>
      <c r="L965" s="27">
        <v>0.97674418604651181</v>
      </c>
      <c r="M965" s="27">
        <v>0.9346938775510204</v>
      </c>
      <c r="N965" s="31">
        <v>0.84353605331094506</v>
      </c>
      <c r="O965" s="31">
        <v>0.85806390997613513</v>
      </c>
      <c r="P965" s="32">
        <v>13389.11</v>
      </c>
      <c r="Q965" s="32">
        <v>18.21647619047619</v>
      </c>
      <c r="R965" s="32">
        <v>8194.130000000001</v>
      </c>
      <c r="S965" s="32">
        <v>11.148476190476192</v>
      </c>
      <c r="T965" s="33" t="s">
        <v>1193</v>
      </c>
      <c r="U965" s="34" t="s">
        <v>1194</v>
      </c>
    </row>
    <row r="966" spans="1:21">
      <c r="A966" s="35">
        <v>1.0191285866099893</v>
      </c>
      <c r="B966" s="35">
        <v>2.7111574556830033E-2</v>
      </c>
      <c r="C966" s="35">
        <v>6.2565172054223151E-3</v>
      </c>
      <c r="D966" s="35">
        <v>0.97288842544317</v>
      </c>
      <c r="E966" s="36">
        <v>0.76666666666666672</v>
      </c>
      <c r="F966" s="36">
        <v>81.818181818181813</v>
      </c>
      <c r="G966" s="36">
        <v>11.721111111111112</v>
      </c>
      <c r="H966" s="37">
        <v>10.211666666666666</v>
      </c>
      <c r="I966" s="20">
        <v>10.978333333333333</v>
      </c>
      <c r="J966" s="38">
        <v>0.9301654774555943</v>
      </c>
      <c r="K966" s="20">
        <v>85.714285714285708</v>
      </c>
      <c r="L966" s="35">
        <v>0.95454545454545459</v>
      </c>
      <c r="M966" s="35">
        <v>0.97288842544317</v>
      </c>
      <c r="N966" s="39">
        <v>0.86381326191048724</v>
      </c>
      <c r="O966" s="39">
        <v>0.85843641912139645</v>
      </c>
      <c r="P966" s="40">
        <v>17003.599999999999</v>
      </c>
      <c r="Q966" s="40">
        <v>17.730552659019811</v>
      </c>
      <c r="R966" s="40">
        <v>12141.400000000001</v>
      </c>
      <c r="S966" s="40">
        <v>12.660479666319084</v>
      </c>
      <c r="T966" s="41" t="s">
        <v>1195</v>
      </c>
      <c r="U966" s="42" t="s">
        <v>1192</v>
      </c>
    </row>
    <row r="967" spans="1:21">
      <c r="A967" s="27">
        <v>0.89405405405405403</v>
      </c>
      <c r="B967" s="27">
        <v>0.11729141475211609</v>
      </c>
      <c r="C967" s="27">
        <v>3.143893591293833E-2</v>
      </c>
      <c r="D967" s="27">
        <v>0.88270858524788387</v>
      </c>
      <c r="E967" s="28">
        <v>1.1499999999999999</v>
      </c>
      <c r="F967" s="28">
        <v>83.720930232558146</v>
      </c>
      <c r="G967" s="28">
        <v>9.8780555555555551</v>
      </c>
      <c r="H967" s="29">
        <v>9.6416666666666657</v>
      </c>
      <c r="I967" s="19">
        <v>10.791666666666666</v>
      </c>
      <c r="J967" s="30">
        <v>0.89343629343629338</v>
      </c>
      <c r="K967" s="19">
        <v>85.714285714285708</v>
      </c>
      <c r="L967" s="27">
        <v>0.97674418604651181</v>
      </c>
      <c r="M967" s="27">
        <v>0.88270858524788387</v>
      </c>
      <c r="N967" s="31">
        <v>0.7703033310862113</v>
      </c>
      <c r="O967" s="31">
        <v>0.85829492325852563</v>
      </c>
      <c r="P967" s="32">
        <v>15599.23</v>
      </c>
      <c r="Q967" s="32">
        <v>18.862430471584037</v>
      </c>
      <c r="R967" s="32">
        <v>7165.8300000000017</v>
      </c>
      <c r="S967" s="32">
        <v>8.6648488512696513</v>
      </c>
      <c r="T967" s="33" t="s">
        <v>1193</v>
      </c>
      <c r="U967" s="34" t="s">
        <v>1194</v>
      </c>
    </row>
    <row r="968" spans="1:21">
      <c r="A968" s="35">
        <v>1.0346020761245676</v>
      </c>
      <c r="B968" s="35">
        <v>0.13210702341137123</v>
      </c>
      <c r="C968" s="35">
        <v>3.5117056856187288E-2</v>
      </c>
      <c r="D968" s="35">
        <v>0.86789297658862874</v>
      </c>
      <c r="E968" s="36">
        <v>0.51666666666666672</v>
      </c>
      <c r="F968" s="36">
        <v>61.016949152542374</v>
      </c>
      <c r="G968" s="36">
        <v>9.8005555555555564</v>
      </c>
      <c r="H968" s="37">
        <v>8.6349999999999998</v>
      </c>
      <c r="I968" s="20">
        <v>9.1516666666666673</v>
      </c>
      <c r="J968" s="38">
        <v>0.9435439810599161</v>
      </c>
      <c r="K968" s="20">
        <v>63.157894736842103</v>
      </c>
      <c r="L968" s="35">
        <v>0.96610169491525433</v>
      </c>
      <c r="M968" s="35">
        <v>0.86789297658862874</v>
      </c>
      <c r="N968" s="39">
        <v>0.79113603513676944</v>
      </c>
      <c r="O968" s="39">
        <v>0.86067307439831819</v>
      </c>
      <c r="P968" s="40">
        <v>16247.12</v>
      </c>
      <c r="Q968" s="40">
        <v>27.169096989966558</v>
      </c>
      <c r="R968" s="40">
        <v>7544.83</v>
      </c>
      <c r="S968" s="40">
        <v>12.616772575250836</v>
      </c>
      <c r="T968" s="41" t="s">
        <v>1193</v>
      </c>
      <c r="U968" s="42" t="s">
        <v>1194</v>
      </c>
    </row>
    <row r="969" spans="1:21">
      <c r="A969" s="27">
        <v>0.86318758815232721</v>
      </c>
      <c r="B969" s="27">
        <v>0.12254901960784313</v>
      </c>
      <c r="C969" s="27">
        <v>4.084967320261438E-2</v>
      </c>
      <c r="D969" s="27">
        <v>0.87745098039215685</v>
      </c>
      <c r="E969" s="28">
        <v>0.18333333333333332</v>
      </c>
      <c r="F969" s="28">
        <v>67.924528301886795</v>
      </c>
      <c r="G969" s="28">
        <v>9.01</v>
      </c>
      <c r="H969" s="29">
        <v>9.4669444444444437</v>
      </c>
      <c r="I969" s="19">
        <v>9.6502777777777773</v>
      </c>
      <c r="J969" s="30">
        <v>0.98100227397023687</v>
      </c>
      <c r="K969" s="19">
        <v>73.469387755102048</v>
      </c>
      <c r="L969" s="27">
        <v>0.92452830188679236</v>
      </c>
      <c r="M969" s="27">
        <v>0.87745098039215685</v>
      </c>
      <c r="N969" s="31">
        <v>0.79581677256686523</v>
      </c>
      <c r="O969" s="31">
        <v>0.86260465882225001</v>
      </c>
      <c r="P969" s="32">
        <v>14004.99</v>
      </c>
      <c r="Q969" s="32">
        <v>22.883970588235293</v>
      </c>
      <c r="R969" s="32">
        <v>7009.8599999999988</v>
      </c>
      <c r="S969" s="32">
        <v>11.454019607843135</v>
      </c>
      <c r="T969" s="33" t="s">
        <v>1193</v>
      </c>
      <c r="U969" s="34" t="s">
        <v>1194</v>
      </c>
    </row>
    <row r="970" spans="1:21">
      <c r="A970" s="35">
        <v>0.7371428571428571</v>
      </c>
      <c r="B970" s="35">
        <v>0.14534883720930233</v>
      </c>
      <c r="C970" s="35">
        <v>5.0387596899224806E-2</v>
      </c>
      <c r="D970" s="35">
        <v>0.85465116279069764</v>
      </c>
      <c r="E970" s="36">
        <v>0.66666666666666663</v>
      </c>
      <c r="F970" s="36">
        <v>67.924528301886795</v>
      </c>
      <c r="G970" s="36">
        <v>7.5966666666666667</v>
      </c>
      <c r="H970" s="37">
        <v>8.8611111111111125</v>
      </c>
      <c r="I970" s="20">
        <v>9.5277777777777786</v>
      </c>
      <c r="J970" s="38">
        <v>0.93002915451895052</v>
      </c>
      <c r="K970" s="20">
        <v>73.469387755102048</v>
      </c>
      <c r="L970" s="35">
        <v>0.92452830188679236</v>
      </c>
      <c r="M970" s="35">
        <v>0.85465116279069764</v>
      </c>
      <c r="N970" s="39">
        <v>0.73486178148310655</v>
      </c>
      <c r="O970" s="39">
        <v>0.86451288414383232</v>
      </c>
      <c r="P970" s="40">
        <v>11729.96</v>
      </c>
      <c r="Q970" s="40">
        <v>22.732480620155037</v>
      </c>
      <c r="R970" s="40">
        <v>4921.260000000002</v>
      </c>
      <c r="S970" s="40">
        <v>9.5373255813953524</v>
      </c>
      <c r="T970" s="41" t="s">
        <v>1193</v>
      </c>
      <c r="U970" s="42" t="s">
        <v>1194</v>
      </c>
    </row>
    <row r="971" spans="1:21">
      <c r="A971" s="27">
        <v>0.96107382550335574</v>
      </c>
      <c r="B971" s="27">
        <v>8.2402234636871505E-2</v>
      </c>
      <c r="C971" s="27">
        <v>3.3519553072625698E-2</v>
      </c>
      <c r="D971" s="27">
        <v>0.91759776536312854</v>
      </c>
      <c r="E971" s="28">
        <v>0.21666666666666667</v>
      </c>
      <c r="F971" s="28">
        <v>75</v>
      </c>
      <c r="G971" s="28">
        <v>9.5466666666666669</v>
      </c>
      <c r="H971" s="29">
        <v>9.0958333333333332</v>
      </c>
      <c r="I971" s="19">
        <v>9.3125</v>
      </c>
      <c r="J971" s="30">
        <v>0.97673378076062634</v>
      </c>
      <c r="K971" s="19">
        <v>80</v>
      </c>
      <c r="L971" s="27">
        <v>0.9375</v>
      </c>
      <c r="M971" s="27">
        <v>0.91759776536312854</v>
      </c>
      <c r="N971" s="31">
        <v>0.84023318866934116</v>
      </c>
      <c r="O971" s="31">
        <v>0.86832615186914786</v>
      </c>
      <c r="P971" s="32">
        <v>14633.65</v>
      </c>
      <c r="Q971" s="32">
        <v>20.438058659217877</v>
      </c>
      <c r="R971" s="32">
        <v>8561.2199999999993</v>
      </c>
      <c r="S971" s="32">
        <v>11.957011173184357</v>
      </c>
      <c r="T971" s="33" t="s">
        <v>1193</v>
      </c>
      <c r="U971" s="34" t="s">
        <v>1194</v>
      </c>
    </row>
    <row r="972" spans="1:21">
      <c r="A972" s="35">
        <v>1.0182795698924731</v>
      </c>
      <c r="B972" s="35">
        <v>6.5469904963041184E-2</v>
      </c>
      <c r="C972" s="35">
        <v>1.6895459345300949E-2</v>
      </c>
      <c r="D972" s="35">
        <v>0.93453009503695883</v>
      </c>
      <c r="E972" s="36">
        <v>8.3333333333333329E-2</v>
      </c>
      <c r="F972" s="36">
        <v>90</v>
      </c>
      <c r="G972" s="36">
        <v>10.522222222222222</v>
      </c>
      <c r="H972" s="37">
        <v>10.766666666666666</v>
      </c>
      <c r="I972" s="20">
        <v>10.85</v>
      </c>
      <c r="J972" s="38">
        <v>0.99231950844854067</v>
      </c>
      <c r="K972" s="20">
        <v>85.714285714285708</v>
      </c>
      <c r="L972" s="35">
        <v>1.05</v>
      </c>
      <c r="M972" s="35">
        <v>0.93453009503695883</v>
      </c>
      <c r="N972" s="39">
        <v>0.97372006676431522</v>
      </c>
      <c r="O972" s="39">
        <v>0.86917745378429356</v>
      </c>
      <c r="P972" s="40">
        <v>17763.18</v>
      </c>
      <c r="Q972" s="40">
        <v>18.757317845828933</v>
      </c>
      <c r="R972" s="40">
        <v>11045.05</v>
      </c>
      <c r="S972" s="40">
        <v>11.663199577613515</v>
      </c>
      <c r="T972" s="41" t="s">
        <v>1191</v>
      </c>
      <c r="U972" s="42" t="s">
        <v>1192</v>
      </c>
    </row>
    <row r="973" spans="1:21">
      <c r="A973" s="27">
        <v>0.8476454293628809</v>
      </c>
      <c r="B973" s="27">
        <v>6.0457516339869281E-2</v>
      </c>
      <c r="C973" s="27">
        <v>1.7973856209150325E-2</v>
      </c>
      <c r="D973" s="27">
        <v>0.93954248366013071</v>
      </c>
      <c r="E973" s="28">
        <v>0.21666666666666667</v>
      </c>
      <c r="F973" s="28">
        <v>76.59574468085107</v>
      </c>
      <c r="G973" s="28">
        <v>7.99</v>
      </c>
      <c r="H973" s="29">
        <v>8.8083333333333336</v>
      </c>
      <c r="I973" s="19">
        <v>9.0250000000000004</v>
      </c>
      <c r="J973" s="30">
        <v>0.97599261311172669</v>
      </c>
      <c r="K973" s="19">
        <v>80</v>
      </c>
      <c r="L973" s="27">
        <v>0.95744680851063835</v>
      </c>
      <c r="M973" s="27">
        <v>0.93954248366013071</v>
      </c>
      <c r="N973" s="31">
        <v>0.87796582061833983</v>
      </c>
      <c r="O973" s="31">
        <v>0.86591049712866786</v>
      </c>
      <c r="P973" s="32">
        <v>11799.36</v>
      </c>
      <c r="Q973" s="32">
        <v>19.28</v>
      </c>
      <c r="R973" s="32">
        <v>8233.3999999999978</v>
      </c>
      <c r="S973" s="32">
        <v>13.453267973856205</v>
      </c>
      <c r="T973" s="33" t="s">
        <v>1195</v>
      </c>
      <c r="U973" s="34" t="s">
        <v>1192</v>
      </c>
    </row>
    <row r="974" spans="1:21">
      <c r="A974" s="35">
        <v>0.92941176470588238</v>
      </c>
      <c r="B974" s="35">
        <v>6.3291139240506333E-2</v>
      </c>
      <c r="C974" s="35">
        <v>1.5822784810126583E-2</v>
      </c>
      <c r="D974" s="35">
        <v>0.93670886075949367</v>
      </c>
      <c r="E974" s="36">
        <v>0.53333333333333333</v>
      </c>
      <c r="F974" s="36">
        <v>70.588235294117652</v>
      </c>
      <c r="G974" s="36">
        <v>8.9533333333333331</v>
      </c>
      <c r="H974" s="37">
        <v>8.7222222222222232</v>
      </c>
      <c r="I974" s="20">
        <v>9.2555555555555564</v>
      </c>
      <c r="J974" s="38">
        <v>0.94237695078031214</v>
      </c>
      <c r="K974" s="20">
        <v>73.469387755102048</v>
      </c>
      <c r="L974" s="35">
        <v>0.96078431372549022</v>
      </c>
      <c r="M974" s="35">
        <v>0.93670886075949367</v>
      </c>
      <c r="N974" s="39">
        <v>0.84811586585490495</v>
      </c>
      <c r="O974" s="39">
        <v>0.86552161572577524</v>
      </c>
      <c r="P974" s="40">
        <v>14034.4</v>
      </c>
      <c r="Q974" s="40">
        <v>22.206329113924049</v>
      </c>
      <c r="R974" s="40">
        <v>8923.8200000000015</v>
      </c>
      <c r="S974" s="40">
        <v>14.119968354430382</v>
      </c>
      <c r="T974" s="41" t="s">
        <v>1195</v>
      </c>
      <c r="U974" s="42" t="s">
        <v>1194</v>
      </c>
    </row>
    <row r="975" spans="1:21">
      <c r="A975" s="27">
        <v>0.89424083769633511</v>
      </c>
      <c r="B975" s="27">
        <v>4.5667447306791571E-2</v>
      </c>
      <c r="C975" s="27">
        <v>1.873536299765808E-2</v>
      </c>
      <c r="D975" s="27">
        <v>0.95433255269320838</v>
      </c>
      <c r="E975" s="28">
        <v>0.28333333333333333</v>
      </c>
      <c r="F975" s="28">
        <v>76.59574468085107</v>
      </c>
      <c r="G975" s="28">
        <v>11.149444444444445</v>
      </c>
      <c r="H975" s="29">
        <v>10.858333333333334</v>
      </c>
      <c r="I975" s="19">
        <v>11.141666666666667</v>
      </c>
      <c r="J975" s="30">
        <v>0.97456993268511594</v>
      </c>
      <c r="K975" s="19">
        <v>85.714285714285708</v>
      </c>
      <c r="L975" s="27">
        <v>0.89361702127659592</v>
      </c>
      <c r="M975" s="27">
        <v>0.95433255269320838</v>
      </c>
      <c r="N975" s="31">
        <v>0.83112085295260163</v>
      </c>
      <c r="O975" s="31">
        <v>0.86610180738813758</v>
      </c>
      <c r="P975" s="32">
        <v>16182.95</v>
      </c>
      <c r="Q975" s="32">
        <v>18.949590163934428</v>
      </c>
      <c r="R975" s="32">
        <v>9834.7199999999975</v>
      </c>
      <c r="S975" s="32">
        <v>11.516065573770488</v>
      </c>
      <c r="T975" s="33" t="s">
        <v>1191</v>
      </c>
      <c r="U975" s="34" t="s">
        <v>1194</v>
      </c>
    </row>
    <row r="976" spans="1:21">
      <c r="A976" s="35">
        <v>1.0063211125158027</v>
      </c>
      <c r="B976" s="35">
        <v>4.5226130653266333E-2</v>
      </c>
      <c r="C976" s="35">
        <v>1.2562814070351759E-2</v>
      </c>
      <c r="D976" s="35">
        <v>0.95477386934673369</v>
      </c>
      <c r="E976" s="36">
        <v>0.3</v>
      </c>
      <c r="F976" s="36">
        <v>81.818181818181813</v>
      </c>
      <c r="G976" s="36">
        <v>9.7288888888888891</v>
      </c>
      <c r="H976" s="37">
        <v>9.5874999999999986</v>
      </c>
      <c r="I976" s="20">
        <v>9.8874999999999993</v>
      </c>
      <c r="J976" s="38">
        <v>0.96965865992414657</v>
      </c>
      <c r="K976" s="20">
        <v>80</v>
      </c>
      <c r="L976" s="35">
        <v>1.0227272727272727</v>
      </c>
      <c r="M976" s="35">
        <v>0.95477386934673369</v>
      </c>
      <c r="N976" s="39">
        <v>0.94684576774228568</v>
      </c>
      <c r="O976" s="39">
        <v>0.86730804719625942</v>
      </c>
      <c r="P976" s="40">
        <v>15871.75</v>
      </c>
      <c r="Q976" s="40">
        <v>19.939384422110553</v>
      </c>
      <c r="R976" s="40">
        <v>10060.009999999998</v>
      </c>
      <c r="S976" s="40">
        <v>12.638203517587938</v>
      </c>
      <c r="T976" s="41" t="s">
        <v>1191</v>
      </c>
      <c r="U976" s="42" t="s">
        <v>1192</v>
      </c>
    </row>
    <row r="977" spans="1:21">
      <c r="A977" s="27">
        <v>0.97435897435897434</v>
      </c>
      <c r="B977" s="27">
        <v>6.6563467492260067E-2</v>
      </c>
      <c r="C977" s="27">
        <v>1.393188854489164E-2</v>
      </c>
      <c r="D977" s="27">
        <v>0.93343653250773995</v>
      </c>
      <c r="E977" s="28">
        <v>0</v>
      </c>
      <c r="F977" s="28">
        <v>56.25</v>
      </c>
      <c r="G977" s="28">
        <v>11.484444444444444</v>
      </c>
      <c r="H977" s="29">
        <v>11.786666666666667</v>
      </c>
      <c r="I977" s="19">
        <v>11.786666666666667</v>
      </c>
      <c r="J977" s="30">
        <v>1</v>
      </c>
      <c r="K977" s="19">
        <v>56.25</v>
      </c>
      <c r="L977" s="27">
        <v>1</v>
      </c>
      <c r="M977" s="27">
        <v>0.93343653250773995</v>
      </c>
      <c r="N977" s="31">
        <v>0.93343653250773995</v>
      </c>
      <c r="O977" s="31">
        <v>0.8644674143196156</v>
      </c>
      <c r="P977" s="32">
        <v>19867.78</v>
      </c>
      <c r="Q977" s="32">
        <v>30.755077399380802</v>
      </c>
      <c r="R977" s="32">
        <v>12417.57</v>
      </c>
      <c r="S977" s="32">
        <v>19.222244582043345</v>
      </c>
      <c r="T977" s="33" t="s">
        <v>1195</v>
      </c>
      <c r="U977" s="34" t="s">
        <v>1192</v>
      </c>
    </row>
    <row r="978" spans="1:21">
      <c r="A978" s="35">
        <v>1.0395569620253164</v>
      </c>
      <c r="B978" s="35">
        <v>6.2404870624048703E-2</v>
      </c>
      <c r="C978" s="35">
        <v>2.4353120243531201E-2</v>
      </c>
      <c r="D978" s="35">
        <v>0.93759512937595124</v>
      </c>
      <c r="E978" s="36">
        <v>0.13333333333333333</v>
      </c>
      <c r="F978" s="36">
        <v>67.924528301886795</v>
      </c>
      <c r="G978" s="36">
        <v>9.6724999999999994</v>
      </c>
      <c r="H978" s="37">
        <v>8.4688888888888894</v>
      </c>
      <c r="I978" s="20">
        <v>8.6022222222222222</v>
      </c>
      <c r="J978" s="38">
        <v>0.98450012916559038</v>
      </c>
      <c r="K978" s="20">
        <v>73.469387755102048</v>
      </c>
      <c r="L978" s="35">
        <v>0.92452830188679236</v>
      </c>
      <c r="M978" s="35">
        <v>0.93759512937595124</v>
      </c>
      <c r="N978" s="39">
        <v>0.85339742967560317</v>
      </c>
      <c r="O978" s="39">
        <v>0.86191300253487024</v>
      </c>
      <c r="P978" s="40">
        <v>14530.82</v>
      </c>
      <c r="Q978" s="40">
        <v>22.116925418569252</v>
      </c>
      <c r="R978" s="40">
        <v>9405.5</v>
      </c>
      <c r="S978" s="40">
        <v>14.315829528158295</v>
      </c>
      <c r="T978" s="41" t="s">
        <v>1195</v>
      </c>
      <c r="U978" s="42" t="s">
        <v>1192</v>
      </c>
    </row>
    <row r="979" spans="1:21">
      <c r="A979" s="27">
        <v>1.0251937984496124</v>
      </c>
      <c r="B979" s="27">
        <v>5.6710775047258979E-2</v>
      </c>
      <c r="C979" s="27">
        <v>1.7013232514177693E-2</v>
      </c>
      <c r="D979" s="27">
        <v>0.94328922495274103</v>
      </c>
      <c r="E979" s="28">
        <v>0.1</v>
      </c>
      <c r="F979" s="28">
        <v>52.173913043478258</v>
      </c>
      <c r="G979" s="28">
        <v>10.139166666666666</v>
      </c>
      <c r="H979" s="29">
        <v>9.0733333333333341</v>
      </c>
      <c r="I979" s="19">
        <v>9.1733333333333338</v>
      </c>
      <c r="J979" s="30">
        <v>0.98909883720930236</v>
      </c>
      <c r="K979" s="19">
        <v>56.25</v>
      </c>
      <c r="L979" s="27">
        <v>0.92753623188405787</v>
      </c>
      <c r="M979" s="27">
        <v>0.94328922495274103</v>
      </c>
      <c r="N979" s="31">
        <v>0.86539712515044187</v>
      </c>
      <c r="O979" s="31">
        <v>0.86224052456791889</v>
      </c>
      <c r="P979" s="32">
        <v>17263.32</v>
      </c>
      <c r="Q979" s="32">
        <v>32.633875236294898</v>
      </c>
      <c r="R979" s="32">
        <v>8752.4700000000012</v>
      </c>
      <c r="S979" s="32">
        <v>16.545311909262761</v>
      </c>
      <c r="T979" s="33" t="s">
        <v>1191</v>
      </c>
      <c r="U979" s="34" t="s">
        <v>1192</v>
      </c>
    </row>
    <row r="980" spans="1:21">
      <c r="A980" s="35">
        <v>0.7963558413719185</v>
      </c>
      <c r="B980" s="35">
        <v>6.4602960969044415E-2</v>
      </c>
      <c r="C980" s="35">
        <v>1.6150740242261104E-2</v>
      </c>
      <c r="D980" s="35">
        <v>0.93539703903095561</v>
      </c>
      <c r="E980" s="36">
        <v>0.75</v>
      </c>
      <c r="F980" s="36">
        <v>76.59574468085107</v>
      </c>
      <c r="G980" s="36">
        <v>9.700277777777778</v>
      </c>
      <c r="H980" s="37">
        <v>10.9125</v>
      </c>
      <c r="I980" s="20">
        <v>11.6625</v>
      </c>
      <c r="J980" s="38">
        <v>0.93569131832797425</v>
      </c>
      <c r="K980" s="20">
        <v>80</v>
      </c>
      <c r="L980" s="35">
        <v>0.95744680851063835</v>
      </c>
      <c r="M980" s="35">
        <v>0.93539703903095561</v>
      </c>
      <c r="N980" s="39">
        <v>0.83799851037219431</v>
      </c>
      <c r="O980" s="39">
        <v>0.86211426054461793</v>
      </c>
      <c r="P980" s="40">
        <v>14612.93</v>
      </c>
      <c r="Q980" s="40">
        <v>19.667469717362046</v>
      </c>
      <c r="R980" s="40">
        <v>9938.59</v>
      </c>
      <c r="S980" s="40">
        <v>13.376298788694482</v>
      </c>
      <c r="T980" s="41" t="s">
        <v>1193</v>
      </c>
      <c r="U980" s="42" t="s">
        <v>1194</v>
      </c>
    </row>
    <row r="981" spans="1:21">
      <c r="A981" s="27">
        <v>0.86956521739130432</v>
      </c>
      <c r="B981" s="27">
        <v>3.8235294117647062E-2</v>
      </c>
      <c r="C981" s="27">
        <v>1.0294117647058823E-2</v>
      </c>
      <c r="D981" s="27">
        <v>0.96176470588235297</v>
      </c>
      <c r="E981" s="28">
        <v>0.36666666666666664</v>
      </c>
      <c r="F981" s="28">
        <v>67.924528301886795</v>
      </c>
      <c r="G981" s="28">
        <v>10.011111111111111</v>
      </c>
      <c r="H981" s="29">
        <v>10.277222222222221</v>
      </c>
      <c r="I981" s="19">
        <v>10.643888888888888</v>
      </c>
      <c r="J981" s="30">
        <v>0.9655514379664909</v>
      </c>
      <c r="K981" s="19">
        <v>73.469387755102048</v>
      </c>
      <c r="L981" s="27">
        <v>0.92452830188679236</v>
      </c>
      <c r="M981" s="27">
        <v>0.96176470588235297</v>
      </c>
      <c r="N981" s="31">
        <v>0.85854776307087033</v>
      </c>
      <c r="O981" s="31">
        <v>0.86311908346846888</v>
      </c>
      <c r="P981" s="32">
        <v>15478.13</v>
      </c>
      <c r="Q981" s="32">
        <v>22.76195588235294</v>
      </c>
      <c r="R981" s="32">
        <v>9372.85</v>
      </c>
      <c r="S981" s="32">
        <v>13.783602941176472</v>
      </c>
      <c r="T981" s="33" t="s">
        <v>1191</v>
      </c>
      <c r="U981" s="34" t="s">
        <v>1192</v>
      </c>
    </row>
    <row r="982" spans="1:21">
      <c r="A982" s="35">
        <v>0.95126705653021437</v>
      </c>
      <c r="B982" s="35">
        <v>4.7131147540983603E-2</v>
      </c>
      <c r="C982" s="35">
        <v>1.2295081967213115E-2</v>
      </c>
      <c r="D982" s="35">
        <v>0.95286885245901642</v>
      </c>
      <c r="E982" s="36">
        <v>0.48333333333333334</v>
      </c>
      <c r="F982" s="36">
        <v>51.428571428571431</v>
      </c>
      <c r="G982" s="36">
        <v>9.4888888888888889</v>
      </c>
      <c r="H982" s="37">
        <v>8.6366666666666667</v>
      </c>
      <c r="I982" s="20">
        <v>9.1199999999999992</v>
      </c>
      <c r="J982" s="38">
        <v>0.94700292397660824</v>
      </c>
      <c r="K982" s="20">
        <v>56.25</v>
      </c>
      <c r="L982" s="35">
        <v>0.91428571428571437</v>
      </c>
      <c r="M982" s="35">
        <v>0.95286885245901642</v>
      </c>
      <c r="N982" s="39">
        <v>0.82502362463535894</v>
      </c>
      <c r="O982" s="39">
        <v>0.86331783652923411</v>
      </c>
      <c r="P982" s="40">
        <v>14557.15</v>
      </c>
      <c r="Q982" s="40">
        <v>29.830225409836064</v>
      </c>
      <c r="R982" s="40">
        <v>10078.620000000001</v>
      </c>
      <c r="S982" s="40">
        <v>20.652909836065575</v>
      </c>
      <c r="T982" s="41" t="s">
        <v>1193</v>
      </c>
      <c r="U982" s="42" t="s">
        <v>1194</v>
      </c>
    </row>
    <row r="983" spans="1:21">
      <c r="A983" s="27">
        <v>0.84491978609625673</v>
      </c>
      <c r="B983" s="27">
        <v>8.0696202531645569E-2</v>
      </c>
      <c r="C983" s="27">
        <v>2.5316455696202531E-2</v>
      </c>
      <c r="D983" s="27">
        <v>0.91930379746835444</v>
      </c>
      <c r="E983" s="28">
        <v>0.6</v>
      </c>
      <c r="F983" s="28">
        <v>59.016393442622949</v>
      </c>
      <c r="G983" s="28">
        <v>10.70888888888889</v>
      </c>
      <c r="H983" s="29">
        <v>11.243333333333334</v>
      </c>
      <c r="I983" s="19">
        <v>11.843333333333334</v>
      </c>
      <c r="J983" s="30">
        <v>0.94933858710948493</v>
      </c>
      <c r="K983" s="19">
        <v>63.157894736842103</v>
      </c>
      <c r="L983" s="27">
        <v>0.93442622950819676</v>
      </c>
      <c r="M983" s="27">
        <v>0.91930379746835444</v>
      </c>
      <c r="N983" s="31">
        <v>0.81550233423181195</v>
      </c>
      <c r="O983" s="31">
        <v>0.86505848252441031</v>
      </c>
      <c r="P983" s="32">
        <v>17597.96</v>
      </c>
      <c r="Q983" s="32">
        <v>27.844873417721519</v>
      </c>
      <c r="R983" s="32">
        <v>9285</v>
      </c>
      <c r="S983" s="32">
        <v>14.691455696202532</v>
      </c>
      <c r="T983" s="33" t="s">
        <v>1195</v>
      </c>
      <c r="U983" s="34" t="s">
        <v>1194</v>
      </c>
    </row>
    <row r="984" spans="1:21">
      <c r="A984" s="35">
        <v>0.79047619047619044</v>
      </c>
      <c r="B984" s="35">
        <v>9.036144578313253E-2</v>
      </c>
      <c r="C984" s="35">
        <v>2.0080321285140562E-2</v>
      </c>
      <c r="D984" s="35">
        <v>0.90963855421686746</v>
      </c>
      <c r="E984" s="36">
        <v>0.95</v>
      </c>
      <c r="F984" s="36">
        <v>62.068965517241381</v>
      </c>
      <c r="G984" s="36">
        <v>8.0233333333333334</v>
      </c>
      <c r="H984" s="37">
        <v>9.0250000000000004</v>
      </c>
      <c r="I984" s="20">
        <v>9.9749999999999996</v>
      </c>
      <c r="J984" s="38">
        <v>0.90476190476190488</v>
      </c>
      <c r="K984" s="20">
        <v>63.157894736842103</v>
      </c>
      <c r="L984" s="35">
        <v>0.98275862068965525</v>
      </c>
      <c r="M984" s="35">
        <v>0.90963855421686746</v>
      </c>
      <c r="N984" s="39">
        <v>0.80881654697608185</v>
      </c>
      <c r="O984" s="39">
        <v>0.86741829910977208</v>
      </c>
      <c r="P984" s="40">
        <v>13129.77</v>
      </c>
      <c r="Q984" s="40">
        <v>26.365000000000002</v>
      </c>
      <c r="R984" s="40">
        <v>7535.2200000000012</v>
      </c>
      <c r="S984" s="40">
        <v>15.130963855421689</v>
      </c>
      <c r="T984" s="41" t="s">
        <v>1195</v>
      </c>
      <c r="U984" s="42" t="s">
        <v>1194</v>
      </c>
    </row>
    <row r="985" spans="1:21">
      <c r="A985" s="27">
        <v>0.81700554528650648</v>
      </c>
      <c r="B985" s="27">
        <v>8.5972850678733032E-2</v>
      </c>
      <c r="C985" s="27">
        <v>2.7149321266968326E-2</v>
      </c>
      <c r="D985" s="27">
        <v>0.91402714932126694</v>
      </c>
      <c r="E985" s="28">
        <v>0.6</v>
      </c>
      <c r="F985" s="28">
        <v>62.068965517241381</v>
      </c>
      <c r="G985" s="28">
        <v>7.1211111111111114</v>
      </c>
      <c r="H985" s="29">
        <v>7.9658333333333342</v>
      </c>
      <c r="I985" s="19">
        <v>8.5658333333333339</v>
      </c>
      <c r="J985" s="30">
        <v>0.92995427570775369</v>
      </c>
      <c r="K985" s="19">
        <v>63.157894736842103</v>
      </c>
      <c r="L985" s="27">
        <v>0.98275862068965525</v>
      </c>
      <c r="M985" s="27">
        <v>0.91402714932126694</v>
      </c>
      <c r="N985" s="31">
        <v>0.83534822363075956</v>
      </c>
      <c r="O985" s="31">
        <v>0.87034838671645665</v>
      </c>
      <c r="P985" s="32">
        <v>11433.21</v>
      </c>
      <c r="Q985" s="32">
        <v>25.866990950226242</v>
      </c>
      <c r="R985" s="32">
        <v>7052.5</v>
      </c>
      <c r="S985" s="32">
        <v>15.955882352941176</v>
      </c>
      <c r="T985" s="33" t="s">
        <v>1193</v>
      </c>
      <c r="U985" s="34" t="s">
        <v>1194</v>
      </c>
    </row>
    <row r="986" spans="1:21">
      <c r="A986" s="35">
        <v>0.92656249999999996</v>
      </c>
      <c r="B986" s="35">
        <v>7.7571669477234401E-2</v>
      </c>
      <c r="C986" s="35">
        <v>1.6863406408094434E-2</v>
      </c>
      <c r="D986" s="35">
        <v>0.92242833052276563</v>
      </c>
      <c r="E986" s="36">
        <v>0.55000000000000004</v>
      </c>
      <c r="F986" s="36">
        <v>58.064516129032256</v>
      </c>
      <c r="G986" s="36">
        <v>10.212777777777777</v>
      </c>
      <c r="H986" s="37">
        <v>9.5833333333333321</v>
      </c>
      <c r="I986" s="20">
        <v>10.133333333333333</v>
      </c>
      <c r="J986" s="38">
        <v>0.94572368421052622</v>
      </c>
      <c r="K986" s="20">
        <v>63.157894736842103</v>
      </c>
      <c r="L986" s="35">
        <v>0.91935483870967738</v>
      </c>
      <c r="M986" s="35">
        <v>0.92242833052276563</v>
      </c>
      <c r="N986" s="39">
        <v>0.802010519229723</v>
      </c>
      <c r="O986" s="39">
        <v>0.87219050056307224</v>
      </c>
      <c r="P986" s="40">
        <v>15354.82</v>
      </c>
      <c r="Q986" s="40">
        <v>25.89345699831366</v>
      </c>
      <c r="R986" s="40">
        <v>9287.1500000000015</v>
      </c>
      <c r="S986" s="40">
        <v>15.661298482293425</v>
      </c>
      <c r="T986" s="41" t="s">
        <v>1191</v>
      </c>
      <c r="U986" s="42" t="s">
        <v>1194</v>
      </c>
    </row>
    <row r="987" spans="1:21">
      <c r="A987" s="27">
        <v>0.85006518904823991</v>
      </c>
      <c r="B987" s="27">
        <v>4.1411042944785273E-2</v>
      </c>
      <c r="C987" s="27">
        <v>7.6687116564417178E-3</v>
      </c>
      <c r="D987" s="27">
        <v>0.95858895705521474</v>
      </c>
      <c r="E987" s="28">
        <v>0.13333333333333333</v>
      </c>
      <c r="F987" s="28">
        <v>87.804878048780495</v>
      </c>
      <c r="G987" s="28">
        <v>7.4255555555555555</v>
      </c>
      <c r="H987" s="29">
        <v>8.8150000000000013</v>
      </c>
      <c r="I987" s="19">
        <v>8.9483333333333341</v>
      </c>
      <c r="J987" s="30">
        <v>0.98509964611659528</v>
      </c>
      <c r="K987" s="19">
        <v>85.714285714285708</v>
      </c>
      <c r="L987" s="27">
        <v>1.0243902439024393</v>
      </c>
      <c r="M987" s="27">
        <v>0.95858895705521474</v>
      </c>
      <c r="N987" s="31">
        <v>0.96733748730213365</v>
      </c>
      <c r="O987" s="31">
        <v>0.87608938841492501</v>
      </c>
      <c r="P987" s="32">
        <v>11619.43</v>
      </c>
      <c r="Q987" s="32">
        <v>17.821211656441719</v>
      </c>
      <c r="R987" s="32">
        <v>8893.739999999998</v>
      </c>
      <c r="S987" s="32">
        <v>13.640705521472389</v>
      </c>
      <c r="T987" s="33" t="s">
        <v>1191</v>
      </c>
      <c r="U987" s="34" t="s">
        <v>1192</v>
      </c>
    </row>
    <row r="988" spans="1:21">
      <c r="A988" s="35">
        <v>0.98914728682170538</v>
      </c>
      <c r="B988" s="35">
        <v>4.7021943573667714E-2</v>
      </c>
      <c r="C988" s="35">
        <v>1.8808777429467086E-2</v>
      </c>
      <c r="D988" s="35">
        <v>0.95297805642633227</v>
      </c>
      <c r="E988" s="36">
        <v>0.78333333333333333</v>
      </c>
      <c r="F988" s="36">
        <v>65.454545454545453</v>
      </c>
      <c r="G988" s="36">
        <v>9.7472222222222218</v>
      </c>
      <c r="H988" s="37">
        <v>9.4291666666666671</v>
      </c>
      <c r="I988" s="20">
        <v>10.2125</v>
      </c>
      <c r="J988" s="38">
        <v>0.92329661362709103</v>
      </c>
      <c r="K988" s="20">
        <v>63.157894736842103</v>
      </c>
      <c r="L988" s="35">
        <v>1.0363636363636364</v>
      </c>
      <c r="M988" s="35">
        <v>0.95297805642633227</v>
      </c>
      <c r="N988" s="39">
        <v>0.91187710008151801</v>
      </c>
      <c r="O988" s="39">
        <v>0.87072185318626549</v>
      </c>
      <c r="P988" s="40">
        <v>18317.099999999999</v>
      </c>
      <c r="Q988" s="40">
        <v>28.710188087774291</v>
      </c>
      <c r="R988" s="40">
        <v>8941.41</v>
      </c>
      <c r="S988" s="40">
        <v>14.01474921630094</v>
      </c>
      <c r="T988" s="41" t="s">
        <v>1195</v>
      </c>
      <c r="U988" s="42" t="s">
        <v>1192</v>
      </c>
    </row>
    <row r="989" spans="1:21">
      <c r="A989" s="27">
        <v>0.887816646562123</v>
      </c>
      <c r="B989" s="27">
        <v>6.3858695652173919E-2</v>
      </c>
      <c r="C989" s="27">
        <v>1.4945652173913044E-2</v>
      </c>
      <c r="D989" s="27">
        <v>0.93614130434782605</v>
      </c>
      <c r="E989" s="28">
        <v>0.91666666666666663</v>
      </c>
      <c r="F989" s="28">
        <v>73.469387755102048</v>
      </c>
      <c r="G989" s="28">
        <v>10.017777777777777</v>
      </c>
      <c r="H989" s="29">
        <v>10.366944444444446</v>
      </c>
      <c r="I989" s="19">
        <v>11.283611111111112</v>
      </c>
      <c r="J989" s="30">
        <v>0.91876123187513858</v>
      </c>
      <c r="K989" s="19">
        <v>73.469387755102048</v>
      </c>
      <c r="L989" s="27">
        <v>1</v>
      </c>
      <c r="M989" s="27">
        <v>0.93614130434782605</v>
      </c>
      <c r="N989" s="31">
        <v>0.86009033799180767</v>
      </c>
      <c r="O989" s="31">
        <v>0.86814965025531221</v>
      </c>
      <c r="P989" s="32">
        <v>16307.12</v>
      </c>
      <c r="Q989" s="32">
        <v>22.156413043478263</v>
      </c>
      <c r="R989" s="32">
        <v>10653.089999999998</v>
      </c>
      <c r="S989" s="32">
        <v>14.474307065217388</v>
      </c>
      <c r="T989" s="33" t="s">
        <v>1195</v>
      </c>
      <c r="U989" s="34" t="s">
        <v>1192</v>
      </c>
    </row>
    <row r="990" spans="1:21">
      <c r="A990" s="35">
        <v>0.95297029702970293</v>
      </c>
      <c r="B990" s="35">
        <v>6.1038961038961038E-2</v>
      </c>
      <c r="C990" s="35">
        <v>1.5584415584415584E-2</v>
      </c>
      <c r="D990" s="35">
        <v>0.938961038961039</v>
      </c>
      <c r="E990" s="36">
        <v>0.78333333333333333</v>
      </c>
      <c r="F990" s="36">
        <v>76.59574468085107</v>
      </c>
      <c r="G990" s="36">
        <v>10.052777777777777</v>
      </c>
      <c r="H990" s="37">
        <v>9.3166666666666664</v>
      </c>
      <c r="I990" s="20">
        <v>10.1</v>
      </c>
      <c r="J990" s="38">
        <v>0.92244224422442245</v>
      </c>
      <c r="K990" s="20">
        <v>80</v>
      </c>
      <c r="L990" s="35">
        <v>0.95744680851063835</v>
      </c>
      <c r="M990" s="35">
        <v>0.938961038961039</v>
      </c>
      <c r="N990" s="39">
        <v>0.82928042044326022</v>
      </c>
      <c r="O990" s="39">
        <v>0.86868693773954597</v>
      </c>
      <c r="P990" s="40">
        <v>15921.7</v>
      </c>
      <c r="Q990" s="40">
        <v>20.677532467532469</v>
      </c>
      <c r="R990" s="40">
        <v>9777.39</v>
      </c>
      <c r="S990" s="40">
        <v>12.697909090909091</v>
      </c>
      <c r="T990" s="41" t="s">
        <v>1195</v>
      </c>
      <c r="U990" s="42" t="s">
        <v>1194</v>
      </c>
    </row>
    <row r="991" spans="1:21">
      <c r="A991" s="27">
        <v>0.84913793103448276</v>
      </c>
      <c r="B991" s="27">
        <v>5.7529610829103212E-2</v>
      </c>
      <c r="C991" s="27">
        <v>1.6920473773265651E-2</v>
      </c>
      <c r="D991" s="27">
        <v>0.94247038917089676</v>
      </c>
      <c r="E991" s="28">
        <v>0.21666666666666667</v>
      </c>
      <c r="F991" s="28">
        <v>60</v>
      </c>
      <c r="G991" s="28">
        <v>9.85</v>
      </c>
      <c r="H991" s="29">
        <v>10.803333333333333</v>
      </c>
      <c r="I991" s="19">
        <v>11.02</v>
      </c>
      <c r="J991" s="30">
        <v>0.98033877797943136</v>
      </c>
      <c r="K991" s="19">
        <v>63.157894736842103</v>
      </c>
      <c r="L991" s="27">
        <v>0.95000000000000007</v>
      </c>
      <c r="M991" s="27">
        <v>0.94247038917089676</v>
      </c>
      <c r="N991" s="31">
        <v>0.87774325612151627</v>
      </c>
      <c r="O991" s="31">
        <v>0.8715016889749948</v>
      </c>
      <c r="P991" s="32">
        <v>15361.66</v>
      </c>
      <c r="Q991" s="32">
        <v>25.992656514382404</v>
      </c>
      <c r="R991" s="32">
        <v>10128.709999999999</v>
      </c>
      <c r="S991" s="32">
        <v>17.138257191201351</v>
      </c>
      <c r="T991" s="33" t="s">
        <v>1195</v>
      </c>
      <c r="U991" s="34" t="s">
        <v>1192</v>
      </c>
    </row>
    <row r="992" spans="1:21">
      <c r="A992" s="35">
        <v>0.9257731958762887</v>
      </c>
      <c r="B992" s="35">
        <v>7.5723830734966593E-2</v>
      </c>
      <c r="C992" s="35">
        <v>2.0044543429844099E-2</v>
      </c>
      <c r="D992" s="35">
        <v>0.92427616926503342</v>
      </c>
      <c r="E992" s="36">
        <v>0.18333333333333332</v>
      </c>
      <c r="F992" s="36">
        <v>52.941176470588232</v>
      </c>
      <c r="G992" s="36">
        <v>8.4811111111111117</v>
      </c>
      <c r="H992" s="37">
        <v>8.4388888888888882</v>
      </c>
      <c r="I992" s="20">
        <v>8.6222222222222218</v>
      </c>
      <c r="J992" s="38">
        <v>0.97873711340206182</v>
      </c>
      <c r="K992" s="20">
        <v>56.25</v>
      </c>
      <c r="L992" s="35">
        <v>0.94117647058823528</v>
      </c>
      <c r="M992" s="35">
        <v>0.92427616926503342</v>
      </c>
      <c r="N992" s="39">
        <v>0.85141024931084641</v>
      </c>
      <c r="O992" s="39">
        <v>0.87102156842526246</v>
      </c>
      <c r="P992" s="40">
        <v>14482.49</v>
      </c>
      <c r="Q992" s="40">
        <v>32.25498886414254</v>
      </c>
      <c r="R992" s="40">
        <v>7489.4600000000009</v>
      </c>
      <c r="S992" s="40">
        <v>16.680311804008912</v>
      </c>
      <c r="T992" s="41" t="s">
        <v>1191</v>
      </c>
      <c r="U992" s="42" t="s">
        <v>1192</v>
      </c>
    </row>
    <row r="993" spans="1:21">
      <c r="A993" s="27">
        <v>0.86111111111111116</v>
      </c>
      <c r="B993" s="27">
        <v>7.1428571428571425E-2</v>
      </c>
      <c r="C993" s="27">
        <v>1.3824884792626729E-2</v>
      </c>
      <c r="D993" s="27">
        <v>0.9285714285714286</v>
      </c>
      <c r="E993" s="28">
        <v>0.36666666666666664</v>
      </c>
      <c r="F993" s="28">
        <v>52.941176470588232</v>
      </c>
      <c r="G993" s="28">
        <v>8.1977777777777785</v>
      </c>
      <c r="H993" s="29">
        <v>8.5933333333333337</v>
      </c>
      <c r="I993" s="19">
        <v>8.9600000000000009</v>
      </c>
      <c r="J993" s="30">
        <v>0.95907738095238093</v>
      </c>
      <c r="K993" s="19">
        <v>56.25</v>
      </c>
      <c r="L993" s="27">
        <v>0.94117647058823528</v>
      </c>
      <c r="M993" s="27">
        <v>0.9285714285714286</v>
      </c>
      <c r="N993" s="31">
        <v>0.83818527410964394</v>
      </c>
      <c r="O993" s="31">
        <v>0.87265584501813054</v>
      </c>
      <c r="P993" s="32">
        <v>13101.7</v>
      </c>
      <c r="Q993" s="32">
        <v>30.188248847926268</v>
      </c>
      <c r="R993" s="32">
        <v>7708.66</v>
      </c>
      <c r="S993" s="32">
        <v>17.76188940092166</v>
      </c>
      <c r="T993" s="33" t="s">
        <v>1195</v>
      </c>
      <c r="U993" s="34" t="s">
        <v>1194</v>
      </c>
    </row>
    <row r="994" spans="1:21">
      <c r="A994" s="35">
        <v>1.1145552560646901</v>
      </c>
      <c r="B994" s="35">
        <v>4.9576783555018135E-2</v>
      </c>
      <c r="C994" s="35">
        <v>1.5719467956469165E-2</v>
      </c>
      <c r="D994" s="35">
        <v>0.95042321644498184</v>
      </c>
      <c r="E994" s="36">
        <v>0.6166666666666667</v>
      </c>
      <c r="F994" s="36">
        <v>73.469387755102048</v>
      </c>
      <c r="G994" s="36">
        <v>11.256388888888889</v>
      </c>
      <c r="H994" s="37">
        <v>9.4827777777777769</v>
      </c>
      <c r="I994" s="20">
        <v>10.099444444444444</v>
      </c>
      <c r="J994" s="38">
        <v>0.93894053578304637</v>
      </c>
      <c r="K994" s="20">
        <v>73.469387755102048</v>
      </c>
      <c r="L994" s="35">
        <v>1</v>
      </c>
      <c r="M994" s="35">
        <v>0.95042321644498184</v>
      </c>
      <c r="N994" s="39">
        <v>0.89239088406949751</v>
      </c>
      <c r="O994" s="39">
        <v>0.87578953328253839</v>
      </c>
      <c r="P994" s="40">
        <v>17596.57</v>
      </c>
      <c r="Q994" s="40">
        <v>21.277593712212816</v>
      </c>
      <c r="R994" s="40">
        <v>11625.96</v>
      </c>
      <c r="S994" s="40">
        <v>14.057992744860941</v>
      </c>
      <c r="T994" s="41" t="s">
        <v>1193</v>
      </c>
      <c r="U994" s="42" t="s">
        <v>1192</v>
      </c>
    </row>
    <row r="995" spans="1:21">
      <c r="A995" s="27">
        <v>0.83766233766233766</v>
      </c>
      <c r="B995" s="27">
        <v>7.7519379844961239E-2</v>
      </c>
      <c r="C995" s="27">
        <v>2.4806201550387597E-2</v>
      </c>
      <c r="D995" s="27">
        <v>0.92248062015503873</v>
      </c>
      <c r="E995" s="28">
        <v>0.38333333333333336</v>
      </c>
      <c r="F995" s="28">
        <v>87.804878048780495</v>
      </c>
      <c r="G995" s="28">
        <v>7.3458333333333332</v>
      </c>
      <c r="H995" s="29">
        <v>8.6</v>
      </c>
      <c r="I995" s="19">
        <v>8.9833333333333325</v>
      </c>
      <c r="J995" s="30">
        <v>0.9573283858998145</v>
      </c>
      <c r="K995" s="19">
        <v>85.714285714285708</v>
      </c>
      <c r="L995" s="27">
        <v>1.0243902439024393</v>
      </c>
      <c r="M995" s="27">
        <v>0.92248062015503873</v>
      </c>
      <c r="N995" s="31">
        <v>0.90465631929046586</v>
      </c>
      <c r="O995" s="31">
        <v>0.8741293982038425</v>
      </c>
      <c r="P995" s="32">
        <v>11517.13</v>
      </c>
      <c r="Q995" s="32">
        <v>17.856015503875966</v>
      </c>
      <c r="R995" s="32">
        <v>7404.3099999999995</v>
      </c>
      <c r="S995" s="32">
        <v>11.479550387596898</v>
      </c>
      <c r="T995" s="33" t="s">
        <v>1193</v>
      </c>
      <c r="U995" s="34" t="s">
        <v>1192</v>
      </c>
    </row>
    <row r="996" spans="1:21">
      <c r="A996" s="35">
        <v>0.95081967213114749</v>
      </c>
      <c r="B996" s="35">
        <v>2.6939655172413791E-2</v>
      </c>
      <c r="C996" s="35">
        <v>8.6206896551724137E-3</v>
      </c>
      <c r="D996" s="35">
        <v>0.97306034482758619</v>
      </c>
      <c r="E996" s="36">
        <v>0</v>
      </c>
      <c r="F996" s="36">
        <v>85.714285714285708</v>
      </c>
      <c r="G996" s="36">
        <v>10.826666666666666</v>
      </c>
      <c r="H996" s="37">
        <v>11.386666666666667</v>
      </c>
      <c r="I996" s="20">
        <v>11.386666666666667</v>
      </c>
      <c r="J996" s="38">
        <v>1</v>
      </c>
      <c r="K996" s="20">
        <v>85.714285714285708</v>
      </c>
      <c r="L996" s="35">
        <v>1</v>
      </c>
      <c r="M996" s="35">
        <v>0.97306034482758619</v>
      </c>
      <c r="N996" s="39">
        <v>0.97306034482758619</v>
      </c>
      <c r="O996" s="39">
        <v>0.8707375180831064</v>
      </c>
      <c r="P996" s="40">
        <v>16639.61</v>
      </c>
      <c r="Q996" s="40">
        <v>17.930614224137933</v>
      </c>
      <c r="R996" s="40">
        <v>12437.04</v>
      </c>
      <c r="S996" s="40">
        <v>13.40198275862069</v>
      </c>
      <c r="T996" s="41" t="s">
        <v>1195</v>
      </c>
      <c r="U996" s="42" t="s">
        <v>1192</v>
      </c>
    </row>
    <row r="997" spans="1:21">
      <c r="A997" s="27">
        <v>0.84787234042553195</v>
      </c>
      <c r="B997" s="27">
        <v>4.3914680050188205E-2</v>
      </c>
      <c r="C997" s="27">
        <v>1.1292346298619825E-2</v>
      </c>
      <c r="D997" s="27">
        <v>0.95608531994981183</v>
      </c>
      <c r="E997" s="28">
        <v>0.81666666666666665</v>
      </c>
      <c r="F997" s="28">
        <v>80</v>
      </c>
      <c r="G997" s="28">
        <v>9.9625000000000004</v>
      </c>
      <c r="H997" s="29">
        <v>10.15</v>
      </c>
      <c r="I997" s="19">
        <v>10.966666666666667</v>
      </c>
      <c r="J997" s="30">
        <v>0.92553191489361708</v>
      </c>
      <c r="K997" s="19">
        <v>85.714285714285708</v>
      </c>
      <c r="L997" s="27">
        <v>0.93333333333333335</v>
      </c>
      <c r="M997" s="27">
        <v>0.95608531994981183</v>
      </c>
      <c r="N997" s="31">
        <v>0.82589497850983751</v>
      </c>
      <c r="O997" s="31">
        <v>0.85794716474004629</v>
      </c>
      <c r="P997" s="32">
        <v>14959.74</v>
      </c>
      <c r="Q997" s="32">
        <v>18.770062735257213</v>
      </c>
      <c r="R997" s="32">
        <v>9110.6600000000017</v>
      </c>
      <c r="S997" s="32">
        <v>11.431191969887079</v>
      </c>
      <c r="T997" s="33" t="s">
        <v>1193</v>
      </c>
      <c r="U997" s="34" t="s">
        <v>1194</v>
      </c>
    </row>
    <row r="998" spans="1:21">
      <c r="A998" s="35">
        <v>1.031634446397188</v>
      </c>
      <c r="B998" s="35">
        <v>8.8586030664395229E-2</v>
      </c>
      <c r="C998" s="35">
        <v>1.8739352640545145E-2</v>
      </c>
      <c r="D998" s="35">
        <v>0.91141396933560481</v>
      </c>
      <c r="E998" s="36">
        <v>0.28333333333333333</v>
      </c>
      <c r="F998" s="36">
        <v>52.941176470588232</v>
      </c>
      <c r="G998" s="36">
        <v>11.087777777777777</v>
      </c>
      <c r="H998" s="37">
        <v>9.8322222222222226</v>
      </c>
      <c r="I998" s="20">
        <v>10.115555555555556</v>
      </c>
      <c r="J998" s="38">
        <v>0.97199033391915646</v>
      </c>
      <c r="K998" s="20">
        <v>56.25</v>
      </c>
      <c r="L998" s="35">
        <v>0.94117647058823528</v>
      </c>
      <c r="M998" s="35">
        <v>0.91141396933560481</v>
      </c>
      <c r="N998" s="39">
        <v>0.83377465260526906</v>
      </c>
      <c r="O998" s="39">
        <v>0.86252604848721914</v>
      </c>
      <c r="P998" s="40">
        <v>17532.759999999998</v>
      </c>
      <c r="Q998" s="40">
        <v>29.868415672913116</v>
      </c>
      <c r="R998" s="40">
        <v>10988.300000000003</v>
      </c>
      <c r="S998" s="40">
        <v>18.71942078364566</v>
      </c>
      <c r="T998" s="41" t="s">
        <v>1191</v>
      </c>
      <c r="U998" s="42" t="s">
        <v>1194</v>
      </c>
    </row>
    <row r="999" spans="1:21">
      <c r="A999" s="27">
        <v>0.93229901269393511</v>
      </c>
      <c r="B999" s="27">
        <v>5.9001512859304085E-2</v>
      </c>
      <c r="C999" s="27">
        <v>1.9667170953101363E-2</v>
      </c>
      <c r="D999" s="27">
        <v>0.94099848714069589</v>
      </c>
      <c r="E999" s="28">
        <v>0</v>
      </c>
      <c r="F999" s="28">
        <v>73.469387755102048</v>
      </c>
      <c r="G999" s="28">
        <v>8.9969444444444449</v>
      </c>
      <c r="H999" s="29">
        <v>8.8625000000000007</v>
      </c>
      <c r="I999" s="19">
        <v>8.8625000000000007</v>
      </c>
      <c r="J999" s="30">
        <v>1</v>
      </c>
      <c r="K999" s="19">
        <v>80</v>
      </c>
      <c r="L999" s="27">
        <v>0.91836734693877564</v>
      </c>
      <c r="M999" s="27">
        <v>0.94099848714069589</v>
      </c>
      <c r="N999" s="31">
        <v>0.86418228410880249</v>
      </c>
      <c r="O999" s="31">
        <v>0.86731794780087734</v>
      </c>
      <c r="P999" s="32">
        <v>13814.22</v>
      </c>
      <c r="Q999" s="32">
        <v>20.898971255673221</v>
      </c>
      <c r="R999" s="32">
        <v>7506.2899999999991</v>
      </c>
      <c r="S999" s="32">
        <v>11.355960665658092</v>
      </c>
      <c r="T999" s="33" t="s">
        <v>1191</v>
      </c>
      <c r="U999" s="34" t="s">
        <v>1192</v>
      </c>
    </row>
    <row r="1000" spans="1:21">
      <c r="A1000" s="35">
        <v>0.86121673003802279</v>
      </c>
      <c r="B1000" s="35">
        <v>4.6357615894039736E-2</v>
      </c>
      <c r="C1000" s="35">
        <v>1.3245033112582781E-2</v>
      </c>
      <c r="D1000" s="35">
        <v>0.95364238410596025</v>
      </c>
      <c r="E1000" s="36">
        <v>0.53333333333333333</v>
      </c>
      <c r="F1000" s="36">
        <v>63.157894736842103</v>
      </c>
      <c r="G1000" s="36">
        <v>7.1725000000000003</v>
      </c>
      <c r="H1000" s="37">
        <v>7.7949999999999999</v>
      </c>
      <c r="I1000" s="20">
        <v>8.3283333333333331</v>
      </c>
      <c r="J1000" s="38">
        <v>0.93596157694616766</v>
      </c>
      <c r="K1000" s="20">
        <v>63.157894736842103</v>
      </c>
      <c r="L1000" s="35">
        <v>1</v>
      </c>
      <c r="M1000" s="35">
        <v>0.95364238410596025</v>
      </c>
      <c r="N1000" s="39">
        <v>0.89257262967051754</v>
      </c>
      <c r="O1000" s="39">
        <v>0.86794508053929253</v>
      </c>
      <c r="P1000" s="40">
        <v>12275.95</v>
      </c>
      <c r="Q1000" s="40">
        <v>27.099227373068434</v>
      </c>
      <c r="R1000" s="40">
        <v>7771.4699999999975</v>
      </c>
      <c r="S1000" s="40">
        <v>17.155562913907278</v>
      </c>
      <c r="T1000" s="41" t="s">
        <v>1193</v>
      </c>
      <c r="U1000" s="42" t="s">
        <v>1192</v>
      </c>
    </row>
    <row r="1001" spans="1:21">
      <c r="A1001" s="27">
        <v>0.87933247753530164</v>
      </c>
      <c r="B1001" s="27">
        <v>7.153284671532846E-2</v>
      </c>
      <c r="C1001" s="27">
        <v>1.4598540145985401E-2</v>
      </c>
      <c r="D1001" s="27">
        <v>0.92846715328467155</v>
      </c>
      <c r="E1001" s="28">
        <v>0.73333333333333328</v>
      </c>
      <c r="F1001" s="28">
        <v>67.924528301886795</v>
      </c>
      <c r="G1001" s="28">
        <v>10.084722222222222</v>
      </c>
      <c r="H1001" s="29">
        <v>9.8697222222222223</v>
      </c>
      <c r="I1001" s="19">
        <v>10.603055555555555</v>
      </c>
      <c r="J1001" s="30">
        <v>0.93083754682874442</v>
      </c>
      <c r="K1001" s="19">
        <v>73.469387755102048</v>
      </c>
      <c r="L1001" s="27">
        <v>0.92452830188679236</v>
      </c>
      <c r="M1001" s="27">
        <v>0.92846715328467155</v>
      </c>
      <c r="N1001" s="31">
        <v>0.79902551465007543</v>
      </c>
      <c r="O1001" s="31">
        <v>0.86178819325648615</v>
      </c>
      <c r="P1001" s="32">
        <v>15249.82</v>
      </c>
      <c r="Q1001" s="32">
        <v>22.26251094890511</v>
      </c>
      <c r="R1001" s="32">
        <v>8744.16</v>
      </c>
      <c r="S1001" s="32">
        <v>12.765197080291971</v>
      </c>
      <c r="T1001" s="33" t="s">
        <v>1193</v>
      </c>
      <c r="U1001" s="34" t="s">
        <v>1194</v>
      </c>
    </row>
    <row r="1002" spans="1:21">
      <c r="A1002" s="35">
        <v>0.99075975359342916</v>
      </c>
      <c r="B1002" s="35">
        <v>4.5595854922279792E-2</v>
      </c>
      <c r="C1002" s="35">
        <v>9.3264248704663204E-3</v>
      </c>
      <c r="D1002" s="35">
        <v>0.9544041450777202</v>
      </c>
      <c r="E1002" s="36">
        <v>0</v>
      </c>
      <c r="F1002" s="36">
        <v>85.714285714285708</v>
      </c>
      <c r="G1002" s="36">
        <v>11.258333333333333</v>
      </c>
      <c r="H1002" s="37">
        <v>11.363333333333333</v>
      </c>
      <c r="I1002" s="20">
        <v>11.363333333333333</v>
      </c>
      <c r="J1002" s="38">
        <v>1</v>
      </c>
      <c r="K1002" s="20">
        <v>85.714285714285708</v>
      </c>
      <c r="L1002" s="35">
        <v>1</v>
      </c>
      <c r="M1002" s="35">
        <v>0.9544041450777202</v>
      </c>
      <c r="N1002" s="39">
        <v>0.9544041450777202</v>
      </c>
      <c r="O1002" s="39">
        <v>0.88270908612528975</v>
      </c>
      <c r="P1002" s="40">
        <v>18526.310000000001</v>
      </c>
      <c r="Q1002" s="40">
        <v>19.198248704663214</v>
      </c>
      <c r="R1002" s="40">
        <v>10818.32</v>
      </c>
      <c r="S1002" s="40">
        <v>11.210694300518135</v>
      </c>
      <c r="T1002" s="41" t="s">
        <v>1195</v>
      </c>
      <c r="U1002" s="42" t="s">
        <v>1192</v>
      </c>
    </row>
    <row r="1003" spans="1:21">
      <c r="A1003" s="27">
        <v>1.0815450643776825</v>
      </c>
      <c r="B1003" s="27">
        <v>6.3492063492063489E-2</v>
      </c>
      <c r="C1003" s="27">
        <v>1.5873015873015872E-2</v>
      </c>
      <c r="D1003" s="27">
        <v>0.93650793650793651</v>
      </c>
      <c r="E1003" s="28">
        <v>0.4</v>
      </c>
      <c r="F1003" s="28">
        <v>54.545454545454547</v>
      </c>
      <c r="G1003" s="28">
        <v>9.24</v>
      </c>
      <c r="H1003" s="29">
        <v>7.8844444444444441</v>
      </c>
      <c r="I1003" s="19">
        <v>8.2844444444444445</v>
      </c>
      <c r="J1003" s="30">
        <v>0.95171673819742486</v>
      </c>
      <c r="K1003" s="19">
        <v>56.25</v>
      </c>
      <c r="L1003" s="27">
        <v>0.96969696969696972</v>
      </c>
      <c r="M1003" s="27">
        <v>0.93650793650793651</v>
      </c>
      <c r="N1003" s="31">
        <v>0.86428148230723334</v>
      </c>
      <c r="O1003" s="31">
        <v>0.84686155664907448</v>
      </c>
      <c r="P1003" s="32">
        <v>16519.12</v>
      </c>
      <c r="Q1003" s="32">
        <v>32.776031746031741</v>
      </c>
      <c r="R1003" s="32">
        <v>7720.7900000000009</v>
      </c>
      <c r="S1003" s="32">
        <v>15.31902777777778</v>
      </c>
      <c r="T1003" s="33" t="s">
        <v>1191</v>
      </c>
      <c r="U1003" s="34" t="s">
        <v>1192</v>
      </c>
    </row>
    <row r="1004" spans="1:21">
      <c r="A1004" s="35">
        <v>0.85792349726775952</v>
      </c>
      <c r="B1004" s="35">
        <v>5.0955414012738856E-2</v>
      </c>
      <c r="C1004" s="35">
        <v>1.4331210191082803E-2</v>
      </c>
      <c r="D1004" s="35">
        <v>0.94904458598726116</v>
      </c>
      <c r="E1004" s="36">
        <v>0.21666666666666667</v>
      </c>
      <c r="F1004" s="36">
        <v>56.25</v>
      </c>
      <c r="G1004" s="36">
        <v>11.164444444444445</v>
      </c>
      <c r="H1004" s="37">
        <v>11.373333333333333</v>
      </c>
      <c r="I1004" s="20">
        <v>11.59</v>
      </c>
      <c r="J1004" s="38">
        <v>0.98130572332470523</v>
      </c>
      <c r="K1004" s="20">
        <v>63.157894736842103</v>
      </c>
      <c r="L1004" s="35">
        <v>0.890625</v>
      </c>
      <c r="M1004" s="35">
        <v>0.94904458598726116</v>
      </c>
      <c r="N1004" s="39">
        <v>0.82944163099091572</v>
      </c>
      <c r="O1004" s="39">
        <v>0.82944163099091572</v>
      </c>
      <c r="P1004" s="40">
        <v>16530.14</v>
      </c>
      <c r="Q1004" s="40">
        <v>26.321878980891718</v>
      </c>
      <c r="R1004" s="40">
        <v>11323.279999999999</v>
      </c>
      <c r="S1004" s="40">
        <v>18.030700636942672</v>
      </c>
      <c r="T1004" s="41" t="s">
        <v>1191</v>
      </c>
      <c r="U1004" s="42" t="s">
        <v>1194</v>
      </c>
    </row>
  </sheetData>
  <autoFilter ref="A4:U4" xr:uid="{BED0AA28-D2B8-4859-9BF2-B6229C7703BC}"/>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C2A5-A358-4031-89E3-66908AFA58F3}">
  <dimension ref="A2:BJ35"/>
  <sheetViews>
    <sheetView topLeftCell="A23" workbookViewId="0">
      <selection activeCell="J38" sqref="J37:J38"/>
    </sheetView>
  </sheetViews>
  <sheetFormatPr defaultRowHeight="14"/>
  <sheetData>
    <row r="2" spans="1:59" ht="33.5">
      <c r="F2" s="47" t="s">
        <v>1204</v>
      </c>
      <c r="G2" s="47"/>
      <c r="H2" s="47"/>
      <c r="I2" s="47"/>
      <c r="J2" s="47"/>
      <c r="K2" s="48"/>
      <c r="L2" s="48"/>
      <c r="M2" s="48"/>
      <c r="N2" s="48"/>
    </row>
    <row r="4" spans="1:59" ht="20" customHeight="1">
      <c r="A4" s="49" t="s">
        <v>1205</v>
      </c>
      <c r="B4" s="50"/>
      <c r="C4" s="50"/>
      <c r="D4" s="50"/>
      <c r="E4" s="50"/>
      <c r="F4" s="50"/>
      <c r="G4" s="50"/>
      <c r="H4" s="50"/>
      <c r="I4" s="52"/>
      <c r="J4" s="52"/>
      <c r="K4" s="52"/>
    </row>
    <row r="5" spans="1:59" ht="18.5">
      <c r="A5" s="55" t="s">
        <v>1206</v>
      </c>
      <c r="B5" s="55"/>
      <c r="C5" s="55"/>
      <c r="D5" s="55"/>
      <c r="E5" s="55"/>
      <c r="F5" s="55"/>
      <c r="G5" s="55"/>
      <c r="H5" s="55"/>
      <c r="I5" s="55"/>
      <c r="J5" s="55"/>
      <c r="K5" s="55"/>
      <c r="L5" s="55"/>
      <c r="M5" s="55"/>
      <c r="N5" s="55"/>
      <c r="O5" s="55"/>
      <c r="P5" s="55"/>
      <c r="Q5" s="55"/>
      <c r="R5" s="55"/>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row>
    <row r="6" spans="1:59" ht="18.5">
      <c r="A6" s="55" t="s">
        <v>1207</v>
      </c>
      <c r="B6" s="55"/>
      <c r="C6" s="55"/>
      <c r="D6" s="55"/>
      <c r="E6" s="55"/>
      <c r="F6" s="55"/>
      <c r="G6" s="55"/>
      <c r="H6" s="55"/>
      <c r="I6" s="55"/>
      <c r="J6" s="55"/>
      <c r="K6" s="55"/>
      <c r="L6" s="55"/>
      <c r="M6" s="55"/>
      <c r="N6" s="55"/>
      <c r="O6" s="55"/>
      <c r="P6" s="55"/>
      <c r="Q6" s="55"/>
      <c r="R6" s="55"/>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row>
    <row r="7" spans="1:59" ht="18.5">
      <c r="A7" s="55" t="s">
        <v>1208</v>
      </c>
      <c r="B7" s="55"/>
      <c r="C7" s="55"/>
      <c r="D7" s="55"/>
      <c r="E7" s="55"/>
      <c r="F7" s="55"/>
      <c r="G7" s="55"/>
      <c r="H7" s="55"/>
      <c r="I7" s="55"/>
      <c r="J7" s="55"/>
      <c r="K7" s="55"/>
      <c r="L7" s="55"/>
      <c r="M7" s="55"/>
      <c r="N7" s="55"/>
      <c r="O7" s="55"/>
      <c r="P7" s="55"/>
      <c r="Q7" s="55"/>
      <c r="R7" s="55"/>
      <c r="S7" s="51"/>
      <c r="T7" s="51"/>
      <c r="U7" s="51"/>
      <c r="V7" s="51"/>
      <c r="W7" s="51"/>
      <c r="X7" s="51"/>
      <c r="Y7" s="51"/>
      <c r="Z7" s="51"/>
      <c r="AA7" s="51"/>
      <c r="AB7" s="51"/>
      <c r="AC7" s="51"/>
      <c r="AD7" s="51"/>
      <c r="AE7" s="51"/>
      <c r="AF7" s="51"/>
      <c r="AG7" s="51"/>
      <c r="AH7" s="51"/>
      <c r="AI7" s="51"/>
      <c r="AJ7" s="51"/>
      <c r="AK7" s="51"/>
      <c r="AL7" s="51"/>
      <c r="AM7" s="51"/>
      <c r="AN7" s="51"/>
    </row>
    <row r="8" spans="1:59" ht="18.5">
      <c r="A8" s="55" t="s">
        <v>1209</v>
      </c>
      <c r="B8" s="55"/>
      <c r="C8" s="55"/>
      <c r="D8" s="55"/>
      <c r="E8" s="55"/>
      <c r="F8" s="55"/>
      <c r="G8" s="55"/>
      <c r="H8" s="55"/>
      <c r="I8" s="55"/>
      <c r="J8" s="55"/>
      <c r="K8" s="55"/>
      <c r="L8" s="55"/>
      <c r="M8" s="55"/>
      <c r="N8" s="56"/>
      <c r="O8" s="56"/>
      <c r="P8" s="56"/>
      <c r="Q8" s="56"/>
      <c r="R8" s="56"/>
      <c r="S8" s="51"/>
      <c r="T8" s="51"/>
      <c r="U8" s="51"/>
      <c r="V8" s="51"/>
      <c r="W8" s="51"/>
      <c r="X8" s="51"/>
      <c r="Y8" s="51"/>
      <c r="Z8" s="51"/>
    </row>
    <row r="10" spans="1:59" ht="18.5">
      <c r="A10" s="55" t="s">
        <v>1210</v>
      </c>
      <c r="B10" s="56"/>
      <c r="C10" s="56"/>
      <c r="D10" s="56"/>
      <c r="E10" s="56"/>
      <c r="F10" s="56"/>
      <c r="G10" s="56"/>
      <c r="H10" s="56"/>
      <c r="I10" s="56"/>
      <c r="J10" s="56"/>
      <c r="K10" s="56"/>
      <c r="L10" s="56"/>
    </row>
    <row r="11" spans="1:59" ht="18.5">
      <c r="A11" s="53" t="s">
        <v>1211</v>
      </c>
      <c r="B11" s="57"/>
      <c r="C11" s="57"/>
      <c r="D11" s="57"/>
      <c r="E11" s="57"/>
      <c r="F11" s="57"/>
      <c r="G11" s="57"/>
      <c r="H11" s="57"/>
      <c r="I11" s="57"/>
      <c r="J11" s="56"/>
      <c r="K11" s="56"/>
      <c r="L11" s="56"/>
      <c r="M11" s="56"/>
      <c r="N11" s="56"/>
      <c r="O11" s="56"/>
      <c r="P11" s="56"/>
      <c r="Q11" s="56"/>
      <c r="R11" s="56"/>
      <c r="S11" s="56"/>
      <c r="T11" s="56"/>
      <c r="U11" s="56"/>
      <c r="V11" s="56"/>
      <c r="W11" s="56"/>
      <c r="X11" s="56"/>
      <c r="Y11" s="56"/>
      <c r="Z11" s="56"/>
      <c r="AA11" s="56"/>
      <c r="AB11" s="56"/>
      <c r="AC11" s="56"/>
      <c r="AD11" s="56"/>
      <c r="AE11" s="56"/>
    </row>
    <row r="12" spans="1:59" ht="18.5">
      <c r="A12" s="55" t="s">
        <v>1212</v>
      </c>
      <c r="B12" s="55"/>
      <c r="C12" s="55"/>
      <c r="D12" s="55"/>
      <c r="E12" s="55"/>
      <c r="F12" s="55"/>
      <c r="G12" s="55"/>
      <c r="H12" s="55"/>
      <c r="I12" s="55"/>
      <c r="J12" s="55"/>
      <c r="K12" s="55"/>
    </row>
    <row r="14" spans="1:59" ht="18.5">
      <c r="A14" s="55" t="s">
        <v>1213</v>
      </c>
      <c r="B14" s="55"/>
      <c r="C14" s="55"/>
      <c r="D14" s="55"/>
      <c r="E14" s="55"/>
      <c r="F14" s="55"/>
      <c r="G14" s="55"/>
    </row>
    <row r="15" spans="1:59" ht="18.5">
      <c r="A15" s="55" t="s">
        <v>1214</v>
      </c>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6"/>
      <c r="AU15" s="56"/>
      <c r="AV15" s="56"/>
      <c r="AW15" s="56"/>
      <c r="AX15" s="56"/>
      <c r="AY15" s="56"/>
      <c r="AZ15" s="56"/>
      <c r="BA15" s="56"/>
      <c r="BB15" s="56"/>
      <c r="BC15" s="56"/>
      <c r="BD15" s="56"/>
      <c r="BE15" s="56"/>
      <c r="BF15" s="56"/>
      <c r="BG15" s="56"/>
    </row>
    <row r="16" spans="1:59" ht="18.5">
      <c r="A16" s="55" t="s">
        <v>1215</v>
      </c>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row>
    <row r="17" spans="1:62" ht="18.5">
      <c r="A17" s="55" t="s">
        <v>1216</v>
      </c>
      <c r="B17" s="55"/>
      <c r="C17" s="55"/>
      <c r="D17" s="55"/>
      <c r="E17" s="55"/>
      <c r="F17" s="55"/>
      <c r="G17" s="55"/>
      <c r="H17" s="55"/>
      <c r="I17" s="55"/>
      <c r="J17" s="55"/>
      <c r="K17" s="55"/>
      <c r="L17" s="55"/>
      <c r="M17" s="55"/>
      <c r="N17" s="55"/>
      <c r="O17" s="55"/>
      <c r="P17" s="55"/>
      <c r="Q17" s="55"/>
      <c r="R17" s="55"/>
    </row>
    <row r="18" spans="1:62" ht="18.5">
      <c r="A18" s="55" t="s">
        <v>1217</v>
      </c>
      <c r="B18" s="55"/>
      <c r="C18" s="55"/>
      <c r="D18" s="55"/>
    </row>
    <row r="20" spans="1:62" ht="18.5">
      <c r="A20" s="53" t="s">
        <v>1218</v>
      </c>
      <c r="B20" s="54"/>
      <c r="C20" s="54"/>
      <c r="D20" s="54"/>
      <c r="E20" s="54"/>
      <c r="F20" s="54"/>
      <c r="G20" s="54"/>
      <c r="H20" s="54"/>
    </row>
    <row r="21" spans="1:62" ht="18.5">
      <c r="A21" s="55" t="s">
        <v>1219</v>
      </c>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row>
    <row r="22" spans="1:62" ht="18.5">
      <c r="A22" s="55" t="s">
        <v>1220</v>
      </c>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row>
    <row r="23" spans="1:62" ht="18.5">
      <c r="A23" s="55" t="s">
        <v>1221</v>
      </c>
      <c r="B23" s="55"/>
      <c r="C23" s="55"/>
      <c r="D23" s="55"/>
      <c r="E23" s="55"/>
      <c r="F23" s="55"/>
      <c r="G23" s="55"/>
      <c r="H23" s="55"/>
      <c r="I23" s="55"/>
      <c r="J23" s="55"/>
      <c r="K23" s="55"/>
      <c r="L23" s="55"/>
      <c r="M23" s="55"/>
      <c r="N23" s="55"/>
      <c r="O23" s="55"/>
      <c r="P23" s="55"/>
      <c r="Q23" s="55"/>
      <c r="R23" s="55"/>
      <c r="S23" s="55"/>
      <c r="T23" s="55"/>
      <c r="U23" s="56"/>
      <c r="V23" s="56"/>
      <c r="W23" s="56"/>
      <c r="X23" s="56"/>
      <c r="Y23" s="56"/>
    </row>
    <row r="24" spans="1:62" ht="18.5">
      <c r="A24" s="55" t="s">
        <v>1222</v>
      </c>
      <c r="B24" s="55"/>
      <c r="C24" s="55"/>
      <c r="D24" s="55"/>
      <c r="E24" s="55"/>
      <c r="F24" s="55"/>
      <c r="G24" s="56"/>
      <c r="H24" s="56"/>
    </row>
    <row r="26" spans="1:62" ht="18.5">
      <c r="A26" s="53" t="s">
        <v>1223</v>
      </c>
      <c r="B26" s="54"/>
      <c r="C26" s="54"/>
      <c r="D26" s="54"/>
      <c r="E26" s="54"/>
      <c r="F26" s="54"/>
      <c r="G26" s="54"/>
      <c r="H26" s="54"/>
    </row>
    <row r="27" spans="1:62" ht="18.5">
      <c r="A27" s="55" t="s">
        <v>1224</v>
      </c>
    </row>
    <row r="28" spans="1:62" ht="18.5">
      <c r="A28" s="55" t="s">
        <v>1225</v>
      </c>
    </row>
    <row r="29" spans="1:62" ht="18.5">
      <c r="A29" s="55" t="s">
        <v>1226</v>
      </c>
    </row>
    <row r="31" spans="1:62" ht="18.5">
      <c r="A31" s="53" t="s">
        <v>1227</v>
      </c>
      <c r="B31" s="57"/>
      <c r="C31" s="57"/>
      <c r="D31" s="57"/>
      <c r="E31" s="57"/>
      <c r="F31" s="57"/>
      <c r="G31" s="57"/>
    </row>
    <row r="32" spans="1:62" ht="18.5">
      <c r="A32" s="55" t="s">
        <v>1228</v>
      </c>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row>
    <row r="33" spans="1:34" ht="18.5">
      <c r="A33" s="55" t="s">
        <v>1229</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row>
    <row r="34" spans="1:34" ht="18.5">
      <c r="A34" s="55" t="s">
        <v>1230</v>
      </c>
      <c r="B34" s="55"/>
      <c r="C34" s="55"/>
      <c r="D34" s="55"/>
      <c r="E34" s="55"/>
      <c r="F34" s="55"/>
      <c r="G34" s="55"/>
      <c r="H34" s="55"/>
      <c r="I34" s="55"/>
      <c r="J34" s="55"/>
      <c r="K34" s="55"/>
      <c r="L34" s="55"/>
      <c r="M34" s="55"/>
      <c r="N34" s="55"/>
      <c r="O34" s="55"/>
      <c r="P34" s="55"/>
      <c r="Q34" s="55"/>
      <c r="R34" s="55"/>
      <c r="S34" s="55"/>
      <c r="T34" s="55"/>
      <c r="U34" s="55"/>
    </row>
    <row r="35" spans="1:34" ht="18.5">
      <c r="A35" s="55" t="s">
        <v>1231</v>
      </c>
      <c r="B35" s="55"/>
      <c r="C35" s="55"/>
      <c r="D35" s="55"/>
      <c r="E35" s="55"/>
      <c r="F35" s="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764A-65E1-4494-9ECC-7635E4668FCE}">
  <dimension ref="A2:G218"/>
  <sheetViews>
    <sheetView topLeftCell="A12" workbookViewId="0">
      <selection activeCell="A81" sqref="A81"/>
    </sheetView>
  </sheetViews>
  <sheetFormatPr defaultRowHeight="14"/>
  <cols>
    <col min="1" max="1" width="26" customWidth="1"/>
    <col min="2" max="2" width="38.75" customWidth="1"/>
    <col min="3" max="3" width="33" customWidth="1"/>
    <col min="4" max="4" width="20.83203125" customWidth="1"/>
    <col min="5" max="5" width="34.08203125" customWidth="1"/>
    <col min="6" max="6" width="25.5" customWidth="1"/>
  </cols>
  <sheetData>
    <row r="2" spans="1:7" ht="39.5">
      <c r="E2" s="64" t="s">
        <v>1232</v>
      </c>
      <c r="F2" s="47"/>
      <c r="G2" s="47"/>
    </row>
    <row r="3" spans="1:7">
      <c r="D3" s="58"/>
    </row>
    <row r="4" spans="1:7" ht="31.5" customHeight="1">
      <c r="C4" s="62" t="s">
        <v>1238</v>
      </c>
    </row>
    <row r="5" spans="1:7" ht="15.5" customHeight="1"/>
    <row r="6" spans="1:7" ht="35.5" customHeight="1">
      <c r="A6" s="61" t="s">
        <v>1233</v>
      </c>
      <c r="B6" s="61" t="s">
        <v>1234</v>
      </c>
      <c r="C6" s="61" t="s">
        <v>1235</v>
      </c>
      <c r="D6" s="61" t="s">
        <v>1183</v>
      </c>
      <c r="E6" s="61" t="s">
        <v>1236</v>
      </c>
      <c r="F6" s="61" t="s">
        <v>1237</v>
      </c>
    </row>
    <row r="7" spans="1:7" ht="29.5" customHeight="1">
      <c r="A7" s="83">
        <v>692181</v>
      </c>
      <c r="B7" s="60">
        <v>0.93520000000000003</v>
      </c>
      <c r="C7" s="59">
        <v>420.95</v>
      </c>
      <c r="D7" s="60">
        <v>0.86360000000000003</v>
      </c>
      <c r="E7" s="60">
        <v>0.95820000000000005</v>
      </c>
      <c r="F7" s="60">
        <v>0.93510000000000004</v>
      </c>
    </row>
    <row r="10" spans="1:7" ht="30.5">
      <c r="A10" s="58"/>
      <c r="C10" s="63" t="s">
        <v>1239</v>
      </c>
    </row>
    <row r="12" spans="1:7" ht="20">
      <c r="B12" s="65" t="s">
        <v>1240</v>
      </c>
    </row>
    <row r="14" spans="1:7">
      <c r="A14" s="44" t="s">
        <v>1243</v>
      </c>
      <c r="B14" t="s">
        <v>1244</v>
      </c>
      <c r="C14" t="s">
        <v>1245</v>
      </c>
    </row>
    <row r="15" spans="1:7">
      <c r="A15" s="45" t="s">
        <v>27</v>
      </c>
      <c r="B15" s="84">
        <v>159588</v>
      </c>
      <c r="C15" s="84">
        <v>154535</v>
      </c>
    </row>
    <row r="16" spans="1:7">
      <c r="A16" s="45" t="s">
        <v>77</v>
      </c>
      <c r="B16" s="84">
        <v>154426</v>
      </c>
      <c r="C16" s="84">
        <v>140662</v>
      </c>
    </row>
    <row r="17" spans="1:5">
      <c r="A17" s="45" t="s">
        <v>108</v>
      </c>
      <c r="B17" s="84">
        <v>142261</v>
      </c>
      <c r="C17" s="84">
        <v>124166</v>
      </c>
    </row>
    <row r="18" spans="1:5">
      <c r="A18" s="45" t="s">
        <v>40</v>
      </c>
      <c r="B18" s="84">
        <v>143281</v>
      </c>
      <c r="C18" s="84">
        <v>141477</v>
      </c>
    </row>
    <row r="19" spans="1:5">
      <c r="A19" s="45" t="s">
        <v>55</v>
      </c>
      <c r="B19" s="84">
        <v>140588</v>
      </c>
      <c r="C19" s="84">
        <v>131341</v>
      </c>
    </row>
    <row r="20" spans="1:5">
      <c r="A20" s="45" t="s">
        <v>1197</v>
      </c>
      <c r="B20" s="84">
        <v>740144</v>
      </c>
      <c r="C20" s="84">
        <v>692181</v>
      </c>
    </row>
    <row r="22" spans="1:5" ht="20">
      <c r="B22" s="68" t="s">
        <v>1241</v>
      </c>
      <c r="C22" s="69"/>
      <c r="D22" s="67" t="s">
        <v>1242</v>
      </c>
    </row>
    <row r="24" spans="1:5">
      <c r="A24" s="44" t="s">
        <v>1246</v>
      </c>
      <c r="B24" t="s">
        <v>1247</v>
      </c>
      <c r="D24" s="44" t="s">
        <v>1243</v>
      </c>
      <c r="E24" t="s">
        <v>1248</v>
      </c>
    </row>
    <row r="25" spans="1:5">
      <c r="A25" s="45" t="s">
        <v>51</v>
      </c>
      <c r="B25" s="13">
        <v>26.283333333333335</v>
      </c>
      <c r="D25" s="45" t="s">
        <v>27</v>
      </c>
      <c r="E25" s="16">
        <v>0.88724157777677581</v>
      </c>
    </row>
    <row r="26" spans="1:5">
      <c r="A26" s="45" t="s">
        <v>35</v>
      </c>
      <c r="B26" s="46">
        <v>29.049999999999997</v>
      </c>
      <c r="D26" s="45" t="s">
        <v>77</v>
      </c>
      <c r="E26" s="16">
        <v>0.86202720899200602</v>
      </c>
    </row>
    <row r="27" spans="1:5">
      <c r="A27" s="45" t="s">
        <v>28</v>
      </c>
      <c r="B27" s="13">
        <v>22.499999999999996</v>
      </c>
      <c r="D27" s="45" t="s">
        <v>108</v>
      </c>
      <c r="E27" s="16">
        <v>0.82065478301865236</v>
      </c>
    </row>
    <row r="28" spans="1:5">
      <c r="A28" s="45" t="s">
        <v>84</v>
      </c>
      <c r="B28" s="13">
        <v>29.783333333333331</v>
      </c>
      <c r="D28" s="45" t="s">
        <v>40</v>
      </c>
      <c r="E28" s="16">
        <v>0.88956129928242378</v>
      </c>
    </row>
    <row r="29" spans="1:5">
      <c r="A29" s="45" t="s">
        <v>78</v>
      </c>
      <c r="B29" s="13">
        <v>28.18333333333333</v>
      </c>
      <c r="D29" s="45" t="s">
        <v>55</v>
      </c>
      <c r="E29" s="16">
        <v>0.85463650585823703</v>
      </c>
    </row>
    <row r="30" spans="1:5">
      <c r="A30" s="45" t="s">
        <v>105</v>
      </c>
      <c r="B30" s="13">
        <v>36.666666666666664</v>
      </c>
      <c r="D30" s="45" t="s">
        <v>1197</v>
      </c>
      <c r="E30" s="16">
        <v>0.86364026719058451</v>
      </c>
    </row>
    <row r="31" spans="1:5">
      <c r="A31" s="45" t="s">
        <v>146</v>
      </c>
      <c r="B31" s="13">
        <v>26.133333333333333</v>
      </c>
    </row>
    <row r="32" spans="1:5">
      <c r="A32" s="45" t="s">
        <v>130</v>
      </c>
      <c r="B32" s="46">
        <v>32.349999999999994</v>
      </c>
    </row>
    <row r="33" spans="1:3">
      <c r="A33" s="45" t="s">
        <v>109</v>
      </c>
      <c r="B33" s="13">
        <v>39.916666666666657</v>
      </c>
    </row>
    <row r="34" spans="1:3">
      <c r="A34" s="45" t="s">
        <v>67</v>
      </c>
      <c r="B34" s="13">
        <v>17.016666666666669</v>
      </c>
    </row>
    <row r="35" spans="1:3">
      <c r="A35" s="45" t="s">
        <v>41</v>
      </c>
      <c r="B35" s="13">
        <v>22.86666666666666</v>
      </c>
    </row>
    <row r="36" spans="1:3">
      <c r="A36" s="45" t="s">
        <v>74</v>
      </c>
      <c r="B36" s="13">
        <v>25.966666666666661</v>
      </c>
    </row>
    <row r="37" spans="1:3">
      <c r="A37" s="45" t="s">
        <v>56</v>
      </c>
      <c r="B37" s="13">
        <v>26.533333333333339</v>
      </c>
    </row>
    <row r="38" spans="1:3">
      <c r="A38" s="45" t="s">
        <v>98</v>
      </c>
      <c r="B38" s="46">
        <v>34.050000000000004</v>
      </c>
    </row>
    <row r="39" spans="1:3">
      <c r="A39" s="45" t="s">
        <v>92</v>
      </c>
      <c r="B39" s="46">
        <v>23.650000000000006</v>
      </c>
    </row>
    <row r="40" spans="1:3">
      <c r="A40" s="45" t="s">
        <v>1197</v>
      </c>
      <c r="B40" s="46">
        <v>420.94999999999993</v>
      </c>
    </row>
    <row r="42" spans="1:3" ht="20">
      <c r="B42" s="67" t="s">
        <v>1249</v>
      </c>
    </row>
    <row r="44" spans="1:3">
      <c r="A44" s="44" t="s">
        <v>5</v>
      </c>
      <c r="B44" t="s">
        <v>1244</v>
      </c>
      <c r="C44" t="s">
        <v>1245</v>
      </c>
    </row>
    <row r="45" spans="1:3">
      <c r="A45" s="45" t="s">
        <v>42</v>
      </c>
      <c r="B45" s="84">
        <v>277591</v>
      </c>
      <c r="C45" s="84">
        <v>258816</v>
      </c>
    </row>
    <row r="46" spans="1:3">
      <c r="A46" s="45" t="s">
        <v>29</v>
      </c>
      <c r="B46" s="84">
        <v>299216</v>
      </c>
      <c r="C46" s="84">
        <v>294044</v>
      </c>
    </row>
    <row r="47" spans="1:3">
      <c r="A47" s="45" t="s">
        <v>57</v>
      </c>
      <c r="B47" s="84">
        <v>163337</v>
      </c>
      <c r="C47" s="84">
        <v>139321</v>
      </c>
    </row>
    <row r="48" spans="1:3">
      <c r="A48" s="45" t="s">
        <v>1197</v>
      </c>
      <c r="B48" s="84">
        <v>740144</v>
      </c>
      <c r="C48" s="84">
        <v>692181</v>
      </c>
    </row>
    <row r="50" spans="1:3" ht="20">
      <c r="B50" s="67" t="s">
        <v>1250</v>
      </c>
    </row>
    <row r="52" spans="1:3">
      <c r="A52" s="44" t="s">
        <v>1251</v>
      </c>
      <c r="B52" t="s">
        <v>1248</v>
      </c>
    </row>
    <row r="53" spans="1:3">
      <c r="A53" s="45" t="s">
        <v>1198</v>
      </c>
      <c r="B53" s="16">
        <v>0.86679938053066408</v>
      </c>
    </row>
    <row r="54" spans="1:3">
      <c r="A54" s="45" t="s">
        <v>1199</v>
      </c>
      <c r="B54" s="16">
        <v>0.85815857239447102</v>
      </c>
    </row>
    <row r="55" spans="1:3">
      <c r="A55" s="45" t="s">
        <v>1200</v>
      </c>
      <c r="B55" s="16">
        <v>0.86344368794734039</v>
      </c>
    </row>
    <row r="56" spans="1:3">
      <c r="A56" s="45" t="s">
        <v>1201</v>
      </c>
      <c r="B56" s="16">
        <v>0.86696938339481444</v>
      </c>
    </row>
    <row r="57" spans="1:3">
      <c r="A57" s="45" t="s">
        <v>1202</v>
      </c>
      <c r="B57" s="16">
        <v>0.86141227646585306</v>
      </c>
    </row>
    <row r="58" spans="1:3">
      <c r="A58" s="45" t="s">
        <v>1203</v>
      </c>
      <c r="B58" s="16">
        <v>0.8644150030743567</v>
      </c>
    </row>
    <row r="59" spans="1:3">
      <c r="A59" s="45" t="s">
        <v>1197</v>
      </c>
      <c r="B59" s="16">
        <v>0.86364026719058495</v>
      </c>
    </row>
    <row r="61" spans="1:3" ht="30.5">
      <c r="C61" s="66" t="s">
        <v>1252</v>
      </c>
    </row>
    <row r="63" spans="1:3" ht="20">
      <c r="A63" s="68" t="s">
        <v>1240</v>
      </c>
    </row>
    <row r="81" spans="1:1" ht="20">
      <c r="A81" s="86" t="s">
        <v>1413</v>
      </c>
    </row>
    <row r="100" spans="1:1" ht="20">
      <c r="A100" s="67" t="s">
        <v>1242</v>
      </c>
    </row>
    <row r="119" spans="1:1" ht="20">
      <c r="A119" s="67" t="s">
        <v>1253</v>
      </c>
    </row>
    <row r="138" spans="2:2" ht="20">
      <c r="B138" s="67" t="s">
        <v>1254</v>
      </c>
    </row>
    <row r="158" spans="2:2" ht="30.5">
      <c r="B158" s="63" t="s">
        <v>1255</v>
      </c>
    </row>
    <row r="191" spans="3:3" ht="30.5">
      <c r="C191" s="66" t="s">
        <v>1256</v>
      </c>
    </row>
    <row r="193" spans="1:2" ht="18.5">
      <c r="A193" s="70" t="s">
        <v>1345</v>
      </c>
      <c r="B193" s="51"/>
    </row>
    <row r="194" spans="1:2" ht="18.5">
      <c r="A194" s="55" t="s">
        <v>1318</v>
      </c>
    </row>
    <row r="195" spans="1:2" ht="18.5">
      <c r="A195" s="55" t="s">
        <v>1257</v>
      </c>
    </row>
    <row r="197" spans="1:2" ht="18.5">
      <c r="A197" s="49" t="s">
        <v>1258</v>
      </c>
    </row>
    <row r="198" spans="1:2" ht="18.5">
      <c r="A198" s="55" t="s">
        <v>1260</v>
      </c>
    </row>
    <row r="199" spans="1:2" ht="18.5">
      <c r="A199" s="55" t="s">
        <v>1259</v>
      </c>
    </row>
    <row r="201" spans="1:2" ht="18.5">
      <c r="A201" s="71" t="s">
        <v>1346</v>
      </c>
    </row>
    <row r="202" spans="1:2" ht="18.5">
      <c r="A202" s="55" t="s">
        <v>1261</v>
      </c>
    </row>
    <row r="203" spans="1:2" ht="18.5">
      <c r="A203" s="55" t="s">
        <v>1262</v>
      </c>
    </row>
    <row r="204" spans="1:2" ht="18.5">
      <c r="A204" s="55" t="s">
        <v>1263</v>
      </c>
    </row>
    <row r="206" spans="1:2" ht="18.5">
      <c r="A206" s="71" t="s">
        <v>1347</v>
      </c>
    </row>
    <row r="207" spans="1:2" ht="18.5">
      <c r="A207" s="55" t="s">
        <v>1264</v>
      </c>
    </row>
    <row r="208" spans="1:2" ht="18.5">
      <c r="A208" s="55" t="s">
        <v>1265</v>
      </c>
    </row>
    <row r="210" spans="1:2" ht="18.5">
      <c r="A210" s="71" t="s">
        <v>1348</v>
      </c>
      <c r="B210" s="51"/>
    </row>
    <row r="211" spans="1:2" ht="18.5">
      <c r="A211" s="55" t="s">
        <v>1266</v>
      </c>
    </row>
    <row r="212" spans="1:2" ht="18.5">
      <c r="A212" s="55" t="s">
        <v>1267</v>
      </c>
    </row>
    <row r="213" spans="1:2" ht="18.5">
      <c r="A213" s="55" t="s">
        <v>1268</v>
      </c>
    </row>
    <row r="215" spans="1:2" ht="18.5">
      <c r="A215" s="71" t="s">
        <v>1349</v>
      </c>
    </row>
    <row r="216" spans="1:2" ht="18.5">
      <c r="A216" s="55" t="s">
        <v>1269</v>
      </c>
    </row>
    <row r="217" spans="1:2" ht="18.5">
      <c r="A217" s="55" t="s">
        <v>1270</v>
      </c>
    </row>
    <row r="218" spans="1:2" ht="18.5">
      <c r="A218" s="55" t="s">
        <v>1271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16BC-C98F-465E-A4EB-56C2E8E640EF}">
  <dimension ref="A2:G39"/>
  <sheetViews>
    <sheetView topLeftCell="A2" workbookViewId="0">
      <selection activeCell="D40" sqref="D40"/>
    </sheetView>
  </sheetViews>
  <sheetFormatPr defaultRowHeight="14"/>
  <sheetData>
    <row r="2" spans="1:6" ht="33.5">
      <c r="F2" s="47" t="s">
        <v>1272</v>
      </c>
    </row>
    <row r="4" spans="1:6" ht="18.5">
      <c r="A4" s="71" t="s">
        <v>1341</v>
      </c>
    </row>
    <row r="5" spans="1:6" ht="18.5">
      <c r="A5" s="55" t="s">
        <v>1273</v>
      </c>
    </row>
    <row r="6" spans="1:6" ht="18.5">
      <c r="A6" s="55" t="s">
        <v>1274</v>
      </c>
    </row>
    <row r="7" spans="1:6" ht="18.5">
      <c r="A7" s="55" t="s">
        <v>1275</v>
      </c>
    </row>
    <row r="8" spans="1:6" ht="18.5">
      <c r="A8" s="55" t="s">
        <v>1276</v>
      </c>
    </row>
    <row r="9" spans="1:6" ht="18.5">
      <c r="A9" s="55" t="s">
        <v>1277</v>
      </c>
    </row>
    <row r="10" spans="1:6" ht="18.5">
      <c r="A10" s="55" t="s">
        <v>1278</v>
      </c>
    </row>
    <row r="11" spans="1:6" ht="18.5">
      <c r="A11" s="55" t="s">
        <v>1279</v>
      </c>
    </row>
    <row r="12" spans="1:6" ht="18.5">
      <c r="A12" s="55" t="s">
        <v>1280</v>
      </c>
    </row>
    <row r="14" spans="1:6" ht="18.5">
      <c r="A14" s="71" t="s">
        <v>1342</v>
      </c>
      <c r="B14" s="51"/>
      <c r="C14" s="51"/>
      <c r="D14" s="51"/>
      <c r="E14" s="51"/>
      <c r="F14" s="51"/>
    </row>
    <row r="15" spans="1:6" ht="18.5">
      <c r="A15" s="55" t="s">
        <v>1281</v>
      </c>
    </row>
    <row r="16" spans="1:6" ht="18.5">
      <c r="A16" s="55" t="s">
        <v>1282</v>
      </c>
    </row>
    <row r="17" spans="1:7" ht="18.5">
      <c r="A17" s="55" t="s">
        <v>1283</v>
      </c>
    </row>
    <row r="18" spans="1:7" ht="18.5">
      <c r="A18" s="55" t="s">
        <v>1284</v>
      </c>
    </row>
    <row r="20" spans="1:7" ht="18.5">
      <c r="A20" s="55" t="s">
        <v>1343</v>
      </c>
    </row>
    <row r="21" spans="1:7" ht="18.5">
      <c r="A21" s="55" t="s">
        <v>1286</v>
      </c>
    </row>
    <row r="22" spans="1:7" ht="18.5">
      <c r="A22" s="55" t="s">
        <v>1287</v>
      </c>
    </row>
    <row r="23" spans="1:7" ht="18.5">
      <c r="A23" s="55" t="s">
        <v>1288</v>
      </c>
    </row>
    <row r="24" spans="1:7" ht="18.5">
      <c r="A24" s="55" t="s">
        <v>1289</v>
      </c>
    </row>
    <row r="26" spans="1:7" ht="18.5">
      <c r="A26" s="71" t="s">
        <v>1344</v>
      </c>
      <c r="B26" s="50"/>
      <c r="C26" s="50"/>
      <c r="D26" s="50"/>
      <c r="E26" s="50"/>
      <c r="F26" s="50"/>
      <c r="G26" s="50"/>
    </row>
    <row r="27" spans="1:7" ht="18.5">
      <c r="A27" s="55" t="s">
        <v>1290</v>
      </c>
    </row>
    <row r="28" spans="1:7" ht="18.5">
      <c r="A28" s="55" t="s">
        <v>1291</v>
      </c>
    </row>
    <row r="29" spans="1:7" ht="18.5">
      <c r="A29" s="55" t="s">
        <v>1292</v>
      </c>
    </row>
    <row r="30" spans="1:7" ht="18.5">
      <c r="A30" s="55" t="s">
        <v>1293</v>
      </c>
    </row>
    <row r="31" spans="1:7" ht="18.5">
      <c r="A31" s="55" t="s">
        <v>1294</v>
      </c>
    </row>
    <row r="32" spans="1:7" ht="18.5">
      <c r="A32" s="55" t="s">
        <v>1295</v>
      </c>
    </row>
    <row r="34" spans="1:1" ht="18.5">
      <c r="A34" s="55" t="s">
        <v>1296</v>
      </c>
    </row>
    <row r="35" spans="1:1" ht="18.5">
      <c r="A35" s="55" t="s">
        <v>1297</v>
      </c>
    </row>
    <row r="36" spans="1:1" ht="18.5">
      <c r="A36" s="55" t="s">
        <v>1298</v>
      </c>
    </row>
    <row r="37" spans="1:1" ht="18.5">
      <c r="A37" s="55" t="s">
        <v>1299</v>
      </c>
    </row>
    <row r="38" spans="1:1" ht="18.5">
      <c r="A38" s="55" t="s">
        <v>1300</v>
      </c>
    </row>
    <row r="39" spans="1:1" ht="18.5">
      <c r="A39" s="55" t="s">
        <v>1301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ABD9-A0DB-425D-9B94-09306C2E4E1F}">
  <dimension ref="A2:AI220"/>
  <sheetViews>
    <sheetView topLeftCell="A3" workbookViewId="0">
      <selection activeCell="A44" sqref="A44:B60"/>
    </sheetView>
  </sheetViews>
  <sheetFormatPr defaultRowHeight="14"/>
  <cols>
    <col min="1" max="1" width="30.83203125" customWidth="1"/>
    <col min="2" max="2" width="28.9140625" customWidth="1"/>
    <col min="3" max="3" width="26.33203125" customWidth="1"/>
    <col min="4" max="4" width="31.08203125" customWidth="1"/>
    <col min="5" max="6" width="29.58203125" customWidth="1"/>
  </cols>
  <sheetData>
    <row r="2" spans="1:9" ht="39.5">
      <c r="D2" s="64" t="s">
        <v>1302</v>
      </c>
      <c r="E2" s="74"/>
      <c r="F2" s="74"/>
      <c r="G2" s="74"/>
      <c r="H2" s="74"/>
      <c r="I2" s="74"/>
    </row>
    <row r="4" spans="1:9" ht="30.5">
      <c r="C4" s="63" t="s">
        <v>1238</v>
      </c>
      <c r="D4" s="21"/>
    </row>
    <row r="6" spans="1:9" ht="39" customHeight="1">
      <c r="A6" s="61" t="s">
        <v>1303</v>
      </c>
      <c r="B6" s="61" t="s">
        <v>1304</v>
      </c>
      <c r="C6" s="61" t="s">
        <v>1237</v>
      </c>
      <c r="D6" s="61" t="s">
        <v>1305</v>
      </c>
      <c r="E6" s="61" t="s">
        <v>1307</v>
      </c>
      <c r="F6" s="61" t="s">
        <v>1309</v>
      </c>
    </row>
    <row r="7" spans="1:9" ht="33" customHeight="1">
      <c r="A7" s="60">
        <v>6.4899999999999999E-2</v>
      </c>
      <c r="B7" s="60">
        <v>1.9400000000000001E-2</v>
      </c>
      <c r="C7" s="60">
        <v>0.93510000000000004</v>
      </c>
      <c r="D7" s="60" t="s">
        <v>1306</v>
      </c>
      <c r="E7" s="60" t="s">
        <v>1308</v>
      </c>
      <c r="F7" s="60" t="s">
        <v>1310</v>
      </c>
    </row>
    <row r="10" spans="1:9" ht="30.5">
      <c r="C10" s="63" t="s">
        <v>1239</v>
      </c>
    </row>
    <row r="12" spans="1:9" ht="20">
      <c r="A12" s="68" t="s">
        <v>1311</v>
      </c>
      <c r="B12" s="75"/>
      <c r="D12" s="67" t="s">
        <v>1313</v>
      </c>
    </row>
    <row r="14" spans="1:9">
      <c r="A14" s="44" t="s">
        <v>1246</v>
      </c>
      <c r="B14" t="s">
        <v>1312</v>
      </c>
      <c r="D14" s="44" t="s">
        <v>1246</v>
      </c>
      <c r="E14" t="s">
        <v>1305</v>
      </c>
    </row>
    <row r="15" spans="1:9">
      <c r="A15" s="45" t="s">
        <v>51</v>
      </c>
      <c r="B15" s="16">
        <v>3.9920091199513945E-2</v>
      </c>
      <c r="D15" s="45" t="s">
        <v>51</v>
      </c>
      <c r="E15" s="72">
        <v>14050.163855403211</v>
      </c>
    </row>
    <row r="16" spans="1:9">
      <c r="A16" s="45" t="s">
        <v>35</v>
      </c>
      <c r="B16" s="16">
        <v>5.7823801612313708E-2</v>
      </c>
      <c r="D16" s="45" t="s">
        <v>35</v>
      </c>
      <c r="E16" s="72">
        <v>21489.341499017923</v>
      </c>
    </row>
    <row r="17" spans="1:5">
      <c r="A17" s="45" t="s">
        <v>28</v>
      </c>
      <c r="B17" s="16">
        <v>4.8997980609044069E-2</v>
      </c>
      <c r="D17" s="45" t="s">
        <v>28</v>
      </c>
      <c r="E17" s="72">
        <v>14799.809969057451</v>
      </c>
    </row>
    <row r="18" spans="1:5">
      <c r="A18" s="45" t="s">
        <v>84</v>
      </c>
      <c r="B18" s="16">
        <v>6.726219088095145E-2</v>
      </c>
      <c r="D18" s="45" t="s">
        <v>84</v>
      </c>
      <c r="E18" s="72">
        <v>20770.636894613835</v>
      </c>
    </row>
    <row r="19" spans="1:5">
      <c r="A19" s="45" t="s">
        <v>78</v>
      </c>
      <c r="B19" s="16">
        <v>4.958407556013502E-2</v>
      </c>
      <c r="D19" s="45" t="s">
        <v>78</v>
      </c>
      <c r="E19" s="72">
        <v>16784.990033932729</v>
      </c>
    </row>
    <row r="20" spans="1:5">
      <c r="A20" s="45" t="s">
        <v>105</v>
      </c>
      <c r="B20" s="16">
        <v>7.9715093781731569E-2</v>
      </c>
      <c r="D20" s="45" t="s">
        <v>105</v>
      </c>
      <c r="E20" s="72">
        <v>24475.101752498031</v>
      </c>
    </row>
    <row r="21" spans="1:5">
      <c r="A21" s="45" t="s">
        <v>146</v>
      </c>
      <c r="B21" s="16">
        <v>8.8204969877140299E-2</v>
      </c>
      <c r="D21" s="45" t="s">
        <v>146</v>
      </c>
      <c r="E21" s="72">
        <v>23494.506781215165</v>
      </c>
    </row>
    <row r="22" spans="1:5">
      <c r="A22" s="45" t="s">
        <v>130</v>
      </c>
      <c r="B22" s="16">
        <v>6.0029975813043562E-2</v>
      </c>
      <c r="D22" s="45" t="s">
        <v>130</v>
      </c>
      <c r="E22" s="72">
        <v>19030.986063743596</v>
      </c>
    </row>
    <row r="23" spans="1:5">
      <c r="A23" s="45" t="s">
        <v>109</v>
      </c>
      <c r="B23" s="16">
        <v>0.13973805141432005</v>
      </c>
      <c r="D23" s="45" t="s">
        <v>109</v>
      </c>
      <c r="E23" s="72">
        <v>35832.55515258095</v>
      </c>
    </row>
    <row r="24" spans="1:5">
      <c r="A24" s="45" t="s">
        <v>67</v>
      </c>
      <c r="B24" s="16">
        <v>3.755826833672412E-2</v>
      </c>
      <c r="D24" s="45" t="s">
        <v>67</v>
      </c>
      <c r="E24" s="72">
        <v>10845.255615904181</v>
      </c>
    </row>
    <row r="25" spans="1:5">
      <c r="A25" s="45" t="s">
        <v>41</v>
      </c>
      <c r="B25" s="16">
        <v>4.9168985177685129E-2</v>
      </c>
      <c r="D25" s="45" t="s">
        <v>41</v>
      </c>
      <c r="E25" s="72">
        <v>15326.373369585821</v>
      </c>
    </row>
    <row r="26" spans="1:5">
      <c r="A26" s="45" t="s">
        <v>74</v>
      </c>
      <c r="B26" s="16">
        <v>5.8163247233769304E-2</v>
      </c>
      <c r="D26" s="45" t="s">
        <v>74</v>
      </c>
      <c r="E26" s="72">
        <v>21056.593937281643</v>
      </c>
    </row>
    <row r="27" spans="1:5">
      <c r="A27" s="45" t="s">
        <v>56</v>
      </c>
      <c r="B27" s="16">
        <v>6.7615202123703103E-2</v>
      </c>
      <c r="D27" s="45" t="s">
        <v>56</v>
      </c>
      <c r="E27" s="72">
        <v>19438.27649366402</v>
      </c>
    </row>
    <row r="28" spans="1:5">
      <c r="A28" s="45" t="s">
        <v>98</v>
      </c>
      <c r="B28" s="16">
        <v>9.8814590825057766E-2</v>
      </c>
      <c r="D28" s="45" t="s">
        <v>98</v>
      </c>
      <c r="E28" s="72">
        <v>28009.475793676076</v>
      </c>
    </row>
    <row r="29" spans="1:5">
      <c r="A29" s="45" t="s">
        <v>92</v>
      </c>
      <c r="B29" s="16">
        <v>4.7027431386198068E-2</v>
      </c>
      <c r="D29" s="45" t="s">
        <v>92</v>
      </c>
      <c r="E29" s="72">
        <v>15639.627974021507</v>
      </c>
    </row>
    <row r="30" spans="1:5">
      <c r="A30" s="45" t="s">
        <v>1197</v>
      </c>
      <c r="B30" s="16">
        <v>6.4913476247897353E-2</v>
      </c>
      <c r="D30" s="45" t="s">
        <v>1197</v>
      </c>
      <c r="E30" s="72">
        <v>301043.69518619619</v>
      </c>
    </row>
    <row r="32" spans="1:5" ht="20">
      <c r="A32" s="67" t="s">
        <v>1314</v>
      </c>
      <c r="B32" s="67"/>
      <c r="D32" s="67" t="s">
        <v>1316</v>
      </c>
      <c r="E32" s="73"/>
    </row>
    <row r="34" spans="1:5">
      <c r="A34" s="76" t="s">
        <v>1315</v>
      </c>
      <c r="B34" s="45" t="s">
        <v>1237</v>
      </c>
      <c r="D34" s="44" t="s">
        <v>1243</v>
      </c>
      <c r="E34" t="s">
        <v>1307</v>
      </c>
    </row>
    <row r="35" spans="1:5">
      <c r="A35" s="45" t="s">
        <v>30</v>
      </c>
      <c r="B35" s="16">
        <v>0.93678863697154025</v>
      </c>
      <c r="D35" s="45" t="s">
        <v>27</v>
      </c>
      <c r="E35" s="72">
        <v>2168771.5400000005</v>
      </c>
    </row>
    <row r="36" spans="1:5">
      <c r="A36" s="45" t="s">
        <v>58</v>
      </c>
      <c r="B36" s="16">
        <v>0.93481778836317431</v>
      </c>
      <c r="D36" s="45" t="s">
        <v>77</v>
      </c>
      <c r="E36" s="72">
        <v>1916474.7500000005</v>
      </c>
    </row>
    <row r="37" spans="1:5">
      <c r="A37" s="45" t="s">
        <v>103</v>
      </c>
      <c r="B37" s="16">
        <v>0.93547287687238545</v>
      </c>
      <c r="D37" s="45" t="s">
        <v>108</v>
      </c>
      <c r="E37" s="72">
        <v>1525854.5499999998</v>
      </c>
    </row>
    <row r="38" spans="1:5">
      <c r="A38" s="45" t="s">
        <v>36</v>
      </c>
      <c r="B38" s="16">
        <v>0.93526857766700211</v>
      </c>
      <c r="D38" s="45" t="s">
        <v>40</v>
      </c>
      <c r="E38" s="72">
        <v>2008627.47</v>
      </c>
    </row>
    <row r="39" spans="1:5">
      <c r="A39" s="45" t="s">
        <v>47</v>
      </c>
      <c r="B39" s="16">
        <v>0.93213170104742715</v>
      </c>
      <c r="D39" s="45" t="s">
        <v>55</v>
      </c>
      <c r="E39" s="72">
        <v>1735687.3000000007</v>
      </c>
    </row>
    <row r="40" spans="1:5">
      <c r="A40" s="45" t="s">
        <v>1197</v>
      </c>
      <c r="B40" s="16">
        <v>0.9350865237521031</v>
      </c>
      <c r="D40" s="45" t="s">
        <v>1197</v>
      </c>
      <c r="E40" s="72">
        <v>9355415.6100000013</v>
      </c>
    </row>
    <row r="42" spans="1:5" ht="20">
      <c r="A42" s="67" t="s">
        <v>1317</v>
      </c>
    </row>
    <row r="43" spans="1:5">
      <c r="A43" s="52"/>
      <c r="B43" s="52"/>
    </row>
    <row r="44" spans="1:5">
      <c r="A44" s="44" t="s">
        <v>1246</v>
      </c>
      <c r="B44" t="s">
        <v>1309</v>
      </c>
    </row>
    <row r="45" spans="1:5">
      <c r="A45" s="45" t="s">
        <v>51</v>
      </c>
      <c r="B45" s="17">
        <v>23.292041568541734</v>
      </c>
    </row>
    <row r="46" spans="1:5">
      <c r="A46" s="45" t="s">
        <v>35</v>
      </c>
      <c r="B46" s="17">
        <v>23.084862938978784</v>
      </c>
    </row>
    <row r="47" spans="1:5">
      <c r="A47" s="45" t="s">
        <v>28</v>
      </c>
      <c r="B47" s="17">
        <v>23.376204872371776</v>
      </c>
    </row>
    <row r="48" spans="1:5">
      <c r="A48" s="45" t="s">
        <v>84</v>
      </c>
      <c r="B48" s="17">
        <v>22.431944541518249</v>
      </c>
    </row>
    <row r="49" spans="1:3">
      <c r="A49" s="45" t="s">
        <v>78</v>
      </c>
      <c r="B49" s="17">
        <v>24.214543533460116</v>
      </c>
    </row>
    <row r="50" spans="1:3">
      <c r="A50" s="45" t="s">
        <v>105</v>
      </c>
      <c r="B50" s="17">
        <v>23.781018363555575</v>
      </c>
    </row>
    <row r="51" spans="1:3">
      <c r="A51" s="45" t="s">
        <v>146</v>
      </c>
      <c r="B51" s="17">
        <v>23.719627260009375</v>
      </c>
    </row>
    <row r="52" spans="1:3">
      <c r="A52" s="45" t="s">
        <v>130</v>
      </c>
      <c r="B52" s="17">
        <v>23.216572193834935</v>
      </c>
    </row>
    <row r="53" spans="1:3">
      <c r="A53" s="45" t="s">
        <v>109</v>
      </c>
      <c r="B53" s="17">
        <v>22.350979477948769</v>
      </c>
    </row>
    <row r="54" spans="1:3">
      <c r="A54" s="45" t="s">
        <v>67</v>
      </c>
      <c r="B54" s="17">
        <v>23.358573302774928</v>
      </c>
    </row>
    <row r="55" spans="1:3">
      <c r="A55" s="45" t="s">
        <v>41</v>
      </c>
      <c r="B55" s="17">
        <v>23.915963660537201</v>
      </c>
    </row>
    <row r="56" spans="1:3">
      <c r="A56" s="45" t="s">
        <v>74</v>
      </c>
      <c r="B56" s="17">
        <v>23.014049358148707</v>
      </c>
    </row>
    <row r="57" spans="1:3">
      <c r="A57" s="45" t="s">
        <v>56</v>
      </c>
      <c r="B57" s="17">
        <v>22.795363480622267</v>
      </c>
    </row>
    <row r="58" spans="1:3">
      <c r="A58" s="45" t="s">
        <v>98</v>
      </c>
      <c r="B58" s="17">
        <v>23.739974415952307</v>
      </c>
    </row>
    <row r="59" spans="1:3">
      <c r="A59" s="45" t="s">
        <v>92</v>
      </c>
      <c r="B59" s="17">
        <v>22.873366524358389</v>
      </c>
    </row>
    <row r="60" spans="1:3">
      <c r="A60" s="45" t="s">
        <v>1197</v>
      </c>
      <c r="B60" s="17">
        <v>23.27645742190338</v>
      </c>
    </row>
    <row r="63" spans="1:3" ht="30.5">
      <c r="C63" s="66" t="s">
        <v>1252</v>
      </c>
    </row>
    <row r="65" spans="2:2" ht="20">
      <c r="B65" s="67" t="s">
        <v>1311</v>
      </c>
    </row>
    <row r="84" spans="2:2" ht="20">
      <c r="B84" s="67" t="s">
        <v>1313</v>
      </c>
    </row>
    <row r="103" spans="2:2" ht="20">
      <c r="B103" s="65" t="s">
        <v>1314</v>
      </c>
    </row>
    <row r="122" spans="2:2" ht="20">
      <c r="B122" s="67" t="s">
        <v>1316</v>
      </c>
    </row>
    <row r="141" spans="2:3" ht="20">
      <c r="B141" s="67" t="s">
        <v>1319</v>
      </c>
      <c r="C141" s="67"/>
    </row>
    <row r="161" spans="3:3" ht="30.5">
      <c r="C161" s="63" t="s">
        <v>1255</v>
      </c>
    </row>
    <row r="189" spans="1:25" ht="30.5">
      <c r="C189" s="63" t="s">
        <v>1256</v>
      </c>
    </row>
    <row r="191" spans="1:25" ht="18.5">
      <c r="A191" s="49" t="s">
        <v>1338</v>
      </c>
      <c r="B191" s="51"/>
    </row>
    <row r="192" spans="1:25" ht="18.5">
      <c r="A192" s="55" t="s">
        <v>1320</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row>
    <row r="193" spans="1:35" ht="18.5">
      <c r="A193" s="55" t="s">
        <v>1321</v>
      </c>
      <c r="B193" s="55"/>
      <c r="C193" s="55"/>
      <c r="D193" s="55"/>
      <c r="E193" s="55"/>
      <c r="F193" s="55"/>
      <c r="G193" s="55"/>
      <c r="H193" s="55"/>
      <c r="I193" s="55"/>
      <c r="J193" s="55"/>
      <c r="K193" s="55"/>
      <c r="L193" s="55"/>
    </row>
    <row r="194" spans="1:35" ht="18.5">
      <c r="A194" s="55" t="s">
        <v>1322</v>
      </c>
      <c r="B194" s="55"/>
      <c r="C194" s="55"/>
      <c r="D194" s="55"/>
    </row>
    <row r="196" spans="1:35" ht="18.5">
      <c r="A196" s="71" t="s">
        <v>1339</v>
      </c>
    </row>
    <row r="197" spans="1:35" ht="18.5">
      <c r="A197" s="55" t="s">
        <v>1323</v>
      </c>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row>
    <row r="198" spans="1:35" ht="18.5">
      <c r="A198" s="55" t="s">
        <v>1324</v>
      </c>
    </row>
    <row r="199" spans="1:35" ht="18.5">
      <c r="A199" s="55" t="s">
        <v>1325</v>
      </c>
    </row>
    <row r="201" spans="1:35" ht="18.5">
      <c r="A201" s="71" t="s">
        <v>1340</v>
      </c>
    </row>
    <row r="202" spans="1:35" ht="18.5">
      <c r="A202" s="55" t="s">
        <v>1326</v>
      </c>
    </row>
    <row r="203" spans="1:35" ht="18.5">
      <c r="A203" s="55" t="s">
        <v>1327</v>
      </c>
    </row>
    <row r="204" spans="1:35" ht="18.5">
      <c r="A204" s="55" t="s">
        <v>1328</v>
      </c>
    </row>
    <row r="206" spans="1:35" ht="18.5">
      <c r="A206" s="71" t="s">
        <v>1337</v>
      </c>
    </row>
    <row r="207" spans="1:35" ht="18.5">
      <c r="A207" s="55" t="s">
        <v>1329</v>
      </c>
    </row>
    <row r="208" spans="1:35" ht="18.5">
      <c r="A208" s="55" t="s">
        <v>1330</v>
      </c>
    </row>
    <row r="209" spans="1:1" ht="18.5">
      <c r="A209" s="55" t="s">
        <v>1331</v>
      </c>
    </row>
    <row r="211" spans="1:1" ht="18.5">
      <c r="A211" s="71" t="s">
        <v>1336</v>
      </c>
    </row>
    <row r="212" spans="1:1" ht="18.5">
      <c r="A212" s="55" t="s">
        <v>1332</v>
      </c>
    </row>
    <row r="213" spans="1:1" ht="18.5">
      <c r="A213" s="55" t="s">
        <v>1333</v>
      </c>
    </row>
    <row r="214" spans="1:1" ht="18.5">
      <c r="A214" s="55" t="s">
        <v>1334</v>
      </c>
    </row>
    <row r="216" spans="1:1" ht="18.5">
      <c r="A216" s="71" t="s">
        <v>1335</v>
      </c>
    </row>
    <row r="217" spans="1:1" ht="18.5">
      <c r="A217" s="55" t="s">
        <v>1350</v>
      </c>
    </row>
    <row r="218" spans="1:1" ht="18.5">
      <c r="A218" s="55" t="s">
        <v>1351</v>
      </c>
    </row>
    <row r="219" spans="1:1" ht="18.5">
      <c r="A219" s="55" t="s">
        <v>1352</v>
      </c>
    </row>
    <row r="220" spans="1:1" ht="18.5">
      <c r="A220" s="55" t="s">
        <v>1353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C68C-8D93-4924-8019-976F445C9EC0}">
  <dimension ref="A2:G10"/>
  <sheetViews>
    <sheetView workbookViewId="0">
      <selection activeCell="G10" sqref="G10"/>
    </sheetView>
  </sheetViews>
  <sheetFormatPr defaultRowHeight="14"/>
  <cols>
    <col min="1" max="1" width="12.83203125" customWidth="1"/>
    <col min="2" max="2" width="13.1640625" customWidth="1"/>
    <col min="3" max="3" width="35.6640625" customWidth="1"/>
    <col min="4" max="4" width="20.5" customWidth="1"/>
    <col min="5" max="5" width="23.08203125" customWidth="1"/>
    <col min="6" max="6" width="26.5" customWidth="1"/>
    <col min="7" max="7" width="22.75" customWidth="1"/>
  </cols>
  <sheetData>
    <row r="2" spans="1:7" ht="33.5">
      <c r="D2" s="47" t="s">
        <v>1354</v>
      </c>
      <c r="E2" s="47"/>
    </row>
    <row r="4" spans="1:7" ht="69" customHeight="1">
      <c r="A4" s="77" t="s">
        <v>1112</v>
      </c>
      <c r="B4" s="77" t="s">
        <v>1355</v>
      </c>
      <c r="C4" s="77" t="s">
        <v>1356</v>
      </c>
      <c r="D4" s="77" t="s">
        <v>1357</v>
      </c>
      <c r="E4" s="77" t="s">
        <v>1358</v>
      </c>
      <c r="F4" s="77" t="s">
        <v>1359</v>
      </c>
      <c r="G4" s="77" t="s">
        <v>1360</v>
      </c>
    </row>
    <row r="5" spans="1:7" ht="97.5" customHeight="1">
      <c r="A5" s="78">
        <v>46285</v>
      </c>
      <c r="B5" s="79" t="s">
        <v>1361</v>
      </c>
      <c r="C5" s="79" t="s">
        <v>1362</v>
      </c>
      <c r="D5" s="79" t="s">
        <v>1363</v>
      </c>
      <c r="E5" s="79" t="s">
        <v>1364</v>
      </c>
      <c r="F5" s="79" t="s">
        <v>1365</v>
      </c>
      <c r="G5" s="79" t="s">
        <v>1366</v>
      </c>
    </row>
    <row r="6" spans="1:7" ht="77" customHeight="1">
      <c r="A6" s="78">
        <v>46285</v>
      </c>
      <c r="B6" s="79" t="s">
        <v>1361</v>
      </c>
      <c r="C6" s="79" t="s">
        <v>1367</v>
      </c>
      <c r="D6" s="79" t="s">
        <v>1368</v>
      </c>
      <c r="E6" s="79" t="s">
        <v>1369</v>
      </c>
      <c r="F6" s="79" t="s">
        <v>1370</v>
      </c>
      <c r="G6" s="79" t="s">
        <v>1371</v>
      </c>
    </row>
    <row r="7" spans="1:7" ht="76.5" customHeight="1">
      <c r="A7" s="78">
        <v>46285</v>
      </c>
      <c r="B7" s="79" t="s">
        <v>1361</v>
      </c>
      <c r="C7" s="79" t="s">
        <v>1372</v>
      </c>
      <c r="D7" s="79" t="s">
        <v>1373</v>
      </c>
      <c r="E7" s="79" t="s">
        <v>1374</v>
      </c>
      <c r="F7" s="79" t="s">
        <v>1375</v>
      </c>
      <c r="G7" s="79" t="s">
        <v>1376</v>
      </c>
    </row>
    <row r="8" spans="1:7" ht="70">
      <c r="A8" s="78">
        <v>46285</v>
      </c>
      <c r="B8" s="79" t="s">
        <v>1361</v>
      </c>
      <c r="C8" s="79" t="s">
        <v>1377</v>
      </c>
      <c r="D8" s="79" t="s">
        <v>1378</v>
      </c>
      <c r="E8" s="79" t="s">
        <v>1379</v>
      </c>
      <c r="F8" s="79" t="s">
        <v>1380</v>
      </c>
      <c r="G8" s="79" t="s">
        <v>1381</v>
      </c>
    </row>
    <row r="9" spans="1:7" ht="84.5" customHeight="1">
      <c r="A9" s="78">
        <v>46285</v>
      </c>
      <c r="B9" s="79" t="s">
        <v>1361</v>
      </c>
      <c r="C9" s="79" t="s">
        <v>1382</v>
      </c>
      <c r="D9" s="79" t="s">
        <v>1383</v>
      </c>
      <c r="E9" s="79" t="s">
        <v>1384</v>
      </c>
      <c r="F9" s="79" t="s">
        <v>1385</v>
      </c>
      <c r="G9" s="79" t="s">
        <v>1386</v>
      </c>
    </row>
    <row r="10" spans="1:7" ht="70">
      <c r="A10" s="78">
        <v>46285</v>
      </c>
      <c r="B10" s="79" t="s">
        <v>1361</v>
      </c>
      <c r="C10" s="79" t="s">
        <v>1387</v>
      </c>
      <c r="D10" s="79" t="s">
        <v>1388</v>
      </c>
      <c r="E10" s="79" t="s">
        <v>1389</v>
      </c>
      <c r="F10" s="79" t="s">
        <v>1390</v>
      </c>
      <c r="G10" s="79" t="s">
        <v>1391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36F4-6741-4189-A504-5EFEFACB4ED6}">
  <dimension ref="A2:J311"/>
  <sheetViews>
    <sheetView topLeftCell="A320" workbookViewId="0">
      <selection activeCell="D4" sqref="D4"/>
    </sheetView>
  </sheetViews>
  <sheetFormatPr defaultRowHeight="14"/>
  <cols>
    <col min="1" max="1" width="31.6640625" customWidth="1"/>
    <col min="2" max="2" width="40.1640625" customWidth="1"/>
    <col min="3" max="3" width="18.75" customWidth="1"/>
    <col min="4" max="5" width="27.83203125" customWidth="1"/>
    <col min="6" max="6" width="24.1640625" customWidth="1"/>
  </cols>
  <sheetData>
    <row r="2" spans="1:10" ht="43">
      <c r="B2" s="81" t="s">
        <v>1392</v>
      </c>
      <c r="C2" s="81"/>
      <c r="D2" s="82"/>
      <c r="F2" s="82"/>
      <c r="I2" s="82"/>
      <c r="J2" s="82"/>
    </row>
    <row r="4" spans="1:10" ht="30.5">
      <c r="C4" s="63" t="s">
        <v>1238</v>
      </c>
      <c r="E4" s="80"/>
    </row>
    <row r="6" spans="1:10" ht="43" customHeight="1">
      <c r="A6" s="61" t="s">
        <v>1233</v>
      </c>
      <c r="B6" s="61" t="s">
        <v>1234</v>
      </c>
      <c r="C6" s="61" t="s">
        <v>1393</v>
      </c>
      <c r="D6" s="61" t="s">
        <v>1394</v>
      </c>
      <c r="E6" s="61" t="s">
        <v>1395</v>
      </c>
    </row>
    <row r="7" spans="1:10" ht="29.5" customHeight="1">
      <c r="A7" s="83">
        <v>692181</v>
      </c>
      <c r="B7" s="60">
        <v>0.93520000000000003</v>
      </c>
      <c r="C7" s="60">
        <v>0.86360000000000003</v>
      </c>
      <c r="D7" s="60">
        <v>6.4899999999999999E-2</v>
      </c>
      <c r="E7" s="60" t="s">
        <v>1306</v>
      </c>
    </row>
    <row r="8" spans="1:10" ht="30.5" customHeight="1"/>
    <row r="9" spans="1:10" ht="36.5" customHeight="1">
      <c r="A9" s="61" t="s">
        <v>1247</v>
      </c>
      <c r="B9" s="61" t="s">
        <v>25</v>
      </c>
      <c r="C9" s="61" t="s">
        <v>1186</v>
      </c>
    </row>
    <row r="10" spans="1:10" ht="30.5" customHeight="1">
      <c r="A10" s="59">
        <v>420.95</v>
      </c>
      <c r="B10" s="60" t="s">
        <v>1396</v>
      </c>
      <c r="C10" s="60" t="s">
        <v>1397</v>
      </c>
    </row>
    <row r="13" spans="1:10" ht="30.5">
      <c r="C13" s="63" t="s">
        <v>1239</v>
      </c>
    </row>
    <row r="15" spans="1:10" ht="20">
      <c r="B15" s="65" t="s">
        <v>1240</v>
      </c>
    </row>
    <row r="17" spans="1:3">
      <c r="A17" s="44" t="s">
        <v>1243</v>
      </c>
      <c r="B17" t="s">
        <v>1244</v>
      </c>
      <c r="C17" t="s">
        <v>1245</v>
      </c>
    </row>
    <row r="18" spans="1:3">
      <c r="A18" s="45" t="s">
        <v>27</v>
      </c>
      <c r="B18" s="84">
        <v>159588</v>
      </c>
      <c r="C18" s="84">
        <v>154535</v>
      </c>
    </row>
    <row r="19" spans="1:3">
      <c r="A19" s="45" t="s">
        <v>77</v>
      </c>
      <c r="B19" s="84">
        <v>154426</v>
      </c>
      <c r="C19" s="84">
        <v>140662</v>
      </c>
    </row>
    <row r="20" spans="1:3">
      <c r="A20" s="45" t="s">
        <v>108</v>
      </c>
      <c r="B20" s="84">
        <v>142261</v>
      </c>
      <c r="C20" s="84">
        <v>124166</v>
      </c>
    </row>
    <row r="21" spans="1:3">
      <c r="A21" s="45" t="s">
        <v>40</v>
      </c>
      <c r="B21" s="84">
        <v>143281</v>
      </c>
      <c r="C21" s="84">
        <v>141477</v>
      </c>
    </row>
    <row r="22" spans="1:3">
      <c r="A22" s="45" t="s">
        <v>55</v>
      </c>
      <c r="B22" s="84">
        <v>140588</v>
      </c>
      <c r="C22" s="84">
        <v>131341</v>
      </c>
    </row>
    <row r="23" spans="1:3">
      <c r="A23" s="45" t="s">
        <v>1197</v>
      </c>
      <c r="B23" s="84">
        <v>740144</v>
      </c>
      <c r="C23" s="84">
        <v>692181</v>
      </c>
    </row>
    <row r="25" spans="1:3" ht="20">
      <c r="A25" s="68" t="s">
        <v>1241</v>
      </c>
    </row>
    <row r="27" spans="1:3">
      <c r="A27" s="44" t="s">
        <v>1246</v>
      </c>
      <c r="B27" t="s">
        <v>1247</v>
      </c>
    </row>
    <row r="28" spans="1:3">
      <c r="A28" s="45" t="s">
        <v>51</v>
      </c>
      <c r="B28" s="13">
        <v>26.283333333333335</v>
      </c>
    </row>
    <row r="29" spans="1:3">
      <c r="A29" s="45" t="s">
        <v>35</v>
      </c>
      <c r="B29" s="46">
        <v>29.049999999999997</v>
      </c>
    </row>
    <row r="30" spans="1:3">
      <c r="A30" s="45" t="s">
        <v>28</v>
      </c>
      <c r="B30" s="13">
        <v>22.499999999999996</v>
      </c>
    </row>
    <row r="31" spans="1:3">
      <c r="A31" s="45" t="s">
        <v>84</v>
      </c>
      <c r="B31" s="13">
        <v>29.783333333333331</v>
      </c>
    </row>
    <row r="32" spans="1:3">
      <c r="A32" s="45" t="s">
        <v>78</v>
      </c>
      <c r="B32" s="13">
        <v>28.18333333333333</v>
      </c>
    </row>
    <row r="33" spans="1:2">
      <c r="A33" s="45" t="s">
        <v>105</v>
      </c>
      <c r="B33" s="13">
        <v>36.666666666666664</v>
      </c>
    </row>
    <row r="34" spans="1:2">
      <c r="A34" s="45" t="s">
        <v>146</v>
      </c>
      <c r="B34" s="13">
        <v>26.133333333333333</v>
      </c>
    </row>
    <row r="35" spans="1:2">
      <c r="A35" s="45" t="s">
        <v>130</v>
      </c>
      <c r="B35" s="46">
        <v>32.349999999999994</v>
      </c>
    </row>
    <row r="36" spans="1:2">
      <c r="A36" s="45" t="s">
        <v>109</v>
      </c>
      <c r="B36" s="13">
        <v>39.916666666666657</v>
      </c>
    </row>
    <row r="37" spans="1:2">
      <c r="A37" s="45" t="s">
        <v>67</v>
      </c>
      <c r="B37" s="13">
        <v>17.016666666666669</v>
      </c>
    </row>
    <row r="38" spans="1:2">
      <c r="A38" s="45" t="s">
        <v>41</v>
      </c>
      <c r="B38" s="13">
        <v>22.86666666666666</v>
      </c>
    </row>
    <row r="39" spans="1:2">
      <c r="A39" s="45" t="s">
        <v>74</v>
      </c>
      <c r="B39" s="13">
        <v>25.966666666666661</v>
      </c>
    </row>
    <row r="40" spans="1:2">
      <c r="A40" s="45" t="s">
        <v>56</v>
      </c>
      <c r="B40" s="13">
        <v>26.533333333333339</v>
      </c>
    </row>
    <row r="41" spans="1:2">
      <c r="A41" s="45" t="s">
        <v>98</v>
      </c>
      <c r="B41" s="46">
        <v>34.050000000000004</v>
      </c>
    </row>
    <row r="42" spans="1:2">
      <c r="A42" s="45" t="s">
        <v>92</v>
      </c>
      <c r="B42" s="46">
        <v>23.650000000000006</v>
      </c>
    </row>
    <row r="43" spans="1:2">
      <c r="A43" s="45" t="s">
        <v>1197</v>
      </c>
      <c r="B43" s="46">
        <v>420.94999999999993</v>
      </c>
    </row>
    <row r="45" spans="1:2" ht="20">
      <c r="A45" s="67" t="s">
        <v>1242</v>
      </c>
    </row>
    <row r="47" spans="1:2">
      <c r="A47" s="44" t="s">
        <v>1243</v>
      </c>
      <c r="B47" t="s">
        <v>1248</v>
      </c>
    </row>
    <row r="48" spans="1:2">
      <c r="A48" s="45" t="s">
        <v>27</v>
      </c>
      <c r="B48" s="16">
        <v>0.88724157777677581</v>
      </c>
    </row>
    <row r="49" spans="1:3">
      <c r="A49" s="45" t="s">
        <v>77</v>
      </c>
      <c r="B49" s="16">
        <v>0.86202720899200602</v>
      </c>
    </row>
    <row r="50" spans="1:3">
      <c r="A50" s="45" t="s">
        <v>108</v>
      </c>
      <c r="B50" s="16">
        <v>0.82065478301865236</v>
      </c>
    </row>
    <row r="51" spans="1:3">
      <c r="A51" s="45" t="s">
        <v>40</v>
      </c>
      <c r="B51" s="16">
        <v>0.88956129928242378</v>
      </c>
    </row>
    <row r="52" spans="1:3">
      <c r="A52" s="45" t="s">
        <v>55</v>
      </c>
      <c r="B52" s="16">
        <v>0.85463650585823703</v>
      </c>
    </row>
    <row r="53" spans="1:3">
      <c r="A53" s="45" t="s">
        <v>1197</v>
      </c>
      <c r="B53" s="16">
        <v>0.86364026719058451</v>
      </c>
    </row>
    <row r="55" spans="1:3" ht="20">
      <c r="B55" s="67" t="s">
        <v>1249</v>
      </c>
    </row>
    <row r="57" spans="1:3">
      <c r="A57" s="44" t="s">
        <v>5</v>
      </c>
      <c r="B57" s="44" t="s">
        <v>1244</v>
      </c>
      <c r="C57" t="s">
        <v>1245</v>
      </c>
    </row>
    <row r="58" spans="1:3">
      <c r="A58" s="45" t="s">
        <v>42</v>
      </c>
      <c r="B58" s="84">
        <v>277591</v>
      </c>
      <c r="C58" s="84">
        <v>258816</v>
      </c>
    </row>
    <row r="59" spans="1:3">
      <c r="A59" s="45" t="s">
        <v>29</v>
      </c>
      <c r="B59" s="84">
        <v>299216</v>
      </c>
      <c r="C59" s="84">
        <v>294044</v>
      </c>
    </row>
    <row r="60" spans="1:3">
      <c r="A60" s="45" t="s">
        <v>57</v>
      </c>
      <c r="B60" s="84">
        <v>163337</v>
      </c>
      <c r="C60" s="84">
        <v>139321</v>
      </c>
    </row>
    <row r="61" spans="1:3">
      <c r="A61" s="45" t="s">
        <v>1197</v>
      </c>
      <c r="B61" s="84">
        <v>740144</v>
      </c>
      <c r="C61" s="84">
        <v>692181</v>
      </c>
    </row>
    <row r="63" spans="1:3" ht="20">
      <c r="B63" s="67" t="s">
        <v>1250</v>
      </c>
    </row>
    <row r="65" spans="1:2">
      <c r="A65" s="44" t="s">
        <v>1251</v>
      </c>
      <c r="B65" t="s">
        <v>1248</v>
      </c>
    </row>
    <row r="66" spans="1:2">
      <c r="A66" s="45" t="s">
        <v>1198</v>
      </c>
      <c r="B66" s="16">
        <v>0.86679938053066408</v>
      </c>
    </row>
    <row r="67" spans="1:2">
      <c r="A67" s="45" t="s">
        <v>1199</v>
      </c>
      <c r="B67" s="16">
        <v>0.85815857239447102</v>
      </c>
    </row>
    <row r="68" spans="1:2">
      <c r="A68" s="45" t="s">
        <v>1200</v>
      </c>
      <c r="B68" s="16">
        <v>0.86344368794734039</v>
      </c>
    </row>
    <row r="69" spans="1:2">
      <c r="A69" s="45" t="s">
        <v>1201</v>
      </c>
      <c r="B69" s="16">
        <v>0.86696938339481444</v>
      </c>
    </row>
    <row r="70" spans="1:2">
      <c r="A70" s="45" t="s">
        <v>1202</v>
      </c>
      <c r="B70" s="16">
        <v>0.86141227646585306</v>
      </c>
    </row>
    <row r="71" spans="1:2">
      <c r="A71" s="45" t="s">
        <v>1203</v>
      </c>
      <c r="B71" s="16">
        <v>0.8644150030743567</v>
      </c>
    </row>
    <row r="72" spans="1:2">
      <c r="A72" s="45" t="s">
        <v>1197</v>
      </c>
      <c r="B72" s="16">
        <v>0.86364026719058495</v>
      </c>
    </row>
    <row r="74" spans="1:2" ht="20">
      <c r="A74" s="65" t="s">
        <v>1311</v>
      </c>
    </row>
    <row r="76" spans="1:2">
      <c r="A76" s="44" t="s">
        <v>1246</v>
      </c>
      <c r="B76" t="s">
        <v>1312</v>
      </c>
    </row>
    <row r="77" spans="1:2">
      <c r="A77" s="45" t="s">
        <v>51</v>
      </c>
      <c r="B77" s="16">
        <v>3.9920091199513945E-2</v>
      </c>
    </row>
    <row r="78" spans="1:2">
      <c r="A78" s="45" t="s">
        <v>35</v>
      </c>
      <c r="B78" s="16">
        <v>5.7823801612313708E-2</v>
      </c>
    </row>
    <row r="79" spans="1:2">
      <c r="A79" s="45" t="s">
        <v>28</v>
      </c>
      <c r="B79" s="16">
        <v>4.8997980609044069E-2</v>
      </c>
    </row>
    <row r="80" spans="1:2">
      <c r="A80" s="45" t="s">
        <v>84</v>
      </c>
      <c r="B80" s="16">
        <v>6.726219088095145E-2</v>
      </c>
    </row>
    <row r="81" spans="1:2">
      <c r="A81" s="45" t="s">
        <v>78</v>
      </c>
      <c r="B81" s="16">
        <v>4.958407556013502E-2</v>
      </c>
    </row>
    <row r="82" spans="1:2">
      <c r="A82" s="45" t="s">
        <v>105</v>
      </c>
      <c r="B82" s="16">
        <v>7.9715093781731569E-2</v>
      </c>
    </row>
    <row r="83" spans="1:2">
      <c r="A83" s="45" t="s">
        <v>146</v>
      </c>
      <c r="B83" s="16">
        <v>8.8204969877140299E-2</v>
      </c>
    </row>
    <row r="84" spans="1:2">
      <c r="A84" s="45" t="s">
        <v>130</v>
      </c>
      <c r="B84" s="16">
        <v>6.0029975813043562E-2</v>
      </c>
    </row>
    <row r="85" spans="1:2">
      <c r="A85" s="45" t="s">
        <v>109</v>
      </c>
      <c r="B85" s="16">
        <v>0.13973805141432005</v>
      </c>
    </row>
    <row r="86" spans="1:2">
      <c r="A86" s="45" t="s">
        <v>67</v>
      </c>
      <c r="B86" s="16">
        <v>3.755826833672412E-2</v>
      </c>
    </row>
    <row r="87" spans="1:2">
      <c r="A87" s="45" t="s">
        <v>41</v>
      </c>
      <c r="B87" s="16">
        <v>4.9168985177685129E-2</v>
      </c>
    </row>
    <row r="88" spans="1:2">
      <c r="A88" s="45" t="s">
        <v>74</v>
      </c>
      <c r="B88" s="16">
        <v>5.8163247233769304E-2</v>
      </c>
    </row>
    <row r="89" spans="1:2">
      <c r="A89" s="45" t="s">
        <v>56</v>
      </c>
      <c r="B89" s="16">
        <v>6.7615202123703103E-2</v>
      </c>
    </row>
    <row r="90" spans="1:2">
      <c r="A90" s="45" t="s">
        <v>98</v>
      </c>
      <c r="B90" s="16">
        <v>9.8814590825057766E-2</v>
      </c>
    </row>
    <row r="91" spans="1:2">
      <c r="A91" s="45" t="s">
        <v>92</v>
      </c>
      <c r="B91" s="16">
        <v>4.7027431386198068E-2</v>
      </c>
    </row>
    <row r="92" spans="1:2">
      <c r="A92" s="45" t="s">
        <v>1197</v>
      </c>
      <c r="B92" s="16">
        <v>6.4913476247897353E-2</v>
      </c>
    </row>
    <row r="94" spans="1:2" ht="20">
      <c r="A94" s="67" t="s">
        <v>1313</v>
      </c>
    </row>
    <row r="96" spans="1:2">
      <c r="A96" s="44" t="s">
        <v>1246</v>
      </c>
      <c r="B96" t="s">
        <v>1305</v>
      </c>
    </row>
    <row r="97" spans="1:2">
      <c r="A97" s="45" t="s">
        <v>51</v>
      </c>
      <c r="B97" s="72">
        <v>14050.163855403211</v>
      </c>
    </row>
    <row r="98" spans="1:2">
      <c r="A98" s="45" t="s">
        <v>35</v>
      </c>
      <c r="B98" s="72">
        <v>21489.341499017923</v>
      </c>
    </row>
    <row r="99" spans="1:2">
      <c r="A99" s="45" t="s">
        <v>28</v>
      </c>
      <c r="B99" s="72">
        <v>14799.809969057451</v>
      </c>
    </row>
    <row r="100" spans="1:2">
      <c r="A100" s="45" t="s">
        <v>84</v>
      </c>
      <c r="B100" s="72">
        <v>20770.636894613835</v>
      </c>
    </row>
    <row r="101" spans="1:2">
      <c r="A101" s="45" t="s">
        <v>78</v>
      </c>
      <c r="B101" s="72">
        <v>16784.990033932729</v>
      </c>
    </row>
    <row r="102" spans="1:2">
      <c r="A102" s="45" t="s">
        <v>105</v>
      </c>
      <c r="B102" s="72">
        <v>24475.101752498031</v>
      </c>
    </row>
    <row r="103" spans="1:2">
      <c r="A103" s="45" t="s">
        <v>146</v>
      </c>
      <c r="B103" s="72">
        <v>23494.506781215165</v>
      </c>
    </row>
    <row r="104" spans="1:2">
      <c r="A104" s="45" t="s">
        <v>130</v>
      </c>
      <c r="B104" s="72">
        <v>19030.986063743596</v>
      </c>
    </row>
    <row r="105" spans="1:2">
      <c r="A105" s="45" t="s">
        <v>109</v>
      </c>
      <c r="B105" s="72">
        <v>35832.55515258095</v>
      </c>
    </row>
    <row r="106" spans="1:2">
      <c r="A106" s="45" t="s">
        <v>67</v>
      </c>
      <c r="B106" s="72">
        <v>10845.255615904181</v>
      </c>
    </row>
    <row r="107" spans="1:2">
      <c r="A107" s="45" t="s">
        <v>41</v>
      </c>
      <c r="B107" s="72">
        <v>15326.373369585821</v>
      </c>
    </row>
    <row r="108" spans="1:2">
      <c r="A108" s="45" t="s">
        <v>74</v>
      </c>
      <c r="B108" s="72">
        <v>21056.593937281643</v>
      </c>
    </row>
    <row r="109" spans="1:2">
      <c r="A109" s="45" t="s">
        <v>56</v>
      </c>
      <c r="B109" s="72">
        <v>19438.27649366402</v>
      </c>
    </row>
    <row r="110" spans="1:2">
      <c r="A110" s="45" t="s">
        <v>98</v>
      </c>
      <c r="B110" s="72">
        <v>28009.475793676076</v>
      </c>
    </row>
    <row r="111" spans="1:2">
      <c r="A111" s="45" t="s">
        <v>92</v>
      </c>
      <c r="B111" s="72">
        <v>15639.627974021507</v>
      </c>
    </row>
    <row r="112" spans="1:2">
      <c r="A112" s="45" t="s">
        <v>1197</v>
      </c>
      <c r="B112" s="72">
        <v>301043.69518619619</v>
      </c>
    </row>
    <row r="114" spans="1:2" ht="20">
      <c r="A114" s="67" t="s">
        <v>1314</v>
      </c>
    </row>
    <row r="116" spans="1:2">
      <c r="A116" s="76" t="s">
        <v>1315</v>
      </c>
      <c r="B116" s="45" t="s">
        <v>1237</v>
      </c>
    </row>
    <row r="117" spans="1:2">
      <c r="A117" s="45" t="s">
        <v>30</v>
      </c>
      <c r="B117" s="16">
        <v>0.93678863697154025</v>
      </c>
    </row>
    <row r="118" spans="1:2">
      <c r="A118" s="45" t="s">
        <v>58</v>
      </c>
      <c r="B118" s="16">
        <v>0.93481778836317431</v>
      </c>
    </row>
    <row r="119" spans="1:2">
      <c r="A119" s="45" t="s">
        <v>103</v>
      </c>
      <c r="B119" s="16">
        <v>0.93547287687238545</v>
      </c>
    </row>
    <row r="120" spans="1:2">
      <c r="A120" s="45" t="s">
        <v>36</v>
      </c>
      <c r="B120" s="16">
        <v>0.93526857766700211</v>
      </c>
    </row>
    <row r="121" spans="1:2">
      <c r="A121" s="45" t="s">
        <v>47</v>
      </c>
      <c r="B121" s="16">
        <v>0.93213170104742715</v>
      </c>
    </row>
    <row r="122" spans="1:2">
      <c r="A122" s="45" t="s">
        <v>1197</v>
      </c>
      <c r="B122" s="16">
        <v>0.9350865237521031</v>
      </c>
    </row>
    <row r="124" spans="1:2" ht="20">
      <c r="A124" s="67" t="s">
        <v>1316</v>
      </c>
      <c r="B124" s="73"/>
    </row>
    <row r="126" spans="1:2">
      <c r="A126" s="44" t="s">
        <v>1243</v>
      </c>
      <c r="B126" t="s">
        <v>1307</v>
      </c>
    </row>
    <row r="127" spans="1:2">
      <c r="A127" s="45" t="s">
        <v>27</v>
      </c>
      <c r="B127" s="72">
        <v>2168771.5400000005</v>
      </c>
    </row>
    <row r="128" spans="1:2">
      <c r="A128" s="45" t="s">
        <v>77</v>
      </c>
      <c r="B128" s="72">
        <v>1916474.7500000005</v>
      </c>
    </row>
    <row r="129" spans="1:2">
      <c r="A129" s="45" t="s">
        <v>108</v>
      </c>
      <c r="B129" s="72">
        <v>1525854.5499999998</v>
      </c>
    </row>
    <row r="130" spans="1:2">
      <c r="A130" s="45" t="s">
        <v>40</v>
      </c>
      <c r="B130" s="72">
        <v>2008627.47</v>
      </c>
    </row>
    <row r="131" spans="1:2">
      <c r="A131" s="45" t="s">
        <v>55</v>
      </c>
      <c r="B131" s="72">
        <v>1735687.3000000007</v>
      </c>
    </row>
    <row r="132" spans="1:2">
      <c r="A132" s="45" t="s">
        <v>1197</v>
      </c>
      <c r="B132" s="72">
        <v>9355415.6100000013</v>
      </c>
    </row>
    <row r="134" spans="1:2" ht="20">
      <c r="A134" s="67" t="s">
        <v>1317</v>
      </c>
    </row>
    <row r="136" spans="1:2">
      <c r="A136" s="44" t="s">
        <v>1246</v>
      </c>
      <c r="B136" t="s">
        <v>1309</v>
      </c>
    </row>
    <row r="137" spans="1:2">
      <c r="A137" s="45" t="s">
        <v>51</v>
      </c>
      <c r="B137" s="17">
        <v>23.292041568541734</v>
      </c>
    </row>
    <row r="138" spans="1:2">
      <c r="A138" s="45" t="s">
        <v>35</v>
      </c>
      <c r="B138" s="17">
        <v>23.084862938978784</v>
      </c>
    </row>
    <row r="139" spans="1:2">
      <c r="A139" s="45" t="s">
        <v>28</v>
      </c>
      <c r="B139" s="17">
        <v>23.376204872371776</v>
      </c>
    </row>
    <row r="140" spans="1:2">
      <c r="A140" s="45" t="s">
        <v>84</v>
      </c>
      <c r="B140" s="17">
        <v>22.431944541518249</v>
      </c>
    </row>
    <row r="141" spans="1:2">
      <c r="A141" s="45" t="s">
        <v>78</v>
      </c>
      <c r="B141" s="17">
        <v>24.214543533460116</v>
      </c>
    </row>
    <row r="142" spans="1:2">
      <c r="A142" s="45" t="s">
        <v>105</v>
      </c>
      <c r="B142" s="17">
        <v>23.781018363555575</v>
      </c>
    </row>
    <row r="143" spans="1:2">
      <c r="A143" s="45" t="s">
        <v>146</v>
      </c>
      <c r="B143" s="17">
        <v>23.719627260009375</v>
      </c>
    </row>
    <row r="144" spans="1:2">
      <c r="A144" s="45" t="s">
        <v>130</v>
      </c>
      <c r="B144" s="17">
        <v>23.216572193834935</v>
      </c>
    </row>
    <row r="145" spans="1:3">
      <c r="A145" s="45" t="s">
        <v>109</v>
      </c>
      <c r="B145" s="17">
        <v>22.350979477948769</v>
      </c>
    </row>
    <row r="146" spans="1:3">
      <c r="A146" s="45" t="s">
        <v>67</v>
      </c>
      <c r="B146" s="17">
        <v>23.358573302774928</v>
      </c>
    </row>
    <row r="147" spans="1:3">
      <c r="A147" s="45" t="s">
        <v>41</v>
      </c>
      <c r="B147" s="17">
        <v>23.915963660537201</v>
      </c>
    </row>
    <row r="148" spans="1:3">
      <c r="A148" s="45" t="s">
        <v>74</v>
      </c>
      <c r="B148" s="17">
        <v>23.014049358148707</v>
      </c>
    </row>
    <row r="149" spans="1:3">
      <c r="A149" s="45" t="s">
        <v>56</v>
      </c>
      <c r="B149" s="17">
        <v>22.795363480622267</v>
      </c>
    </row>
    <row r="150" spans="1:3">
      <c r="A150" s="45" t="s">
        <v>98</v>
      </c>
      <c r="B150" s="17">
        <v>23.739974415952307</v>
      </c>
    </row>
    <row r="151" spans="1:3">
      <c r="A151" s="45" t="s">
        <v>92</v>
      </c>
      <c r="B151" s="17">
        <v>22.873366524358389</v>
      </c>
    </row>
    <row r="152" spans="1:3">
      <c r="A152" s="45" t="s">
        <v>1197</v>
      </c>
      <c r="B152" s="17">
        <v>23.27645742190338</v>
      </c>
    </row>
    <row r="155" spans="1:3" ht="30.5">
      <c r="C155" s="63" t="s">
        <v>1398</v>
      </c>
    </row>
    <row r="157" spans="1:3" ht="20">
      <c r="B157" s="65" t="s">
        <v>1400</v>
      </c>
    </row>
    <row r="159" spans="1:3" ht="17.5">
      <c r="A159" s="51" t="s">
        <v>1404</v>
      </c>
      <c r="B159" s="51"/>
    </row>
    <row r="160" spans="1:3" ht="17.5">
      <c r="A160" s="51" t="s">
        <v>1399</v>
      </c>
    </row>
    <row r="179" spans="1:2" ht="20">
      <c r="B179" s="65" t="s">
        <v>1401</v>
      </c>
    </row>
    <row r="181" spans="1:2" ht="17.5">
      <c r="A181" s="51" t="s">
        <v>1405</v>
      </c>
    </row>
    <row r="200" spans="1:2" ht="20">
      <c r="B200" s="65" t="s">
        <v>1241</v>
      </c>
    </row>
    <row r="202" spans="1:2" ht="17.5">
      <c r="A202" s="51" t="s">
        <v>1406</v>
      </c>
    </row>
    <row r="221" spans="1:2" ht="20">
      <c r="B221" s="65" t="s">
        <v>1402</v>
      </c>
    </row>
    <row r="223" spans="1:2" ht="17.5">
      <c r="A223" s="51" t="s">
        <v>1407</v>
      </c>
      <c r="B223" s="51"/>
    </row>
    <row r="244" spans="1:2" ht="20">
      <c r="B244" s="65" t="s">
        <v>1403</v>
      </c>
    </row>
    <row r="246" spans="1:2" ht="17.5">
      <c r="A246" s="51" t="s">
        <v>1408</v>
      </c>
    </row>
    <row r="267" spans="1:2" ht="20">
      <c r="B267" s="85" t="s">
        <v>1249</v>
      </c>
    </row>
    <row r="269" spans="1:2" ht="17.5">
      <c r="A269" s="51" t="s">
        <v>1411</v>
      </c>
      <c r="B269" s="51"/>
    </row>
    <row r="288" spans="2:2" ht="20">
      <c r="B288" s="85" t="s">
        <v>1412</v>
      </c>
    </row>
    <row r="290" spans="1:1" ht="17.5">
      <c r="A290" s="51" t="s">
        <v>1420</v>
      </c>
    </row>
    <row r="311" spans="3:3" ht="30.5">
      <c r="C311" s="63" t="s">
        <v>1255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8AA2-8555-45DB-86C1-5FA8D67F2A76}">
  <dimension ref="A2:AA54"/>
  <sheetViews>
    <sheetView topLeftCell="A42" workbookViewId="0">
      <selection activeCell="I49" sqref="I49"/>
    </sheetView>
  </sheetViews>
  <sheetFormatPr defaultRowHeight="14"/>
  <sheetData>
    <row r="2" spans="1:27" ht="33.5">
      <c r="F2" s="47" t="s">
        <v>1422</v>
      </c>
      <c r="G2" s="47"/>
      <c r="H2" s="47"/>
      <c r="I2" s="87"/>
      <c r="J2" s="87"/>
      <c r="K2" s="87"/>
      <c r="L2" s="87"/>
    </row>
    <row r="4" spans="1:27" ht="18.5">
      <c r="A4" s="71" t="s">
        <v>1423</v>
      </c>
    </row>
    <row r="5" spans="1:27" ht="18.5">
      <c r="A5" s="55" t="s">
        <v>1425</v>
      </c>
      <c r="B5" s="55"/>
      <c r="C5" s="55"/>
      <c r="D5" s="55"/>
      <c r="E5" s="55"/>
      <c r="F5" s="55"/>
      <c r="G5" s="55"/>
      <c r="H5" s="55"/>
      <c r="I5" s="55"/>
      <c r="J5" s="55"/>
      <c r="K5" s="55"/>
      <c r="L5" s="55"/>
      <c r="M5" s="55"/>
      <c r="N5" s="55"/>
      <c r="O5" s="55"/>
      <c r="P5" s="55"/>
      <c r="Q5" s="55"/>
      <c r="R5" s="55"/>
      <c r="S5" s="51"/>
      <c r="T5" s="51"/>
      <c r="U5" s="51"/>
      <c r="V5" s="51"/>
      <c r="W5" s="51"/>
      <c r="X5" s="51"/>
      <c r="Y5" s="51"/>
      <c r="Z5" s="51"/>
      <c r="AA5" s="51"/>
    </row>
    <row r="6" spans="1:27" ht="18.5">
      <c r="A6" s="55" t="s">
        <v>1426</v>
      </c>
      <c r="B6" s="55"/>
      <c r="C6" s="55"/>
      <c r="D6" s="55"/>
      <c r="E6" s="55"/>
      <c r="F6" s="55"/>
      <c r="G6" s="55"/>
      <c r="H6" s="55"/>
      <c r="I6" s="55"/>
      <c r="J6" s="55"/>
      <c r="K6" s="55"/>
      <c r="L6" s="55"/>
      <c r="M6" s="55"/>
      <c r="N6" s="55"/>
      <c r="O6" s="56"/>
      <c r="P6" s="56"/>
      <c r="Q6" s="56"/>
      <c r="R6" s="56"/>
    </row>
    <row r="7" spans="1:27" ht="18.5">
      <c r="A7" s="55" t="s">
        <v>1424</v>
      </c>
      <c r="B7" s="55"/>
      <c r="C7" s="55"/>
      <c r="D7" s="55"/>
      <c r="E7" s="55"/>
      <c r="F7" s="55"/>
      <c r="G7" s="55"/>
      <c r="H7" s="55"/>
      <c r="I7" s="55"/>
      <c r="J7" s="55"/>
      <c r="K7" s="55"/>
      <c r="L7" s="56"/>
      <c r="M7" s="56"/>
      <c r="N7" s="56"/>
      <c r="O7" s="56"/>
      <c r="P7" s="56"/>
      <c r="Q7" s="56"/>
      <c r="R7" s="56"/>
    </row>
    <row r="9" spans="1:27" ht="18.5">
      <c r="A9" s="71" t="s">
        <v>1427</v>
      </c>
    </row>
    <row r="10" spans="1:27" ht="18.5">
      <c r="A10" s="55" t="s">
        <v>1428</v>
      </c>
    </row>
    <row r="11" spans="1:27" ht="18.5">
      <c r="A11" s="55" t="s">
        <v>1429</v>
      </c>
    </row>
    <row r="12" spans="1:27" ht="18.5">
      <c r="A12" s="55" t="s">
        <v>1430</v>
      </c>
    </row>
    <row r="13" spans="1:27" ht="18.5">
      <c r="A13" s="55" t="s">
        <v>1431</v>
      </c>
    </row>
    <row r="15" spans="1:27" ht="18.5">
      <c r="A15" s="71" t="s">
        <v>1432</v>
      </c>
      <c r="B15" s="51"/>
      <c r="C15" s="51"/>
      <c r="D15" s="51"/>
    </row>
    <row r="16" spans="1:27" ht="18.5">
      <c r="A16" s="55" t="s">
        <v>1433</v>
      </c>
    </row>
    <row r="17" spans="1:16" ht="18.5">
      <c r="A17" s="55" t="s">
        <v>1434</v>
      </c>
      <c r="B17" s="55"/>
      <c r="C17" s="55"/>
      <c r="D17" s="55"/>
      <c r="E17" s="55"/>
      <c r="F17" s="55"/>
      <c r="G17" s="55"/>
      <c r="H17" s="55"/>
      <c r="I17" s="55"/>
      <c r="J17" s="55"/>
      <c r="K17" s="55"/>
      <c r="L17" s="55"/>
      <c r="M17" s="55"/>
      <c r="N17" s="55"/>
      <c r="O17" s="55"/>
      <c r="P17" s="55"/>
    </row>
    <row r="18" spans="1:16" ht="18.5">
      <c r="A18" s="55" t="s">
        <v>1435</v>
      </c>
    </row>
    <row r="20" spans="1:16" ht="18.5">
      <c r="A20" s="71" t="s">
        <v>1436</v>
      </c>
      <c r="B20" s="51"/>
      <c r="C20" s="51"/>
      <c r="D20" s="51"/>
      <c r="E20" s="51"/>
    </row>
    <row r="21" spans="1:16" ht="18.5">
      <c r="A21" s="55" t="s">
        <v>1437</v>
      </c>
    </row>
    <row r="22" spans="1:16" ht="18.5">
      <c r="A22" s="55" t="s">
        <v>1438</v>
      </c>
    </row>
    <row r="23" spans="1:16" ht="18.5">
      <c r="A23" s="55" t="s">
        <v>1439</v>
      </c>
    </row>
    <row r="25" spans="1:16" ht="18.5">
      <c r="A25" s="71" t="s">
        <v>1440</v>
      </c>
      <c r="B25" s="51"/>
      <c r="C25" s="51"/>
      <c r="D25" s="51"/>
      <c r="E25" s="51"/>
      <c r="F25" s="51"/>
    </row>
    <row r="26" spans="1:16" ht="18.5">
      <c r="A26" s="55" t="s">
        <v>1441</v>
      </c>
    </row>
    <row r="27" spans="1:16" ht="18.5">
      <c r="A27" s="55" t="s">
        <v>1442</v>
      </c>
    </row>
    <row r="29" spans="1:16" ht="18.5">
      <c r="A29" s="71" t="s">
        <v>1443</v>
      </c>
    </row>
    <row r="30" spans="1:16" ht="18.5">
      <c r="A30" s="55" t="s">
        <v>1444</v>
      </c>
    </row>
    <row r="31" spans="1:16" ht="18.5">
      <c r="A31" s="55" t="s">
        <v>1445</v>
      </c>
    </row>
    <row r="32" spans="1:16" ht="18.5">
      <c r="A32" s="55" t="s">
        <v>1446</v>
      </c>
    </row>
    <row r="34" spans="1:6" ht="18.5">
      <c r="A34" s="71" t="s">
        <v>1447</v>
      </c>
    </row>
    <row r="35" spans="1:6" ht="18.5">
      <c r="A35" s="55" t="s">
        <v>1448</v>
      </c>
    </row>
    <row r="36" spans="1:6" ht="18.5">
      <c r="A36" s="55" t="s">
        <v>1449</v>
      </c>
    </row>
    <row r="37" spans="1:6" ht="18.5">
      <c r="A37" s="55" t="s">
        <v>1450</v>
      </c>
    </row>
    <row r="38" spans="1:6" ht="18.5">
      <c r="A38" s="55" t="s">
        <v>1451</v>
      </c>
    </row>
    <row r="40" spans="1:6" ht="18.5">
      <c r="A40" s="71" t="s">
        <v>1452</v>
      </c>
    </row>
    <row r="41" spans="1:6" ht="18.5">
      <c r="A41" s="55" t="s">
        <v>1453</v>
      </c>
    </row>
    <row r="42" spans="1:6" ht="18.5">
      <c r="A42" s="55" t="s">
        <v>1454</v>
      </c>
    </row>
    <row r="43" spans="1:6" ht="18.5">
      <c r="A43" s="55" t="s">
        <v>1455</v>
      </c>
      <c r="F43" s="88"/>
    </row>
    <row r="45" spans="1:6" ht="18.5">
      <c r="A45" s="71" t="s">
        <v>1456</v>
      </c>
    </row>
    <row r="46" spans="1:6" ht="18.5">
      <c r="A46" s="55" t="s">
        <v>1457</v>
      </c>
    </row>
    <row r="47" spans="1:6" ht="18.5">
      <c r="A47" s="55" t="s">
        <v>1458</v>
      </c>
    </row>
    <row r="48" spans="1:6" ht="18.5">
      <c r="A48" s="55" t="s">
        <v>1459</v>
      </c>
    </row>
    <row r="49" spans="1:1" ht="18.5">
      <c r="A49" s="55" t="s">
        <v>1460</v>
      </c>
    </row>
    <row r="51" spans="1:1" ht="18.5">
      <c r="A51" s="71" t="s">
        <v>1461</v>
      </c>
    </row>
    <row r="52" spans="1:1" ht="18.5">
      <c r="A52" s="55" t="s">
        <v>1462</v>
      </c>
    </row>
    <row r="53" spans="1:1" ht="18.5">
      <c r="A53" s="55" t="s">
        <v>1463</v>
      </c>
    </row>
    <row r="54" spans="1:1" ht="18.5">
      <c r="A54" s="55" t="s">
        <v>1464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7B4E-44B2-45F9-A18E-FCAB7F3D68F1}">
  <dimension ref="A2:AH39"/>
  <sheetViews>
    <sheetView tabSelected="1" workbookViewId="0">
      <selection activeCell="N39" sqref="N39"/>
    </sheetView>
  </sheetViews>
  <sheetFormatPr defaultRowHeight="14"/>
  <sheetData>
    <row r="2" spans="1:34" ht="33.5">
      <c r="D2" s="47" t="s">
        <v>1465</v>
      </c>
      <c r="E2" s="47"/>
      <c r="F2" s="47"/>
      <c r="G2" s="47"/>
      <c r="H2" s="47"/>
    </row>
    <row r="4" spans="1:34" ht="23">
      <c r="H4" s="89" t="s">
        <v>1466</v>
      </c>
      <c r="I4" s="89"/>
    </row>
    <row r="6" spans="1:34" ht="18.5">
      <c r="A6" s="91" t="s">
        <v>1468</v>
      </c>
      <c r="B6" s="55"/>
      <c r="C6" s="55"/>
      <c r="D6" s="55"/>
      <c r="E6" s="55"/>
      <c r="F6" s="55"/>
      <c r="G6" s="55"/>
      <c r="H6" s="55"/>
      <c r="I6" s="55"/>
      <c r="J6" s="55"/>
      <c r="K6" s="55"/>
      <c r="L6" s="55"/>
      <c r="M6" s="55"/>
      <c r="N6" s="55"/>
      <c r="O6" s="55"/>
      <c r="P6" s="55"/>
      <c r="Q6" s="55"/>
      <c r="R6" s="55"/>
      <c r="S6" s="55"/>
      <c r="T6" s="55"/>
      <c r="U6" s="55"/>
      <c r="V6" s="55"/>
      <c r="W6" s="55"/>
      <c r="X6" s="55"/>
      <c r="Y6" s="55"/>
      <c r="Z6" s="55"/>
      <c r="AA6" s="55"/>
      <c r="AB6" s="56"/>
      <c r="AC6" s="56"/>
      <c r="AD6" s="56"/>
      <c r="AE6" s="56"/>
      <c r="AF6" s="56"/>
      <c r="AG6" s="56"/>
      <c r="AH6" s="56"/>
    </row>
    <row r="7" spans="1:34" ht="18.5">
      <c r="A7" s="55" t="s">
        <v>1469</v>
      </c>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row>
    <row r="8" spans="1:34" ht="18.5">
      <c r="A8" s="71" t="s">
        <v>1467</v>
      </c>
      <c r="B8" s="55"/>
      <c r="C8" s="55"/>
      <c r="D8" s="55"/>
      <c r="E8" s="55"/>
      <c r="F8" s="55"/>
      <c r="G8" s="55"/>
      <c r="H8" s="55"/>
      <c r="I8" s="55"/>
      <c r="J8" s="55"/>
      <c r="K8" s="55"/>
      <c r="L8" s="55"/>
      <c r="M8" s="55"/>
      <c r="N8" s="55"/>
      <c r="O8" s="55"/>
      <c r="P8" s="56"/>
      <c r="Q8" s="56"/>
      <c r="R8" s="56"/>
      <c r="S8" s="56"/>
      <c r="T8" s="56"/>
      <c r="U8" s="56"/>
      <c r="V8" s="56"/>
      <c r="W8" s="56"/>
      <c r="X8" s="56"/>
      <c r="Y8" s="56"/>
      <c r="Z8" s="56"/>
      <c r="AA8" s="56"/>
      <c r="AB8" s="56"/>
      <c r="AC8" s="56"/>
      <c r="AD8" s="56"/>
      <c r="AE8" s="56"/>
      <c r="AF8" s="56"/>
      <c r="AG8" s="56"/>
      <c r="AH8" s="56"/>
    </row>
    <row r="9" spans="1:34" ht="18.5">
      <c r="A9" s="71" t="s">
        <v>1470</v>
      </c>
      <c r="B9" s="55"/>
      <c r="C9" s="55"/>
      <c r="D9" s="55"/>
      <c r="E9" s="55"/>
      <c r="F9" s="55"/>
      <c r="G9" s="55"/>
      <c r="H9" s="55"/>
      <c r="I9" s="55"/>
      <c r="J9" s="55"/>
      <c r="K9" s="55"/>
      <c r="L9" s="55"/>
      <c r="M9" s="55"/>
      <c r="N9" s="55"/>
      <c r="O9" s="55"/>
      <c r="P9" s="55"/>
      <c r="Q9" s="55"/>
      <c r="R9" s="55"/>
      <c r="S9" s="55"/>
      <c r="T9" s="55"/>
      <c r="U9" s="55"/>
      <c r="V9" s="55"/>
      <c r="W9" s="55"/>
      <c r="X9" s="55"/>
      <c r="Y9" s="55"/>
      <c r="Z9" s="55"/>
      <c r="AA9" s="55"/>
      <c r="AB9" s="56"/>
      <c r="AC9" s="56"/>
      <c r="AD9" s="56"/>
      <c r="AE9" s="56"/>
      <c r="AF9" s="56"/>
      <c r="AG9" s="56"/>
      <c r="AH9" s="56"/>
    </row>
    <row r="10" spans="1:34" ht="18.5">
      <c r="A10" s="55" t="s">
        <v>1471</v>
      </c>
      <c r="Z10" s="55"/>
      <c r="AA10" s="55"/>
      <c r="AB10" s="56"/>
      <c r="AC10" s="56"/>
      <c r="AD10" s="56"/>
      <c r="AE10" s="56"/>
      <c r="AF10" s="56"/>
      <c r="AG10" s="56"/>
      <c r="AH10" s="56"/>
    </row>
    <row r="11" spans="1:34" ht="18.5">
      <c r="A11" s="71" t="s">
        <v>1472</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6"/>
      <c r="AC11" s="56"/>
      <c r="AD11" s="56"/>
      <c r="AE11" s="56"/>
      <c r="AF11" s="56"/>
      <c r="AG11" s="56"/>
      <c r="AH11" s="56"/>
    </row>
    <row r="12" spans="1:34" ht="18.5">
      <c r="A12" s="55" t="s">
        <v>1473</v>
      </c>
    </row>
    <row r="13" spans="1:34" ht="18.5">
      <c r="A13" s="71" t="s">
        <v>1474</v>
      </c>
      <c r="B13" s="55"/>
      <c r="C13" s="55"/>
      <c r="D13" s="55"/>
      <c r="E13" s="55"/>
      <c r="F13" s="55"/>
      <c r="G13" s="55"/>
      <c r="H13" s="55"/>
      <c r="I13" s="55"/>
      <c r="J13" s="55"/>
      <c r="K13" s="55"/>
      <c r="L13" s="55"/>
      <c r="M13" s="55"/>
      <c r="N13" s="55"/>
      <c r="O13" s="55"/>
      <c r="P13" s="55"/>
      <c r="Q13" s="55"/>
      <c r="R13" s="55"/>
      <c r="S13" s="55"/>
      <c r="T13" s="55"/>
      <c r="U13" s="55"/>
      <c r="V13" s="55"/>
      <c r="W13" s="55"/>
      <c r="X13" s="55"/>
      <c r="Y13" s="55"/>
    </row>
    <row r="14" spans="1:34" ht="18.5">
      <c r="A14" s="55" t="s">
        <v>1475</v>
      </c>
    </row>
    <row r="15" spans="1:34" ht="18.5">
      <c r="A15" s="71" t="s">
        <v>1476</v>
      </c>
      <c r="B15" s="55"/>
      <c r="C15" s="55"/>
      <c r="D15" s="55"/>
      <c r="E15" s="55"/>
      <c r="F15" s="55"/>
      <c r="G15" s="55"/>
      <c r="H15" s="55"/>
      <c r="I15" s="55"/>
      <c r="J15" s="55"/>
      <c r="K15" s="55"/>
      <c r="L15" s="55"/>
      <c r="M15" s="55"/>
      <c r="N15" s="55"/>
      <c r="O15" s="55"/>
      <c r="P15" s="55"/>
      <c r="Q15" s="55"/>
      <c r="R15" s="55"/>
      <c r="S15" s="55"/>
      <c r="T15" s="55"/>
      <c r="U15" s="55"/>
    </row>
    <row r="16" spans="1:34" ht="18.5">
      <c r="A16" s="55" t="s">
        <v>1477</v>
      </c>
    </row>
    <row r="17" spans="1:34" ht="18.5">
      <c r="A17" s="71" t="s">
        <v>1478</v>
      </c>
      <c r="B17" s="55"/>
      <c r="C17" s="55"/>
      <c r="D17" s="55"/>
      <c r="E17" s="55"/>
      <c r="F17" s="55"/>
      <c r="G17" s="55"/>
      <c r="H17" s="55"/>
      <c r="I17" s="55"/>
      <c r="J17" s="55"/>
      <c r="K17" s="55"/>
      <c r="L17" s="55"/>
      <c r="M17" s="55"/>
      <c r="N17" s="55"/>
      <c r="O17" s="55"/>
      <c r="P17" s="55"/>
      <c r="Q17" s="55"/>
      <c r="R17" s="55"/>
      <c r="S17" s="55"/>
      <c r="T17" s="55"/>
      <c r="U17" s="55"/>
      <c r="V17" s="55"/>
      <c r="Z17" s="55"/>
      <c r="AA17" s="55"/>
      <c r="AB17" s="56"/>
      <c r="AC17" s="56"/>
      <c r="AD17" s="56"/>
      <c r="AE17" s="56"/>
      <c r="AF17" s="56"/>
      <c r="AG17" s="56"/>
      <c r="AH17" s="56"/>
    </row>
    <row r="18" spans="1:34" ht="18.5">
      <c r="A18" s="55" t="s">
        <v>1479</v>
      </c>
      <c r="V18" s="55"/>
      <c r="W18" s="55"/>
      <c r="X18" s="55"/>
      <c r="Y18" s="55"/>
      <c r="Z18" s="55"/>
      <c r="AA18" s="55"/>
      <c r="AB18" s="56"/>
      <c r="AC18" s="56"/>
      <c r="AD18" s="56"/>
      <c r="AE18" s="56"/>
      <c r="AF18" s="56"/>
      <c r="AG18" s="56"/>
      <c r="AH18" s="56"/>
    </row>
    <row r="19" spans="1:34" ht="18.5">
      <c r="A19" s="71" t="s">
        <v>1480</v>
      </c>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6"/>
      <c r="AC19" s="56"/>
      <c r="AD19" s="56"/>
      <c r="AE19" s="56"/>
      <c r="AF19" s="56"/>
      <c r="AG19" s="56"/>
      <c r="AH19" s="56"/>
    </row>
    <row r="20" spans="1:34" ht="18.5">
      <c r="A20" s="55" t="s">
        <v>1481</v>
      </c>
      <c r="X20" s="55"/>
      <c r="Y20" s="55"/>
      <c r="Z20" s="55"/>
      <c r="AA20" s="55"/>
      <c r="AB20" s="56"/>
      <c r="AC20" s="56"/>
      <c r="AD20" s="56"/>
      <c r="AE20" s="56"/>
      <c r="AF20" s="56"/>
      <c r="AG20" s="56"/>
      <c r="AH20" s="56"/>
    </row>
    <row r="21" spans="1:34" ht="18.5">
      <c r="A21" s="71" t="s">
        <v>1482</v>
      </c>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6"/>
      <c r="AC21" s="56"/>
      <c r="AD21" s="56"/>
      <c r="AE21" s="56"/>
      <c r="AF21" s="56"/>
      <c r="AG21" s="56"/>
      <c r="AH21" s="56"/>
    </row>
    <row r="22" spans="1:34" ht="18.5">
      <c r="A22" s="55" t="s">
        <v>1483</v>
      </c>
    </row>
    <row r="23" spans="1:34" ht="18.5">
      <c r="A23" s="71" t="s">
        <v>1484</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6"/>
      <c r="AC23" s="56"/>
      <c r="AD23" s="56"/>
      <c r="AE23" s="56"/>
      <c r="AF23" s="56"/>
      <c r="AG23" s="56"/>
      <c r="AH23" s="56"/>
    </row>
    <row r="24" spans="1:34" ht="18.5">
      <c r="A24" s="55" t="s">
        <v>1485</v>
      </c>
    </row>
    <row r="25" spans="1:34" ht="18.5">
      <c r="A25" s="55" t="s">
        <v>1486</v>
      </c>
    </row>
    <row r="27" spans="1:34" ht="23">
      <c r="H27" s="92" t="s">
        <v>1487</v>
      </c>
      <c r="I27" s="93"/>
      <c r="J27" s="93"/>
    </row>
    <row r="28" spans="1:34">
      <c r="A28" s="90"/>
    </row>
    <row r="29" spans="1:34" ht="18.5">
      <c r="A29" s="91" t="s">
        <v>1488</v>
      </c>
      <c r="B29" s="55"/>
      <c r="C29" s="55"/>
      <c r="D29" s="55"/>
      <c r="E29" s="55"/>
      <c r="F29" s="55"/>
      <c r="G29" s="55"/>
      <c r="H29" s="55"/>
      <c r="I29" s="55"/>
      <c r="J29" s="55"/>
      <c r="K29" s="55"/>
      <c r="L29" s="55"/>
      <c r="M29" s="55"/>
      <c r="N29" s="55"/>
      <c r="O29" s="55"/>
      <c r="P29" s="55"/>
      <c r="Q29" s="55"/>
      <c r="R29" s="55"/>
      <c r="S29" s="55"/>
      <c r="T29" s="55"/>
      <c r="U29" s="55"/>
      <c r="V29" s="55"/>
      <c r="W29" s="55"/>
      <c r="X29" s="56"/>
      <c r="Y29" s="56"/>
      <c r="Z29" s="56"/>
      <c r="AA29" s="56"/>
      <c r="AB29" s="56"/>
      <c r="AC29" s="56"/>
      <c r="AD29" s="56"/>
    </row>
    <row r="30" spans="1:34" ht="18.5">
      <c r="A30" s="55" t="s">
        <v>1489</v>
      </c>
      <c r="AD30" s="56"/>
    </row>
    <row r="31" spans="1:34" ht="18.5">
      <c r="A31" s="71" t="s">
        <v>1490</v>
      </c>
      <c r="B31" s="55"/>
      <c r="C31" s="55"/>
      <c r="D31" s="55"/>
      <c r="E31" s="55"/>
      <c r="F31" s="55"/>
      <c r="G31" s="55"/>
      <c r="H31" s="55"/>
      <c r="I31" s="55"/>
      <c r="J31" s="55"/>
      <c r="K31" s="55"/>
      <c r="L31" s="55"/>
      <c r="M31" s="55"/>
      <c r="N31" s="55"/>
      <c r="O31" s="55"/>
      <c r="P31" s="55"/>
      <c r="Q31" s="55"/>
      <c r="R31" s="55"/>
      <c r="S31" s="55"/>
      <c r="T31" s="55"/>
      <c r="U31" s="55"/>
      <c r="V31" s="55"/>
      <c r="W31" s="55"/>
      <c r="X31" s="56"/>
      <c r="Y31" s="56"/>
      <c r="Z31" s="56"/>
      <c r="AD31" s="56"/>
    </row>
    <row r="32" spans="1:34" ht="18.5">
      <c r="A32" s="55" t="s">
        <v>1491</v>
      </c>
      <c r="AD32" s="56"/>
    </row>
    <row r="33" spans="1:30" ht="18.5">
      <c r="A33" s="71" t="s">
        <v>1492</v>
      </c>
      <c r="B33" s="49"/>
      <c r="C33" s="49"/>
      <c r="D33" s="49"/>
      <c r="E33" s="49"/>
      <c r="F33" s="49"/>
      <c r="G33" s="49"/>
      <c r="H33" s="49"/>
      <c r="I33" s="49"/>
      <c r="J33" s="55"/>
      <c r="K33" s="55"/>
      <c r="L33" s="55"/>
      <c r="M33" s="55"/>
      <c r="N33" s="55"/>
      <c r="O33" s="55"/>
      <c r="P33" s="55"/>
      <c r="Q33" s="55"/>
      <c r="R33" s="55"/>
      <c r="S33" s="55"/>
      <c r="T33" s="55"/>
      <c r="U33" s="55"/>
      <c r="V33" s="55"/>
      <c r="W33" s="55"/>
      <c r="X33" s="56"/>
      <c r="Y33" s="56"/>
      <c r="Z33" s="56"/>
      <c r="AA33" s="56"/>
      <c r="AB33" s="56"/>
      <c r="AC33" s="56"/>
      <c r="AD33" s="56"/>
    </row>
    <row r="34" spans="1:30" ht="18.5">
      <c r="A34" s="55" t="s">
        <v>1493</v>
      </c>
    </row>
    <row r="35" spans="1:30" ht="18.5">
      <c r="A35" s="71" t="s">
        <v>1494</v>
      </c>
      <c r="B35" s="49"/>
      <c r="C35" s="49"/>
      <c r="D35" s="49"/>
      <c r="E35" s="49"/>
      <c r="F35" s="49"/>
      <c r="G35" s="49"/>
      <c r="H35" s="49"/>
      <c r="I35" s="49"/>
      <c r="J35" s="55"/>
      <c r="K35" s="55"/>
      <c r="L35" s="55"/>
      <c r="M35" s="55"/>
      <c r="N35" s="55"/>
      <c r="O35" s="55"/>
      <c r="P35" s="55"/>
      <c r="Q35" s="55"/>
      <c r="R35" s="55"/>
      <c r="S35" s="55"/>
      <c r="T35" s="55"/>
      <c r="U35" s="55"/>
      <c r="V35" s="55"/>
      <c r="W35" s="55"/>
      <c r="X35" s="56"/>
      <c r="Y35" s="56"/>
      <c r="Z35" s="56"/>
      <c r="AA35" s="56"/>
      <c r="AB35" s="56"/>
    </row>
    <row r="36" spans="1:30" ht="18.5">
      <c r="A36" s="55" t="s">
        <v>1495</v>
      </c>
      <c r="B36" s="55"/>
      <c r="C36" s="55"/>
      <c r="D36" s="55"/>
      <c r="E36" s="55"/>
      <c r="F36" s="55"/>
      <c r="G36" s="55"/>
      <c r="H36" s="55"/>
      <c r="I36" s="55"/>
      <c r="AA36" s="56"/>
      <c r="AB36" s="56"/>
      <c r="AC36" s="56"/>
    </row>
    <row r="37" spans="1:30" ht="18.5">
      <c r="A37" s="71" t="s">
        <v>1496</v>
      </c>
      <c r="B37" s="49"/>
      <c r="C37" s="49"/>
      <c r="D37" s="49"/>
      <c r="E37" s="49"/>
      <c r="F37" s="49"/>
      <c r="G37" s="49"/>
      <c r="H37" s="49"/>
      <c r="I37" s="49"/>
      <c r="J37" s="55"/>
      <c r="K37" s="55"/>
      <c r="L37" s="55"/>
      <c r="M37" s="55"/>
      <c r="N37" s="55"/>
      <c r="O37" s="55"/>
      <c r="P37" s="55"/>
      <c r="Q37" s="55"/>
      <c r="R37" s="55"/>
      <c r="S37" s="55"/>
      <c r="T37" s="55"/>
      <c r="U37" s="55"/>
      <c r="V37" s="55"/>
      <c r="W37" s="55"/>
      <c r="X37" s="56"/>
      <c r="Y37" s="56"/>
      <c r="Z37" s="56"/>
      <c r="AA37" s="56"/>
      <c r="AB37" s="56"/>
    </row>
    <row r="38" spans="1:30" ht="18.5">
      <c r="A38" s="55" t="s">
        <v>1497</v>
      </c>
      <c r="AC38" s="56"/>
    </row>
    <row r="39" spans="1:30" ht="14.5">
      <c r="AC39"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Sheet1</vt:lpstr>
      <vt:lpstr>Manufacturing_Data</vt:lpstr>
      <vt:lpstr>Data_Dictionary</vt:lpstr>
      <vt:lpstr>Lookup_Tables</vt:lpstr>
      <vt:lpstr>Calculations</vt:lpstr>
      <vt:lpstr>Production &amp; Operations</vt:lpstr>
      <vt:lpstr>Operations Dashboard</vt:lpstr>
      <vt:lpstr>Quality, Cost &amp; Maintenance</vt:lpstr>
      <vt:lpstr>Quality &amp; Cost Dashboard</vt:lpstr>
      <vt:lpstr>AI_Usage_Log</vt:lpstr>
      <vt:lpstr>Management Dashboard</vt:lpstr>
      <vt:lpstr>Final Management Questions</vt:lpstr>
      <vt:lpstr>Conclusions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Narayanan S</dc:creator>
  <cp:lastModifiedBy>Sriram Aditya</cp:lastModifiedBy>
  <dcterms:created xsi:type="dcterms:W3CDTF">2026-09-17T09:54:45Z</dcterms:created>
  <dcterms:modified xsi:type="dcterms:W3CDTF">2026-09-21T03:53:17Z</dcterms:modified>
</cp:coreProperties>
</file>