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sriar\Desktop\protfoliol\Projects\"/>
    </mc:Choice>
  </mc:AlternateContent>
  <xr:revisionPtr revIDLastSave="0" documentId="13_ncr:1_{00A1359A-F1D2-4AF3-988D-29D48FE6F439}" xr6:coauthVersionLast="47" xr6:coauthVersionMax="47" xr10:uidLastSave="{00000000-0000-0000-0000-000000000000}"/>
  <bookViews>
    <workbookView xWindow="-108" yWindow="-108" windowWidth="23256" windowHeight="12456" activeTab="3" xr2:uid="{E51DE6F0-1DC0-4ACE-B265-3A8795959684}"/>
  </bookViews>
  <sheets>
    <sheet name="data" sheetId="1" r:id="rId1"/>
    <sheet name="Report-1" sheetId="3" r:id="rId2"/>
    <sheet name="Report-2" sheetId="4" r:id="rId3"/>
    <sheet name="Report-3" sheetId="5" r:id="rId4"/>
    <sheet name="w" sheetId="2" r:id="rId5"/>
  </sheets>
  <definedNames>
    <definedName name="data">Table3[[#Headers],[Country]]</definedName>
    <definedName name="Slicer_Age">#N/A</definedName>
    <definedName name="Slicer_Country">#N/A</definedName>
    <definedName name="Slicer_Country1">#N/A</definedName>
    <definedName name="Slicer_Height">#N/A</definedName>
    <definedName name="Slicer_Hometown">#N/A</definedName>
    <definedName name="Slicer_Hometown1">#N/A</definedName>
    <definedName name="Slicer_Team">#N/A</definedName>
  </definedNames>
  <calcPr calcId="191029"/>
  <pivotCaches>
    <pivotCache cacheId="15" r:id="rId6"/>
  </pivotCaches>
  <extLst>
    <ext xmlns:x14="http://schemas.microsoft.com/office/spreadsheetml/2009/9/main" uri="{BBE1A952-AA13-448e-AADC-164F8A28A991}">
      <x14:slicerCaches>
        <x14:slicerCache r:id="rId7"/>
        <x14:slicerCache r:id="rId8"/>
        <x14:slicerCache r:id="rId9"/>
        <x14:slicerCache r:id="rId10"/>
        <x14:slicerCache r:id="rId11"/>
        <x14:slicerCache r:id="rId12"/>
        <x14:slicerCache r:id="rId1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M97" i="1" l="1"/>
  <c r="N97" i="1" s="1"/>
  <c r="O97" i="1" s="1"/>
  <c r="L97" i="1"/>
  <c r="N96" i="1"/>
  <c r="O96" i="1" s="1"/>
  <c r="M96" i="1"/>
  <c r="L96" i="1"/>
  <c r="N95" i="1"/>
  <c r="O95" i="1" s="1"/>
  <c r="M95" i="1"/>
  <c r="L95" i="1"/>
  <c r="O94" i="1"/>
  <c r="N94" i="1"/>
  <c r="M94" i="1"/>
  <c r="L94" i="1"/>
  <c r="O93" i="1"/>
  <c r="N93" i="1"/>
  <c r="M93" i="1"/>
  <c r="L93" i="1"/>
  <c r="O92" i="1"/>
  <c r="N92" i="1"/>
  <c r="M92" i="1"/>
  <c r="L92" i="1"/>
  <c r="O91" i="1"/>
  <c r="N91" i="1"/>
  <c r="M91" i="1"/>
  <c r="L91" i="1"/>
  <c r="O90" i="1"/>
  <c r="N90" i="1"/>
  <c r="M90" i="1"/>
  <c r="L90" i="1"/>
  <c r="O89" i="1"/>
  <c r="N89" i="1"/>
  <c r="M89" i="1"/>
  <c r="L89" i="1"/>
  <c r="O88" i="1"/>
  <c r="N88" i="1"/>
  <c r="M88" i="1"/>
  <c r="L88" i="1"/>
  <c r="O87" i="1"/>
  <c r="N87" i="1"/>
  <c r="M87" i="1"/>
  <c r="L87" i="1"/>
  <c r="O86" i="1"/>
  <c r="N86" i="1"/>
  <c r="M86" i="1"/>
  <c r="L86" i="1"/>
  <c r="O85" i="1"/>
  <c r="N85" i="1"/>
  <c r="M85" i="1"/>
  <c r="L85" i="1"/>
  <c r="O84" i="1"/>
  <c r="N84" i="1"/>
  <c r="M84" i="1"/>
  <c r="L84" i="1"/>
  <c r="O83" i="1"/>
  <c r="N83" i="1"/>
  <c r="M83" i="1"/>
  <c r="L83" i="1"/>
  <c r="O82" i="1"/>
  <c r="N82" i="1"/>
  <c r="M82" i="1"/>
  <c r="L82" i="1"/>
  <c r="O81" i="1"/>
  <c r="N81" i="1"/>
  <c r="M81" i="1"/>
  <c r="L81" i="1"/>
  <c r="O80" i="1"/>
  <c r="N80" i="1"/>
  <c r="M80" i="1"/>
  <c r="L80" i="1"/>
  <c r="O79" i="1"/>
  <c r="N79" i="1"/>
  <c r="M79" i="1"/>
  <c r="L79" i="1"/>
  <c r="O78" i="1"/>
  <c r="N78" i="1"/>
  <c r="M78" i="1"/>
  <c r="L78" i="1"/>
  <c r="O77" i="1"/>
  <c r="N77" i="1"/>
  <c r="M77" i="1"/>
  <c r="L77" i="1"/>
  <c r="O76" i="1"/>
  <c r="N76" i="1"/>
  <c r="M76" i="1"/>
  <c r="L76" i="1"/>
  <c r="O75" i="1"/>
  <c r="N75" i="1"/>
  <c r="M75" i="1"/>
  <c r="L75" i="1"/>
  <c r="O74" i="1"/>
  <c r="N74" i="1"/>
  <c r="M74" i="1"/>
  <c r="L74" i="1"/>
  <c r="O73" i="1"/>
  <c r="N73" i="1"/>
  <c r="M73" i="1"/>
  <c r="L73" i="1"/>
  <c r="O72" i="1"/>
  <c r="N72" i="1"/>
  <c r="M72" i="1"/>
  <c r="L72" i="1"/>
  <c r="O71" i="1"/>
  <c r="N71" i="1"/>
  <c r="M71" i="1"/>
  <c r="L71" i="1"/>
  <c r="O70" i="1"/>
  <c r="N70" i="1"/>
  <c r="M70" i="1"/>
  <c r="L70" i="1"/>
  <c r="O69" i="1"/>
  <c r="N69" i="1"/>
  <c r="M69" i="1"/>
  <c r="L69" i="1"/>
  <c r="O68" i="1"/>
  <c r="N68" i="1"/>
  <c r="M68" i="1"/>
  <c r="L68" i="1"/>
  <c r="O67" i="1"/>
  <c r="N67" i="1"/>
  <c r="M67" i="1"/>
  <c r="L67" i="1"/>
  <c r="O66" i="1"/>
  <c r="N66" i="1"/>
  <c r="M66" i="1"/>
  <c r="L66" i="1"/>
  <c r="O65" i="1"/>
  <c r="N65" i="1"/>
  <c r="M65" i="1"/>
  <c r="L65" i="1"/>
  <c r="O64" i="1"/>
  <c r="N64" i="1"/>
  <c r="M64" i="1"/>
  <c r="L64" i="1"/>
  <c r="O63" i="1"/>
  <c r="N63" i="1"/>
  <c r="M63" i="1"/>
  <c r="L63" i="1"/>
  <c r="O62" i="1"/>
  <c r="N62" i="1"/>
  <c r="M62" i="1"/>
  <c r="L62" i="1"/>
  <c r="O61" i="1"/>
  <c r="N61" i="1"/>
  <c r="M61" i="1"/>
  <c r="L61" i="1"/>
  <c r="O60" i="1"/>
  <c r="N60" i="1"/>
  <c r="M60" i="1"/>
  <c r="L60" i="1"/>
  <c r="O59" i="1"/>
  <c r="N59" i="1"/>
  <c r="M59" i="1"/>
  <c r="L59" i="1"/>
  <c r="O58" i="1"/>
  <c r="N58" i="1"/>
  <c r="M58" i="1"/>
  <c r="L58" i="1"/>
  <c r="O57" i="1"/>
  <c r="N57" i="1"/>
  <c r="M57" i="1"/>
  <c r="L57" i="1"/>
  <c r="O56" i="1"/>
  <c r="N56" i="1"/>
  <c r="M56" i="1"/>
  <c r="L56" i="1"/>
  <c r="O55" i="1"/>
  <c r="N55" i="1"/>
  <c r="M55" i="1"/>
  <c r="L55" i="1"/>
  <c r="O54" i="1"/>
  <c r="N54" i="1"/>
  <c r="M54" i="1"/>
  <c r="L54" i="1"/>
  <c r="O53" i="1"/>
  <c r="N53" i="1"/>
  <c r="M53" i="1"/>
  <c r="L53" i="1"/>
  <c r="O52" i="1"/>
  <c r="N52" i="1"/>
  <c r="M52" i="1"/>
  <c r="L52" i="1"/>
  <c r="O51" i="1"/>
  <c r="N51" i="1"/>
  <c r="M51" i="1"/>
  <c r="L51" i="1"/>
  <c r="O50" i="1"/>
  <c r="N50" i="1"/>
  <c r="M50" i="1"/>
  <c r="L50" i="1"/>
  <c r="O49" i="1"/>
  <c r="N49" i="1"/>
  <c r="M49" i="1"/>
  <c r="L49" i="1"/>
  <c r="O48" i="1"/>
  <c r="N48" i="1"/>
  <c r="M48" i="1"/>
  <c r="L48" i="1"/>
  <c r="O47" i="1"/>
  <c r="N47" i="1"/>
  <c r="M47" i="1"/>
  <c r="L47" i="1"/>
  <c r="O46" i="1"/>
  <c r="N46" i="1"/>
  <c r="M46" i="1"/>
  <c r="L46" i="1"/>
  <c r="O45" i="1"/>
  <c r="N45" i="1"/>
  <c r="M45" i="1"/>
  <c r="L45" i="1"/>
  <c r="O44" i="1"/>
  <c r="N44" i="1"/>
  <c r="M44" i="1"/>
  <c r="L44" i="1"/>
  <c r="O43" i="1"/>
  <c r="N43" i="1"/>
  <c r="M43" i="1"/>
  <c r="L43" i="1"/>
  <c r="O42" i="1"/>
  <c r="N42" i="1"/>
  <c r="M42" i="1"/>
  <c r="L42" i="1"/>
  <c r="O41" i="1"/>
  <c r="N41" i="1"/>
  <c r="M41" i="1"/>
  <c r="L41" i="1"/>
  <c r="O40" i="1"/>
  <c r="N40" i="1"/>
  <c r="M40" i="1"/>
  <c r="L40" i="1"/>
  <c r="O39" i="1"/>
  <c r="N39" i="1"/>
  <c r="M39" i="1"/>
  <c r="L39" i="1"/>
  <c r="O38" i="1"/>
  <c r="N38" i="1"/>
  <c r="M38" i="1"/>
  <c r="L38" i="1"/>
  <c r="O37" i="1"/>
  <c r="N37" i="1"/>
  <c r="M37" i="1"/>
  <c r="L37" i="1"/>
  <c r="O36" i="1"/>
  <c r="N36" i="1"/>
  <c r="M36" i="1"/>
  <c r="L36" i="1"/>
  <c r="O35" i="1"/>
  <c r="N35" i="1"/>
  <c r="M35" i="1"/>
  <c r="L35" i="1"/>
  <c r="O34" i="1"/>
  <c r="N34" i="1"/>
  <c r="M34" i="1"/>
  <c r="L34" i="1"/>
  <c r="O33" i="1"/>
  <c r="N33" i="1"/>
  <c r="M33" i="1"/>
  <c r="L33" i="1"/>
  <c r="O32" i="1"/>
  <c r="N32" i="1"/>
  <c r="M32" i="1"/>
  <c r="L32" i="1"/>
  <c r="O31" i="1"/>
  <c r="N31" i="1"/>
  <c r="M31" i="1"/>
  <c r="L31" i="1"/>
  <c r="O30" i="1"/>
  <c r="N30" i="1"/>
  <c r="M30" i="1"/>
  <c r="L30" i="1"/>
  <c r="O29" i="1"/>
  <c r="N29" i="1"/>
  <c r="M29" i="1"/>
  <c r="L29" i="1"/>
  <c r="O28" i="1"/>
  <c r="N28" i="1"/>
  <c r="M28" i="1"/>
  <c r="L28" i="1"/>
  <c r="O27" i="1"/>
  <c r="N27" i="1"/>
  <c r="M27" i="1"/>
  <c r="L27" i="1"/>
  <c r="O26" i="1"/>
  <c r="N26" i="1"/>
  <c r="M26" i="1"/>
  <c r="L26" i="1"/>
  <c r="O25" i="1"/>
  <c r="N25" i="1"/>
  <c r="M25" i="1"/>
  <c r="L25" i="1"/>
  <c r="O24" i="1"/>
  <c r="N24" i="1"/>
  <c r="M24" i="1"/>
  <c r="L24" i="1"/>
  <c r="O23" i="1"/>
  <c r="N23" i="1"/>
  <c r="M23" i="1"/>
  <c r="L23" i="1"/>
  <c r="O22" i="1"/>
  <c r="N22" i="1"/>
  <c r="M22" i="1"/>
  <c r="L22" i="1"/>
  <c r="O21" i="1"/>
  <c r="N21" i="1"/>
  <c r="M21" i="1"/>
  <c r="L21" i="1"/>
  <c r="O20" i="1"/>
  <c r="N20" i="1"/>
  <c r="M20" i="1"/>
  <c r="L20" i="1"/>
  <c r="O19" i="1"/>
  <c r="N19" i="1"/>
  <c r="M19" i="1"/>
  <c r="L19" i="1"/>
  <c r="O18" i="1"/>
  <c r="N18" i="1"/>
  <c r="M18" i="1"/>
  <c r="L18" i="1"/>
  <c r="O17" i="1"/>
  <c r="N17" i="1"/>
  <c r="M17" i="1"/>
  <c r="L17" i="1"/>
  <c r="O16" i="1"/>
  <c r="N16" i="1"/>
  <c r="M16" i="1"/>
  <c r="L16" i="1"/>
  <c r="O15" i="1"/>
  <c r="N15" i="1"/>
  <c r="M15" i="1"/>
  <c r="L15" i="1"/>
  <c r="O14" i="1"/>
  <c r="N14" i="1"/>
  <c r="M14" i="1"/>
  <c r="L14" i="1"/>
  <c r="O13" i="1"/>
  <c r="N13" i="1"/>
  <c r="M13" i="1"/>
  <c r="L13" i="1"/>
  <c r="O12" i="1"/>
  <c r="N12" i="1"/>
  <c r="M12" i="1"/>
  <c r="L12" i="1"/>
  <c r="O11" i="1"/>
  <c r="N11" i="1"/>
  <c r="M11" i="1"/>
  <c r="L11" i="1"/>
  <c r="O10" i="1"/>
  <c r="N10" i="1"/>
  <c r="M10" i="1"/>
  <c r="L10" i="1"/>
  <c r="O9" i="1"/>
  <c r="N9" i="1"/>
  <c r="M9" i="1"/>
  <c r="L9" i="1"/>
  <c r="O8" i="1"/>
  <c r="N8" i="1"/>
  <c r="M8" i="1"/>
  <c r="L8" i="1"/>
  <c r="O7" i="1"/>
  <c r="N7" i="1"/>
  <c r="M7" i="1"/>
  <c r="L7" i="1"/>
  <c r="O6" i="1"/>
  <c r="N6" i="1"/>
  <c r="M6" i="1"/>
  <c r="L6" i="1"/>
  <c r="O5" i="1"/>
  <c r="N5" i="1"/>
  <c r="M5" i="1"/>
  <c r="L5" i="1"/>
  <c r="O4" i="1"/>
  <c r="N4" i="1"/>
  <c r="M4" i="1"/>
  <c r="L4" i="1"/>
  <c r="O3" i="1"/>
  <c r="N3" i="1"/>
  <c r="M3" i="1"/>
  <c r="L3" i="1"/>
  <c r="O2" i="1"/>
  <c r="N2" i="1"/>
  <c r="M2" i="1"/>
  <c r="L2" i="1"/>
</calcChain>
</file>

<file path=xl/sharedStrings.xml><?xml version="1.0" encoding="utf-8"?>
<sst xmlns="http://schemas.openxmlformats.org/spreadsheetml/2006/main" count="843" uniqueCount="325">
  <si>
    <t>ID</t>
  </si>
  <si>
    <t>Team</t>
  </si>
  <si>
    <t>Country</t>
  </si>
  <si>
    <t>NameF</t>
  </si>
  <si>
    <t>NameL</t>
  </si>
  <si>
    <t>Weight</t>
  </si>
  <si>
    <t>Height</t>
  </si>
  <si>
    <t>DOB</t>
  </si>
  <si>
    <t>Hometown</t>
  </si>
  <si>
    <t>Prov</t>
  </si>
  <si>
    <t>Pos</t>
  </si>
  <si>
    <t>Age</t>
  </si>
  <si>
    <t>HeightFt</t>
  </si>
  <si>
    <t>HtIn</t>
  </si>
  <si>
    <t>BMI</t>
  </si>
  <si>
    <t>Women</t>
  </si>
  <si>
    <t>Canada</t>
  </si>
  <si>
    <t>Meghan</t>
  </si>
  <si>
    <t>Agosta</t>
  </si>
  <si>
    <t>5'7</t>
  </si>
  <si>
    <t>Ruthven</t>
  </si>
  <si>
    <t>Ont.</t>
  </si>
  <si>
    <t>Forward</t>
  </si>
  <si>
    <t>Rebecca</t>
  </si>
  <si>
    <t>Johnston</t>
  </si>
  <si>
    <t>5'9</t>
  </si>
  <si>
    <t>Sudbury</t>
  </si>
  <si>
    <t>Laura</t>
  </si>
  <si>
    <t>Stacey</t>
  </si>
  <si>
    <t>5'10</t>
  </si>
  <si>
    <t>Kleinburg</t>
  </si>
  <si>
    <t>Jennifer</t>
  </si>
  <si>
    <t>Wakefield</t>
  </si>
  <si>
    <t>Pickering</t>
  </si>
  <si>
    <t>Jillian</t>
  </si>
  <si>
    <t>Saulnier</t>
  </si>
  <si>
    <t>5'5</t>
  </si>
  <si>
    <t>Halifax</t>
  </si>
  <si>
    <t>N.S.</t>
  </si>
  <si>
    <t>Mélodie</t>
  </si>
  <si>
    <t>Daoust</t>
  </si>
  <si>
    <t>5'6</t>
  </si>
  <si>
    <t>Valleyfield</t>
  </si>
  <si>
    <t>Que.</t>
  </si>
  <si>
    <t>Bailey</t>
  </si>
  <si>
    <t>Bram</t>
  </si>
  <si>
    <t>5'8</t>
  </si>
  <si>
    <t>St. Anne</t>
  </si>
  <si>
    <t>Man.</t>
  </si>
  <si>
    <t>Brianne</t>
  </si>
  <si>
    <t>Jenner</t>
  </si>
  <si>
    <t>Oakville</t>
  </si>
  <si>
    <t>Sarah</t>
  </si>
  <si>
    <t>Nurse</t>
  </si>
  <si>
    <t>Hamilton</t>
  </si>
  <si>
    <t>Haley</t>
  </si>
  <si>
    <t>Irwin</t>
  </si>
  <si>
    <t>Thunder Bay</t>
  </si>
  <si>
    <t>Natalie</t>
  </si>
  <si>
    <t>Spooner</t>
  </si>
  <si>
    <t>Scarborough</t>
  </si>
  <si>
    <t>Emily</t>
  </si>
  <si>
    <t>Clark</t>
  </si>
  <si>
    <t>Saskatoon</t>
  </si>
  <si>
    <t>Sask.</t>
  </si>
  <si>
    <t>Marie-Philip</t>
  </si>
  <si>
    <t>Poulin</t>
  </si>
  <si>
    <t>Beauceville</t>
  </si>
  <si>
    <t>Blayre</t>
  </si>
  <si>
    <t>Turnbull</t>
  </si>
  <si>
    <t>Stellarton</t>
  </si>
  <si>
    <t>Jocelyne</t>
  </si>
  <si>
    <t>Larocque</t>
  </si>
  <si>
    <t>Ste. Anne</t>
  </si>
  <si>
    <t>Defence</t>
  </si>
  <si>
    <t>Brigette</t>
  </si>
  <si>
    <t>Lacquette</t>
  </si>
  <si>
    <t>Mallard</t>
  </si>
  <si>
    <t>Lauriane</t>
  </si>
  <si>
    <t>Rougeau</t>
  </si>
  <si>
    <t>Beaconsfield</t>
  </si>
  <si>
    <t>Fortino</t>
  </si>
  <si>
    <t>5'4</t>
  </si>
  <si>
    <t>Meaghan</t>
  </si>
  <si>
    <t>Mikkelson</t>
  </si>
  <si>
    <t>St. Albert</t>
  </si>
  <si>
    <t>Alta.</t>
  </si>
  <si>
    <t>Renata</t>
  </si>
  <si>
    <t>Fast</t>
  </si>
  <si>
    <t>Burlington</t>
  </si>
  <si>
    <t>Shannon</t>
  </si>
  <si>
    <t>Szabados</t>
  </si>
  <si>
    <t>Edmonton</t>
  </si>
  <si>
    <t>Goalie</t>
  </si>
  <si>
    <t>Geneviève</t>
  </si>
  <si>
    <t>Lacasse</t>
  </si>
  <si>
    <t>Kingston</t>
  </si>
  <si>
    <t>Ann-Renée</t>
  </si>
  <si>
    <t>Desbiens</t>
  </si>
  <si>
    <t>La Malbaie</t>
  </si>
  <si>
    <t>Men</t>
  </si>
  <si>
    <t>Gilbert</t>
  </si>
  <si>
    <t>Brulé</t>
  </si>
  <si>
    <t>5'11</t>
  </si>
  <si>
    <t>Vancouver</t>
  </si>
  <si>
    <t>B.C.</t>
  </si>
  <si>
    <t>Wojtek</t>
  </si>
  <si>
    <t>Wolski</t>
  </si>
  <si>
    <t>6'3</t>
  </si>
  <si>
    <t>Toronto</t>
  </si>
  <si>
    <t>Derek</t>
  </si>
  <si>
    <t>Roy</t>
  </si>
  <si>
    <t>Rockland</t>
  </si>
  <si>
    <t>Chris</t>
  </si>
  <si>
    <t>Kelly</t>
  </si>
  <si>
    <t>6'0</t>
  </si>
  <si>
    <t>Rob</t>
  </si>
  <si>
    <t>Klinkhammer</t>
  </si>
  <si>
    <t>Lethbridge</t>
  </si>
  <si>
    <t>Brandon</t>
  </si>
  <si>
    <t>Kozun</t>
  </si>
  <si>
    <t>Calgary</t>
  </si>
  <si>
    <t>Quinton</t>
  </si>
  <si>
    <t>Howden</t>
  </si>
  <si>
    <t>6'2</t>
  </si>
  <si>
    <t>Oakbank</t>
  </si>
  <si>
    <t>René</t>
  </si>
  <si>
    <t>Bourque</t>
  </si>
  <si>
    <t>Lac La Biche</t>
  </si>
  <si>
    <t>Andrew</t>
  </si>
  <si>
    <t>Ebbett</t>
  </si>
  <si>
    <t>Vernon</t>
  </si>
  <si>
    <t>Mason</t>
  </si>
  <si>
    <t>Raymond</t>
  </si>
  <si>
    <t>6'1</t>
  </si>
  <si>
    <t>Cochrane</t>
  </si>
  <si>
    <t>Eric</t>
  </si>
  <si>
    <t>O’Dell</t>
  </si>
  <si>
    <t>Ottawa</t>
  </si>
  <si>
    <t>Maxim</t>
  </si>
  <si>
    <t>Lapierre</t>
  </si>
  <si>
    <t>Brossard</t>
  </si>
  <si>
    <t>Linden</t>
  </si>
  <si>
    <t>Vey</t>
  </si>
  <si>
    <t>Wakaw</t>
  </si>
  <si>
    <t>Christian</t>
  </si>
  <si>
    <t>Thomas</t>
  </si>
  <si>
    <t>Karl</t>
  </si>
  <si>
    <t>Stollery</t>
  </si>
  <si>
    <t>Camrose</t>
  </si>
  <si>
    <t>Lee</t>
  </si>
  <si>
    <t>MacTier</t>
  </si>
  <si>
    <t>Chay</t>
  </si>
  <si>
    <t>Genoway</t>
  </si>
  <si>
    <t>Morden</t>
  </si>
  <si>
    <t>Marc-Andre</t>
  </si>
  <si>
    <t>Gragnani</t>
  </si>
  <si>
    <t>L’Île-Bizard</t>
  </si>
  <si>
    <t>Stefan</t>
  </si>
  <si>
    <t>Elliott</t>
  </si>
  <si>
    <t>Cody</t>
  </si>
  <si>
    <t>Goloubef</t>
  </si>
  <si>
    <t>Mat</t>
  </si>
  <si>
    <t>Robinson</t>
  </si>
  <si>
    <t>Noreau</t>
  </si>
  <si>
    <t>Montreal</t>
  </si>
  <si>
    <t>Ben</t>
  </si>
  <si>
    <t>Scrivens</t>
  </si>
  <si>
    <t>Spruce Grove</t>
  </si>
  <si>
    <t>Kevin</t>
  </si>
  <si>
    <t>Justin</t>
  </si>
  <si>
    <t>Peters</t>
  </si>
  <si>
    <t>Blyth</t>
  </si>
  <si>
    <t>USA</t>
  </si>
  <si>
    <t>Cayla</t>
  </si>
  <si>
    <t>Barnes</t>
  </si>
  <si>
    <t>5'1</t>
  </si>
  <si>
    <t>Eastvale</t>
  </si>
  <si>
    <t>Calif.</t>
  </si>
  <si>
    <t>Kacey</t>
  </si>
  <si>
    <t>Bellamy</t>
  </si>
  <si>
    <t>Westfield</t>
  </si>
  <si>
    <t>Mass.</t>
  </si>
  <si>
    <t>Hannah</t>
  </si>
  <si>
    <t>Brandt</t>
  </si>
  <si>
    <t>Vadnais Heights</t>
  </si>
  <si>
    <t>Minn.</t>
  </si>
  <si>
    <t>Dani</t>
  </si>
  <si>
    <t>Cameranesi</t>
  </si>
  <si>
    <t>Plymouth</t>
  </si>
  <si>
    <t>Kendall</t>
  </si>
  <si>
    <t>Coyne</t>
  </si>
  <si>
    <t>5'2</t>
  </si>
  <si>
    <t>Palos Heights</t>
  </si>
  <si>
    <t>Ill.</t>
  </si>
  <si>
    <t>Brianna</t>
  </si>
  <si>
    <t>Decker</t>
  </si>
  <si>
    <t>Dousman</t>
  </si>
  <si>
    <t>Wis.</t>
  </si>
  <si>
    <t>Duggan</t>
  </si>
  <si>
    <t>Danvers</t>
  </si>
  <si>
    <t>Kali</t>
  </si>
  <si>
    <t>Flanagan</t>
  </si>
  <si>
    <t>Nicole</t>
  </si>
  <si>
    <t>Hensley</t>
  </si>
  <si>
    <t>Lakewood</t>
  </si>
  <si>
    <t>Colo.</t>
  </si>
  <si>
    <t>Megan</t>
  </si>
  <si>
    <t>Keller</t>
  </si>
  <si>
    <t>Farmington</t>
  </si>
  <si>
    <t>Mich.</t>
  </si>
  <si>
    <t>Amanda</t>
  </si>
  <si>
    <t>Kessel</t>
  </si>
  <si>
    <t>Madison</t>
  </si>
  <si>
    <t>Hilary</t>
  </si>
  <si>
    <t>Knight</t>
  </si>
  <si>
    <t>Sun Valley</t>
  </si>
  <si>
    <t>Idaho</t>
  </si>
  <si>
    <t>Lamoureux-Davidson</t>
  </si>
  <si>
    <t>Grand Forks</t>
  </si>
  <si>
    <t>N.D.</t>
  </si>
  <si>
    <t>Monique</t>
  </si>
  <si>
    <t>Lamoureux-Morando</t>
  </si>
  <si>
    <t>Gigi</t>
  </si>
  <si>
    <t>Marvin</t>
  </si>
  <si>
    <t>Warroad</t>
  </si>
  <si>
    <t>Sidney</t>
  </si>
  <si>
    <t>Morin</t>
  </si>
  <si>
    <t>Minnetonka</t>
  </si>
  <si>
    <t>Pannek</t>
  </si>
  <si>
    <t>Pelkey</t>
  </si>
  <si>
    <t>5'3</t>
  </si>
  <si>
    <t>Montpelier</t>
  </si>
  <si>
    <t>Vt.</t>
  </si>
  <si>
    <t>Pfalzer</t>
  </si>
  <si>
    <t>Buffalo</t>
  </si>
  <si>
    <t>N.Y.</t>
  </si>
  <si>
    <t>Alex</t>
  </si>
  <si>
    <t>Rigsby</t>
  </si>
  <si>
    <t>Delafield</t>
  </si>
  <si>
    <t>Maddie</t>
  </si>
  <si>
    <t>Rooney</t>
  </si>
  <si>
    <t>Andover</t>
  </si>
  <si>
    <t>Skarupa</t>
  </si>
  <si>
    <t>Rockville</t>
  </si>
  <si>
    <t>Md.</t>
  </si>
  <si>
    <t>Stecklein</t>
  </si>
  <si>
    <t>Roseville</t>
  </si>
  <si>
    <t>Mark</t>
  </si>
  <si>
    <t>Arcobello</t>
  </si>
  <si>
    <t>Milford</t>
  </si>
  <si>
    <t>Conn.</t>
  </si>
  <si>
    <t>Chad</t>
  </si>
  <si>
    <t>Billins</t>
  </si>
  <si>
    <t>Marysville</t>
  </si>
  <si>
    <t>Jonathan</t>
  </si>
  <si>
    <t>Blum</t>
  </si>
  <si>
    <t>Ladera Ranch</t>
  </si>
  <si>
    <t>Will</t>
  </si>
  <si>
    <t>Borgen</t>
  </si>
  <si>
    <t>Moorhead</t>
  </si>
  <si>
    <t>North Reading</t>
  </si>
  <si>
    <t>Bobby</t>
  </si>
  <si>
    <t>Butler</t>
  </si>
  <si>
    <t>Marlborough</t>
  </si>
  <si>
    <t>Ryan</t>
  </si>
  <si>
    <t>Donato</t>
  </si>
  <si>
    <t>Scituate</t>
  </si>
  <si>
    <t>Matt</t>
  </si>
  <si>
    <t>Gilroy</t>
  </si>
  <si>
    <t>Bellmore</t>
  </si>
  <si>
    <t>Brian</t>
  </si>
  <si>
    <t>Gionta</t>
  </si>
  <si>
    <t>Rochester</t>
  </si>
  <si>
    <t>Jordan</t>
  </si>
  <si>
    <t>Greenway</t>
  </si>
  <si>
    <t>6'5</t>
  </si>
  <si>
    <t>Canton</t>
  </si>
  <si>
    <t>Gunderson</t>
  </si>
  <si>
    <t>Bensalem</t>
  </si>
  <si>
    <t>Pa.</t>
  </si>
  <si>
    <t>Kolarik</t>
  </si>
  <si>
    <t>Abington</t>
  </si>
  <si>
    <t>David</t>
  </si>
  <si>
    <t>Leggio</t>
  </si>
  <si>
    <t>Broc</t>
  </si>
  <si>
    <t>Little</t>
  </si>
  <si>
    <t>Rindge</t>
  </si>
  <si>
    <t>N.H.</t>
  </si>
  <si>
    <t>Maxwell</t>
  </si>
  <si>
    <t>Winter Park</t>
  </si>
  <si>
    <t>Fla.</t>
  </si>
  <si>
    <t>John</t>
  </si>
  <si>
    <t>McCarthy</t>
  </si>
  <si>
    <t>Boston</t>
  </si>
  <si>
    <t>O'Neill</t>
  </si>
  <si>
    <t>Yardley</t>
  </si>
  <si>
    <t>Garrett</t>
  </si>
  <si>
    <t>Roe</t>
  </si>
  <si>
    <t>Vienna</t>
  </si>
  <si>
    <t>Va.</t>
  </si>
  <si>
    <t>Sanguinetti</t>
  </si>
  <si>
    <t>Wilmington</t>
  </si>
  <si>
    <t>N.C.</t>
  </si>
  <si>
    <t>Jim</t>
  </si>
  <si>
    <t>Slater</t>
  </si>
  <si>
    <t>Lapeer</t>
  </si>
  <si>
    <t>Stoa</t>
  </si>
  <si>
    <t>Bloomington</t>
  </si>
  <si>
    <t>Troy</t>
  </si>
  <si>
    <t>Terry</t>
  </si>
  <si>
    <t>Highlands Ranch</t>
  </si>
  <si>
    <t>Noah</t>
  </si>
  <si>
    <t>Welch</t>
  </si>
  <si>
    <t>6'4</t>
  </si>
  <si>
    <t>Brighton</t>
  </si>
  <si>
    <t>James</t>
  </si>
  <si>
    <t>Wisniewski</t>
  </si>
  <si>
    <t>Zapolski</t>
  </si>
  <si>
    <t>Erie</t>
  </si>
  <si>
    <t>Row Labels</t>
  </si>
  <si>
    <t>Grand Total</t>
  </si>
  <si>
    <t>Sum of Weight</t>
  </si>
  <si>
    <t>Sum of Age</t>
  </si>
  <si>
    <t>Count of Team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</si>
</sst>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horizontal="center"/>
    </xf>
    <xf numFmtId="0" fontId="0" fillId="0" borderId="0" xfId="0" applyAlignment="1">
      <alignment horizontal="left"/>
    </xf>
    <xf numFmtId="14" fontId="0" fillId="0" borderId="0" xfId="0" applyNumberFormat="1"/>
    <xf numFmtId="0" fontId="0" fillId="2" borderId="0" xfId="0" applyFill="1" applyAlignment="1">
      <alignment horizontal="center"/>
    </xf>
    <xf numFmtId="2" fontId="0" fillId="2" borderId="0" xfId="0" applyNumberFormat="1" applyFill="1" applyAlignment="1">
      <alignment horizontal="center"/>
    </xf>
    <xf numFmtId="1" fontId="0" fillId="2" borderId="0" xfId="0" applyNumberFormat="1" applyFill="1" applyAlignment="1">
      <alignment horizontal="center"/>
    </xf>
    <xf numFmtId="0" fontId="0" fillId="0" borderId="0" xfId="0" pivotButton="1"/>
    <xf numFmtId="0" fontId="0" fillId="0" borderId="0" xfId="0" applyNumberFormat="1"/>
    <xf numFmtId="0" fontId="0" fillId="0" borderId="0" xfId="0" applyAlignment="1">
      <alignment horizontal="left" indent="1"/>
    </xf>
  </cellXfs>
  <cellStyles count="1">
    <cellStyle name="Normal" xfId="0" builtinId="0"/>
  </cellStyles>
  <dxfs count="9">
    <dxf>
      <numFmt numFmtId="1" formatCode="0"/>
      <fill>
        <patternFill patternType="solid">
          <fgColor indexed="64"/>
          <bgColor theme="0" tint="-0.14999847407452621"/>
        </patternFill>
      </fill>
      <alignment horizontal="center" vertical="bottom" textRotation="0" wrapText="0" indent="0" justifyLastLine="0" shrinkToFit="0" readingOrder="0"/>
    </dxf>
    <dxf>
      <numFmt numFmtId="2" formatCode="0.00"/>
      <fill>
        <patternFill patternType="solid">
          <fgColor indexed="64"/>
          <bgColor theme="0" tint="-0.14999847407452621"/>
        </patternFill>
      </fill>
      <alignment horizontal="center" vertical="bottom" textRotation="0" wrapText="0" indent="0" justifyLastLine="0" shrinkToFit="0" readingOrder="0"/>
    </dxf>
    <dxf>
      <numFmt numFmtId="2" formatCode="0.00"/>
      <fill>
        <patternFill patternType="solid">
          <fgColor indexed="64"/>
          <bgColor theme="0" tint="-0.14999847407452621"/>
        </patternFill>
      </fill>
      <alignment horizontal="center" vertical="bottom" textRotation="0" wrapText="0" indent="0" justifyLastLine="0" shrinkToFit="0" readingOrder="0"/>
    </dxf>
    <dxf>
      <numFmt numFmtId="0" formatCode="General"/>
      <fill>
        <patternFill patternType="solid">
          <fgColor indexed="64"/>
          <bgColor theme="0" tint="-0.14999847407452621"/>
        </patternFill>
      </fill>
      <alignment horizontal="center" vertical="bottom" textRotation="0" wrapText="0" indent="0" justifyLastLine="0" shrinkToFit="0" readingOrder="0"/>
    </dxf>
    <dxf>
      <numFmt numFmtId="164" formatCode="m/d/yyyy"/>
    </dxf>
    <dxf>
      <numFmt numFmtId="164" formatCode="m/d/yyyy"/>
    </dxf>
    <dxf>
      <numFmt numFmtId="164" formatCode="m/d/yyyy"/>
    </dxf>
    <dxf>
      <numFmt numFmtId="164" formatCode="m/d/yyyy"/>
      <alignment horizontal="center"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microsoft.com/office/2007/relationships/slicerCache" Target="slicerCaches/slicerCache7.xml"/><Relationship Id="rId3" Type="http://schemas.openxmlformats.org/officeDocument/2006/relationships/worksheet" Target="worksheets/sheet3.xml"/><Relationship Id="rId7" Type="http://schemas.microsoft.com/office/2007/relationships/slicerCache" Target="slicerCaches/slicerCache1.xml"/><Relationship Id="rId12" Type="http://schemas.microsoft.com/office/2007/relationships/slicerCache" Target="slicerCaches/slicerCache6.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07/relationships/slicerCache" Target="slicerCaches/slicerCache5.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4.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[Project-1.xlsx]Report-2!PivotTable3</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'Report-2'!$B$3</c:f>
              <c:strCache>
                <c:ptCount val="1"/>
                <c:pt idx="0">
                  <c:v>Sum of Weight</c:v>
                </c:pt>
              </c:strCache>
            </c:strRef>
          </c:tx>
          <c:spPr>
            <a:solidFill>
              <a:schemeClr val="accent1"/>
            </a:solidFill>
            <a:ln>
              <a:noFill/>
            </a:ln>
            <a:effectLst/>
          </c:spPr>
          <c:invertIfNegative val="0"/>
          <c:cat>
            <c:multiLvlStrRef>
              <c:f>'Report-2'!$A$4:$A$10</c:f>
              <c:multiLvlStrCache>
                <c:ptCount val="4"/>
                <c:lvl>
                  <c:pt idx="0">
                    <c:v>Men</c:v>
                  </c:pt>
                  <c:pt idx="1">
                    <c:v>Women</c:v>
                  </c:pt>
                  <c:pt idx="2">
                    <c:v>Men</c:v>
                  </c:pt>
                  <c:pt idx="3">
                    <c:v>Women</c:v>
                  </c:pt>
                </c:lvl>
                <c:lvl>
                  <c:pt idx="0">
                    <c:v>Canada</c:v>
                  </c:pt>
                  <c:pt idx="2">
                    <c:v>USA</c:v>
                  </c:pt>
                </c:lvl>
              </c:multiLvlStrCache>
            </c:multiLvlStrRef>
          </c:cat>
          <c:val>
            <c:numRef>
              <c:f>'Report-2'!$B$4:$B$10</c:f>
              <c:numCache>
                <c:formatCode>General</c:formatCode>
                <c:ptCount val="4"/>
                <c:pt idx="0">
                  <c:v>4829</c:v>
                </c:pt>
                <c:pt idx="1">
                  <c:v>3516</c:v>
                </c:pt>
                <c:pt idx="2">
                  <c:v>4775</c:v>
                </c:pt>
                <c:pt idx="3">
                  <c:v>3424</c:v>
                </c:pt>
              </c:numCache>
            </c:numRef>
          </c:val>
          <c:extLst>
            <c:ext xmlns:c16="http://schemas.microsoft.com/office/drawing/2014/chart" uri="{C3380CC4-5D6E-409C-BE32-E72D297353CC}">
              <c16:uniqueId val="{00000005-92B9-44C4-B913-CE78A5EEE30C}"/>
            </c:ext>
          </c:extLst>
        </c:ser>
        <c:ser>
          <c:idx val="1"/>
          <c:order val="1"/>
          <c:tx>
            <c:strRef>
              <c:f>'Report-2'!$C$3</c:f>
              <c:strCache>
                <c:ptCount val="1"/>
                <c:pt idx="0">
                  <c:v>Count of Team</c:v>
                </c:pt>
              </c:strCache>
            </c:strRef>
          </c:tx>
          <c:spPr>
            <a:solidFill>
              <a:schemeClr val="accent2"/>
            </a:solidFill>
            <a:ln>
              <a:noFill/>
            </a:ln>
            <a:effectLst/>
          </c:spPr>
          <c:invertIfNegative val="0"/>
          <c:cat>
            <c:multiLvlStrRef>
              <c:f>'Report-2'!$A$4:$A$10</c:f>
              <c:multiLvlStrCache>
                <c:ptCount val="4"/>
                <c:lvl>
                  <c:pt idx="0">
                    <c:v>Men</c:v>
                  </c:pt>
                  <c:pt idx="1">
                    <c:v>Women</c:v>
                  </c:pt>
                  <c:pt idx="2">
                    <c:v>Men</c:v>
                  </c:pt>
                  <c:pt idx="3">
                    <c:v>Women</c:v>
                  </c:pt>
                </c:lvl>
                <c:lvl>
                  <c:pt idx="0">
                    <c:v>Canada</c:v>
                  </c:pt>
                  <c:pt idx="2">
                    <c:v>USA</c:v>
                  </c:pt>
                </c:lvl>
              </c:multiLvlStrCache>
            </c:multiLvlStrRef>
          </c:cat>
          <c:val>
            <c:numRef>
              <c:f>'Report-2'!$C$4:$C$10</c:f>
              <c:numCache>
                <c:formatCode>General</c:formatCode>
                <c:ptCount val="4"/>
                <c:pt idx="0">
                  <c:v>25</c:v>
                </c:pt>
                <c:pt idx="1">
                  <c:v>23</c:v>
                </c:pt>
                <c:pt idx="2">
                  <c:v>25</c:v>
                </c:pt>
                <c:pt idx="3">
                  <c:v>23</c:v>
                </c:pt>
              </c:numCache>
            </c:numRef>
          </c:val>
          <c:extLst>
            <c:ext xmlns:c16="http://schemas.microsoft.com/office/drawing/2014/chart" uri="{C3380CC4-5D6E-409C-BE32-E72D297353CC}">
              <c16:uniqueId val="{0000007B-92B9-44C4-B913-CE78A5EEE30C}"/>
            </c:ext>
          </c:extLst>
        </c:ser>
        <c:dLbls>
          <c:showLegendKey val="0"/>
          <c:showVal val="0"/>
          <c:showCatName val="0"/>
          <c:showSerName val="0"/>
          <c:showPercent val="0"/>
          <c:showBubbleSize val="0"/>
        </c:dLbls>
        <c:gapWidth val="219"/>
        <c:axId val="1497715024"/>
        <c:axId val="1497714192"/>
      </c:barChart>
      <c:catAx>
        <c:axId val="14977150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7714192"/>
        <c:crosses val="autoZero"/>
        <c:auto val="1"/>
        <c:lblAlgn val="ctr"/>
        <c:lblOffset val="100"/>
        <c:noMultiLvlLbl val="0"/>
      </c:catAx>
      <c:valAx>
        <c:axId val="14977141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77150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landscape"/>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[Project-1.xlsx]Report-3!PivotTable4</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'Report-3'!$B$3</c:f>
              <c:strCache>
                <c:ptCount val="1"/>
                <c:pt idx="0">
                  <c:v>Sum of Weight</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cat>
            <c:strRef>
              <c:f>'Report-3'!$A$4:$A$6</c:f>
              <c:strCache>
                <c:ptCount val="2"/>
                <c:pt idx="0">
                  <c:v>Men</c:v>
                </c:pt>
                <c:pt idx="1">
                  <c:v>Women</c:v>
                </c:pt>
              </c:strCache>
            </c:strRef>
          </c:cat>
          <c:val>
            <c:numRef>
              <c:f>'Report-3'!$B$4:$B$6</c:f>
              <c:numCache>
                <c:formatCode>General</c:formatCode>
                <c:ptCount val="2"/>
                <c:pt idx="0">
                  <c:v>9604</c:v>
                </c:pt>
                <c:pt idx="1">
                  <c:v>6940</c:v>
                </c:pt>
              </c:numCache>
            </c:numRef>
          </c:val>
          <c:extLst>
            <c:ext xmlns:c16="http://schemas.microsoft.com/office/drawing/2014/chart" uri="{C3380CC4-5D6E-409C-BE32-E72D297353CC}">
              <c16:uniqueId val="{00000000-245E-4F26-BFD2-CE27AE5EAF18}"/>
            </c:ext>
          </c:extLst>
        </c:ser>
        <c:ser>
          <c:idx val="1"/>
          <c:order val="1"/>
          <c:tx>
            <c:strRef>
              <c:f>'Report-3'!$C$3</c:f>
              <c:strCache>
                <c:ptCount val="1"/>
                <c:pt idx="0">
                  <c:v>Count of Team</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cat>
            <c:strRef>
              <c:f>'Report-3'!$A$4:$A$6</c:f>
              <c:strCache>
                <c:ptCount val="2"/>
                <c:pt idx="0">
                  <c:v>Men</c:v>
                </c:pt>
                <c:pt idx="1">
                  <c:v>Women</c:v>
                </c:pt>
              </c:strCache>
            </c:strRef>
          </c:cat>
          <c:val>
            <c:numRef>
              <c:f>'Report-3'!$C$4:$C$6</c:f>
              <c:numCache>
                <c:formatCode>General</c:formatCode>
                <c:ptCount val="2"/>
                <c:pt idx="0">
                  <c:v>50</c:v>
                </c:pt>
                <c:pt idx="1">
                  <c:v>46</c:v>
                </c:pt>
              </c:numCache>
            </c:numRef>
          </c:val>
          <c:extLst>
            <c:ext xmlns:c16="http://schemas.microsoft.com/office/drawing/2014/chart" uri="{C3380CC4-5D6E-409C-BE32-E72D297353CC}">
              <c16:uniqueId val="{00000003-245E-4F26-BFD2-CE27AE5EAF18}"/>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editAs="oneCell">
    <xdr:from>
      <xdr:col>4</xdr:col>
      <xdr:colOff>167640</xdr:colOff>
      <xdr:row>3</xdr:row>
      <xdr:rowOff>53340</xdr:rowOff>
    </xdr:from>
    <xdr:to>
      <xdr:col>7</xdr:col>
      <xdr:colOff>167640</xdr:colOff>
      <xdr:row>16</xdr:row>
      <xdr:rowOff>142875</xdr:rowOff>
    </xdr:to>
    <mc:AlternateContent xmlns:mc="http://schemas.openxmlformats.org/markup-compatibility/2006">
      <mc:Choice xmlns:a14="http://schemas.microsoft.com/office/drawing/2010/main" Requires="a14">
        <xdr:graphicFrame macro="">
          <xdr:nvGraphicFramePr>
            <xdr:cNvPr id="2" name="Team">
              <a:extLst>
                <a:ext uri="{FF2B5EF4-FFF2-40B4-BE49-F238E27FC236}">
                  <a16:creationId xmlns:a16="http://schemas.microsoft.com/office/drawing/2014/main" id="{544A16C9-C043-8BB3-ABFE-7A9BEC4AF64D}"/>
                </a:ext>
              </a:extLst>
            </xdr:cNvPr>
            <xdr:cNvGraphicFramePr/>
          </xdr:nvGraphicFramePr>
          <xdr:xfrm>
            <a:off x="0" y="0"/>
            <a:ext cx="0" cy="0"/>
          </xdr:xfrm>
          <a:graphic>
            <a:graphicData uri="http://schemas.microsoft.com/office/drawing/2010/slicer">
              <sle:slicer xmlns:sle="http://schemas.microsoft.com/office/drawing/2010/slicer" name="Team"/>
            </a:graphicData>
          </a:graphic>
        </xdr:graphicFrame>
      </mc:Choice>
      <mc:Fallback>
        <xdr:sp macro="" textlink="">
          <xdr:nvSpPr>
            <xdr:cNvPr id="0" name=""/>
            <xdr:cNvSpPr>
              <a:spLocks noTextEdit="1"/>
            </xdr:cNvSpPr>
          </xdr:nvSpPr>
          <xdr:spPr>
            <a:xfrm>
              <a:off x="3466011" y="608511"/>
              <a:ext cx="1828800" cy="249527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411480</xdr:colOff>
      <xdr:row>3</xdr:row>
      <xdr:rowOff>91440</xdr:rowOff>
    </xdr:from>
    <xdr:to>
      <xdr:col>13</xdr:col>
      <xdr:colOff>411480</xdr:colOff>
      <xdr:row>16</xdr:row>
      <xdr:rowOff>180975</xdr:rowOff>
    </xdr:to>
    <mc:AlternateContent xmlns:mc="http://schemas.openxmlformats.org/markup-compatibility/2006">
      <mc:Choice xmlns:a14="http://schemas.microsoft.com/office/drawing/2010/main" Requires="a14">
        <xdr:graphicFrame macro="">
          <xdr:nvGraphicFramePr>
            <xdr:cNvPr id="3" name="Country">
              <a:extLst>
                <a:ext uri="{FF2B5EF4-FFF2-40B4-BE49-F238E27FC236}">
                  <a16:creationId xmlns:a16="http://schemas.microsoft.com/office/drawing/2014/main" id="{3FA1699F-B60D-61B2-51CD-C98407DF6155}"/>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dr:sp macro="" textlink="">
          <xdr:nvSpPr>
            <xdr:cNvPr id="0" name=""/>
            <xdr:cNvSpPr>
              <a:spLocks noTextEdit="1"/>
            </xdr:cNvSpPr>
          </xdr:nvSpPr>
          <xdr:spPr>
            <a:xfrm>
              <a:off x="7367451" y="646611"/>
              <a:ext cx="1828800" cy="249527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251460</xdr:colOff>
      <xdr:row>3</xdr:row>
      <xdr:rowOff>45720</xdr:rowOff>
    </xdr:from>
    <xdr:to>
      <xdr:col>10</xdr:col>
      <xdr:colOff>251460</xdr:colOff>
      <xdr:row>16</xdr:row>
      <xdr:rowOff>135255</xdr:rowOff>
    </xdr:to>
    <mc:AlternateContent xmlns:mc="http://schemas.openxmlformats.org/markup-compatibility/2006">
      <mc:Choice xmlns:a14="http://schemas.microsoft.com/office/drawing/2010/main" Requires="a14">
        <xdr:graphicFrame macro="">
          <xdr:nvGraphicFramePr>
            <xdr:cNvPr id="4" name="Hometown">
              <a:extLst>
                <a:ext uri="{FF2B5EF4-FFF2-40B4-BE49-F238E27FC236}">
                  <a16:creationId xmlns:a16="http://schemas.microsoft.com/office/drawing/2014/main" id="{A2971FA9-7DBF-3A98-4A6E-507C78ECF4D8}"/>
                </a:ext>
              </a:extLst>
            </xdr:cNvPr>
            <xdr:cNvGraphicFramePr/>
          </xdr:nvGraphicFramePr>
          <xdr:xfrm>
            <a:off x="0" y="0"/>
            <a:ext cx="0" cy="0"/>
          </xdr:xfrm>
          <a:graphic>
            <a:graphicData uri="http://schemas.microsoft.com/office/drawing/2010/slicer">
              <sle:slicer xmlns:sle="http://schemas.microsoft.com/office/drawing/2010/slicer" name="Hometown"/>
            </a:graphicData>
          </a:graphic>
        </xdr:graphicFrame>
      </mc:Choice>
      <mc:Fallback>
        <xdr:sp macro="" textlink="">
          <xdr:nvSpPr>
            <xdr:cNvPr id="0" name=""/>
            <xdr:cNvSpPr>
              <a:spLocks noTextEdit="1"/>
            </xdr:cNvSpPr>
          </xdr:nvSpPr>
          <xdr:spPr>
            <a:xfrm>
              <a:off x="5378631" y="600891"/>
              <a:ext cx="1828800" cy="249527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9</xdr:col>
      <xdr:colOff>243313</xdr:colOff>
      <xdr:row>6</xdr:row>
      <xdr:rowOff>90836</xdr:rowOff>
    </xdr:from>
    <xdr:to>
      <xdr:col>20</xdr:col>
      <xdr:colOff>194650</xdr:colOff>
      <xdr:row>22</xdr:row>
      <xdr:rowOff>39306</xdr:rowOff>
    </xdr:to>
    <xdr:graphicFrame macro="">
      <xdr:nvGraphicFramePr>
        <xdr:cNvPr id="3" name="Chart 2">
          <a:extLst>
            <a:ext uri="{FF2B5EF4-FFF2-40B4-BE49-F238E27FC236}">
              <a16:creationId xmlns:a16="http://schemas.microsoft.com/office/drawing/2014/main" id="{C072F375-F7E4-55D1-BFDA-E4E8024CE5B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309328</xdr:colOff>
      <xdr:row>12</xdr:row>
      <xdr:rowOff>23613</xdr:rowOff>
    </xdr:from>
    <xdr:to>
      <xdr:col>3</xdr:col>
      <xdr:colOff>264437</xdr:colOff>
      <xdr:row>25</xdr:row>
      <xdr:rowOff>67428</xdr:rowOff>
    </xdr:to>
    <mc:AlternateContent xmlns:mc="http://schemas.openxmlformats.org/markup-compatibility/2006">
      <mc:Choice xmlns:a14="http://schemas.microsoft.com/office/drawing/2010/main" Requires="a14">
        <xdr:graphicFrame macro="">
          <xdr:nvGraphicFramePr>
            <xdr:cNvPr id="5" name="Height">
              <a:extLst>
                <a:ext uri="{FF2B5EF4-FFF2-40B4-BE49-F238E27FC236}">
                  <a16:creationId xmlns:a16="http://schemas.microsoft.com/office/drawing/2014/main" id="{EEEEBA3F-01D0-D753-AED9-B0E12B5D5609}"/>
                </a:ext>
              </a:extLst>
            </xdr:cNvPr>
            <xdr:cNvGraphicFramePr/>
          </xdr:nvGraphicFramePr>
          <xdr:xfrm>
            <a:off x="0" y="0"/>
            <a:ext cx="0" cy="0"/>
          </xdr:xfrm>
          <a:graphic>
            <a:graphicData uri="http://schemas.microsoft.com/office/drawing/2010/slicer">
              <sle:slicer xmlns:sle="http://schemas.microsoft.com/office/drawing/2010/slicer" name="Height"/>
            </a:graphicData>
          </a:graphic>
        </xdr:graphicFrame>
      </mc:Choice>
      <mc:Fallback>
        <xdr:sp macro="" textlink="">
          <xdr:nvSpPr>
            <xdr:cNvPr id="0" name=""/>
            <xdr:cNvSpPr>
              <a:spLocks noTextEdit="1"/>
            </xdr:cNvSpPr>
          </xdr:nvSpPr>
          <xdr:spPr>
            <a:xfrm>
              <a:off x="1199585" y="2196445"/>
              <a:ext cx="1826159" cy="239771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241426</xdr:colOff>
      <xdr:row>1</xdr:row>
      <xdr:rowOff>173525</xdr:rowOff>
    </xdr:from>
    <xdr:to>
      <xdr:col>20</xdr:col>
      <xdr:colOff>165980</xdr:colOff>
      <xdr:row>5</xdr:row>
      <xdr:rowOff>98079</xdr:rowOff>
    </xdr:to>
    <xdr:sp macro="" textlink="">
      <xdr:nvSpPr>
        <xdr:cNvPr id="6" name="TextBox 5">
          <a:extLst>
            <a:ext uri="{FF2B5EF4-FFF2-40B4-BE49-F238E27FC236}">
              <a16:creationId xmlns:a16="http://schemas.microsoft.com/office/drawing/2014/main" id="{36678CC2-96D4-88CB-8AA9-6F118E0C6EA1}"/>
            </a:ext>
          </a:extLst>
        </xdr:cNvPr>
        <xdr:cNvSpPr txBox="1"/>
      </xdr:nvSpPr>
      <xdr:spPr>
        <a:xfrm>
          <a:off x="3357327" y="354594"/>
          <a:ext cx="5552792" cy="64883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Total</a:t>
          </a:r>
          <a:r>
            <a:rPr lang="en-IN" sz="1100" baseline="0"/>
            <a:t> weights in both men and women in Hockey Game</a:t>
          </a:r>
          <a:endParaRPr lang="en-IN"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8</xdr:col>
      <xdr:colOff>175260</xdr:colOff>
      <xdr:row>4</xdr:row>
      <xdr:rowOff>7620</xdr:rowOff>
    </xdr:from>
    <xdr:to>
      <xdr:col>16</xdr:col>
      <xdr:colOff>243840</xdr:colOff>
      <xdr:row>19</xdr:row>
      <xdr:rowOff>7620</xdr:rowOff>
    </xdr:to>
    <xdr:graphicFrame macro="">
      <xdr:nvGraphicFramePr>
        <xdr:cNvPr id="2" name="Chart 1">
          <a:extLst>
            <a:ext uri="{FF2B5EF4-FFF2-40B4-BE49-F238E27FC236}">
              <a16:creationId xmlns:a16="http://schemas.microsoft.com/office/drawing/2014/main" id="{A94C4114-5A18-18F3-EBC5-88171CDFE5F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5</xdr:col>
      <xdr:colOff>160020</xdr:colOff>
      <xdr:row>7</xdr:row>
      <xdr:rowOff>22860</xdr:rowOff>
    </xdr:from>
    <xdr:to>
      <xdr:col>8</xdr:col>
      <xdr:colOff>160020</xdr:colOff>
      <xdr:row>20</xdr:row>
      <xdr:rowOff>112395</xdr:rowOff>
    </xdr:to>
    <mc:AlternateContent xmlns:mc="http://schemas.openxmlformats.org/markup-compatibility/2006">
      <mc:Choice xmlns:a14="http://schemas.microsoft.com/office/drawing/2010/main" Requires="a14">
        <xdr:graphicFrame macro="">
          <xdr:nvGraphicFramePr>
            <xdr:cNvPr id="5" name="Country 1">
              <a:extLst>
                <a:ext uri="{FF2B5EF4-FFF2-40B4-BE49-F238E27FC236}">
                  <a16:creationId xmlns:a16="http://schemas.microsoft.com/office/drawing/2014/main" id="{2BB2A1D5-E91A-AFD1-AAAB-26CD0DA02732}"/>
                </a:ext>
              </a:extLst>
            </xdr:cNvPr>
            <xdr:cNvGraphicFramePr/>
          </xdr:nvGraphicFramePr>
          <xdr:xfrm>
            <a:off x="0" y="0"/>
            <a:ext cx="0" cy="0"/>
          </xdr:xfrm>
          <a:graphic>
            <a:graphicData uri="http://schemas.microsoft.com/office/drawing/2010/slicer">
              <sle:slicer xmlns:sle="http://schemas.microsoft.com/office/drawing/2010/slicer" name="Country 1"/>
            </a:graphicData>
          </a:graphic>
        </xdr:graphicFrame>
      </mc:Choice>
      <mc:Fallback>
        <xdr:sp macro="" textlink="">
          <xdr:nvSpPr>
            <xdr:cNvPr id="0" name=""/>
            <xdr:cNvSpPr>
              <a:spLocks noTextEdit="1"/>
            </xdr:cNvSpPr>
          </xdr:nvSpPr>
          <xdr:spPr>
            <a:xfrm>
              <a:off x="4099560" y="130302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533400</xdr:colOff>
      <xdr:row>7</xdr:row>
      <xdr:rowOff>15240</xdr:rowOff>
    </xdr:from>
    <xdr:to>
      <xdr:col>5</xdr:col>
      <xdr:colOff>213360</xdr:colOff>
      <xdr:row>20</xdr:row>
      <xdr:rowOff>104775</xdr:rowOff>
    </xdr:to>
    <mc:AlternateContent xmlns:mc="http://schemas.openxmlformats.org/markup-compatibility/2006">
      <mc:Choice xmlns:a14="http://schemas.microsoft.com/office/drawing/2010/main" Requires="a14">
        <xdr:graphicFrame macro="">
          <xdr:nvGraphicFramePr>
            <xdr:cNvPr id="6" name="Hometown 1">
              <a:extLst>
                <a:ext uri="{FF2B5EF4-FFF2-40B4-BE49-F238E27FC236}">
                  <a16:creationId xmlns:a16="http://schemas.microsoft.com/office/drawing/2014/main" id="{4A8864B8-234F-3D5D-6A0D-7926A3FA31EC}"/>
                </a:ext>
              </a:extLst>
            </xdr:cNvPr>
            <xdr:cNvGraphicFramePr/>
          </xdr:nvGraphicFramePr>
          <xdr:xfrm>
            <a:off x="0" y="0"/>
            <a:ext cx="0" cy="0"/>
          </xdr:xfrm>
          <a:graphic>
            <a:graphicData uri="http://schemas.microsoft.com/office/drawing/2010/slicer">
              <sle:slicer xmlns:sle="http://schemas.microsoft.com/office/drawing/2010/slicer" name="Hometown 1"/>
            </a:graphicData>
          </a:graphic>
        </xdr:graphicFrame>
      </mc:Choice>
      <mc:Fallback>
        <xdr:sp macro="" textlink="">
          <xdr:nvSpPr>
            <xdr:cNvPr id="0" name=""/>
            <xdr:cNvSpPr>
              <a:spLocks noTextEdit="1"/>
            </xdr:cNvSpPr>
          </xdr:nvSpPr>
          <xdr:spPr>
            <a:xfrm>
              <a:off x="2324100" y="12954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495300</xdr:colOff>
      <xdr:row>7</xdr:row>
      <xdr:rowOff>15240</xdr:rowOff>
    </xdr:from>
    <xdr:to>
      <xdr:col>2</xdr:col>
      <xdr:colOff>533400</xdr:colOff>
      <xdr:row>20</xdr:row>
      <xdr:rowOff>104775</xdr:rowOff>
    </xdr:to>
    <mc:AlternateContent xmlns:mc="http://schemas.openxmlformats.org/markup-compatibility/2006">
      <mc:Choice xmlns:a14="http://schemas.microsoft.com/office/drawing/2010/main" Requires="a14">
        <xdr:graphicFrame macro="">
          <xdr:nvGraphicFramePr>
            <xdr:cNvPr id="7" name="Age">
              <a:extLst>
                <a:ext uri="{FF2B5EF4-FFF2-40B4-BE49-F238E27FC236}">
                  <a16:creationId xmlns:a16="http://schemas.microsoft.com/office/drawing/2014/main" id="{BA5C8085-46F8-7176-8173-3D74151DBAD9}"/>
                </a:ext>
              </a:extLst>
            </xdr:cNvPr>
            <xdr:cNvGraphicFramePr/>
          </xdr:nvGraphicFramePr>
          <xdr:xfrm>
            <a:off x="0" y="0"/>
            <a:ext cx="0" cy="0"/>
          </xdr:xfrm>
          <a:graphic>
            <a:graphicData uri="http://schemas.microsoft.com/office/drawing/2010/slicer">
              <sle:slicer xmlns:sle="http://schemas.microsoft.com/office/drawing/2010/slicer" name="Age"/>
            </a:graphicData>
          </a:graphic>
        </xdr:graphicFrame>
      </mc:Choice>
      <mc:Fallback>
        <xdr:sp macro="" textlink="">
          <xdr:nvSpPr>
            <xdr:cNvPr id="0" name=""/>
            <xdr:cNvSpPr>
              <a:spLocks noTextEdit="1"/>
            </xdr:cNvSpPr>
          </xdr:nvSpPr>
          <xdr:spPr>
            <a:xfrm>
              <a:off x="495300" y="12954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riar" refreshedDate="44981.685545023145" createdVersion="8" refreshedVersion="8" minRefreshableVersion="3" recordCount="96" xr:uid="{1B3A86EA-6AC0-49F0-A80A-6E4E519B39AC}">
  <cacheSource type="worksheet">
    <worksheetSource name="Table3"/>
  </cacheSource>
  <cacheFields count="15">
    <cacheField name="ID" numFmtId="0">
      <sharedItems containsSemiMixedTypes="0" containsString="0" containsNumber="1" containsInteger="1" minValue="1" maxValue="96" count="96">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sharedItems>
    </cacheField>
    <cacheField name="Team" numFmtId="0">
      <sharedItems count="2">
        <s v="Women"/>
        <s v="Men"/>
      </sharedItems>
    </cacheField>
    <cacheField name="Country" numFmtId="0">
      <sharedItems count="2">
        <s v="Canada"/>
        <s v="USA"/>
      </sharedItems>
    </cacheField>
    <cacheField name="NameF" numFmtId="0">
      <sharedItems count="80">
        <s v="Meghan"/>
        <s v="Rebecca"/>
        <s v="Laura"/>
        <s v="Jennifer"/>
        <s v="Jillian"/>
        <s v="Mélodie"/>
        <s v="Bailey"/>
        <s v="Brianne"/>
        <s v="Sarah"/>
        <s v="Haley"/>
        <s v="Natalie"/>
        <s v="Emily"/>
        <s v="Marie-Philip"/>
        <s v="Blayre"/>
        <s v="Jocelyne"/>
        <s v="Brigette"/>
        <s v="Lauriane"/>
        <s v="Meaghan"/>
        <s v="Renata"/>
        <s v="Shannon"/>
        <s v="Geneviève"/>
        <s v="Ann-Renée"/>
        <s v="Gilbert"/>
        <s v="Wojtek"/>
        <s v="Derek"/>
        <s v="Chris"/>
        <s v="Rob"/>
        <s v="Brandon"/>
        <s v="Quinton"/>
        <s v="René"/>
        <s v="Andrew"/>
        <s v="Mason"/>
        <s v="Eric"/>
        <s v="Maxim"/>
        <s v="Linden"/>
        <s v="Christian"/>
        <s v="Karl"/>
        <s v="Chay"/>
        <s v="Marc-Andre"/>
        <s v="Stefan"/>
        <s v="Cody"/>
        <s v="Mat"/>
        <s v="Ben"/>
        <s v="Kevin"/>
        <s v="Justin"/>
        <s v="Cayla"/>
        <s v="Kacey"/>
        <s v="Hannah"/>
        <s v="Dani"/>
        <s v="Kendall"/>
        <s v="Brianna"/>
        <s v="Kali"/>
        <s v="Nicole"/>
        <s v="Megan"/>
        <s v="Amanda"/>
        <s v="Hilary"/>
        <s v="Monique"/>
        <s v="Gigi"/>
        <s v="Sidney"/>
        <s v="Kelly"/>
        <s v="Alex"/>
        <s v="Maddie"/>
        <s v="Lee"/>
        <s v="Mark"/>
        <s v="Chad"/>
        <s v="Jonathan"/>
        <s v="Will"/>
        <s v="Bobby"/>
        <s v="Ryan"/>
        <s v="Matt"/>
        <s v="Brian"/>
        <s v="Jordan"/>
        <s v="David"/>
        <s v="Broc"/>
        <s v="John"/>
        <s v="Garrett"/>
        <s v="Jim"/>
        <s v="Troy"/>
        <s v="Noah"/>
        <s v="James"/>
      </sharedItems>
    </cacheField>
    <cacheField name="NameL" numFmtId="0">
      <sharedItems/>
    </cacheField>
    <cacheField name="Weight" numFmtId="0">
      <sharedItems containsSemiMixedTypes="0" containsString="0" containsNumber="1" containsInteger="1" minValue="123" maxValue="235" count="49">
        <n v="148"/>
        <n v="156"/>
        <n v="172"/>
        <n v="144"/>
        <n v="159"/>
        <n v="150"/>
        <n v="140"/>
        <n v="170"/>
        <n v="180"/>
        <n v="130"/>
        <n v="160"/>
        <n v="155"/>
        <n v="139"/>
        <n v="167"/>
        <n v="137"/>
        <n v="146"/>
        <n v="136"/>
        <n v="190"/>
        <n v="220"/>
        <n v="187"/>
        <n v="194"/>
        <n v="214"/>
        <n v="216"/>
        <n v="176"/>
        <n v="179"/>
        <n v="201"/>
        <n v="174"/>
        <n v="181"/>
        <n v="205"/>
        <n v="200"/>
        <n v="185"/>
        <n v="198"/>
        <n v="210"/>
        <n v="145"/>
        <n v="123"/>
        <n v="164"/>
        <n v="142"/>
        <n v="175"/>
        <n v="147"/>
        <n v="165"/>
        <n v="135"/>
        <n v="125"/>
        <n v="195"/>
        <n v="189"/>
        <n v="196"/>
        <n v="235"/>
        <n v="178"/>
        <n v="215"/>
        <n v="203"/>
      </sharedItems>
    </cacheField>
    <cacheField name="Height" numFmtId="0">
      <sharedItems count="17">
        <s v="5'7"/>
        <s v="5'9"/>
        <s v="5'10"/>
        <s v="5'5"/>
        <s v="5'6"/>
        <s v="5'8"/>
        <s v="5'4"/>
        <s v="5'11"/>
        <s v="6'3"/>
        <s v="6'0"/>
        <s v="6'2"/>
        <s v="6'1"/>
        <s v="5'1"/>
        <s v="5'2"/>
        <s v="5'3"/>
        <s v="6'5"/>
        <s v="6'4"/>
      </sharedItems>
    </cacheField>
    <cacheField name="DOB" numFmtId="14">
      <sharedItems containsSemiMixedTypes="0" containsNonDate="0" containsDate="1" containsString="0" minDate="1979-01-18T00:00:00" maxDate="1999-01-08T00:00:00"/>
    </cacheField>
    <cacheField name="Hometown" numFmtId="0">
      <sharedItems count="84">
        <s v="Ruthven"/>
        <s v="Sudbury"/>
        <s v="Kleinburg"/>
        <s v="Pickering"/>
        <s v="Halifax"/>
        <s v="Valleyfield"/>
        <s v="St. Anne"/>
        <s v="Oakville"/>
        <s v="Hamilton"/>
        <s v="Thunder Bay"/>
        <s v="Scarborough"/>
        <s v="Saskatoon"/>
        <s v="Beauceville"/>
        <s v="Stellarton"/>
        <s v="Ste. Anne"/>
        <s v="Mallard"/>
        <s v="Beaconsfield"/>
        <s v="St. Albert"/>
        <s v="Burlington"/>
        <s v="Edmonton"/>
        <s v="Kingston"/>
        <s v="La Malbaie"/>
        <s v="Vancouver"/>
        <s v="Toronto"/>
        <s v="Rockland"/>
        <s v="Lethbridge"/>
        <s v="Calgary"/>
        <s v="Oakbank"/>
        <s v="Lac La Biche"/>
        <s v="Vernon"/>
        <s v="Cochrane"/>
        <s v="Ottawa"/>
        <s v="Brossard"/>
        <s v="Wakaw"/>
        <s v="Camrose"/>
        <s v="MacTier"/>
        <s v="Morden"/>
        <s v="L’Île-Bizard"/>
        <s v="Montreal"/>
        <s v="Spruce Grove"/>
        <s v="Blyth"/>
        <s v="Eastvale"/>
        <s v="Westfield"/>
        <s v="Vadnais Heights"/>
        <s v="Plymouth"/>
        <s v="Palos Heights"/>
        <s v="Dousman"/>
        <s v="Danvers"/>
        <s v="Lakewood"/>
        <s v="Farmington"/>
        <s v="Madison"/>
        <s v="Sun Valley"/>
        <s v="Grand Forks"/>
        <s v="Warroad"/>
        <s v="Minnetonka"/>
        <s v="Montpelier"/>
        <s v="Buffalo"/>
        <s v="Delafield"/>
        <s v="Andover"/>
        <s v="Rockville"/>
        <s v="Roseville"/>
        <s v="Milford"/>
        <s v="Marysville"/>
        <s v="Ladera Ranch"/>
        <s v="Moorhead"/>
        <s v="North Reading"/>
        <s v="Marlborough"/>
        <s v="Scituate"/>
        <s v="Bellmore"/>
        <s v="Rochester"/>
        <s v="Canton"/>
        <s v="Bensalem"/>
        <s v="Abington"/>
        <s v="Rindge"/>
        <s v="Winter Park"/>
        <s v="Boston"/>
        <s v="Yardley"/>
        <s v="Vienna"/>
        <s v="Wilmington"/>
        <s v="Lapeer"/>
        <s v="Bloomington"/>
        <s v="Highlands Ranch"/>
        <s v="Brighton"/>
        <s v="Erie"/>
      </sharedItems>
    </cacheField>
    <cacheField name="Prov" numFmtId="0">
      <sharedItems/>
    </cacheField>
    <cacheField name="Pos" numFmtId="0">
      <sharedItems/>
    </cacheField>
    <cacheField name="Age" numFmtId="0">
      <sharedItems containsSemiMixedTypes="0" containsString="0" containsNumber="1" containsInteger="1" minValue="24" maxValue="44" count="20">
        <n v="36"/>
        <n v="33"/>
        <n v="28"/>
        <n v="30"/>
        <n v="31"/>
        <n v="32"/>
        <n v="34"/>
        <n v="27"/>
        <n v="29"/>
        <n v="38"/>
        <n v="37"/>
        <n v="39"/>
        <n v="42"/>
        <n v="41"/>
        <n v="40"/>
        <n v="35"/>
        <n v="24"/>
        <n v="26"/>
        <n v="25"/>
        <n v="44"/>
      </sharedItems>
    </cacheField>
    <cacheField name="HeightFt" numFmtId="2">
      <sharedItems containsSemiMixedTypes="0" containsString="0" containsNumber="1" minValue="5.083333333333333" maxValue="6.416666666666667"/>
    </cacheField>
    <cacheField name="HtIn" numFmtId="2">
      <sharedItems containsSemiMixedTypes="0" containsString="0" containsNumber="1" containsInteger="1" minValue="61" maxValue="77"/>
    </cacheField>
    <cacheField name="BMI" numFmtId="1">
      <sharedItems containsSemiMixedTypes="0" containsString="0" containsNumber="1" containsInteger="1" minValue="20" maxValue="29"/>
    </cacheField>
  </cacheFields>
  <extLst>
    <ext xmlns:x14="http://schemas.microsoft.com/office/spreadsheetml/2009/9/main" uri="{725AE2AE-9491-48be-B2B4-4EB974FC3084}">
      <x14:pivotCacheDefinition pivotCacheId="1021181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6">
  <r>
    <x v="0"/>
    <x v="0"/>
    <x v="0"/>
    <x v="0"/>
    <s v="Agosta"/>
    <x v="0"/>
    <x v="0"/>
    <d v="1987-02-12T00:00:00"/>
    <x v="0"/>
    <s v="Ont."/>
    <s v="Forward"/>
    <x v="0"/>
    <n v="5.583333333333333"/>
    <n v="67"/>
    <n v="23"/>
  </r>
  <r>
    <x v="1"/>
    <x v="0"/>
    <x v="0"/>
    <x v="1"/>
    <s v="Johnston"/>
    <x v="0"/>
    <x v="1"/>
    <d v="1989-09-24T00:00:00"/>
    <x v="1"/>
    <s v="Ont."/>
    <s v="Forward"/>
    <x v="1"/>
    <n v="5.75"/>
    <n v="69"/>
    <n v="22"/>
  </r>
  <r>
    <x v="2"/>
    <x v="0"/>
    <x v="0"/>
    <x v="2"/>
    <s v="Stacey"/>
    <x v="1"/>
    <x v="2"/>
    <d v="1994-05-05T00:00:00"/>
    <x v="2"/>
    <s v="Ont."/>
    <s v="Forward"/>
    <x v="2"/>
    <n v="5.833333333333333"/>
    <n v="70"/>
    <n v="22"/>
  </r>
  <r>
    <x v="3"/>
    <x v="0"/>
    <x v="0"/>
    <x v="3"/>
    <s v="Wakefield"/>
    <x v="2"/>
    <x v="2"/>
    <d v="1989-06-15T00:00:00"/>
    <x v="3"/>
    <s v="Ont."/>
    <s v="Forward"/>
    <x v="1"/>
    <n v="5.833333333333333"/>
    <n v="70"/>
    <n v="25"/>
  </r>
  <r>
    <x v="4"/>
    <x v="0"/>
    <x v="0"/>
    <x v="4"/>
    <s v="Saulnier"/>
    <x v="3"/>
    <x v="3"/>
    <d v="1992-03-07T00:00:00"/>
    <x v="4"/>
    <s v="N.S."/>
    <s v="Forward"/>
    <x v="3"/>
    <n v="5.416666666666667"/>
    <n v="65"/>
    <n v="24"/>
  </r>
  <r>
    <x v="5"/>
    <x v="0"/>
    <x v="0"/>
    <x v="5"/>
    <s v="Daoust"/>
    <x v="4"/>
    <x v="4"/>
    <d v="1992-01-07T00:00:00"/>
    <x v="5"/>
    <s v="Que."/>
    <s v="Forward"/>
    <x v="4"/>
    <n v="5.5"/>
    <n v="66"/>
    <n v="26"/>
  </r>
  <r>
    <x v="6"/>
    <x v="0"/>
    <x v="0"/>
    <x v="6"/>
    <s v="Bram"/>
    <x v="5"/>
    <x v="5"/>
    <d v="1990-09-05T00:00:00"/>
    <x v="6"/>
    <s v="Man."/>
    <s v="Forward"/>
    <x v="5"/>
    <n v="5.666666666666667"/>
    <n v="68"/>
    <n v="23"/>
  </r>
  <r>
    <x v="7"/>
    <x v="0"/>
    <x v="0"/>
    <x v="7"/>
    <s v="Jenner"/>
    <x v="1"/>
    <x v="1"/>
    <d v="1991-05-04T00:00:00"/>
    <x v="7"/>
    <s v="Ont."/>
    <s v="Forward"/>
    <x v="4"/>
    <n v="5.75"/>
    <n v="69"/>
    <n v="23"/>
  </r>
  <r>
    <x v="8"/>
    <x v="0"/>
    <x v="0"/>
    <x v="8"/>
    <s v="Nurse"/>
    <x v="6"/>
    <x v="5"/>
    <d v="1995-01-04T00:00:00"/>
    <x v="8"/>
    <s v="Ont."/>
    <s v="Forward"/>
    <x v="2"/>
    <n v="5.666666666666667"/>
    <n v="68"/>
    <n v="21"/>
  </r>
  <r>
    <x v="9"/>
    <x v="0"/>
    <x v="0"/>
    <x v="9"/>
    <s v="Irwin"/>
    <x v="7"/>
    <x v="0"/>
    <d v="1988-06-06T00:00:00"/>
    <x v="9"/>
    <s v="Ont."/>
    <s v="Forward"/>
    <x v="6"/>
    <n v="5.583333333333333"/>
    <n v="67"/>
    <n v="27"/>
  </r>
  <r>
    <x v="10"/>
    <x v="0"/>
    <x v="0"/>
    <x v="10"/>
    <s v="Spooner"/>
    <x v="8"/>
    <x v="2"/>
    <d v="1990-10-17T00:00:00"/>
    <x v="10"/>
    <s v="Ont."/>
    <s v="Forward"/>
    <x v="5"/>
    <n v="5.833333333333333"/>
    <n v="70"/>
    <n v="26"/>
  </r>
  <r>
    <x v="11"/>
    <x v="0"/>
    <x v="0"/>
    <x v="11"/>
    <s v="Clark"/>
    <x v="9"/>
    <x v="0"/>
    <d v="1995-11-28T00:00:00"/>
    <x v="11"/>
    <s v="Sask."/>
    <s v="Forward"/>
    <x v="7"/>
    <n v="5.583333333333333"/>
    <n v="67"/>
    <n v="20"/>
  </r>
  <r>
    <x v="12"/>
    <x v="0"/>
    <x v="0"/>
    <x v="12"/>
    <s v="Poulin"/>
    <x v="10"/>
    <x v="0"/>
    <d v="1991-03-28T00:00:00"/>
    <x v="12"/>
    <s v="Que."/>
    <s v="Forward"/>
    <x v="4"/>
    <n v="5.583333333333333"/>
    <n v="67"/>
    <n v="25"/>
  </r>
  <r>
    <x v="13"/>
    <x v="0"/>
    <x v="0"/>
    <x v="13"/>
    <s v="Turnbull"/>
    <x v="11"/>
    <x v="0"/>
    <d v="1993-07-15T00:00:00"/>
    <x v="13"/>
    <s v="N.S."/>
    <s v="Forward"/>
    <x v="8"/>
    <n v="5.583333333333333"/>
    <n v="67"/>
    <n v="24"/>
  </r>
  <r>
    <x v="14"/>
    <x v="0"/>
    <x v="0"/>
    <x v="14"/>
    <s v="Larocque"/>
    <x v="12"/>
    <x v="4"/>
    <d v="1988-05-19T00:00:00"/>
    <x v="14"/>
    <s v="Man."/>
    <s v="Defence"/>
    <x v="6"/>
    <n v="5.5"/>
    <n v="66"/>
    <n v="22"/>
  </r>
  <r>
    <x v="15"/>
    <x v="0"/>
    <x v="0"/>
    <x v="15"/>
    <s v="Lacquette"/>
    <x v="8"/>
    <x v="4"/>
    <d v="1992-10-11T00:00:00"/>
    <x v="15"/>
    <s v="Man."/>
    <s v="Defence"/>
    <x v="3"/>
    <n v="5.5"/>
    <n v="66"/>
    <n v="29"/>
  </r>
  <r>
    <x v="16"/>
    <x v="0"/>
    <x v="0"/>
    <x v="16"/>
    <s v="Rougeau"/>
    <x v="13"/>
    <x v="5"/>
    <d v="1990-04-12T00:00:00"/>
    <x v="16"/>
    <s v="Que."/>
    <s v="Defence"/>
    <x v="5"/>
    <n v="5.666666666666667"/>
    <n v="68"/>
    <n v="25"/>
  </r>
  <r>
    <x v="17"/>
    <x v="0"/>
    <x v="0"/>
    <x v="2"/>
    <s v="Fortino"/>
    <x v="14"/>
    <x v="6"/>
    <d v="1991-01-30T00:00:00"/>
    <x v="8"/>
    <s v="Ont."/>
    <s v="Defence"/>
    <x v="5"/>
    <n v="5.333333333333333"/>
    <n v="64"/>
    <n v="24"/>
  </r>
  <r>
    <x v="18"/>
    <x v="0"/>
    <x v="0"/>
    <x v="17"/>
    <s v="Mikkelson"/>
    <x v="12"/>
    <x v="1"/>
    <d v="1985-01-04T00:00:00"/>
    <x v="17"/>
    <s v="Alta."/>
    <s v="Defence"/>
    <x v="9"/>
    <n v="5.75"/>
    <n v="69"/>
    <n v="21"/>
  </r>
  <r>
    <x v="19"/>
    <x v="0"/>
    <x v="0"/>
    <x v="18"/>
    <s v="Fast"/>
    <x v="3"/>
    <x v="4"/>
    <d v="1994-10-06T00:00:00"/>
    <x v="18"/>
    <s v="Ont."/>
    <s v="Defence"/>
    <x v="2"/>
    <n v="5.5"/>
    <n v="66"/>
    <n v="23"/>
  </r>
  <r>
    <x v="20"/>
    <x v="0"/>
    <x v="0"/>
    <x v="19"/>
    <s v="Szabados"/>
    <x v="15"/>
    <x v="5"/>
    <d v="1986-08-06T00:00:00"/>
    <x v="19"/>
    <s v="Alta."/>
    <s v="Goalie"/>
    <x v="0"/>
    <n v="5.666666666666667"/>
    <n v="68"/>
    <n v="22"/>
  </r>
  <r>
    <x v="21"/>
    <x v="0"/>
    <x v="0"/>
    <x v="20"/>
    <s v="Lacasse"/>
    <x v="16"/>
    <x v="5"/>
    <d v="1989-05-05T00:00:00"/>
    <x v="20"/>
    <s v="Ont."/>
    <s v="Goalie"/>
    <x v="1"/>
    <n v="5.666666666666667"/>
    <n v="68"/>
    <n v="21"/>
  </r>
  <r>
    <x v="22"/>
    <x v="0"/>
    <x v="0"/>
    <x v="21"/>
    <s v="Desbiens"/>
    <x v="10"/>
    <x v="1"/>
    <d v="1994-04-10T00:00:00"/>
    <x v="21"/>
    <s v="Que."/>
    <s v="Goalie"/>
    <x v="2"/>
    <n v="5.75"/>
    <n v="69"/>
    <n v="24"/>
  </r>
  <r>
    <x v="23"/>
    <x v="1"/>
    <x v="0"/>
    <x v="22"/>
    <s v="Brulé"/>
    <x v="17"/>
    <x v="7"/>
    <d v="1987-01-01T00:00:00"/>
    <x v="22"/>
    <s v="B.C."/>
    <s v="Forward"/>
    <x v="0"/>
    <n v="5.916666666666667"/>
    <n v="71"/>
    <n v="26"/>
  </r>
  <r>
    <x v="24"/>
    <x v="1"/>
    <x v="0"/>
    <x v="23"/>
    <s v="Wolski"/>
    <x v="18"/>
    <x v="8"/>
    <d v="1986-02-24T00:00:00"/>
    <x v="23"/>
    <s v="Ont."/>
    <s v="Forward"/>
    <x v="10"/>
    <n v="6.25"/>
    <n v="75"/>
    <n v="27"/>
  </r>
  <r>
    <x v="25"/>
    <x v="1"/>
    <x v="0"/>
    <x v="24"/>
    <s v="Roy"/>
    <x v="19"/>
    <x v="1"/>
    <d v="1983-05-04T00:00:00"/>
    <x v="24"/>
    <s v="Ont."/>
    <s v="Forward"/>
    <x v="11"/>
    <n v="5.75"/>
    <n v="69"/>
    <n v="28"/>
  </r>
  <r>
    <x v="26"/>
    <x v="1"/>
    <x v="0"/>
    <x v="25"/>
    <s v="Kelly"/>
    <x v="20"/>
    <x v="9"/>
    <d v="1980-11-11T00:00:00"/>
    <x v="23"/>
    <s v="Ont."/>
    <s v="Forward"/>
    <x v="12"/>
    <n v="6"/>
    <n v="72"/>
    <n v="26"/>
  </r>
  <r>
    <x v="27"/>
    <x v="1"/>
    <x v="0"/>
    <x v="26"/>
    <s v="Klinkhammer"/>
    <x v="21"/>
    <x v="8"/>
    <d v="1986-08-12T00:00:00"/>
    <x v="25"/>
    <s v="Alta."/>
    <s v="Forward"/>
    <x v="0"/>
    <n v="6.25"/>
    <n v="75"/>
    <n v="27"/>
  </r>
  <r>
    <x v="28"/>
    <x v="1"/>
    <x v="0"/>
    <x v="27"/>
    <s v="Kozun"/>
    <x v="7"/>
    <x v="5"/>
    <d v="1990-03-08T00:00:00"/>
    <x v="26"/>
    <s v="Alta."/>
    <s v="Forward"/>
    <x v="5"/>
    <n v="5.666666666666667"/>
    <n v="68"/>
    <n v="26"/>
  </r>
  <r>
    <x v="29"/>
    <x v="1"/>
    <x v="0"/>
    <x v="28"/>
    <s v="Howden"/>
    <x v="17"/>
    <x v="10"/>
    <d v="1992-01-21T00:00:00"/>
    <x v="27"/>
    <s v="Man."/>
    <s v="Forward"/>
    <x v="4"/>
    <n v="6.166666666666667"/>
    <n v="74"/>
    <n v="24"/>
  </r>
  <r>
    <x v="30"/>
    <x v="1"/>
    <x v="0"/>
    <x v="29"/>
    <s v="Bourque"/>
    <x v="22"/>
    <x v="10"/>
    <d v="1981-12-10T00:00:00"/>
    <x v="28"/>
    <s v="Alta."/>
    <s v="Forward"/>
    <x v="13"/>
    <n v="6.166666666666667"/>
    <n v="74"/>
    <n v="28"/>
  </r>
  <r>
    <x v="31"/>
    <x v="1"/>
    <x v="0"/>
    <x v="30"/>
    <s v="Ebbett"/>
    <x v="23"/>
    <x v="1"/>
    <d v="1983-01-02T00:00:00"/>
    <x v="29"/>
    <s v="B.C."/>
    <s v="Forward"/>
    <x v="14"/>
    <n v="5.75"/>
    <n v="69"/>
    <n v="26"/>
  </r>
  <r>
    <x v="32"/>
    <x v="1"/>
    <x v="0"/>
    <x v="31"/>
    <s v="Raymond"/>
    <x v="24"/>
    <x v="11"/>
    <d v="1985-09-17T00:00:00"/>
    <x v="30"/>
    <s v="Alta."/>
    <s v="Forward"/>
    <x v="10"/>
    <n v="6.083333333333333"/>
    <n v="73"/>
    <n v="24"/>
  </r>
  <r>
    <x v="33"/>
    <x v="1"/>
    <x v="0"/>
    <x v="32"/>
    <s v="O’Dell"/>
    <x v="25"/>
    <x v="11"/>
    <d v="1990-06-21T00:00:00"/>
    <x v="31"/>
    <s v="Ont."/>
    <s v="Forward"/>
    <x v="5"/>
    <n v="6.083333333333333"/>
    <n v="73"/>
    <n v="27"/>
  </r>
  <r>
    <x v="34"/>
    <x v="1"/>
    <x v="0"/>
    <x v="33"/>
    <s v="Lapierre"/>
    <x v="22"/>
    <x v="9"/>
    <d v="1985-03-29T00:00:00"/>
    <x v="32"/>
    <s v="Que."/>
    <s v="Forward"/>
    <x v="10"/>
    <n v="6"/>
    <n v="72"/>
    <n v="29"/>
  </r>
  <r>
    <x v="35"/>
    <x v="1"/>
    <x v="0"/>
    <x v="34"/>
    <s v="Vey"/>
    <x v="17"/>
    <x v="9"/>
    <d v="1991-07-17T00:00:00"/>
    <x v="33"/>
    <s v="Sask."/>
    <s v="Forward"/>
    <x v="4"/>
    <n v="6"/>
    <n v="72"/>
    <n v="26"/>
  </r>
  <r>
    <x v="36"/>
    <x v="1"/>
    <x v="0"/>
    <x v="35"/>
    <s v="Thomas"/>
    <x v="26"/>
    <x v="1"/>
    <d v="1992-05-26T00:00:00"/>
    <x v="23"/>
    <s v="Ont."/>
    <s v="Forward"/>
    <x v="3"/>
    <n v="5.75"/>
    <n v="69"/>
    <n v="26"/>
  </r>
  <r>
    <x v="37"/>
    <x v="1"/>
    <x v="0"/>
    <x v="36"/>
    <s v="Stollery"/>
    <x v="27"/>
    <x v="7"/>
    <d v="1987-11-21T00:00:00"/>
    <x v="34"/>
    <s v="Alta."/>
    <s v="Defence"/>
    <x v="15"/>
    <n v="5.916666666666667"/>
    <n v="71"/>
    <n v="25"/>
  </r>
  <r>
    <x v="38"/>
    <x v="1"/>
    <x v="0"/>
    <x v="25"/>
    <s v="Lee"/>
    <x v="19"/>
    <x v="9"/>
    <d v="1980-10-03T00:00:00"/>
    <x v="35"/>
    <s v="Ont."/>
    <s v="Defence"/>
    <x v="12"/>
    <n v="6"/>
    <n v="72"/>
    <n v="25"/>
  </r>
  <r>
    <x v="39"/>
    <x v="1"/>
    <x v="0"/>
    <x v="37"/>
    <s v="Genoway"/>
    <x v="7"/>
    <x v="1"/>
    <d v="1986-12-20T00:00:00"/>
    <x v="36"/>
    <s v="Man."/>
    <s v="Defence"/>
    <x v="0"/>
    <n v="5.75"/>
    <n v="69"/>
    <n v="25"/>
  </r>
  <r>
    <x v="40"/>
    <x v="1"/>
    <x v="0"/>
    <x v="38"/>
    <s v="Gragnani"/>
    <x v="28"/>
    <x v="8"/>
    <d v="1987-03-11T00:00:00"/>
    <x v="37"/>
    <s v="Que."/>
    <s v="Defence"/>
    <x v="15"/>
    <n v="6.25"/>
    <n v="75"/>
    <n v="26"/>
  </r>
  <r>
    <x v="41"/>
    <x v="1"/>
    <x v="0"/>
    <x v="39"/>
    <s v="Elliott"/>
    <x v="17"/>
    <x v="11"/>
    <d v="1991-01-30T00:00:00"/>
    <x v="22"/>
    <s v="B.C."/>
    <s v="Defence"/>
    <x v="5"/>
    <n v="6.083333333333333"/>
    <n v="73"/>
    <n v="25"/>
  </r>
  <r>
    <x v="42"/>
    <x v="1"/>
    <x v="0"/>
    <x v="40"/>
    <s v="Goloubef"/>
    <x v="29"/>
    <x v="11"/>
    <d v="1989-11-30T00:00:00"/>
    <x v="7"/>
    <s v="Ont."/>
    <s v="Defence"/>
    <x v="1"/>
    <n v="6.083333333333333"/>
    <n v="73"/>
    <n v="26"/>
  </r>
  <r>
    <x v="43"/>
    <x v="1"/>
    <x v="0"/>
    <x v="41"/>
    <s v="Robinson"/>
    <x v="30"/>
    <x v="2"/>
    <d v="1986-06-20T00:00:00"/>
    <x v="26"/>
    <s v="Alta."/>
    <s v="Defence"/>
    <x v="0"/>
    <n v="5.833333333333333"/>
    <n v="70"/>
    <n v="27"/>
  </r>
  <r>
    <x v="44"/>
    <x v="1"/>
    <x v="0"/>
    <x v="33"/>
    <s v="Noreau"/>
    <x v="31"/>
    <x v="9"/>
    <d v="1987-05-24T00:00:00"/>
    <x v="38"/>
    <s v="Que."/>
    <s v="Defence"/>
    <x v="15"/>
    <n v="6"/>
    <n v="72"/>
    <n v="27"/>
  </r>
  <r>
    <x v="45"/>
    <x v="1"/>
    <x v="0"/>
    <x v="42"/>
    <s v="Scrivens"/>
    <x v="27"/>
    <x v="10"/>
    <d v="1986-09-11T00:00:00"/>
    <x v="39"/>
    <s v="Alta."/>
    <s v="Goalie"/>
    <x v="0"/>
    <n v="6.166666666666667"/>
    <n v="74"/>
    <n v="23"/>
  </r>
  <r>
    <x v="46"/>
    <x v="1"/>
    <x v="0"/>
    <x v="43"/>
    <s v="Poulin"/>
    <x v="28"/>
    <x v="10"/>
    <d v="1990-04-12T00:00:00"/>
    <x v="38"/>
    <s v="Que."/>
    <s v="Goalie"/>
    <x v="5"/>
    <n v="6.166666666666667"/>
    <n v="74"/>
    <n v="26"/>
  </r>
  <r>
    <x v="47"/>
    <x v="1"/>
    <x v="0"/>
    <x v="44"/>
    <s v="Peters"/>
    <x v="32"/>
    <x v="11"/>
    <d v="1986-08-30T00:00:00"/>
    <x v="40"/>
    <s v="Ont."/>
    <s v="Goalie"/>
    <x v="0"/>
    <n v="6.083333333333333"/>
    <n v="73"/>
    <n v="28"/>
  </r>
  <r>
    <x v="48"/>
    <x v="0"/>
    <x v="1"/>
    <x v="45"/>
    <s v="Barnes"/>
    <x v="33"/>
    <x v="12"/>
    <d v="1999-01-07T00:00:00"/>
    <x v="41"/>
    <s v="Calif."/>
    <s v="Defence"/>
    <x v="16"/>
    <n v="5.083333333333333"/>
    <n v="61"/>
    <n v="27"/>
  </r>
  <r>
    <x v="49"/>
    <x v="0"/>
    <x v="1"/>
    <x v="46"/>
    <s v="Bellamy"/>
    <x v="33"/>
    <x v="0"/>
    <d v="1987-04-22T00:00:00"/>
    <x v="42"/>
    <s v="Mass."/>
    <s v="Defence"/>
    <x v="15"/>
    <n v="5.583333333333333"/>
    <n v="67"/>
    <n v="23"/>
  </r>
  <r>
    <x v="50"/>
    <x v="0"/>
    <x v="1"/>
    <x v="47"/>
    <s v="Brandt"/>
    <x v="5"/>
    <x v="4"/>
    <d v="1993-11-27T00:00:00"/>
    <x v="43"/>
    <s v="Minn."/>
    <s v="Forward"/>
    <x v="8"/>
    <n v="5.5"/>
    <n v="66"/>
    <n v="24"/>
  </r>
  <r>
    <x v="51"/>
    <x v="0"/>
    <x v="1"/>
    <x v="48"/>
    <s v="Cameranesi"/>
    <x v="0"/>
    <x v="3"/>
    <d v="1995-06-30T00:00:00"/>
    <x v="44"/>
    <s v="Minn."/>
    <s v="Forward"/>
    <x v="7"/>
    <n v="5.416666666666667"/>
    <n v="65"/>
    <n v="25"/>
  </r>
  <r>
    <x v="52"/>
    <x v="0"/>
    <x v="1"/>
    <x v="49"/>
    <s v="Coyne"/>
    <x v="34"/>
    <x v="13"/>
    <d v="1992-05-25T00:00:00"/>
    <x v="45"/>
    <s v="Ill."/>
    <s v="Forward"/>
    <x v="3"/>
    <n v="5.166666666666667"/>
    <n v="62"/>
    <n v="22"/>
  </r>
  <r>
    <x v="53"/>
    <x v="0"/>
    <x v="1"/>
    <x v="50"/>
    <s v="Decker"/>
    <x v="5"/>
    <x v="6"/>
    <d v="1991-05-13T00:00:00"/>
    <x v="46"/>
    <s v="Wis."/>
    <s v="Forward"/>
    <x v="4"/>
    <n v="5.333333333333333"/>
    <n v="64"/>
    <n v="26"/>
  </r>
  <r>
    <x v="54"/>
    <x v="0"/>
    <x v="1"/>
    <x v="0"/>
    <s v="Duggan"/>
    <x v="35"/>
    <x v="2"/>
    <d v="1987-09-03T00:00:00"/>
    <x v="47"/>
    <s v="Mass."/>
    <s v="Forward"/>
    <x v="15"/>
    <n v="5.833333333333333"/>
    <n v="70"/>
    <n v="24"/>
  </r>
  <r>
    <x v="55"/>
    <x v="0"/>
    <x v="1"/>
    <x v="51"/>
    <s v="Flanagan"/>
    <x v="36"/>
    <x v="6"/>
    <d v="1995-09-19T00:00:00"/>
    <x v="18"/>
    <s v="Mass."/>
    <s v="Defence"/>
    <x v="7"/>
    <n v="5.333333333333333"/>
    <n v="64"/>
    <n v="24"/>
  </r>
  <r>
    <x v="56"/>
    <x v="0"/>
    <x v="1"/>
    <x v="52"/>
    <s v="Hensley"/>
    <x v="11"/>
    <x v="0"/>
    <d v="1994-06-23T00:00:00"/>
    <x v="48"/>
    <s v="Colo."/>
    <s v="Goalie"/>
    <x v="2"/>
    <n v="5.583333333333333"/>
    <n v="67"/>
    <n v="24"/>
  </r>
  <r>
    <x v="57"/>
    <x v="0"/>
    <x v="1"/>
    <x v="53"/>
    <s v="Keller"/>
    <x v="10"/>
    <x v="7"/>
    <d v="1996-05-01T00:00:00"/>
    <x v="49"/>
    <s v="Mich."/>
    <s v="Defence"/>
    <x v="17"/>
    <n v="5.916666666666667"/>
    <n v="71"/>
    <n v="22"/>
  </r>
  <r>
    <x v="58"/>
    <x v="0"/>
    <x v="1"/>
    <x v="54"/>
    <s v="Kessel"/>
    <x v="16"/>
    <x v="3"/>
    <d v="1991-08-28T00:00:00"/>
    <x v="50"/>
    <s v="Wis."/>
    <s v="Forward"/>
    <x v="4"/>
    <n v="5.416666666666667"/>
    <n v="65"/>
    <n v="23"/>
  </r>
  <r>
    <x v="59"/>
    <x v="0"/>
    <x v="1"/>
    <x v="55"/>
    <s v="Knight"/>
    <x v="37"/>
    <x v="7"/>
    <d v="1989-07-12T00:00:00"/>
    <x v="51"/>
    <s v="Idaho"/>
    <s v="Forward"/>
    <x v="1"/>
    <n v="5.916666666666667"/>
    <n v="71"/>
    <n v="24"/>
  </r>
  <r>
    <x v="60"/>
    <x v="0"/>
    <x v="1"/>
    <x v="14"/>
    <s v="Lamoureux-Davidson"/>
    <x v="5"/>
    <x v="4"/>
    <d v="1989-07-03T00:00:00"/>
    <x v="52"/>
    <s v="N.D."/>
    <s v="Forward"/>
    <x v="1"/>
    <n v="5.5"/>
    <n v="66"/>
    <n v="24"/>
  </r>
  <r>
    <x v="61"/>
    <x v="0"/>
    <x v="1"/>
    <x v="56"/>
    <s v="Lamoureux-Morando"/>
    <x v="38"/>
    <x v="4"/>
    <d v="1989-07-03T00:00:00"/>
    <x v="52"/>
    <s v="N.D."/>
    <s v="Forward"/>
    <x v="1"/>
    <n v="5.5"/>
    <n v="66"/>
    <n v="24"/>
  </r>
  <r>
    <x v="62"/>
    <x v="0"/>
    <x v="1"/>
    <x v="57"/>
    <s v="Marvin"/>
    <x v="4"/>
    <x v="5"/>
    <d v="1987-03-07T00:00:00"/>
    <x v="53"/>
    <s v="Minn."/>
    <s v="Forward"/>
    <x v="15"/>
    <n v="5.666666666666667"/>
    <n v="68"/>
    <n v="24"/>
  </r>
  <r>
    <x v="63"/>
    <x v="0"/>
    <x v="1"/>
    <x v="58"/>
    <s v="Morin"/>
    <x v="6"/>
    <x v="3"/>
    <d v="1995-06-06T00:00:00"/>
    <x v="54"/>
    <s v="Minn."/>
    <s v="Defence"/>
    <x v="7"/>
    <n v="5.416666666666667"/>
    <n v="65"/>
    <n v="23"/>
  </r>
  <r>
    <x v="64"/>
    <x v="0"/>
    <x v="1"/>
    <x v="59"/>
    <s v="Pannek"/>
    <x v="39"/>
    <x v="5"/>
    <d v="1995-12-29T00:00:00"/>
    <x v="44"/>
    <s v="Minn."/>
    <s v="Forward"/>
    <x v="7"/>
    <n v="5.666666666666667"/>
    <n v="68"/>
    <n v="25"/>
  </r>
  <r>
    <x v="65"/>
    <x v="0"/>
    <x v="1"/>
    <x v="54"/>
    <s v="Pelkey"/>
    <x v="40"/>
    <x v="14"/>
    <d v="1993-05-29T00:00:00"/>
    <x v="55"/>
    <s v="Vt."/>
    <s v="Forward"/>
    <x v="8"/>
    <n v="5.25"/>
    <n v="63"/>
    <n v="24"/>
  </r>
  <r>
    <x v="66"/>
    <x v="0"/>
    <x v="1"/>
    <x v="11"/>
    <s v="Pfalzer"/>
    <x v="41"/>
    <x v="14"/>
    <d v="1993-06-14T00:00:00"/>
    <x v="56"/>
    <s v="N.Y."/>
    <s v="Defence"/>
    <x v="8"/>
    <n v="5.25"/>
    <n v="63"/>
    <n v="22"/>
  </r>
  <r>
    <x v="67"/>
    <x v="0"/>
    <x v="1"/>
    <x v="60"/>
    <s v="Rigsby"/>
    <x v="5"/>
    <x v="0"/>
    <d v="1992-01-03T00:00:00"/>
    <x v="57"/>
    <s v="Wis."/>
    <s v="Goalie"/>
    <x v="4"/>
    <n v="5.583333333333333"/>
    <n v="67"/>
    <n v="23"/>
  </r>
  <r>
    <x v="68"/>
    <x v="0"/>
    <x v="1"/>
    <x v="61"/>
    <s v="Rooney"/>
    <x v="33"/>
    <x v="3"/>
    <d v="1997-07-07T00:00:00"/>
    <x v="58"/>
    <s v="Minn."/>
    <s v="Goalie"/>
    <x v="18"/>
    <n v="5.416666666666667"/>
    <n v="65"/>
    <n v="24"/>
  </r>
  <r>
    <x v="69"/>
    <x v="0"/>
    <x v="1"/>
    <x v="9"/>
    <s v="Skarupa"/>
    <x v="6"/>
    <x v="4"/>
    <d v="1994-01-03T00:00:00"/>
    <x v="59"/>
    <s v="Md."/>
    <s v="Forward"/>
    <x v="8"/>
    <n v="5.5"/>
    <n v="66"/>
    <n v="23"/>
  </r>
  <r>
    <x v="70"/>
    <x v="0"/>
    <x v="1"/>
    <x v="62"/>
    <s v="Stecklein"/>
    <x v="37"/>
    <x v="9"/>
    <d v="1994-04-23T00:00:00"/>
    <x v="60"/>
    <s v="Minn."/>
    <s v="Defence"/>
    <x v="2"/>
    <n v="6"/>
    <n v="72"/>
    <n v="24"/>
  </r>
  <r>
    <x v="71"/>
    <x v="1"/>
    <x v="1"/>
    <x v="63"/>
    <s v="Arcobello"/>
    <x v="7"/>
    <x v="5"/>
    <d v="1988-08-12T00:00:00"/>
    <x v="61"/>
    <s v="Conn."/>
    <s v="Forward"/>
    <x v="6"/>
    <n v="5.666666666666667"/>
    <n v="68"/>
    <n v="26"/>
  </r>
  <r>
    <x v="72"/>
    <x v="1"/>
    <x v="1"/>
    <x v="64"/>
    <s v="Billins"/>
    <x v="30"/>
    <x v="2"/>
    <d v="1989-05-26T00:00:00"/>
    <x v="62"/>
    <s v="Mich."/>
    <s v="Defence"/>
    <x v="1"/>
    <n v="5.833333333333333"/>
    <n v="70"/>
    <n v="27"/>
  </r>
  <r>
    <x v="73"/>
    <x v="1"/>
    <x v="1"/>
    <x v="65"/>
    <s v="Blum"/>
    <x v="42"/>
    <x v="11"/>
    <d v="1989-01-30T00:00:00"/>
    <x v="63"/>
    <s v="Calif."/>
    <s v="Defence"/>
    <x v="6"/>
    <n v="6.083333333333333"/>
    <n v="73"/>
    <n v="26"/>
  </r>
  <r>
    <x v="74"/>
    <x v="1"/>
    <x v="1"/>
    <x v="66"/>
    <s v="Borgen"/>
    <x v="42"/>
    <x v="10"/>
    <d v="1996-12-19T00:00:00"/>
    <x v="64"/>
    <s v="Minn."/>
    <s v="Defence"/>
    <x v="17"/>
    <n v="6.166666666666667"/>
    <n v="74"/>
    <n v="25"/>
  </r>
  <r>
    <x v="75"/>
    <x v="1"/>
    <x v="1"/>
    <x v="25"/>
    <s v="Bourque"/>
    <x v="8"/>
    <x v="5"/>
    <d v="1986-01-29T00:00:00"/>
    <x v="65"/>
    <s v="Mass."/>
    <s v="Forward"/>
    <x v="10"/>
    <n v="5.666666666666667"/>
    <n v="68"/>
    <n v="27"/>
  </r>
  <r>
    <x v="76"/>
    <x v="1"/>
    <x v="1"/>
    <x v="67"/>
    <s v="Butler"/>
    <x v="43"/>
    <x v="9"/>
    <d v="1987-04-26T00:00:00"/>
    <x v="66"/>
    <s v="Mass."/>
    <s v="Forward"/>
    <x v="15"/>
    <n v="6"/>
    <n v="72"/>
    <n v="26"/>
  </r>
  <r>
    <x v="77"/>
    <x v="1"/>
    <x v="1"/>
    <x v="68"/>
    <s v="Donato"/>
    <x v="44"/>
    <x v="11"/>
    <d v="1996-04-09T00:00:00"/>
    <x v="67"/>
    <s v="Mass."/>
    <s v="Forward"/>
    <x v="17"/>
    <n v="6.083333333333333"/>
    <n v="73"/>
    <n v="26"/>
  </r>
  <r>
    <x v="78"/>
    <x v="1"/>
    <x v="1"/>
    <x v="69"/>
    <s v="Gilroy"/>
    <x v="29"/>
    <x v="11"/>
    <d v="1984-07-20T00:00:00"/>
    <x v="68"/>
    <s v="N.Y."/>
    <s v="Defence"/>
    <x v="9"/>
    <n v="6.083333333333333"/>
    <n v="73"/>
    <n v="26"/>
  </r>
  <r>
    <x v="79"/>
    <x v="1"/>
    <x v="1"/>
    <x v="70"/>
    <s v="Gionta"/>
    <x v="37"/>
    <x v="0"/>
    <d v="1979-01-18T00:00:00"/>
    <x v="69"/>
    <s v="N.Y."/>
    <s v="Forward"/>
    <x v="19"/>
    <n v="5.583333333333333"/>
    <n v="67"/>
    <n v="27"/>
  </r>
  <r>
    <x v="80"/>
    <x v="1"/>
    <x v="1"/>
    <x v="71"/>
    <s v="Greenway"/>
    <x v="45"/>
    <x v="15"/>
    <d v="1997-02-16T00:00:00"/>
    <x v="70"/>
    <s v="N.Y."/>
    <s v="Forward"/>
    <x v="17"/>
    <n v="6.416666666666667"/>
    <n v="77"/>
    <n v="28"/>
  </r>
  <r>
    <x v="81"/>
    <x v="1"/>
    <x v="1"/>
    <x v="68"/>
    <s v="Gunderson"/>
    <x v="7"/>
    <x v="1"/>
    <d v="1985-08-16T00:00:00"/>
    <x v="71"/>
    <s v="Pa."/>
    <s v="Defence"/>
    <x v="10"/>
    <n v="5.75"/>
    <n v="69"/>
    <n v="25"/>
  </r>
  <r>
    <x v="82"/>
    <x v="1"/>
    <x v="1"/>
    <x v="64"/>
    <s v="Kolarik"/>
    <x v="30"/>
    <x v="7"/>
    <d v="1986-01-26T00:00:00"/>
    <x v="72"/>
    <s v="Pa."/>
    <s v="Forward"/>
    <x v="10"/>
    <n v="5.916666666666667"/>
    <n v="71"/>
    <n v="26"/>
  </r>
  <r>
    <x v="83"/>
    <x v="1"/>
    <x v="1"/>
    <x v="72"/>
    <s v="Leggio"/>
    <x v="30"/>
    <x v="9"/>
    <d v="1984-07-31T00:00:00"/>
    <x v="56"/>
    <s v="N.Y."/>
    <s v="Goalie"/>
    <x v="9"/>
    <n v="6"/>
    <n v="72"/>
    <n v="25"/>
  </r>
  <r>
    <x v="84"/>
    <x v="1"/>
    <x v="1"/>
    <x v="73"/>
    <s v="Little"/>
    <x v="7"/>
    <x v="1"/>
    <d v="1988-03-24T00:00:00"/>
    <x v="73"/>
    <s v="N.H."/>
    <s v="Forward"/>
    <x v="6"/>
    <n v="5.75"/>
    <n v="69"/>
    <n v="25"/>
  </r>
  <r>
    <x v="85"/>
    <x v="1"/>
    <x v="1"/>
    <x v="27"/>
    <s v="Maxwell"/>
    <x v="44"/>
    <x v="11"/>
    <d v="1991-03-22T00:00:00"/>
    <x v="74"/>
    <s v="Fla."/>
    <s v="Goalie"/>
    <x v="4"/>
    <n v="6.083333333333333"/>
    <n v="73"/>
    <n v="26"/>
  </r>
  <r>
    <x v="86"/>
    <x v="1"/>
    <x v="1"/>
    <x v="74"/>
    <s v="McCarthy"/>
    <x v="42"/>
    <x v="11"/>
    <d v="1986-08-09T00:00:00"/>
    <x v="75"/>
    <s v="Mass."/>
    <s v="Forward"/>
    <x v="0"/>
    <n v="6.083333333333333"/>
    <n v="73"/>
    <n v="26"/>
  </r>
  <r>
    <x v="87"/>
    <x v="1"/>
    <x v="1"/>
    <x v="70"/>
    <s v="O'Neill"/>
    <x v="26"/>
    <x v="1"/>
    <d v="1988-06-01T00:00:00"/>
    <x v="76"/>
    <s v="Pa."/>
    <s v="Forward"/>
    <x v="6"/>
    <n v="5.75"/>
    <n v="69"/>
    <n v="26"/>
  </r>
  <r>
    <x v="88"/>
    <x v="1"/>
    <x v="1"/>
    <x v="75"/>
    <s v="Roe"/>
    <x v="46"/>
    <x v="1"/>
    <d v="1988-02-22T00:00:00"/>
    <x v="77"/>
    <s v="Va."/>
    <s v="Forward"/>
    <x v="15"/>
    <n v="5.75"/>
    <n v="69"/>
    <n v="26"/>
  </r>
  <r>
    <x v="89"/>
    <x v="1"/>
    <x v="1"/>
    <x v="67"/>
    <s v="Sanguinetti"/>
    <x v="17"/>
    <x v="10"/>
    <d v="1988-02-29T00:00:00"/>
    <x v="78"/>
    <s v="N.C."/>
    <s v="Defence"/>
    <x v="6"/>
    <n v="6.166666666666667"/>
    <n v="74"/>
    <n v="24"/>
  </r>
  <r>
    <x v="90"/>
    <x v="1"/>
    <x v="1"/>
    <x v="76"/>
    <s v="Slater"/>
    <x v="29"/>
    <x v="9"/>
    <d v="1982-12-09T00:00:00"/>
    <x v="79"/>
    <s v="Mich."/>
    <s v="Forward"/>
    <x v="14"/>
    <n v="6"/>
    <n v="72"/>
    <n v="27"/>
  </r>
  <r>
    <x v="91"/>
    <x v="1"/>
    <x v="1"/>
    <x v="68"/>
    <s v="Stoa"/>
    <x v="32"/>
    <x v="8"/>
    <d v="1987-04-13T00:00:00"/>
    <x v="80"/>
    <s v="Minn."/>
    <s v="Forward"/>
    <x v="15"/>
    <n v="6.25"/>
    <n v="75"/>
    <n v="26"/>
  </r>
  <r>
    <x v="92"/>
    <x v="1"/>
    <x v="1"/>
    <x v="77"/>
    <s v="Terry"/>
    <x v="24"/>
    <x v="9"/>
    <d v="1997-09-10T00:00:00"/>
    <x v="81"/>
    <s v="Colo."/>
    <s v="Forward"/>
    <x v="18"/>
    <n v="6"/>
    <n v="72"/>
    <n v="24"/>
  </r>
  <r>
    <x v="93"/>
    <x v="1"/>
    <x v="1"/>
    <x v="78"/>
    <s v="Welch"/>
    <x v="47"/>
    <x v="16"/>
    <d v="1982-08-26T00:00:00"/>
    <x v="82"/>
    <s v="Mass."/>
    <s v="Defence"/>
    <x v="14"/>
    <n v="6.333333333333333"/>
    <n v="76"/>
    <n v="26"/>
  </r>
  <r>
    <x v="94"/>
    <x v="1"/>
    <x v="1"/>
    <x v="79"/>
    <s v="Wisniewski"/>
    <x v="28"/>
    <x v="9"/>
    <d v="1984-02-21T00:00:00"/>
    <x v="70"/>
    <s v="Mich."/>
    <s v="Defence"/>
    <x v="11"/>
    <n v="6"/>
    <n v="72"/>
    <n v="28"/>
  </r>
  <r>
    <x v="95"/>
    <x v="1"/>
    <x v="1"/>
    <x v="68"/>
    <s v="Zapolski"/>
    <x v="48"/>
    <x v="9"/>
    <d v="1986-11-11T00:00:00"/>
    <x v="83"/>
    <s v="Pa."/>
    <s v="Goalie"/>
    <x v="0"/>
    <n v="6"/>
    <n v="72"/>
    <n v="2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6789556-425C-4D8C-AAF1-A600231CEDFB}" name="PivotTable2"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4" firstHeaderRow="0" firstDataRow="1" firstDataCol="1"/>
  <pivotFields count="15">
    <pivotField showAll="0"/>
    <pivotField axis="axisRow" showAll="0">
      <items count="3">
        <item x="1"/>
        <item x="0"/>
        <item t="default"/>
      </items>
    </pivotField>
    <pivotField showAll="0">
      <items count="3">
        <item x="0"/>
        <item x="1"/>
        <item t="default"/>
      </items>
    </pivotField>
    <pivotField showAll="0">
      <items count="81">
        <item x="60"/>
        <item x="54"/>
        <item x="30"/>
        <item x="21"/>
        <item x="6"/>
        <item x="42"/>
        <item x="13"/>
        <item x="67"/>
        <item x="27"/>
        <item x="70"/>
        <item x="50"/>
        <item x="7"/>
        <item x="15"/>
        <item x="73"/>
        <item x="45"/>
        <item x="64"/>
        <item x="37"/>
        <item x="25"/>
        <item x="35"/>
        <item x="40"/>
        <item x="48"/>
        <item x="72"/>
        <item x="24"/>
        <item x="11"/>
        <item x="32"/>
        <item x="75"/>
        <item x="20"/>
        <item x="57"/>
        <item x="22"/>
        <item x="9"/>
        <item x="47"/>
        <item x="55"/>
        <item x="79"/>
        <item x="3"/>
        <item x="4"/>
        <item x="76"/>
        <item x="14"/>
        <item x="74"/>
        <item x="65"/>
        <item x="71"/>
        <item x="44"/>
        <item x="46"/>
        <item x="51"/>
        <item x="36"/>
        <item x="59"/>
        <item x="49"/>
        <item x="43"/>
        <item x="2"/>
        <item x="16"/>
        <item x="62"/>
        <item x="34"/>
        <item x="61"/>
        <item x="38"/>
        <item x="12"/>
        <item x="63"/>
        <item x="31"/>
        <item x="41"/>
        <item x="69"/>
        <item x="33"/>
        <item x="17"/>
        <item x="53"/>
        <item x="0"/>
        <item x="5"/>
        <item x="56"/>
        <item x="10"/>
        <item x="52"/>
        <item x="78"/>
        <item x="28"/>
        <item x="1"/>
        <item x="18"/>
        <item x="29"/>
        <item x="26"/>
        <item x="68"/>
        <item x="8"/>
        <item x="19"/>
        <item x="58"/>
        <item x="39"/>
        <item x="77"/>
        <item x="66"/>
        <item x="23"/>
        <item t="default"/>
      </items>
    </pivotField>
    <pivotField showAll="0"/>
    <pivotField dataField="1" showAll="0">
      <items count="50">
        <item x="34"/>
        <item x="41"/>
        <item x="9"/>
        <item x="40"/>
        <item x="16"/>
        <item x="14"/>
        <item x="12"/>
        <item x="6"/>
        <item x="36"/>
        <item x="3"/>
        <item x="33"/>
        <item x="15"/>
        <item x="38"/>
        <item x="0"/>
        <item x="5"/>
        <item x="11"/>
        <item x="1"/>
        <item x="4"/>
        <item x="10"/>
        <item x="35"/>
        <item x="39"/>
        <item x="13"/>
        <item x="7"/>
        <item x="2"/>
        <item x="26"/>
        <item x="37"/>
        <item x="23"/>
        <item x="46"/>
        <item x="24"/>
        <item x="8"/>
        <item x="27"/>
        <item x="30"/>
        <item x="19"/>
        <item x="43"/>
        <item x="17"/>
        <item x="20"/>
        <item x="42"/>
        <item x="44"/>
        <item x="31"/>
        <item x="29"/>
        <item x="25"/>
        <item x="48"/>
        <item x="28"/>
        <item x="32"/>
        <item x="21"/>
        <item x="47"/>
        <item x="22"/>
        <item x="18"/>
        <item x="45"/>
        <item t="default"/>
      </items>
    </pivotField>
    <pivotField axis="axisRow" showAll="0">
      <items count="18">
        <item x="12"/>
        <item x="2"/>
        <item x="7"/>
        <item x="13"/>
        <item x="14"/>
        <item x="6"/>
        <item x="3"/>
        <item x="4"/>
        <item x="0"/>
        <item x="5"/>
        <item x="1"/>
        <item x="9"/>
        <item x="11"/>
        <item x="10"/>
        <item x="8"/>
        <item x="16"/>
        <item x="15"/>
        <item t="default"/>
      </items>
    </pivotField>
    <pivotField numFmtId="14" showAll="0"/>
    <pivotField showAll="0">
      <items count="85">
        <item x="72"/>
        <item x="58"/>
        <item x="16"/>
        <item x="12"/>
        <item x="68"/>
        <item x="71"/>
        <item x="80"/>
        <item x="40"/>
        <item x="75"/>
        <item x="82"/>
        <item x="32"/>
        <item x="56"/>
        <item x="18"/>
        <item x="26"/>
        <item x="34"/>
        <item x="70"/>
        <item x="30"/>
        <item x="47"/>
        <item x="57"/>
        <item x="46"/>
        <item x="41"/>
        <item x="19"/>
        <item x="83"/>
        <item x="49"/>
        <item x="52"/>
        <item x="4"/>
        <item x="8"/>
        <item x="81"/>
        <item x="20"/>
        <item x="2"/>
        <item x="37"/>
        <item x="21"/>
        <item x="28"/>
        <item x="63"/>
        <item x="48"/>
        <item x="79"/>
        <item x="25"/>
        <item x="35"/>
        <item x="50"/>
        <item x="15"/>
        <item x="66"/>
        <item x="62"/>
        <item x="61"/>
        <item x="54"/>
        <item x="55"/>
        <item x="38"/>
        <item x="64"/>
        <item x="36"/>
        <item x="65"/>
        <item x="27"/>
        <item x="7"/>
        <item x="31"/>
        <item x="45"/>
        <item x="3"/>
        <item x="44"/>
        <item x="73"/>
        <item x="69"/>
        <item x="24"/>
        <item x="59"/>
        <item x="60"/>
        <item x="0"/>
        <item x="11"/>
        <item x="10"/>
        <item x="67"/>
        <item x="39"/>
        <item x="17"/>
        <item x="6"/>
        <item x="14"/>
        <item x="13"/>
        <item x="1"/>
        <item x="51"/>
        <item x="9"/>
        <item x="23"/>
        <item x="43"/>
        <item x="5"/>
        <item x="22"/>
        <item x="29"/>
        <item x="77"/>
        <item x="33"/>
        <item x="53"/>
        <item x="42"/>
        <item x="78"/>
        <item x="74"/>
        <item x="76"/>
        <item t="default"/>
      </items>
    </pivotField>
    <pivotField showAll="0"/>
    <pivotField showAll="0"/>
    <pivotField dataField="1" showAll="0"/>
    <pivotField numFmtId="2" showAll="0"/>
    <pivotField numFmtId="2" showAll="0"/>
    <pivotField numFmtId="1" showAll="0"/>
  </pivotFields>
  <rowFields count="2">
    <field x="6"/>
    <field x="1"/>
  </rowFields>
  <rowItems count="41">
    <i>
      <x/>
    </i>
    <i r="1">
      <x v="1"/>
    </i>
    <i>
      <x v="1"/>
    </i>
    <i r="1">
      <x/>
    </i>
    <i r="1">
      <x v="1"/>
    </i>
    <i>
      <x v="2"/>
    </i>
    <i r="1">
      <x/>
    </i>
    <i r="1">
      <x v="1"/>
    </i>
    <i>
      <x v="3"/>
    </i>
    <i r="1">
      <x v="1"/>
    </i>
    <i>
      <x v="4"/>
    </i>
    <i r="1">
      <x v="1"/>
    </i>
    <i>
      <x v="5"/>
    </i>
    <i r="1">
      <x v="1"/>
    </i>
    <i>
      <x v="6"/>
    </i>
    <i r="1">
      <x v="1"/>
    </i>
    <i>
      <x v="7"/>
    </i>
    <i r="1">
      <x v="1"/>
    </i>
    <i>
      <x v="8"/>
    </i>
    <i r="1">
      <x/>
    </i>
    <i r="1">
      <x v="1"/>
    </i>
    <i>
      <x v="9"/>
    </i>
    <i r="1">
      <x/>
    </i>
    <i r="1">
      <x v="1"/>
    </i>
    <i>
      <x v="10"/>
    </i>
    <i r="1">
      <x/>
    </i>
    <i r="1">
      <x v="1"/>
    </i>
    <i>
      <x v="11"/>
    </i>
    <i r="1">
      <x/>
    </i>
    <i r="1">
      <x v="1"/>
    </i>
    <i>
      <x v="12"/>
    </i>
    <i r="1">
      <x/>
    </i>
    <i>
      <x v="13"/>
    </i>
    <i r="1">
      <x/>
    </i>
    <i>
      <x v="14"/>
    </i>
    <i r="1">
      <x/>
    </i>
    <i>
      <x v="15"/>
    </i>
    <i r="1">
      <x/>
    </i>
    <i>
      <x v="16"/>
    </i>
    <i r="1">
      <x/>
    </i>
    <i t="grand">
      <x/>
    </i>
  </rowItems>
  <colFields count="1">
    <field x="-2"/>
  </colFields>
  <colItems count="2">
    <i>
      <x/>
    </i>
    <i i="1">
      <x v="1"/>
    </i>
  </colItems>
  <dataFields count="2">
    <dataField name="Sum of Age" fld="11" baseField="0" baseItem="0"/>
    <dataField name="Sum of Weight"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0692B31-3285-4463-A106-3A678107124C}" name="PivotTable3"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C10" firstHeaderRow="0" firstDataRow="1" firstDataCol="1"/>
  <pivotFields count="15">
    <pivotField showAll="0">
      <items count="9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t="default"/>
      </items>
    </pivotField>
    <pivotField axis="axisRow" dataField="1" showAll="0">
      <items count="3">
        <item x="1"/>
        <item x="0"/>
        <item t="default"/>
      </items>
    </pivotField>
    <pivotField axis="axisRow" showAll="0">
      <items count="3">
        <item x="0"/>
        <item x="1"/>
        <item t="default"/>
      </items>
    </pivotField>
    <pivotField showAll="0"/>
    <pivotField showAll="0"/>
    <pivotField dataField="1" showAll="0">
      <items count="50">
        <item x="34"/>
        <item x="41"/>
        <item x="9"/>
        <item x="40"/>
        <item x="16"/>
        <item x="14"/>
        <item x="12"/>
        <item x="6"/>
        <item x="36"/>
        <item x="3"/>
        <item x="33"/>
        <item x="15"/>
        <item x="38"/>
        <item x="0"/>
        <item x="5"/>
        <item x="11"/>
        <item x="1"/>
        <item x="4"/>
        <item x="10"/>
        <item x="35"/>
        <item x="39"/>
        <item x="13"/>
        <item x="7"/>
        <item x="2"/>
        <item x="26"/>
        <item x="37"/>
        <item x="23"/>
        <item x="46"/>
        <item x="24"/>
        <item x="8"/>
        <item x="27"/>
        <item x="30"/>
        <item x="19"/>
        <item x="43"/>
        <item x="17"/>
        <item x="20"/>
        <item x="42"/>
        <item x="44"/>
        <item x="31"/>
        <item x="29"/>
        <item x="25"/>
        <item x="48"/>
        <item x="28"/>
        <item x="32"/>
        <item x="21"/>
        <item x="47"/>
        <item x="22"/>
        <item x="18"/>
        <item x="45"/>
        <item t="default"/>
      </items>
    </pivotField>
    <pivotField showAll="0">
      <items count="18">
        <item x="12"/>
        <item x="2"/>
        <item x="7"/>
        <item x="13"/>
        <item x="14"/>
        <item x="6"/>
        <item x="3"/>
        <item x="4"/>
        <item x="0"/>
        <item x="5"/>
        <item x="1"/>
        <item x="9"/>
        <item x="11"/>
        <item x="10"/>
        <item x="8"/>
        <item x="16"/>
        <item x="15"/>
        <item t="default"/>
      </items>
    </pivotField>
    <pivotField numFmtId="14" showAll="0"/>
    <pivotField showAll="0"/>
    <pivotField showAll="0"/>
    <pivotField showAll="0"/>
    <pivotField showAll="0">
      <items count="21">
        <item x="16"/>
        <item x="18"/>
        <item x="17"/>
        <item x="7"/>
        <item x="2"/>
        <item x="8"/>
        <item x="3"/>
        <item x="4"/>
        <item x="5"/>
        <item x="1"/>
        <item x="6"/>
        <item x="15"/>
        <item x="0"/>
        <item x="10"/>
        <item x="9"/>
        <item x="11"/>
        <item x="14"/>
        <item x="13"/>
        <item x="12"/>
        <item x="19"/>
        <item t="default"/>
      </items>
    </pivotField>
    <pivotField numFmtId="2" showAll="0"/>
    <pivotField numFmtId="2" showAll="0"/>
    <pivotField numFmtId="1" showAll="0"/>
  </pivotFields>
  <rowFields count="2">
    <field x="2"/>
    <field x="1"/>
  </rowFields>
  <rowItems count="7">
    <i>
      <x/>
    </i>
    <i r="1">
      <x/>
    </i>
    <i r="1">
      <x v="1"/>
    </i>
    <i>
      <x v="1"/>
    </i>
    <i r="1">
      <x/>
    </i>
    <i r="1">
      <x v="1"/>
    </i>
    <i t="grand">
      <x/>
    </i>
  </rowItems>
  <colFields count="1">
    <field x="-2"/>
  </colFields>
  <colItems count="2">
    <i>
      <x/>
    </i>
    <i i="1">
      <x v="1"/>
    </i>
  </colItems>
  <dataFields count="2">
    <dataField name="Sum of Weight" fld="5" baseField="0" baseItem="0"/>
    <dataField name="Count of Team" fld="1" subtotal="count" baseField="0" baseItem="0"/>
  </dataFields>
  <chartFormats count="2">
    <chartFormat chart="0" format="6" series="1">
      <pivotArea type="data" outline="0" fieldPosition="0">
        <references count="1">
          <reference field="4294967294" count="1" selected="0">
            <x v="0"/>
          </reference>
        </references>
      </pivotArea>
    </chartFormat>
    <chartFormat chart="0" format="122"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57E618F-F393-480C-8644-E02579634909}" name="PivotTable4"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C6" firstHeaderRow="0" firstDataRow="1" firstDataCol="1"/>
  <pivotFields count="15">
    <pivotField showAll="0"/>
    <pivotField axis="axisRow" dataField="1" showAll="0">
      <items count="3">
        <item x="1"/>
        <item x="0"/>
        <item t="default"/>
      </items>
    </pivotField>
    <pivotField showAll="0">
      <items count="3">
        <item x="0"/>
        <item x="1"/>
        <item t="default"/>
      </items>
    </pivotField>
    <pivotField showAll="0"/>
    <pivotField showAll="0"/>
    <pivotField dataField="1" showAll="0"/>
    <pivotField showAll="0"/>
    <pivotField numFmtId="14" showAll="0"/>
    <pivotField showAll="0">
      <items count="85">
        <item x="72"/>
        <item x="58"/>
        <item x="16"/>
        <item x="12"/>
        <item x="68"/>
        <item x="71"/>
        <item x="80"/>
        <item x="40"/>
        <item x="75"/>
        <item x="82"/>
        <item x="32"/>
        <item x="56"/>
        <item x="18"/>
        <item x="26"/>
        <item x="34"/>
        <item x="70"/>
        <item x="30"/>
        <item x="47"/>
        <item x="57"/>
        <item x="46"/>
        <item x="41"/>
        <item x="19"/>
        <item x="83"/>
        <item x="49"/>
        <item x="52"/>
        <item x="4"/>
        <item x="8"/>
        <item x="81"/>
        <item x="20"/>
        <item x="2"/>
        <item x="37"/>
        <item x="21"/>
        <item x="28"/>
        <item x="63"/>
        <item x="48"/>
        <item x="79"/>
        <item x="25"/>
        <item x="35"/>
        <item x="50"/>
        <item x="15"/>
        <item x="66"/>
        <item x="62"/>
        <item x="61"/>
        <item x="54"/>
        <item x="55"/>
        <item x="38"/>
        <item x="64"/>
        <item x="36"/>
        <item x="65"/>
        <item x="27"/>
        <item x="7"/>
        <item x="31"/>
        <item x="45"/>
        <item x="3"/>
        <item x="44"/>
        <item x="73"/>
        <item x="69"/>
        <item x="24"/>
        <item x="59"/>
        <item x="60"/>
        <item x="0"/>
        <item x="11"/>
        <item x="10"/>
        <item x="67"/>
        <item x="39"/>
        <item x="17"/>
        <item x="6"/>
        <item x="14"/>
        <item x="13"/>
        <item x="1"/>
        <item x="51"/>
        <item x="9"/>
        <item x="23"/>
        <item x="43"/>
        <item x="5"/>
        <item x="22"/>
        <item x="29"/>
        <item x="77"/>
        <item x="33"/>
        <item x="53"/>
        <item x="42"/>
        <item x="78"/>
        <item x="74"/>
        <item x="76"/>
        <item t="default"/>
      </items>
    </pivotField>
    <pivotField showAll="0"/>
    <pivotField showAll="0"/>
    <pivotField showAll="0">
      <items count="21">
        <item x="16"/>
        <item x="18"/>
        <item x="17"/>
        <item x="7"/>
        <item x="2"/>
        <item x="8"/>
        <item x="3"/>
        <item x="4"/>
        <item x="5"/>
        <item x="1"/>
        <item x="6"/>
        <item x="15"/>
        <item x="0"/>
        <item x="10"/>
        <item x="9"/>
        <item x="11"/>
        <item x="14"/>
        <item x="13"/>
        <item x="12"/>
        <item x="19"/>
        <item t="default"/>
      </items>
    </pivotField>
    <pivotField numFmtId="2" showAll="0"/>
    <pivotField numFmtId="2" showAll="0"/>
    <pivotField numFmtId="1" showAll="0"/>
  </pivotFields>
  <rowFields count="1">
    <field x="1"/>
  </rowFields>
  <rowItems count="3">
    <i>
      <x/>
    </i>
    <i>
      <x v="1"/>
    </i>
    <i t="grand">
      <x/>
    </i>
  </rowItems>
  <colFields count="1">
    <field x="-2"/>
  </colFields>
  <colItems count="2">
    <i>
      <x/>
    </i>
    <i i="1">
      <x v="1"/>
    </i>
  </colItems>
  <dataFields count="2">
    <dataField name="Sum of Weight" fld="5" baseField="0" baseItem="0"/>
    <dataField name="Count of Team" fld="1" subtotal="count" baseField="0" baseItem="0"/>
  </dataFields>
  <chartFormats count="2">
    <chartFormat chart="0" format="0"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eam" xr10:uid="{7BBAE4EB-8B1D-4C92-9936-72B270C20FD0}" sourceName="Team">
  <pivotTables>
    <pivotTable tabId="3" name="PivotTable2"/>
  </pivotTables>
  <data>
    <tabular pivotCacheId="10211816">
      <items count="2">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BFF0E8C2-156F-4550-B3F5-A2714AFE069D}" sourceName="Country">
  <pivotTables>
    <pivotTable tabId="3" name="PivotTable2"/>
  </pivotTables>
  <data>
    <tabular pivotCacheId="10211816">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ometown" xr10:uid="{B2522BB1-EC50-4B3A-8C19-05AC4D2E0ECE}" sourceName="Hometown">
  <pivotTables>
    <pivotTable tabId="3" name="PivotTable2"/>
  </pivotTables>
  <data>
    <tabular pivotCacheId="10211816">
      <items count="84">
        <i x="72" s="1"/>
        <i x="58" s="1"/>
        <i x="16" s="1"/>
        <i x="12" s="1"/>
        <i x="68" s="1"/>
        <i x="71" s="1"/>
        <i x="80" s="1"/>
        <i x="40" s="1"/>
        <i x="75" s="1"/>
        <i x="82" s="1"/>
        <i x="32" s="1"/>
        <i x="56" s="1"/>
        <i x="18" s="1"/>
        <i x="26" s="1"/>
        <i x="34" s="1"/>
        <i x="70" s="1"/>
        <i x="30" s="1"/>
        <i x="47" s="1"/>
        <i x="57" s="1"/>
        <i x="46" s="1"/>
        <i x="41" s="1"/>
        <i x="19" s="1"/>
        <i x="83" s="1"/>
        <i x="49" s="1"/>
        <i x="52" s="1"/>
        <i x="4" s="1"/>
        <i x="8" s="1"/>
        <i x="81" s="1"/>
        <i x="20" s="1"/>
        <i x="2" s="1"/>
        <i x="37" s="1"/>
        <i x="21" s="1"/>
        <i x="28" s="1"/>
        <i x="63" s="1"/>
        <i x="48" s="1"/>
        <i x="79" s="1"/>
        <i x="25" s="1"/>
        <i x="35" s="1"/>
        <i x="50" s="1"/>
        <i x="15" s="1"/>
        <i x="66" s="1"/>
        <i x="62" s="1"/>
        <i x="61" s="1"/>
        <i x="54" s="1"/>
        <i x="55" s="1"/>
        <i x="38" s="1"/>
        <i x="64" s="1"/>
        <i x="36" s="1"/>
        <i x="65" s="1"/>
        <i x="27" s="1"/>
        <i x="7" s="1"/>
        <i x="31" s="1"/>
        <i x="45" s="1"/>
        <i x="3" s="1"/>
        <i x="44" s="1"/>
        <i x="73" s="1"/>
        <i x="69" s="1"/>
        <i x="24" s="1"/>
        <i x="59" s="1"/>
        <i x="60" s="1"/>
        <i x="0" s="1"/>
        <i x="11" s="1"/>
        <i x="10" s="1"/>
        <i x="67" s="1"/>
        <i x="39" s="1"/>
        <i x="17" s="1"/>
        <i x="6" s="1"/>
        <i x="14" s="1"/>
        <i x="13" s="1"/>
        <i x="1" s="1"/>
        <i x="51" s="1"/>
        <i x="9" s="1"/>
        <i x="23" s="1"/>
        <i x="43" s="1"/>
        <i x="5" s="1"/>
        <i x="22" s="1"/>
        <i x="29" s="1"/>
        <i x="77" s="1"/>
        <i x="33" s="1"/>
        <i x="53" s="1"/>
        <i x="42" s="1"/>
        <i x="78" s="1"/>
        <i x="74" s="1"/>
        <i x="76"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eight" xr10:uid="{A211B162-A89A-4D38-8758-4FDAE66475E3}" sourceName="Height">
  <pivotTables>
    <pivotTable tabId="4" name="PivotTable3"/>
  </pivotTables>
  <data>
    <tabular pivotCacheId="10211816">
      <items count="17">
        <i x="12" s="1"/>
        <i x="2" s="1"/>
        <i x="7" s="1"/>
        <i x="13" s="1"/>
        <i x="14" s="1"/>
        <i x="6" s="1"/>
        <i x="3" s="1"/>
        <i x="4" s="1"/>
        <i x="0" s="1"/>
        <i x="5" s="1"/>
        <i x="1" s="1"/>
        <i x="9" s="1"/>
        <i x="11" s="1"/>
        <i x="10" s="1"/>
        <i x="8" s="1"/>
        <i x="16" s="1"/>
        <i x="15"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1" xr10:uid="{E66D8933-DE16-487E-A48A-236F09BD467A}" sourceName="Country">
  <pivotTables>
    <pivotTable tabId="5" name="PivotTable4"/>
  </pivotTables>
  <data>
    <tabular pivotCacheId="10211816">
      <items count="2">
        <i x="0" s="1"/>
        <i x="1"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ometown1" xr10:uid="{79FB4619-1475-4D2E-84D2-A22F8F7C94C3}" sourceName="Hometown">
  <pivotTables>
    <pivotTable tabId="5" name="PivotTable4"/>
  </pivotTables>
  <data>
    <tabular pivotCacheId="10211816">
      <items count="84">
        <i x="72" s="1"/>
        <i x="58" s="1"/>
        <i x="16" s="1"/>
        <i x="12" s="1"/>
        <i x="68" s="1"/>
        <i x="71" s="1"/>
        <i x="80" s="1"/>
        <i x="40" s="1"/>
        <i x="75" s="1"/>
        <i x="82" s="1"/>
        <i x="32" s="1"/>
        <i x="56" s="1"/>
        <i x="18" s="1"/>
        <i x="26" s="1"/>
        <i x="34" s="1"/>
        <i x="70" s="1"/>
        <i x="30" s="1"/>
        <i x="47" s="1"/>
        <i x="57" s="1"/>
        <i x="46" s="1"/>
        <i x="41" s="1"/>
        <i x="19" s="1"/>
        <i x="83" s="1"/>
        <i x="49" s="1"/>
        <i x="52" s="1"/>
        <i x="4" s="1"/>
        <i x="8" s="1"/>
        <i x="81" s="1"/>
        <i x="20" s="1"/>
        <i x="2" s="1"/>
        <i x="37" s="1"/>
        <i x="21" s="1"/>
        <i x="28" s="1"/>
        <i x="63" s="1"/>
        <i x="48" s="1"/>
        <i x="79" s="1"/>
        <i x="25" s="1"/>
        <i x="35" s="1"/>
        <i x="50" s="1"/>
        <i x="15" s="1"/>
        <i x="66" s="1"/>
        <i x="62" s="1"/>
        <i x="61" s="1"/>
        <i x="54" s="1"/>
        <i x="55" s="1"/>
        <i x="38" s="1"/>
        <i x="64" s="1"/>
        <i x="36" s="1"/>
        <i x="65" s="1"/>
        <i x="27" s="1"/>
        <i x="7" s="1"/>
        <i x="31" s="1"/>
        <i x="45" s="1"/>
        <i x="3" s="1"/>
        <i x="44" s="1"/>
        <i x="73" s="1"/>
        <i x="69" s="1"/>
        <i x="24" s="1"/>
        <i x="59" s="1"/>
        <i x="60" s="1"/>
        <i x="0" s="1"/>
        <i x="11" s="1"/>
        <i x="10" s="1"/>
        <i x="67" s="1"/>
        <i x="39" s="1"/>
        <i x="17" s="1"/>
        <i x="6" s="1"/>
        <i x="14" s="1"/>
        <i x="13" s="1"/>
        <i x="1" s="1"/>
        <i x="51" s="1"/>
        <i x="9" s="1"/>
        <i x="23" s="1"/>
        <i x="43" s="1"/>
        <i x="5" s="1"/>
        <i x="22" s="1"/>
        <i x="29" s="1"/>
        <i x="77" s="1"/>
        <i x="33" s="1"/>
        <i x="53" s="1"/>
        <i x="42" s="1"/>
        <i x="78" s="1"/>
        <i x="74" s="1"/>
        <i x="76"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 xr10:uid="{29516DC1-995F-47EB-AEEE-57C863B6AD5E}" sourceName="Age">
  <pivotTables>
    <pivotTable tabId="5" name="PivotTable4"/>
  </pivotTables>
  <data>
    <tabular pivotCacheId="10211816">
      <items count="20">
        <i x="16" s="1"/>
        <i x="18" s="1"/>
        <i x="17" s="1"/>
        <i x="7" s="1"/>
        <i x="2" s="1"/>
        <i x="8" s="1"/>
        <i x="3" s="1"/>
        <i x="4" s="1"/>
        <i x="5" s="1"/>
        <i x="1" s="1"/>
        <i x="6" s="1"/>
        <i x="15" s="1"/>
        <i x="0" s="1"/>
        <i x="10" s="1"/>
        <i x="9" s="1"/>
        <i x="11" s="1"/>
        <i x="14" s="1"/>
        <i x="13" s="1"/>
        <i x="12" s="1"/>
        <i x="19"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eam" xr10:uid="{F77AAE4D-3025-4BAF-AF36-7D3C37D662B4}" cache="Slicer_Team" caption="Team" rowHeight="234950"/>
  <slicer name="Country" xr10:uid="{AD5C88FF-D829-4B62-BF7B-2E2B1B0974D2}" cache="Slicer_Country" caption="Country" rowHeight="234950"/>
  <slicer name="Hometown" xr10:uid="{45D8C9D8-BD82-433D-ACFB-5B6D6F151C17}" cache="Slicer_Hometown" caption="Hometown"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Height" xr10:uid="{4FD36FD0-F57E-44AA-B2E5-6B82C755B6BF}" cache="Slicer_Height" caption="Height"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1" xr10:uid="{E32894A1-F2B6-425C-AD3E-D0C84C7DD76C}" cache="Slicer_Country1" caption="Country" rowHeight="234950"/>
  <slicer name="Hometown 1" xr10:uid="{7295E95F-D91D-4572-B28C-D37FBE69347C}" cache="Slicer_Hometown1" caption="Hometown" rowHeight="234950"/>
  <slicer name="Age" xr10:uid="{35C2F0B6-361F-4BDF-9E9B-2FCDF9A2AE88}" cache="Slicer_Age" caption="Age"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E5C4EE0-0CE8-4B62-B80D-D608A40764E1}" name="Table3" displayName="Table3" ref="A1:O97" totalsRowShown="0">
  <sortState xmlns:xlrd2="http://schemas.microsoft.com/office/spreadsheetml/2017/richdata2" ref="A2:N97">
    <sortCondition ref="A4"/>
  </sortState>
  <tableColumns count="15">
    <tableColumn id="1" xr3:uid="{B58FF77D-4A92-4D96-B0C9-93B551EAE502}" name="ID"/>
    <tableColumn id="2" xr3:uid="{6FA59431-3C5B-40E7-99F1-B49F8CC9AA83}" name="Team"/>
    <tableColumn id="3" xr3:uid="{7674C4AE-D4E3-4E2D-872B-056C852D2FDB}" name="Country"/>
    <tableColumn id="4" xr3:uid="{94312492-A461-49E6-8AC4-A6BA40359380}" name="NameF"/>
    <tableColumn id="5" xr3:uid="{6B070A82-007E-4657-8461-D83C1BD77DB3}" name="NameL"/>
    <tableColumn id="7" xr3:uid="{DF35A447-5C51-478D-A367-749CA6BD0311}" name="Weight"/>
    <tableColumn id="6" xr3:uid="{4FEDDE00-6BF8-46CF-B4B6-83415DBA11D1}" name="Height" dataDxfId="8"/>
    <tableColumn id="8" xr3:uid="{EE6D490C-0652-4D63-9C7B-DD73D47FB973}" name="DOB" dataDxfId="7"/>
    <tableColumn id="9" xr3:uid="{36FBB8D4-184E-47DD-845A-4A53D6C825B9}" name="Hometown" dataDxfId="6"/>
    <tableColumn id="10" xr3:uid="{BCB00370-80BC-4298-BD96-D7FB0CA94134}" name="Prov" dataDxfId="5"/>
    <tableColumn id="11" xr3:uid="{45812981-EE2C-449E-941B-88A7AF86FD14}" name="Pos" dataDxfId="4"/>
    <tableColumn id="17" xr3:uid="{4CE0FB68-45CC-47B6-B964-D08BA960D984}" name="Age" dataDxfId="3">
      <calculatedColumnFormula>DATEDIF(Table3[[#This Row],[DOB]],TODAY(),"y")</calculatedColumnFormula>
    </tableColumn>
    <tableColumn id="15" xr3:uid="{1A58FFC6-CA87-4A68-AD58-725C639841BC}" name="HeightFt" dataDxfId="2">
      <calculatedColumnFormula>SUM(LEFT(Table3[[#This Row],[Height]],1), RIGHT(Table3[[#This Row],[Height]], LEN(Table3[[#This Row],[Height]])-2)/12)</calculatedColumnFormula>
    </tableColumn>
    <tableColumn id="13" xr3:uid="{D60947A7-42AC-4EA3-983F-0CA32D3F2CFC}" name="HtIn" dataDxfId="1">
      <calculatedColumnFormula>Table3[[#This Row],[HeightFt]]*12</calculatedColumnFormula>
    </tableColumn>
    <tableColumn id="12" xr3:uid="{3BB7F2DC-871B-4ACE-90ED-316A65138907}" name="BMI" dataDxfId="0">
      <calculatedColumnFormula>ROUND(Table3[[#This Row],[Weight]]/(Table3[[#This Row],[HtIn]]*Table3[[#This Row],[HtIn]])*703,0)</calculatedColumnFormula>
    </tableColumn>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75BAE1-08C7-411F-8853-349F8C9DAA5F}">
  <dimension ref="A1:O97"/>
  <sheetViews>
    <sheetView workbookViewId="0">
      <selection activeCell="O1" sqref="O1"/>
    </sheetView>
  </sheetViews>
  <sheetFormatPr defaultRowHeight="14.4" x14ac:dyDescent="0.3"/>
  <cols>
    <col min="8" max="8" width="12.44140625" customWidth="1"/>
  </cols>
  <sheetData>
    <row r="1" spans="1:15" x14ac:dyDescent="0.3">
      <c r="A1" t="s">
        <v>0</v>
      </c>
      <c r="B1" t="s">
        <v>1</v>
      </c>
      <c r="C1" t="s">
        <v>2</v>
      </c>
      <c r="D1" t="s">
        <v>3</v>
      </c>
      <c r="E1" t="s">
        <v>4</v>
      </c>
      <c r="F1" t="s">
        <v>5</v>
      </c>
      <c r="G1" s="1" t="s">
        <v>6</v>
      </c>
      <c r="H1" t="s">
        <v>7</v>
      </c>
      <c r="I1" t="s">
        <v>8</v>
      </c>
      <c r="J1" t="s">
        <v>9</v>
      </c>
      <c r="K1" t="s">
        <v>10</v>
      </c>
      <c r="L1" s="1" t="s">
        <v>11</v>
      </c>
      <c r="M1" s="1" t="s">
        <v>12</v>
      </c>
      <c r="N1" s="2" t="s">
        <v>13</v>
      </c>
      <c r="O1" s="2" t="s">
        <v>14</v>
      </c>
    </row>
    <row r="2" spans="1:15" x14ac:dyDescent="0.3">
      <c r="A2">
        <v>1</v>
      </c>
      <c r="B2" t="s">
        <v>15</v>
      </c>
      <c r="C2" t="s">
        <v>16</v>
      </c>
      <c r="D2" t="s">
        <v>17</v>
      </c>
      <c r="E2" t="s">
        <v>18</v>
      </c>
      <c r="F2">
        <v>148</v>
      </c>
      <c r="G2" s="1" t="s">
        <v>19</v>
      </c>
      <c r="H2" s="3">
        <v>31820</v>
      </c>
      <c r="I2" t="s">
        <v>20</v>
      </c>
      <c r="J2" t="s">
        <v>21</v>
      </c>
      <c r="K2" t="s">
        <v>22</v>
      </c>
      <c r="L2" s="4">
        <f ca="1">DATEDIF(Table3[[#This Row],[DOB]],TODAY(),"y")</f>
        <v>36</v>
      </c>
      <c r="M2" s="5">
        <f>SUM(LEFT(Table3[[#This Row],[Height]],1), RIGHT(Table3[[#This Row],[Height]], LEN(Table3[[#This Row],[Height]])-2)/12)</f>
        <v>5.583333333333333</v>
      </c>
      <c r="N2" s="5">
        <f>Table3[[#This Row],[HeightFt]]*12</f>
        <v>67</v>
      </c>
      <c r="O2" s="6">
        <f>ROUND(Table3[[#This Row],[Weight]]/(Table3[[#This Row],[HtIn]]*Table3[[#This Row],[HtIn]])*703,0)</f>
        <v>23</v>
      </c>
    </row>
    <row r="3" spans="1:15" x14ac:dyDescent="0.3">
      <c r="A3">
        <v>2</v>
      </c>
      <c r="B3" t="s">
        <v>15</v>
      </c>
      <c r="C3" t="s">
        <v>16</v>
      </c>
      <c r="D3" t="s">
        <v>23</v>
      </c>
      <c r="E3" t="s">
        <v>24</v>
      </c>
      <c r="F3">
        <v>148</v>
      </c>
      <c r="G3" s="1" t="s">
        <v>25</v>
      </c>
      <c r="H3" s="3">
        <v>32775</v>
      </c>
      <c r="I3" t="s">
        <v>26</v>
      </c>
      <c r="J3" t="s">
        <v>21</v>
      </c>
      <c r="K3" t="s">
        <v>22</v>
      </c>
      <c r="L3" s="4">
        <f ca="1">DATEDIF(Table3[[#This Row],[DOB]],TODAY(),"y")</f>
        <v>33</v>
      </c>
      <c r="M3" s="5">
        <f>SUM(LEFT(Table3[[#This Row],[Height]],1), RIGHT(Table3[[#This Row],[Height]], LEN(Table3[[#This Row],[Height]])-2)/12)</f>
        <v>5.75</v>
      </c>
      <c r="N3" s="5">
        <f>Table3[[#This Row],[HeightFt]]*12</f>
        <v>69</v>
      </c>
      <c r="O3" s="6">
        <f>ROUND(Table3[[#This Row],[Weight]]/(Table3[[#This Row],[HtIn]]*Table3[[#This Row],[HtIn]])*703,0)</f>
        <v>22</v>
      </c>
    </row>
    <row r="4" spans="1:15" x14ac:dyDescent="0.3">
      <c r="A4">
        <v>3</v>
      </c>
      <c r="B4" t="s">
        <v>15</v>
      </c>
      <c r="C4" t="s">
        <v>16</v>
      </c>
      <c r="D4" t="s">
        <v>27</v>
      </c>
      <c r="E4" t="s">
        <v>28</v>
      </c>
      <c r="F4">
        <v>156</v>
      </c>
      <c r="G4" s="1" t="s">
        <v>29</v>
      </c>
      <c r="H4" s="3">
        <v>34459</v>
      </c>
      <c r="I4" t="s">
        <v>30</v>
      </c>
      <c r="J4" t="s">
        <v>21</v>
      </c>
      <c r="K4" t="s">
        <v>22</v>
      </c>
      <c r="L4" s="4">
        <f ca="1">DATEDIF(Table3[[#This Row],[DOB]],TODAY(),"y")</f>
        <v>28</v>
      </c>
      <c r="M4" s="5">
        <f>SUM(LEFT(Table3[[#This Row],[Height]],1), RIGHT(Table3[[#This Row],[Height]], LEN(Table3[[#This Row],[Height]])-2)/12)</f>
        <v>5.833333333333333</v>
      </c>
      <c r="N4" s="5">
        <f>Table3[[#This Row],[HeightFt]]*12</f>
        <v>70</v>
      </c>
      <c r="O4" s="6">
        <f>ROUND(Table3[[#This Row],[Weight]]/(Table3[[#This Row],[HtIn]]*Table3[[#This Row],[HtIn]])*703,0)</f>
        <v>22</v>
      </c>
    </row>
    <row r="5" spans="1:15" x14ac:dyDescent="0.3">
      <c r="A5">
        <v>4</v>
      </c>
      <c r="B5" t="s">
        <v>15</v>
      </c>
      <c r="C5" t="s">
        <v>16</v>
      </c>
      <c r="D5" t="s">
        <v>31</v>
      </c>
      <c r="E5" t="s">
        <v>32</v>
      </c>
      <c r="F5">
        <v>172</v>
      </c>
      <c r="G5" s="1" t="s">
        <v>29</v>
      </c>
      <c r="H5" s="3">
        <v>32674</v>
      </c>
      <c r="I5" t="s">
        <v>33</v>
      </c>
      <c r="J5" t="s">
        <v>21</v>
      </c>
      <c r="K5" t="s">
        <v>22</v>
      </c>
      <c r="L5" s="4">
        <f ca="1">DATEDIF(Table3[[#This Row],[DOB]],TODAY(),"y")</f>
        <v>33</v>
      </c>
      <c r="M5" s="5">
        <f>SUM(LEFT(Table3[[#This Row],[Height]],1), RIGHT(Table3[[#This Row],[Height]], LEN(Table3[[#This Row],[Height]])-2)/12)</f>
        <v>5.833333333333333</v>
      </c>
      <c r="N5" s="5">
        <f>Table3[[#This Row],[HeightFt]]*12</f>
        <v>70</v>
      </c>
      <c r="O5" s="6">
        <f>ROUND(Table3[[#This Row],[Weight]]/(Table3[[#This Row],[HtIn]]*Table3[[#This Row],[HtIn]])*703,0)</f>
        <v>25</v>
      </c>
    </row>
    <row r="6" spans="1:15" x14ac:dyDescent="0.3">
      <c r="A6">
        <v>5</v>
      </c>
      <c r="B6" t="s">
        <v>15</v>
      </c>
      <c r="C6" t="s">
        <v>16</v>
      </c>
      <c r="D6" t="s">
        <v>34</v>
      </c>
      <c r="E6" t="s">
        <v>35</v>
      </c>
      <c r="F6">
        <v>144</v>
      </c>
      <c r="G6" s="1" t="s">
        <v>36</v>
      </c>
      <c r="H6" s="3">
        <v>33670</v>
      </c>
      <c r="I6" t="s">
        <v>37</v>
      </c>
      <c r="J6" t="s">
        <v>38</v>
      </c>
      <c r="K6" t="s">
        <v>22</v>
      </c>
      <c r="L6" s="4">
        <f ca="1">DATEDIF(Table3[[#This Row],[DOB]],TODAY(),"y")</f>
        <v>30</v>
      </c>
      <c r="M6" s="5">
        <f>SUM(LEFT(Table3[[#This Row],[Height]],1), RIGHT(Table3[[#This Row],[Height]], LEN(Table3[[#This Row],[Height]])-2)/12)</f>
        <v>5.416666666666667</v>
      </c>
      <c r="N6" s="5">
        <f>Table3[[#This Row],[HeightFt]]*12</f>
        <v>65</v>
      </c>
      <c r="O6" s="6">
        <f>ROUND(Table3[[#This Row],[Weight]]/(Table3[[#This Row],[HtIn]]*Table3[[#This Row],[HtIn]])*703,0)</f>
        <v>24</v>
      </c>
    </row>
    <row r="7" spans="1:15" x14ac:dyDescent="0.3">
      <c r="A7">
        <v>6</v>
      </c>
      <c r="B7" t="s">
        <v>15</v>
      </c>
      <c r="C7" t="s">
        <v>16</v>
      </c>
      <c r="D7" t="s">
        <v>39</v>
      </c>
      <c r="E7" t="s">
        <v>40</v>
      </c>
      <c r="F7">
        <v>159</v>
      </c>
      <c r="G7" s="1" t="s">
        <v>41</v>
      </c>
      <c r="H7" s="3">
        <v>33610</v>
      </c>
      <c r="I7" t="s">
        <v>42</v>
      </c>
      <c r="J7" t="s">
        <v>43</v>
      </c>
      <c r="K7" t="s">
        <v>22</v>
      </c>
      <c r="L7" s="4">
        <f ca="1">DATEDIF(Table3[[#This Row],[DOB]],TODAY(),"y")</f>
        <v>31</v>
      </c>
      <c r="M7" s="5">
        <f>SUM(LEFT(Table3[[#This Row],[Height]],1), RIGHT(Table3[[#This Row],[Height]], LEN(Table3[[#This Row],[Height]])-2)/12)</f>
        <v>5.5</v>
      </c>
      <c r="N7" s="5">
        <f>Table3[[#This Row],[HeightFt]]*12</f>
        <v>66</v>
      </c>
      <c r="O7" s="6">
        <f>ROUND(Table3[[#This Row],[Weight]]/(Table3[[#This Row],[HtIn]]*Table3[[#This Row],[HtIn]])*703,0)</f>
        <v>26</v>
      </c>
    </row>
    <row r="8" spans="1:15" x14ac:dyDescent="0.3">
      <c r="A8">
        <v>7</v>
      </c>
      <c r="B8" t="s">
        <v>15</v>
      </c>
      <c r="C8" t="s">
        <v>16</v>
      </c>
      <c r="D8" t="s">
        <v>44</v>
      </c>
      <c r="E8" t="s">
        <v>45</v>
      </c>
      <c r="F8">
        <v>150</v>
      </c>
      <c r="G8" s="1" t="s">
        <v>46</v>
      </c>
      <c r="H8" s="3">
        <v>33121</v>
      </c>
      <c r="I8" t="s">
        <v>47</v>
      </c>
      <c r="J8" t="s">
        <v>48</v>
      </c>
      <c r="K8" t="s">
        <v>22</v>
      </c>
      <c r="L8" s="4">
        <f ca="1">DATEDIF(Table3[[#This Row],[DOB]],TODAY(),"y")</f>
        <v>32</v>
      </c>
      <c r="M8" s="5">
        <f>SUM(LEFT(Table3[[#This Row],[Height]],1), RIGHT(Table3[[#This Row],[Height]], LEN(Table3[[#This Row],[Height]])-2)/12)</f>
        <v>5.666666666666667</v>
      </c>
      <c r="N8" s="5">
        <f>Table3[[#This Row],[HeightFt]]*12</f>
        <v>68</v>
      </c>
      <c r="O8" s="6">
        <f>ROUND(Table3[[#This Row],[Weight]]/(Table3[[#This Row],[HtIn]]*Table3[[#This Row],[HtIn]])*703,0)</f>
        <v>23</v>
      </c>
    </row>
    <row r="9" spans="1:15" x14ac:dyDescent="0.3">
      <c r="A9">
        <v>8</v>
      </c>
      <c r="B9" t="s">
        <v>15</v>
      </c>
      <c r="C9" t="s">
        <v>16</v>
      </c>
      <c r="D9" t="s">
        <v>49</v>
      </c>
      <c r="E9" t="s">
        <v>50</v>
      </c>
      <c r="F9">
        <v>156</v>
      </c>
      <c r="G9" s="1" t="s">
        <v>25</v>
      </c>
      <c r="H9" s="3">
        <v>33362</v>
      </c>
      <c r="I9" t="s">
        <v>51</v>
      </c>
      <c r="J9" t="s">
        <v>21</v>
      </c>
      <c r="K9" t="s">
        <v>22</v>
      </c>
      <c r="L9" s="4">
        <f ca="1">DATEDIF(Table3[[#This Row],[DOB]],TODAY(),"y")</f>
        <v>31</v>
      </c>
      <c r="M9" s="5">
        <f>SUM(LEFT(Table3[[#This Row],[Height]],1), RIGHT(Table3[[#This Row],[Height]], LEN(Table3[[#This Row],[Height]])-2)/12)</f>
        <v>5.75</v>
      </c>
      <c r="N9" s="5">
        <f>Table3[[#This Row],[HeightFt]]*12</f>
        <v>69</v>
      </c>
      <c r="O9" s="6">
        <f>ROUND(Table3[[#This Row],[Weight]]/(Table3[[#This Row],[HtIn]]*Table3[[#This Row],[HtIn]])*703,0)</f>
        <v>23</v>
      </c>
    </row>
    <row r="10" spans="1:15" x14ac:dyDescent="0.3">
      <c r="A10">
        <v>9</v>
      </c>
      <c r="B10" t="s">
        <v>15</v>
      </c>
      <c r="C10" t="s">
        <v>16</v>
      </c>
      <c r="D10" t="s">
        <v>52</v>
      </c>
      <c r="E10" t="s">
        <v>53</v>
      </c>
      <c r="F10">
        <v>140</v>
      </c>
      <c r="G10" s="1" t="s">
        <v>46</v>
      </c>
      <c r="H10" s="3">
        <v>34703</v>
      </c>
      <c r="I10" t="s">
        <v>54</v>
      </c>
      <c r="J10" t="s">
        <v>21</v>
      </c>
      <c r="K10" t="s">
        <v>22</v>
      </c>
      <c r="L10" s="4">
        <f ca="1">DATEDIF(Table3[[#This Row],[DOB]],TODAY(),"y")</f>
        <v>28</v>
      </c>
      <c r="M10" s="5">
        <f>SUM(LEFT(Table3[[#This Row],[Height]],1), RIGHT(Table3[[#This Row],[Height]], LEN(Table3[[#This Row],[Height]])-2)/12)</f>
        <v>5.666666666666667</v>
      </c>
      <c r="N10" s="5">
        <f>Table3[[#This Row],[HeightFt]]*12</f>
        <v>68</v>
      </c>
      <c r="O10" s="6">
        <f>ROUND(Table3[[#This Row],[Weight]]/(Table3[[#This Row],[HtIn]]*Table3[[#This Row],[HtIn]])*703,0)</f>
        <v>21</v>
      </c>
    </row>
    <row r="11" spans="1:15" x14ac:dyDescent="0.3">
      <c r="A11">
        <v>10</v>
      </c>
      <c r="B11" t="s">
        <v>15</v>
      </c>
      <c r="C11" t="s">
        <v>16</v>
      </c>
      <c r="D11" t="s">
        <v>55</v>
      </c>
      <c r="E11" t="s">
        <v>56</v>
      </c>
      <c r="F11">
        <v>170</v>
      </c>
      <c r="G11" s="1" t="s">
        <v>19</v>
      </c>
      <c r="H11" s="3">
        <v>32300</v>
      </c>
      <c r="I11" t="s">
        <v>57</v>
      </c>
      <c r="J11" t="s">
        <v>21</v>
      </c>
      <c r="K11" t="s">
        <v>22</v>
      </c>
      <c r="L11" s="4">
        <f ca="1">DATEDIF(Table3[[#This Row],[DOB]],TODAY(),"y")</f>
        <v>34</v>
      </c>
      <c r="M11" s="5">
        <f>SUM(LEFT(Table3[[#This Row],[Height]],1), RIGHT(Table3[[#This Row],[Height]], LEN(Table3[[#This Row],[Height]])-2)/12)</f>
        <v>5.583333333333333</v>
      </c>
      <c r="N11" s="5">
        <f>Table3[[#This Row],[HeightFt]]*12</f>
        <v>67</v>
      </c>
      <c r="O11" s="6">
        <f>ROUND(Table3[[#This Row],[Weight]]/(Table3[[#This Row],[HtIn]]*Table3[[#This Row],[HtIn]])*703,0)</f>
        <v>27</v>
      </c>
    </row>
    <row r="12" spans="1:15" x14ac:dyDescent="0.3">
      <c r="A12">
        <v>11</v>
      </c>
      <c r="B12" t="s">
        <v>15</v>
      </c>
      <c r="C12" t="s">
        <v>16</v>
      </c>
      <c r="D12" t="s">
        <v>58</v>
      </c>
      <c r="E12" t="s">
        <v>59</v>
      </c>
      <c r="F12">
        <v>180</v>
      </c>
      <c r="G12" s="1" t="s">
        <v>29</v>
      </c>
      <c r="H12" s="3">
        <v>33163</v>
      </c>
      <c r="I12" t="s">
        <v>60</v>
      </c>
      <c r="J12" t="s">
        <v>21</v>
      </c>
      <c r="K12" t="s">
        <v>22</v>
      </c>
      <c r="L12" s="4">
        <f ca="1">DATEDIF(Table3[[#This Row],[DOB]],TODAY(),"y")</f>
        <v>32</v>
      </c>
      <c r="M12" s="5">
        <f>SUM(LEFT(Table3[[#This Row],[Height]],1), RIGHT(Table3[[#This Row],[Height]], LEN(Table3[[#This Row],[Height]])-2)/12)</f>
        <v>5.833333333333333</v>
      </c>
      <c r="N12" s="5">
        <f>Table3[[#This Row],[HeightFt]]*12</f>
        <v>70</v>
      </c>
      <c r="O12" s="6">
        <f>ROUND(Table3[[#This Row],[Weight]]/(Table3[[#This Row],[HtIn]]*Table3[[#This Row],[HtIn]])*703,0)</f>
        <v>26</v>
      </c>
    </row>
    <row r="13" spans="1:15" x14ac:dyDescent="0.3">
      <c r="A13">
        <v>12</v>
      </c>
      <c r="B13" t="s">
        <v>15</v>
      </c>
      <c r="C13" t="s">
        <v>16</v>
      </c>
      <c r="D13" t="s">
        <v>61</v>
      </c>
      <c r="E13" t="s">
        <v>62</v>
      </c>
      <c r="F13">
        <v>130</v>
      </c>
      <c r="G13" s="1" t="s">
        <v>19</v>
      </c>
      <c r="H13" s="3">
        <v>35031</v>
      </c>
      <c r="I13" t="s">
        <v>63</v>
      </c>
      <c r="J13" t="s">
        <v>64</v>
      </c>
      <c r="K13" t="s">
        <v>22</v>
      </c>
      <c r="L13" s="4">
        <f ca="1">DATEDIF(Table3[[#This Row],[DOB]],TODAY(),"y")</f>
        <v>27</v>
      </c>
      <c r="M13" s="5">
        <f>SUM(LEFT(Table3[[#This Row],[Height]],1), RIGHT(Table3[[#This Row],[Height]], LEN(Table3[[#This Row],[Height]])-2)/12)</f>
        <v>5.583333333333333</v>
      </c>
      <c r="N13" s="5">
        <f>Table3[[#This Row],[HeightFt]]*12</f>
        <v>67</v>
      </c>
      <c r="O13" s="6">
        <f>ROUND(Table3[[#This Row],[Weight]]/(Table3[[#This Row],[HtIn]]*Table3[[#This Row],[HtIn]])*703,0)</f>
        <v>20</v>
      </c>
    </row>
    <row r="14" spans="1:15" x14ac:dyDescent="0.3">
      <c r="A14">
        <v>13</v>
      </c>
      <c r="B14" t="s">
        <v>15</v>
      </c>
      <c r="C14" t="s">
        <v>16</v>
      </c>
      <c r="D14" t="s">
        <v>65</v>
      </c>
      <c r="E14" t="s">
        <v>66</v>
      </c>
      <c r="F14">
        <v>160</v>
      </c>
      <c r="G14" s="1" t="s">
        <v>19</v>
      </c>
      <c r="H14" s="3">
        <v>33325</v>
      </c>
      <c r="I14" t="s">
        <v>67</v>
      </c>
      <c r="J14" t="s">
        <v>43</v>
      </c>
      <c r="K14" t="s">
        <v>22</v>
      </c>
      <c r="L14" s="4">
        <f ca="1">DATEDIF(Table3[[#This Row],[DOB]],TODAY(),"y")</f>
        <v>31</v>
      </c>
      <c r="M14" s="5">
        <f>SUM(LEFT(Table3[[#This Row],[Height]],1), RIGHT(Table3[[#This Row],[Height]], LEN(Table3[[#This Row],[Height]])-2)/12)</f>
        <v>5.583333333333333</v>
      </c>
      <c r="N14" s="5">
        <f>Table3[[#This Row],[HeightFt]]*12</f>
        <v>67</v>
      </c>
      <c r="O14" s="6">
        <f>ROUND(Table3[[#This Row],[Weight]]/(Table3[[#This Row],[HtIn]]*Table3[[#This Row],[HtIn]])*703,0)</f>
        <v>25</v>
      </c>
    </row>
    <row r="15" spans="1:15" x14ac:dyDescent="0.3">
      <c r="A15">
        <v>14</v>
      </c>
      <c r="B15" t="s">
        <v>15</v>
      </c>
      <c r="C15" t="s">
        <v>16</v>
      </c>
      <c r="D15" t="s">
        <v>68</v>
      </c>
      <c r="E15" t="s">
        <v>69</v>
      </c>
      <c r="F15">
        <v>155</v>
      </c>
      <c r="G15" s="1" t="s">
        <v>19</v>
      </c>
      <c r="H15" s="3">
        <v>34165</v>
      </c>
      <c r="I15" t="s">
        <v>70</v>
      </c>
      <c r="J15" t="s">
        <v>38</v>
      </c>
      <c r="K15" t="s">
        <v>22</v>
      </c>
      <c r="L15" s="4">
        <f ca="1">DATEDIF(Table3[[#This Row],[DOB]],TODAY(),"y")</f>
        <v>29</v>
      </c>
      <c r="M15" s="5">
        <f>SUM(LEFT(Table3[[#This Row],[Height]],1), RIGHT(Table3[[#This Row],[Height]], LEN(Table3[[#This Row],[Height]])-2)/12)</f>
        <v>5.583333333333333</v>
      </c>
      <c r="N15" s="5">
        <f>Table3[[#This Row],[HeightFt]]*12</f>
        <v>67</v>
      </c>
      <c r="O15" s="6">
        <f>ROUND(Table3[[#This Row],[Weight]]/(Table3[[#This Row],[HtIn]]*Table3[[#This Row],[HtIn]])*703,0)</f>
        <v>24</v>
      </c>
    </row>
    <row r="16" spans="1:15" x14ac:dyDescent="0.3">
      <c r="A16">
        <v>15</v>
      </c>
      <c r="B16" t="s">
        <v>15</v>
      </c>
      <c r="C16" t="s">
        <v>16</v>
      </c>
      <c r="D16" t="s">
        <v>71</v>
      </c>
      <c r="E16" t="s">
        <v>72</v>
      </c>
      <c r="F16">
        <v>139</v>
      </c>
      <c r="G16" s="1" t="s">
        <v>41</v>
      </c>
      <c r="H16" s="3">
        <v>32282</v>
      </c>
      <c r="I16" t="s">
        <v>73</v>
      </c>
      <c r="J16" t="s">
        <v>48</v>
      </c>
      <c r="K16" t="s">
        <v>74</v>
      </c>
      <c r="L16" s="4">
        <f ca="1">DATEDIF(Table3[[#This Row],[DOB]],TODAY(),"y")</f>
        <v>34</v>
      </c>
      <c r="M16" s="5">
        <f>SUM(LEFT(Table3[[#This Row],[Height]],1), RIGHT(Table3[[#This Row],[Height]], LEN(Table3[[#This Row],[Height]])-2)/12)</f>
        <v>5.5</v>
      </c>
      <c r="N16" s="5">
        <f>Table3[[#This Row],[HeightFt]]*12</f>
        <v>66</v>
      </c>
      <c r="O16" s="6">
        <f>ROUND(Table3[[#This Row],[Weight]]/(Table3[[#This Row],[HtIn]]*Table3[[#This Row],[HtIn]])*703,0)</f>
        <v>22</v>
      </c>
    </row>
    <row r="17" spans="1:15" x14ac:dyDescent="0.3">
      <c r="A17">
        <v>16</v>
      </c>
      <c r="B17" t="s">
        <v>15</v>
      </c>
      <c r="C17" t="s">
        <v>16</v>
      </c>
      <c r="D17" t="s">
        <v>75</v>
      </c>
      <c r="E17" t="s">
        <v>76</v>
      </c>
      <c r="F17">
        <v>180</v>
      </c>
      <c r="G17" s="1" t="s">
        <v>41</v>
      </c>
      <c r="H17" s="3">
        <v>33888</v>
      </c>
      <c r="I17" t="s">
        <v>77</v>
      </c>
      <c r="J17" t="s">
        <v>48</v>
      </c>
      <c r="K17" t="s">
        <v>74</v>
      </c>
      <c r="L17" s="4">
        <f ca="1">DATEDIF(Table3[[#This Row],[DOB]],TODAY(),"y")</f>
        <v>30</v>
      </c>
      <c r="M17" s="5">
        <f>SUM(LEFT(Table3[[#This Row],[Height]],1), RIGHT(Table3[[#This Row],[Height]], LEN(Table3[[#This Row],[Height]])-2)/12)</f>
        <v>5.5</v>
      </c>
      <c r="N17" s="5">
        <f>Table3[[#This Row],[HeightFt]]*12</f>
        <v>66</v>
      </c>
      <c r="O17" s="6">
        <f>ROUND(Table3[[#This Row],[Weight]]/(Table3[[#This Row],[HtIn]]*Table3[[#This Row],[HtIn]])*703,0)</f>
        <v>29</v>
      </c>
    </row>
    <row r="18" spans="1:15" x14ac:dyDescent="0.3">
      <c r="A18">
        <v>17</v>
      </c>
      <c r="B18" t="s">
        <v>15</v>
      </c>
      <c r="C18" t="s">
        <v>16</v>
      </c>
      <c r="D18" t="s">
        <v>78</v>
      </c>
      <c r="E18" t="s">
        <v>79</v>
      </c>
      <c r="F18">
        <v>167</v>
      </c>
      <c r="G18" s="1" t="s">
        <v>46</v>
      </c>
      <c r="H18" s="3">
        <v>32975</v>
      </c>
      <c r="I18" t="s">
        <v>80</v>
      </c>
      <c r="J18" t="s">
        <v>43</v>
      </c>
      <c r="K18" t="s">
        <v>74</v>
      </c>
      <c r="L18" s="4">
        <f ca="1">DATEDIF(Table3[[#This Row],[DOB]],TODAY(),"y")</f>
        <v>32</v>
      </c>
      <c r="M18" s="5">
        <f>SUM(LEFT(Table3[[#This Row],[Height]],1), RIGHT(Table3[[#This Row],[Height]], LEN(Table3[[#This Row],[Height]])-2)/12)</f>
        <v>5.666666666666667</v>
      </c>
      <c r="N18" s="5">
        <f>Table3[[#This Row],[HeightFt]]*12</f>
        <v>68</v>
      </c>
      <c r="O18" s="6">
        <f>ROUND(Table3[[#This Row],[Weight]]/(Table3[[#This Row],[HtIn]]*Table3[[#This Row],[HtIn]])*703,0)</f>
        <v>25</v>
      </c>
    </row>
    <row r="19" spans="1:15" x14ac:dyDescent="0.3">
      <c r="A19">
        <v>18</v>
      </c>
      <c r="B19" t="s">
        <v>15</v>
      </c>
      <c r="C19" t="s">
        <v>16</v>
      </c>
      <c r="D19" t="s">
        <v>27</v>
      </c>
      <c r="E19" t="s">
        <v>81</v>
      </c>
      <c r="F19">
        <v>137</v>
      </c>
      <c r="G19" s="1" t="s">
        <v>82</v>
      </c>
      <c r="H19" s="3">
        <v>33268</v>
      </c>
      <c r="I19" t="s">
        <v>54</v>
      </c>
      <c r="J19" t="s">
        <v>21</v>
      </c>
      <c r="K19" t="s">
        <v>74</v>
      </c>
      <c r="L19" s="4">
        <f ca="1">DATEDIF(Table3[[#This Row],[DOB]],TODAY(),"y")</f>
        <v>32</v>
      </c>
      <c r="M19" s="5">
        <f>SUM(LEFT(Table3[[#This Row],[Height]],1), RIGHT(Table3[[#This Row],[Height]], LEN(Table3[[#This Row],[Height]])-2)/12)</f>
        <v>5.333333333333333</v>
      </c>
      <c r="N19" s="5">
        <f>Table3[[#This Row],[HeightFt]]*12</f>
        <v>64</v>
      </c>
      <c r="O19" s="6">
        <f>ROUND(Table3[[#This Row],[Weight]]/(Table3[[#This Row],[HtIn]]*Table3[[#This Row],[HtIn]])*703,0)</f>
        <v>24</v>
      </c>
    </row>
    <row r="20" spans="1:15" x14ac:dyDescent="0.3">
      <c r="A20">
        <v>19</v>
      </c>
      <c r="B20" t="s">
        <v>15</v>
      </c>
      <c r="C20" t="s">
        <v>16</v>
      </c>
      <c r="D20" t="s">
        <v>83</v>
      </c>
      <c r="E20" t="s">
        <v>84</v>
      </c>
      <c r="F20">
        <v>139</v>
      </c>
      <c r="G20" s="1" t="s">
        <v>25</v>
      </c>
      <c r="H20" s="3">
        <v>31051</v>
      </c>
      <c r="I20" t="s">
        <v>85</v>
      </c>
      <c r="J20" t="s">
        <v>86</v>
      </c>
      <c r="K20" t="s">
        <v>74</v>
      </c>
      <c r="L20" s="4">
        <f ca="1">DATEDIF(Table3[[#This Row],[DOB]],TODAY(),"y")</f>
        <v>38</v>
      </c>
      <c r="M20" s="5">
        <f>SUM(LEFT(Table3[[#This Row],[Height]],1), RIGHT(Table3[[#This Row],[Height]], LEN(Table3[[#This Row],[Height]])-2)/12)</f>
        <v>5.75</v>
      </c>
      <c r="N20" s="5">
        <f>Table3[[#This Row],[HeightFt]]*12</f>
        <v>69</v>
      </c>
      <c r="O20" s="6">
        <f>ROUND(Table3[[#This Row],[Weight]]/(Table3[[#This Row],[HtIn]]*Table3[[#This Row],[HtIn]])*703,0)</f>
        <v>21</v>
      </c>
    </row>
    <row r="21" spans="1:15" x14ac:dyDescent="0.3">
      <c r="A21">
        <v>20</v>
      </c>
      <c r="B21" t="s">
        <v>15</v>
      </c>
      <c r="C21" t="s">
        <v>16</v>
      </c>
      <c r="D21" t="s">
        <v>87</v>
      </c>
      <c r="E21" t="s">
        <v>88</v>
      </c>
      <c r="F21">
        <v>144</v>
      </c>
      <c r="G21" s="1" t="s">
        <v>41</v>
      </c>
      <c r="H21" s="3">
        <v>34613</v>
      </c>
      <c r="I21" t="s">
        <v>89</v>
      </c>
      <c r="J21" t="s">
        <v>21</v>
      </c>
      <c r="K21" t="s">
        <v>74</v>
      </c>
      <c r="L21" s="4">
        <f ca="1">DATEDIF(Table3[[#This Row],[DOB]],TODAY(),"y")</f>
        <v>28</v>
      </c>
      <c r="M21" s="5">
        <f>SUM(LEFT(Table3[[#This Row],[Height]],1), RIGHT(Table3[[#This Row],[Height]], LEN(Table3[[#This Row],[Height]])-2)/12)</f>
        <v>5.5</v>
      </c>
      <c r="N21" s="5">
        <f>Table3[[#This Row],[HeightFt]]*12</f>
        <v>66</v>
      </c>
      <c r="O21" s="6">
        <f>ROUND(Table3[[#This Row],[Weight]]/(Table3[[#This Row],[HtIn]]*Table3[[#This Row],[HtIn]])*703,0)</f>
        <v>23</v>
      </c>
    </row>
    <row r="22" spans="1:15" x14ac:dyDescent="0.3">
      <c r="A22">
        <v>21</v>
      </c>
      <c r="B22" t="s">
        <v>15</v>
      </c>
      <c r="C22" t="s">
        <v>16</v>
      </c>
      <c r="D22" t="s">
        <v>90</v>
      </c>
      <c r="E22" t="s">
        <v>91</v>
      </c>
      <c r="F22">
        <v>146</v>
      </c>
      <c r="G22" s="1" t="s">
        <v>46</v>
      </c>
      <c r="H22" s="3">
        <v>31630</v>
      </c>
      <c r="I22" t="s">
        <v>92</v>
      </c>
      <c r="J22" t="s">
        <v>86</v>
      </c>
      <c r="K22" t="s">
        <v>93</v>
      </c>
      <c r="L22" s="4">
        <f ca="1">DATEDIF(Table3[[#This Row],[DOB]],TODAY(),"y")</f>
        <v>36</v>
      </c>
      <c r="M22" s="5">
        <f>SUM(LEFT(Table3[[#This Row],[Height]],1), RIGHT(Table3[[#This Row],[Height]], LEN(Table3[[#This Row],[Height]])-2)/12)</f>
        <v>5.666666666666667</v>
      </c>
      <c r="N22" s="5">
        <f>Table3[[#This Row],[HeightFt]]*12</f>
        <v>68</v>
      </c>
      <c r="O22" s="6">
        <f>ROUND(Table3[[#This Row],[Weight]]/(Table3[[#This Row],[HtIn]]*Table3[[#This Row],[HtIn]])*703,0)</f>
        <v>22</v>
      </c>
    </row>
    <row r="23" spans="1:15" x14ac:dyDescent="0.3">
      <c r="A23">
        <v>22</v>
      </c>
      <c r="B23" t="s">
        <v>15</v>
      </c>
      <c r="C23" t="s">
        <v>16</v>
      </c>
      <c r="D23" t="s">
        <v>94</v>
      </c>
      <c r="E23" t="s">
        <v>95</v>
      </c>
      <c r="F23">
        <v>136</v>
      </c>
      <c r="G23" s="1" t="s">
        <v>46</v>
      </c>
      <c r="H23" s="3">
        <v>32633</v>
      </c>
      <c r="I23" t="s">
        <v>96</v>
      </c>
      <c r="J23" t="s">
        <v>21</v>
      </c>
      <c r="K23" t="s">
        <v>93</v>
      </c>
      <c r="L23" s="4">
        <f ca="1">DATEDIF(Table3[[#This Row],[DOB]],TODAY(),"y")</f>
        <v>33</v>
      </c>
      <c r="M23" s="5">
        <f>SUM(LEFT(Table3[[#This Row],[Height]],1), RIGHT(Table3[[#This Row],[Height]], LEN(Table3[[#This Row],[Height]])-2)/12)</f>
        <v>5.666666666666667</v>
      </c>
      <c r="N23" s="5">
        <f>Table3[[#This Row],[HeightFt]]*12</f>
        <v>68</v>
      </c>
      <c r="O23" s="6">
        <f>ROUND(Table3[[#This Row],[Weight]]/(Table3[[#This Row],[HtIn]]*Table3[[#This Row],[HtIn]])*703,0)</f>
        <v>21</v>
      </c>
    </row>
    <row r="24" spans="1:15" x14ac:dyDescent="0.3">
      <c r="A24">
        <v>23</v>
      </c>
      <c r="B24" t="s">
        <v>15</v>
      </c>
      <c r="C24" t="s">
        <v>16</v>
      </c>
      <c r="D24" t="s">
        <v>97</v>
      </c>
      <c r="E24" t="s">
        <v>98</v>
      </c>
      <c r="F24">
        <v>160</v>
      </c>
      <c r="G24" s="1" t="s">
        <v>25</v>
      </c>
      <c r="H24" s="3">
        <v>34434</v>
      </c>
      <c r="I24" t="s">
        <v>99</v>
      </c>
      <c r="J24" t="s">
        <v>43</v>
      </c>
      <c r="K24" t="s">
        <v>93</v>
      </c>
      <c r="L24" s="4">
        <f ca="1">DATEDIF(Table3[[#This Row],[DOB]],TODAY(),"y")</f>
        <v>28</v>
      </c>
      <c r="M24" s="5">
        <f>SUM(LEFT(Table3[[#This Row],[Height]],1), RIGHT(Table3[[#This Row],[Height]], LEN(Table3[[#This Row],[Height]])-2)/12)</f>
        <v>5.75</v>
      </c>
      <c r="N24" s="5">
        <f>Table3[[#This Row],[HeightFt]]*12</f>
        <v>69</v>
      </c>
      <c r="O24" s="6">
        <f>ROUND(Table3[[#This Row],[Weight]]/(Table3[[#This Row],[HtIn]]*Table3[[#This Row],[HtIn]])*703,0)</f>
        <v>24</v>
      </c>
    </row>
    <row r="25" spans="1:15" x14ac:dyDescent="0.3">
      <c r="A25">
        <v>24</v>
      </c>
      <c r="B25" t="s">
        <v>100</v>
      </c>
      <c r="C25" t="s">
        <v>16</v>
      </c>
      <c r="D25" t="s">
        <v>101</v>
      </c>
      <c r="E25" t="s">
        <v>102</v>
      </c>
      <c r="F25">
        <v>190</v>
      </c>
      <c r="G25" s="1" t="s">
        <v>103</v>
      </c>
      <c r="H25" s="3">
        <v>31778</v>
      </c>
      <c r="I25" t="s">
        <v>104</v>
      </c>
      <c r="J25" t="s">
        <v>105</v>
      </c>
      <c r="K25" t="s">
        <v>22</v>
      </c>
      <c r="L25" s="4">
        <f ca="1">DATEDIF(Table3[[#This Row],[DOB]],TODAY(),"y")</f>
        <v>36</v>
      </c>
      <c r="M25" s="5">
        <f>SUM(LEFT(Table3[[#This Row],[Height]],1), RIGHT(Table3[[#This Row],[Height]], LEN(Table3[[#This Row],[Height]])-2)/12)</f>
        <v>5.916666666666667</v>
      </c>
      <c r="N25" s="5">
        <f>Table3[[#This Row],[HeightFt]]*12</f>
        <v>71</v>
      </c>
      <c r="O25" s="6">
        <f>ROUND(Table3[[#This Row],[Weight]]/(Table3[[#This Row],[HtIn]]*Table3[[#This Row],[HtIn]])*703,0)</f>
        <v>26</v>
      </c>
    </row>
    <row r="26" spans="1:15" x14ac:dyDescent="0.3">
      <c r="A26">
        <v>25</v>
      </c>
      <c r="B26" t="s">
        <v>100</v>
      </c>
      <c r="C26" t="s">
        <v>16</v>
      </c>
      <c r="D26" t="s">
        <v>106</v>
      </c>
      <c r="E26" t="s">
        <v>107</v>
      </c>
      <c r="F26">
        <v>220</v>
      </c>
      <c r="G26" s="1" t="s">
        <v>108</v>
      </c>
      <c r="H26" s="3">
        <v>31467</v>
      </c>
      <c r="I26" t="s">
        <v>109</v>
      </c>
      <c r="J26" t="s">
        <v>21</v>
      </c>
      <c r="K26" t="s">
        <v>22</v>
      </c>
      <c r="L26" s="4">
        <f ca="1">DATEDIF(Table3[[#This Row],[DOB]],TODAY(),"y")</f>
        <v>37</v>
      </c>
      <c r="M26" s="5">
        <f>SUM(LEFT(Table3[[#This Row],[Height]],1), RIGHT(Table3[[#This Row],[Height]], LEN(Table3[[#This Row],[Height]])-2)/12)</f>
        <v>6.25</v>
      </c>
      <c r="N26" s="5">
        <f>Table3[[#This Row],[HeightFt]]*12</f>
        <v>75</v>
      </c>
      <c r="O26" s="6">
        <f>ROUND(Table3[[#This Row],[Weight]]/(Table3[[#This Row],[HtIn]]*Table3[[#This Row],[HtIn]])*703,0)</f>
        <v>27</v>
      </c>
    </row>
    <row r="27" spans="1:15" x14ac:dyDescent="0.3">
      <c r="A27">
        <v>26</v>
      </c>
      <c r="B27" t="s">
        <v>100</v>
      </c>
      <c r="C27" t="s">
        <v>16</v>
      </c>
      <c r="D27" t="s">
        <v>110</v>
      </c>
      <c r="E27" t="s">
        <v>111</v>
      </c>
      <c r="F27">
        <v>187</v>
      </c>
      <c r="G27" s="1" t="s">
        <v>25</v>
      </c>
      <c r="H27" s="3">
        <v>30440</v>
      </c>
      <c r="I27" t="s">
        <v>112</v>
      </c>
      <c r="J27" t="s">
        <v>21</v>
      </c>
      <c r="K27" t="s">
        <v>22</v>
      </c>
      <c r="L27" s="4">
        <f ca="1">DATEDIF(Table3[[#This Row],[DOB]],TODAY(),"y")</f>
        <v>39</v>
      </c>
      <c r="M27" s="5">
        <f>SUM(LEFT(Table3[[#This Row],[Height]],1), RIGHT(Table3[[#This Row],[Height]], LEN(Table3[[#This Row],[Height]])-2)/12)</f>
        <v>5.75</v>
      </c>
      <c r="N27" s="5">
        <f>Table3[[#This Row],[HeightFt]]*12</f>
        <v>69</v>
      </c>
      <c r="O27" s="6">
        <f>ROUND(Table3[[#This Row],[Weight]]/(Table3[[#This Row],[HtIn]]*Table3[[#This Row],[HtIn]])*703,0)</f>
        <v>28</v>
      </c>
    </row>
    <row r="28" spans="1:15" x14ac:dyDescent="0.3">
      <c r="A28">
        <v>27</v>
      </c>
      <c r="B28" t="s">
        <v>100</v>
      </c>
      <c r="C28" t="s">
        <v>16</v>
      </c>
      <c r="D28" t="s">
        <v>113</v>
      </c>
      <c r="E28" t="s">
        <v>114</v>
      </c>
      <c r="F28">
        <v>194</v>
      </c>
      <c r="G28" s="1" t="s">
        <v>115</v>
      </c>
      <c r="H28" s="3">
        <v>29536</v>
      </c>
      <c r="I28" t="s">
        <v>109</v>
      </c>
      <c r="J28" t="s">
        <v>21</v>
      </c>
      <c r="K28" t="s">
        <v>22</v>
      </c>
      <c r="L28" s="4">
        <f ca="1">DATEDIF(Table3[[#This Row],[DOB]],TODAY(),"y")</f>
        <v>42</v>
      </c>
      <c r="M28" s="5">
        <f>SUM(LEFT(Table3[[#This Row],[Height]],1), RIGHT(Table3[[#This Row],[Height]], LEN(Table3[[#This Row],[Height]])-2)/12)</f>
        <v>6</v>
      </c>
      <c r="N28" s="5">
        <f>Table3[[#This Row],[HeightFt]]*12</f>
        <v>72</v>
      </c>
      <c r="O28" s="6">
        <f>ROUND(Table3[[#This Row],[Weight]]/(Table3[[#This Row],[HtIn]]*Table3[[#This Row],[HtIn]])*703,0)</f>
        <v>26</v>
      </c>
    </row>
    <row r="29" spans="1:15" x14ac:dyDescent="0.3">
      <c r="A29">
        <v>28</v>
      </c>
      <c r="B29" t="s">
        <v>100</v>
      </c>
      <c r="C29" t="s">
        <v>16</v>
      </c>
      <c r="D29" t="s">
        <v>116</v>
      </c>
      <c r="E29" t="s">
        <v>117</v>
      </c>
      <c r="F29">
        <v>214</v>
      </c>
      <c r="G29" s="1" t="s">
        <v>108</v>
      </c>
      <c r="H29" s="3">
        <v>31636</v>
      </c>
      <c r="I29" t="s">
        <v>118</v>
      </c>
      <c r="J29" t="s">
        <v>86</v>
      </c>
      <c r="K29" t="s">
        <v>22</v>
      </c>
      <c r="L29" s="4">
        <f ca="1">DATEDIF(Table3[[#This Row],[DOB]],TODAY(),"y")</f>
        <v>36</v>
      </c>
      <c r="M29" s="5">
        <f>SUM(LEFT(Table3[[#This Row],[Height]],1), RIGHT(Table3[[#This Row],[Height]], LEN(Table3[[#This Row],[Height]])-2)/12)</f>
        <v>6.25</v>
      </c>
      <c r="N29" s="5">
        <f>Table3[[#This Row],[HeightFt]]*12</f>
        <v>75</v>
      </c>
      <c r="O29" s="6">
        <f>ROUND(Table3[[#This Row],[Weight]]/(Table3[[#This Row],[HtIn]]*Table3[[#This Row],[HtIn]])*703,0)</f>
        <v>27</v>
      </c>
    </row>
    <row r="30" spans="1:15" x14ac:dyDescent="0.3">
      <c r="A30">
        <v>29</v>
      </c>
      <c r="B30" t="s">
        <v>100</v>
      </c>
      <c r="C30" t="s">
        <v>16</v>
      </c>
      <c r="D30" t="s">
        <v>119</v>
      </c>
      <c r="E30" t="s">
        <v>120</v>
      </c>
      <c r="F30">
        <v>170</v>
      </c>
      <c r="G30" s="1" t="s">
        <v>46</v>
      </c>
      <c r="H30" s="3">
        <v>32940</v>
      </c>
      <c r="I30" t="s">
        <v>121</v>
      </c>
      <c r="J30" t="s">
        <v>86</v>
      </c>
      <c r="K30" t="s">
        <v>22</v>
      </c>
      <c r="L30" s="4">
        <f ca="1">DATEDIF(Table3[[#This Row],[DOB]],TODAY(),"y")</f>
        <v>32</v>
      </c>
      <c r="M30" s="5">
        <f>SUM(LEFT(Table3[[#This Row],[Height]],1), RIGHT(Table3[[#This Row],[Height]], LEN(Table3[[#This Row],[Height]])-2)/12)</f>
        <v>5.666666666666667</v>
      </c>
      <c r="N30" s="5">
        <f>Table3[[#This Row],[HeightFt]]*12</f>
        <v>68</v>
      </c>
      <c r="O30" s="6">
        <f>ROUND(Table3[[#This Row],[Weight]]/(Table3[[#This Row],[HtIn]]*Table3[[#This Row],[HtIn]])*703,0)</f>
        <v>26</v>
      </c>
    </row>
    <row r="31" spans="1:15" x14ac:dyDescent="0.3">
      <c r="A31">
        <v>30</v>
      </c>
      <c r="B31" t="s">
        <v>100</v>
      </c>
      <c r="C31" t="s">
        <v>16</v>
      </c>
      <c r="D31" t="s">
        <v>122</v>
      </c>
      <c r="E31" t="s">
        <v>123</v>
      </c>
      <c r="F31">
        <v>190</v>
      </c>
      <c r="G31" s="1" t="s">
        <v>124</v>
      </c>
      <c r="H31" s="3">
        <v>33624</v>
      </c>
      <c r="I31" t="s">
        <v>125</v>
      </c>
      <c r="J31" t="s">
        <v>48</v>
      </c>
      <c r="K31" t="s">
        <v>22</v>
      </c>
      <c r="L31" s="4">
        <f ca="1">DATEDIF(Table3[[#This Row],[DOB]],TODAY(),"y")</f>
        <v>31</v>
      </c>
      <c r="M31" s="5">
        <f>SUM(LEFT(Table3[[#This Row],[Height]],1), RIGHT(Table3[[#This Row],[Height]], LEN(Table3[[#This Row],[Height]])-2)/12)</f>
        <v>6.166666666666667</v>
      </c>
      <c r="N31" s="5">
        <f>Table3[[#This Row],[HeightFt]]*12</f>
        <v>74</v>
      </c>
      <c r="O31" s="6">
        <f>ROUND(Table3[[#This Row],[Weight]]/(Table3[[#This Row],[HtIn]]*Table3[[#This Row],[HtIn]])*703,0)</f>
        <v>24</v>
      </c>
    </row>
    <row r="32" spans="1:15" x14ac:dyDescent="0.3">
      <c r="A32">
        <v>31</v>
      </c>
      <c r="B32" t="s">
        <v>100</v>
      </c>
      <c r="C32" t="s">
        <v>16</v>
      </c>
      <c r="D32" t="s">
        <v>126</v>
      </c>
      <c r="E32" t="s">
        <v>127</v>
      </c>
      <c r="F32">
        <v>216</v>
      </c>
      <c r="G32" s="1" t="s">
        <v>124</v>
      </c>
      <c r="H32" s="3">
        <v>29930</v>
      </c>
      <c r="I32" t="s">
        <v>128</v>
      </c>
      <c r="J32" t="s">
        <v>86</v>
      </c>
      <c r="K32" t="s">
        <v>22</v>
      </c>
      <c r="L32" s="4">
        <f ca="1">DATEDIF(Table3[[#This Row],[DOB]],TODAY(),"y")</f>
        <v>41</v>
      </c>
      <c r="M32" s="5">
        <f>SUM(LEFT(Table3[[#This Row],[Height]],1), RIGHT(Table3[[#This Row],[Height]], LEN(Table3[[#This Row],[Height]])-2)/12)</f>
        <v>6.166666666666667</v>
      </c>
      <c r="N32" s="5">
        <f>Table3[[#This Row],[HeightFt]]*12</f>
        <v>74</v>
      </c>
      <c r="O32" s="6">
        <f>ROUND(Table3[[#This Row],[Weight]]/(Table3[[#This Row],[HtIn]]*Table3[[#This Row],[HtIn]])*703,0)</f>
        <v>28</v>
      </c>
    </row>
    <row r="33" spans="1:15" x14ac:dyDescent="0.3">
      <c r="A33">
        <v>32</v>
      </c>
      <c r="B33" t="s">
        <v>100</v>
      </c>
      <c r="C33" t="s">
        <v>16</v>
      </c>
      <c r="D33" t="s">
        <v>129</v>
      </c>
      <c r="E33" t="s">
        <v>130</v>
      </c>
      <c r="F33">
        <v>176</v>
      </c>
      <c r="G33" s="1" t="s">
        <v>25</v>
      </c>
      <c r="H33" s="3">
        <v>30318</v>
      </c>
      <c r="I33" t="s">
        <v>131</v>
      </c>
      <c r="J33" t="s">
        <v>105</v>
      </c>
      <c r="K33" t="s">
        <v>22</v>
      </c>
      <c r="L33" s="4">
        <f ca="1">DATEDIF(Table3[[#This Row],[DOB]],TODAY(),"y")</f>
        <v>40</v>
      </c>
      <c r="M33" s="5">
        <f>SUM(LEFT(Table3[[#This Row],[Height]],1), RIGHT(Table3[[#This Row],[Height]], LEN(Table3[[#This Row],[Height]])-2)/12)</f>
        <v>5.75</v>
      </c>
      <c r="N33" s="5">
        <f>Table3[[#This Row],[HeightFt]]*12</f>
        <v>69</v>
      </c>
      <c r="O33" s="6">
        <f>ROUND(Table3[[#This Row],[Weight]]/(Table3[[#This Row],[HtIn]]*Table3[[#This Row],[HtIn]])*703,0)</f>
        <v>26</v>
      </c>
    </row>
    <row r="34" spans="1:15" x14ac:dyDescent="0.3">
      <c r="A34">
        <v>33</v>
      </c>
      <c r="B34" t="s">
        <v>100</v>
      </c>
      <c r="C34" t="s">
        <v>16</v>
      </c>
      <c r="D34" t="s">
        <v>132</v>
      </c>
      <c r="E34" t="s">
        <v>133</v>
      </c>
      <c r="F34">
        <v>179</v>
      </c>
      <c r="G34" s="1" t="s">
        <v>134</v>
      </c>
      <c r="H34" s="3">
        <v>31307</v>
      </c>
      <c r="I34" t="s">
        <v>135</v>
      </c>
      <c r="J34" t="s">
        <v>86</v>
      </c>
      <c r="K34" t="s">
        <v>22</v>
      </c>
      <c r="L34" s="4">
        <f ca="1">DATEDIF(Table3[[#This Row],[DOB]],TODAY(),"y")</f>
        <v>37</v>
      </c>
      <c r="M34" s="5">
        <f>SUM(LEFT(Table3[[#This Row],[Height]],1), RIGHT(Table3[[#This Row],[Height]], LEN(Table3[[#This Row],[Height]])-2)/12)</f>
        <v>6.083333333333333</v>
      </c>
      <c r="N34" s="5">
        <f>Table3[[#This Row],[HeightFt]]*12</f>
        <v>73</v>
      </c>
      <c r="O34" s="6">
        <f>ROUND(Table3[[#This Row],[Weight]]/(Table3[[#This Row],[HtIn]]*Table3[[#This Row],[HtIn]])*703,0)</f>
        <v>24</v>
      </c>
    </row>
    <row r="35" spans="1:15" x14ac:dyDescent="0.3">
      <c r="A35">
        <v>34</v>
      </c>
      <c r="B35" t="s">
        <v>100</v>
      </c>
      <c r="C35" t="s">
        <v>16</v>
      </c>
      <c r="D35" t="s">
        <v>136</v>
      </c>
      <c r="E35" t="s">
        <v>137</v>
      </c>
      <c r="F35">
        <v>201</v>
      </c>
      <c r="G35" s="1" t="s">
        <v>134</v>
      </c>
      <c r="H35" s="3">
        <v>33045</v>
      </c>
      <c r="I35" t="s">
        <v>138</v>
      </c>
      <c r="J35" t="s">
        <v>21</v>
      </c>
      <c r="K35" t="s">
        <v>22</v>
      </c>
      <c r="L35" s="4">
        <f ca="1">DATEDIF(Table3[[#This Row],[DOB]],TODAY(),"y")</f>
        <v>32</v>
      </c>
      <c r="M35" s="5">
        <f>SUM(LEFT(Table3[[#This Row],[Height]],1), RIGHT(Table3[[#This Row],[Height]], LEN(Table3[[#This Row],[Height]])-2)/12)</f>
        <v>6.083333333333333</v>
      </c>
      <c r="N35" s="5">
        <f>Table3[[#This Row],[HeightFt]]*12</f>
        <v>73</v>
      </c>
      <c r="O35" s="6">
        <f>ROUND(Table3[[#This Row],[Weight]]/(Table3[[#This Row],[HtIn]]*Table3[[#This Row],[HtIn]])*703,0)</f>
        <v>27</v>
      </c>
    </row>
    <row r="36" spans="1:15" x14ac:dyDescent="0.3">
      <c r="A36">
        <v>35</v>
      </c>
      <c r="B36" t="s">
        <v>100</v>
      </c>
      <c r="C36" t="s">
        <v>16</v>
      </c>
      <c r="D36" t="s">
        <v>139</v>
      </c>
      <c r="E36" t="s">
        <v>140</v>
      </c>
      <c r="F36">
        <v>216</v>
      </c>
      <c r="G36" s="1" t="s">
        <v>115</v>
      </c>
      <c r="H36" s="3">
        <v>31135</v>
      </c>
      <c r="I36" t="s">
        <v>141</v>
      </c>
      <c r="J36" t="s">
        <v>43</v>
      </c>
      <c r="K36" t="s">
        <v>22</v>
      </c>
      <c r="L36" s="4">
        <f ca="1">DATEDIF(Table3[[#This Row],[DOB]],TODAY(),"y")</f>
        <v>37</v>
      </c>
      <c r="M36" s="5">
        <f>SUM(LEFT(Table3[[#This Row],[Height]],1), RIGHT(Table3[[#This Row],[Height]], LEN(Table3[[#This Row],[Height]])-2)/12)</f>
        <v>6</v>
      </c>
      <c r="N36" s="5">
        <f>Table3[[#This Row],[HeightFt]]*12</f>
        <v>72</v>
      </c>
      <c r="O36" s="6">
        <f>ROUND(Table3[[#This Row],[Weight]]/(Table3[[#This Row],[HtIn]]*Table3[[#This Row],[HtIn]])*703,0)</f>
        <v>29</v>
      </c>
    </row>
    <row r="37" spans="1:15" x14ac:dyDescent="0.3">
      <c r="A37">
        <v>36</v>
      </c>
      <c r="B37" t="s">
        <v>100</v>
      </c>
      <c r="C37" t="s">
        <v>16</v>
      </c>
      <c r="D37" t="s">
        <v>142</v>
      </c>
      <c r="E37" t="s">
        <v>143</v>
      </c>
      <c r="F37">
        <v>190</v>
      </c>
      <c r="G37" s="1" t="s">
        <v>115</v>
      </c>
      <c r="H37" s="3">
        <v>33436</v>
      </c>
      <c r="I37" t="s">
        <v>144</v>
      </c>
      <c r="J37" t="s">
        <v>64</v>
      </c>
      <c r="K37" t="s">
        <v>22</v>
      </c>
      <c r="L37" s="4">
        <f ca="1">DATEDIF(Table3[[#This Row],[DOB]],TODAY(),"y")</f>
        <v>31</v>
      </c>
      <c r="M37" s="5">
        <f>SUM(LEFT(Table3[[#This Row],[Height]],1), RIGHT(Table3[[#This Row],[Height]], LEN(Table3[[#This Row],[Height]])-2)/12)</f>
        <v>6</v>
      </c>
      <c r="N37" s="5">
        <f>Table3[[#This Row],[HeightFt]]*12</f>
        <v>72</v>
      </c>
      <c r="O37" s="6">
        <f>ROUND(Table3[[#This Row],[Weight]]/(Table3[[#This Row],[HtIn]]*Table3[[#This Row],[HtIn]])*703,0)</f>
        <v>26</v>
      </c>
    </row>
    <row r="38" spans="1:15" x14ac:dyDescent="0.3">
      <c r="A38">
        <v>37</v>
      </c>
      <c r="B38" t="s">
        <v>100</v>
      </c>
      <c r="C38" t="s">
        <v>16</v>
      </c>
      <c r="D38" t="s">
        <v>145</v>
      </c>
      <c r="E38" t="s">
        <v>146</v>
      </c>
      <c r="F38">
        <v>174</v>
      </c>
      <c r="G38" s="1" t="s">
        <v>25</v>
      </c>
      <c r="H38" s="3">
        <v>33750</v>
      </c>
      <c r="I38" t="s">
        <v>109</v>
      </c>
      <c r="J38" t="s">
        <v>21</v>
      </c>
      <c r="K38" t="s">
        <v>22</v>
      </c>
      <c r="L38" s="4">
        <f ca="1">DATEDIF(Table3[[#This Row],[DOB]],TODAY(),"y")</f>
        <v>30</v>
      </c>
      <c r="M38" s="5">
        <f>SUM(LEFT(Table3[[#This Row],[Height]],1), RIGHT(Table3[[#This Row],[Height]], LEN(Table3[[#This Row],[Height]])-2)/12)</f>
        <v>5.75</v>
      </c>
      <c r="N38" s="5">
        <f>Table3[[#This Row],[HeightFt]]*12</f>
        <v>69</v>
      </c>
      <c r="O38" s="6">
        <f>ROUND(Table3[[#This Row],[Weight]]/(Table3[[#This Row],[HtIn]]*Table3[[#This Row],[HtIn]])*703,0)</f>
        <v>26</v>
      </c>
    </row>
    <row r="39" spans="1:15" x14ac:dyDescent="0.3">
      <c r="A39">
        <v>38</v>
      </c>
      <c r="B39" t="s">
        <v>100</v>
      </c>
      <c r="C39" t="s">
        <v>16</v>
      </c>
      <c r="D39" t="s">
        <v>147</v>
      </c>
      <c r="E39" t="s">
        <v>148</v>
      </c>
      <c r="F39">
        <v>181</v>
      </c>
      <c r="G39" s="1" t="s">
        <v>103</v>
      </c>
      <c r="H39" s="3">
        <v>32102</v>
      </c>
      <c r="I39" t="s">
        <v>149</v>
      </c>
      <c r="J39" t="s">
        <v>86</v>
      </c>
      <c r="K39" t="s">
        <v>74</v>
      </c>
      <c r="L39" s="4">
        <f ca="1">DATEDIF(Table3[[#This Row],[DOB]],TODAY(),"y")</f>
        <v>35</v>
      </c>
      <c r="M39" s="5">
        <f>SUM(LEFT(Table3[[#This Row],[Height]],1), RIGHT(Table3[[#This Row],[Height]], LEN(Table3[[#This Row],[Height]])-2)/12)</f>
        <v>5.916666666666667</v>
      </c>
      <c r="N39" s="5">
        <f>Table3[[#This Row],[HeightFt]]*12</f>
        <v>71</v>
      </c>
      <c r="O39" s="6">
        <f>ROUND(Table3[[#This Row],[Weight]]/(Table3[[#This Row],[HtIn]]*Table3[[#This Row],[HtIn]])*703,0)</f>
        <v>25</v>
      </c>
    </row>
    <row r="40" spans="1:15" x14ac:dyDescent="0.3">
      <c r="A40">
        <v>39</v>
      </c>
      <c r="B40" t="s">
        <v>100</v>
      </c>
      <c r="C40" t="s">
        <v>16</v>
      </c>
      <c r="D40" t="s">
        <v>113</v>
      </c>
      <c r="E40" t="s">
        <v>150</v>
      </c>
      <c r="F40">
        <v>187</v>
      </c>
      <c r="G40" s="1" t="s">
        <v>115</v>
      </c>
      <c r="H40" s="3">
        <v>29497</v>
      </c>
      <c r="I40" t="s">
        <v>151</v>
      </c>
      <c r="J40" t="s">
        <v>21</v>
      </c>
      <c r="K40" t="s">
        <v>74</v>
      </c>
      <c r="L40" s="4">
        <f ca="1">DATEDIF(Table3[[#This Row],[DOB]],TODAY(),"y")</f>
        <v>42</v>
      </c>
      <c r="M40" s="5">
        <f>SUM(LEFT(Table3[[#This Row],[Height]],1), RIGHT(Table3[[#This Row],[Height]], LEN(Table3[[#This Row],[Height]])-2)/12)</f>
        <v>6</v>
      </c>
      <c r="N40" s="5">
        <f>Table3[[#This Row],[HeightFt]]*12</f>
        <v>72</v>
      </c>
      <c r="O40" s="6">
        <f>ROUND(Table3[[#This Row],[Weight]]/(Table3[[#This Row],[HtIn]]*Table3[[#This Row],[HtIn]])*703,0)</f>
        <v>25</v>
      </c>
    </row>
    <row r="41" spans="1:15" x14ac:dyDescent="0.3">
      <c r="A41">
        <v>40</v>
      </c>
      <c r="B41" t="s">
        <v>100</v>
      </c>
      <c r="C41" t="s">
        <v>16</v>
      </c>
      <c r="D41" t="s">
        <v>152</v>
      </c>
      <c r="E41" t="s">
        <v>153</v>
      </c>
      <c r="F41">
        <v>170</v>
      </c>
      <c r="G41" s="1" t="s">
        <v>25</v>
      </c>
      <c r="H41" s="3">
        <v>31766</v>
      </c>
      <c r="I41" t="s">
        <v>154</v>
      </c>
      <c r="J41" t="s">
        <v>48</v>
      </c>
      <c r="K41" t="s">
        <v>74</v>
      </c>
      <c r="L41" s="4">
        <f ca="1">DATEDIF(Table3[[#This Row],[DOB]],TODAY(),"y")</f>
        <v>36</v>
      </c>
      <c r="M41" s="5">
        <f>SUM(LEFT(Table3[[#This Row],[Height]],1), RIGHT(Table3[[#This Row],[Height]], LEN(Table3[[#This Row],[Height]])-2)/12)</f>
        <v>5.75</v>
      </c>
      <c r="N41" s="5">
        <f>Table3[[#This Row],[HeightFt]]*12</f>
        <v>69</v>
      </c>
      <c r="O41" s="6">
        <f>ROUND(Table3[[#This Row],[Weight]]/(Table3[[#This Row],[HtIn]]*Table3[[#This Row],[HtIn]])*703,0)</f>
        <v>25</v>
      </c>
    </row>
    <row r="42" spans="1:15" x14ac:dyDescent="0.3">
      <c r="A42">
        <v>41</v>
      </c>
      <c r="B42" t="s">
        <v>100</v>
      </c>
      <c r="C42" t="s">
        <v>16</v>
      </c>
      <c r="D42" t="s">
        <v>155</v>
      </c>
      <c r="E42" t="s">
        <v>156</v>
      </c>
      <c r="F42">
        <v>205</v>
      </c>
      <c r="G42" s="1" t="s">
        <v>108</v>
      </c>
      <c r="H42" s="3">
        <v>31847</v>
      </c>
      <c r="I42" t="s">
        <v>157</v>
      </c>
      <c r="J42" t="s">
        <v>43</v>
      </c>
      <c r="K42" t="s">
        <v>74</v>
      </c>
      <c r="L42" s="4">
        <f ca="1">DATEDIF(Table3[[#This Row],[DOB]],TODAY(),"y")</f>
        <v>35</v>
      </c>
      <c r="M42" s="5">
        <f>SUM(LEFT(Table3[[#This Row],[Height]],1), RIGHT(Table3[[#This Row],[Height]], LEN(Table3[[#This Row],[Height]])-2)/12)</f>
        <v>6.25</v>
      </c>
      <c r="N42" s="5">
        <f>Table3[[#This Row],[HeightFt]]*12</f>
        <v>75</v>
      </c>
      <c r="O42" s="6">
        <f>ROUND(Table3[[#This Row],[Weight]]/(Table3[[#This Row],[HtIn]]*Table3[[#This Row],[HtIn]])*703,0)</f>
        <v>26</v>
      </c>
    </row>
    <row r="43" spans="1:15" x14ac:dyDescent="0.3">
      <c r="A43">
        <v>42</v>
      </c>
      <c r="B43" t="s">
        <v>100</v>
      </c>
      <c r="C43" t="s">
        <v>16</v>
      </c>
      <c r="D43" t="s">
        <v>158</v>
      </c>
      <c r="E43" t="s">
        <v>159</v>
      </c>
      <c r="F43">
        <v>190</v>
      </c>
      <c r="G43" s="1" t="s">
        <v>134</v>
      </c>
      <c r="H43" s="3">
        <v>33268</v>
      </c>
      <c r="I43" t="s">
        <v>104</v>
      </c>
      <c r="J43" t="s">
        <v>105</v>
      </c>
      <c r="K43" t="s">
        <v>74</v>
      </c>
      <c r="L43" s="4">
        <f ca="1">DATEDIF(Table3[[#This Row],[DOB]],TODAY(),"y")</f>
        <v>32</v>
      </c>
      <c r="M43" s="5">
        <f>SUM(LEFT(Table3[[#This Row],[Height]],1), RIGHT(Table3[[#This Row],[Height]], LEN(Table3[[#This Row],[Height]])-2)/12)</f>
        <v>6.083333333333333</v>
      </c>
      <c r="N43" s="5">
        <f>Table3[[#This Row],[HeightFt]]*12</f>
        <v>73</v>
      </c>
      <c r="O43" s="6">
        <f>ROUND(Table3[[#This Row],[Weight]]/(Table3[[#This Row],[HtIn]]*Table3[[#This Row],[HtIn]])*703,0)</f>
        <v>25</v>
      </c>
    </row>
    <row r="44" spans="1:15" x14ac:dyDescent="0.3">
      <c r="A44">
        <v>43</v>
      </c>
      <c r="B44" t="s">
        <v>100</v>
      </c>
      <c r="C44" t="s">
        <v>16</v>
      </c>
      <c r="D44" t="s">
        <v>160</v>
      </c>
      <c r="E44" t="s">
        <v>161</v>
      </c>
      <c r="F44">
        <v>200</v>
      </c>
      <c r="G44" s="1" t="s">
        <v>134</v>
      </c>
      <c r="H44" s="3">
        <v>32842</v>
      </c>
      <c r="I44" t="s">
        <v>51</v>
      </c>
      <c r="J44" t="s">
        <v>21</v>
      </c>
      <c r="K44" t="s">
        <v>74</v>
      </c>
      <c r="L44" s="4">
        <f ca="1">DATEDIF(Table3[[#This Row],[DOB]],TODAY(),"y")</f>
        <v>33</v>
      </c>
      <c r="M44" s="5">
        <f>SUM(LEFT(Table3[[#This Row],[Height]],1), RIGHT(Table3[[#This Row],[Height]], LEN(Table3[[#This Row],[Height]])-2)/12)</f>
        <v>6.083333333333333</v>
      </c>
      <c r="N44" s="5">
        <f>Table3[[#This Row],[HeightFt]]*12</f>
        <v>73</v>
      </c>
      <c r="O44" s="6">
        <f>ROUND(Table3[[#This Row],[Weight]]/(Table3[[#This Row],[HtIn]]*Table3[[#This Row],[HtIn]])*703,0)</f>
        <v>26</v>
      </c>
    </row>
    <row r="45" spans="1:15" x14ac:dyDescent="0.3">
      <c r="A45">
        <v>44</v>
      </c>
      <c r="B45" t="s">
        <v>100</v>
      </c>
      <c r="C45" t="s">
        <v>16</v>
      </c>
      <c r="D45" t="s">
        <v>162</v>
      </c>
      <c r="E45" t="s">
        <v>163</v>
      </c>
      <c r="F45">
        <v>185</v>
      </c>
      <c r="G45" s="1" t="s">
        <v>29</v>
      </c>
      <c r="H45" s="3">
        <v>31583</v>
      </c>
      <c r="I45" t="s">
        <v>121</v>
      </c>
      <c r="J45" t="s">
        <v>86</v>
      </c>
      <c r="K45" t="s">
        <v>74</v>
      </c>
      <c r="L45" s="4">
        <f ca="1">DATEDIF(Table3[[#This Row],[DOB]],TODAY(),"y")</f>
        <v>36</v>
      </c>
      <c r="M45" s="5">
        <f>SUM(LEFT(Table3[[#This Row],[Height]],1), RIGHT(Table3[[#This Row],[Height]], LEN(Table3[[#This Row],[Height]])-2)/12)</f>
        <v>5.833333333333333</v>
      </c>
      <c r="N45" s="5">
        <f>Table3[[#This Row],[HeightFt]]*12</f>
        <v>70</v>
      </c>
      <c r="O45" s="6">
        <f>ROUND(Table3[[#This Row],[Weight]]/(Table3[[#This Row],[HtIn]]*Table3[[#This Row],[HtIn]])*703,0)</f>
        <v>27</v>
      </c>
    </row>
    <row r="46" spans="1:15" x14ac:dyDescent="0.3">
      <c r="A46">
        <v>45</v>
      </c>
      <c r="B46" t="s">
        <v>100</v>
      </c>
      <c r="C46" t="s">
        <v>16</v>
      </c>
      <c r="D46" t="s">
        <v>139</v>
      </c>
      <c r="E46" t="s">
        <v>164</v>
      </c>
      <c r="F46">
        <v>198</v>
      </c>
      <c r="G46" s="1" t="s">
        <v>115</v>
      </c>
      <c r="H46" s="3">
        <v>31921</v>
      </c>
      <c r="I46" t="s">
        <v>165</v>
      </c>
      <c r="J46" t="s">
        <v>43</v>
      </c>
      <c r="K46" t="s">
        <v>74</v>
      </c>
      <c r="L46" s="4">
        <f ca="1">DATEDIF(Table3[[#This Row],[DOB]],TODAY(),"y")</f>
        <v>35</v>
      </c>
      <c r="M46" s="5">
        <f>SUM(LEFT(Table3[[#This Row],[Height]],1), RIGHT(Table3[[#This Row],[Height]], LEN(Table3[[#This Row],[Height]])-2)/12)</f>
        <v>6</v>
      </c>
      <c r="N46" s="5">
        <f>Table3[[#This Row],[HeightFt]]*12</f>
        <v>72</v>
      </c>
      <c r="O46" s="6">
        <f>ROUND(Table3[[#This Row],[Weight]]/(Table3[[#This Row],[HtIn]]*Table3[[#This Row],[HtIn]])*703,0)</f>
        <v>27</v>
      </c>
    </row>
    <row r="47" spans="1:15" x14ac:dyDescent="0.3">
      <c r="A47">
        <v>46</v>
      </c>
      <c r="B47" t="s">
        <v>100</v>
      </c>
      <c r="C47" t="s">
        <v>16</v>
      </c>
      <c r="D47" t="s">
        <v>166</v>
      </c>
      <c r="E47" t="s">
        <v>167</v>
      </c>
      <c r="F47">
        <v>181</v>
      </c>
      <c r="G47" s="1" t="s">
        <v>124</v>
      </c>
      <c r="H47" s="3">
        <v>31666</v>
      </c>
      <c r="I47" t="s">
        <v>168</v>
      </c>
      <c r="J47" t="s">
        <v>86</v>
      </c>
      <c r="K47" t="s">
        <v>93</v>
      </c>
      <c r="L47" s="4">
        <f ca="1">DATEDIF(Table3[[#This Row],[DOB]],TODAY(),"y")</f>
        <v>36</v>
      </c>
      <c r="M47" s="5">
        <f>SUM(LEFT(Table3[[#This Row],[Height]],1), RIGHT(Table3[[#This Row],[Height]], LEN(Table3[[#This Row],[Height]])-2)/12)</f>
        <v>6.166666666666667</v>
      </c>
      <c r="N47" s="5">
        <f>Table3[[#This Row],[HeightFt]]*12</f>
        <v>74</v>
      </c>
      <c r="O47" s="6">
        <f>ROUND(Table3[[#This Row],[Weight]]/(Table3[[#This Row],[HtIn]]*Table3[[#This Row],[HtIn]])*703,0)</f>
        <v>23</v>
      </c>
    </row>
    <row r="48" spans="1:15" x14ac:dyDescent="0.3">
      <c r="A48">
        <v>47</v>
      </c>
      <c r="B48" t="s">
        <v>100</v>
      </c>
      <c r="C48" t="s">
        <v>16</v>
      </c>
      <c r="D48" t="s">
        <v>169</v>
      </c>
      <c r="E48" t="s">
        <v>66</v>
      </c>
      <c r="F48">
        <v>205</v>
      </c>
      <c r="G48" s="1" t="s">
        <v>124</v>
      </c>
      <c r="H48" s="3">
        <v>32975</v>
      </c>
      <c r="I48" t="s">
        <v>165</v>
      </c>
      <c r="J48" t="s">
        <v>43</v>
      </c>
      <c r="K48" t="s">
        <v>93</v>
      </c>
      <c r="L48" s="4">
        <f ca="1">DATEDIF(Table3[[#This Row],[DOB]],TODAY(),"y")</f>
        <v>32</v>
      </c>
      <c r="M48" s="5">
        <f>SUM(LEFT(Table3[[#This Row],[Height]],1), RIGHT(Table3[[#This Row],[Height]], LEN(Table3[[#This Row],[Height]])-2)/12)</f>
        <v>6.166666666666667</v>
      </c>
      <c r="N48" s="5">
        <f>Table3[[#This Row],[HeightFt]]*12</f>
        <v>74</v>
      </c>
      <c r="O48" s="6">
        <f>ROUND(Table3[[#This Row],[Weight]]/(Table3[[#This Row],[HtIn]]*Table3[[#This Row],[HtIn]])*703,0)</f>
        <v>26</v>
      </c>
    </row>
    <row r="49" spans="1:15" x14ac:dyDescent="0.3">
      <c r="A49">
        <v>48</v>
      </c>
      <c r="B49" t="s">
        <v>100</v>
      </c>
      <c r="C49" t="s">
        <v>16</v>
      </c>
      <c r="D49" t="s">
        <v>170</v>
      </c>
      <c r="E49" t="s">
        <v>171</v>
      </c>
      <c r="F49">
        <v>210</v>
      </c>
      <c r="G49" s="1" t="s">
        <v>134</v>
      </c>
      <c r="H49" s="3">
        <v>31654</v>
      </c>
      <c r="I49" t="s">
        <v>172</v>
      </c>
      <c r="J49" t="s">
        <v>21</v>
      </c>
      <c r="K49" t="s">
        <v>93</v>
      </c>
      <c r="L49" s="4">
        <f ca="1">DATEDIF(Table3[[#This Row],[DOB]],TODAY(),"y")</f>
        <v>36</v>
      </c>
      <c r="M49" s="5">
        <f>SUM(LEFT(Table3[[#This Row],[Height]],1), RIGHT(Table3[[#This Row],[Height]], LEN(Table3[[#This Row],[Height]])-2)/12)</f>
        <v>6.083333333333333</v>
      </c>
      <c r="N49" s="5">
        <f>Table3[[#This Row],[HeightFt]]*12</f>
        <v>73</v>
      </c>
      <c r="O49" s="6">
        <f>ROUND(Table3[[#This Row],[Weight]]/(Table3[[#This Row],[HtIn]]*Table3[[#This Row],[HtIn]])*703,0)</f>
        <v>28</v>
      </c>
    </row>
    <row r="50" spans="1:15" x14ac:dyDescent="0.3">
      <c r="A50">
        <v>49</v>
      </c>
      <c r="B50" t="s">
        <v>15</v>
      </c>
      <c r="C50" t="s">
        <v>173</v>
      </c>
      <c r="D50" t="s">
        <v>174</v>
      </c>
      <c r="E50" t="s">
        <v>175</v>
      </c>
      <c r="F50">
        <v>145</v>
      </c>
      <c r="G50" s="1" t="s">
        <v>176</v>
      </c>
      <c r="H50" s="3">
        <v>36167</v>
      </c>
      <c r="I50" t="s">
        <v>177</v>
      </c>
      <c r="J50" t="s">
        <v>178</v>
      </c>
      <c r="K50" t="s">
        <v>74</v>
      </c>
      <c r="L50" s="4">
        <f ca="1">DATEDIF(Table3[[#This Row],[DOB]],TODAY(),"y")</f>
        <v>24</v>
      </c>
      <c r="M50" s="5">
        <f>SUM(LEFT(Table3[[#This Row],[Height]],1), RIGHT(Table3[[#This Row],[Height]], LEN(Table3[[#This Row],[Height]])-2)/12)</f>
        <v>5.083333333333333</v>
      </c>
      <c r="N50" s="5">
        <f>Table3[[#This Row],[HeightFt]]*12</f>
        <v>61</v>
      </c>
      <c r="O50" s="6">
        <f>ROUND(Table3[[#This Row],[Weight]]/(Table3[[#This Row],[HtIn]]*Table3[[#This Row],[HtIn]])*703,0)</f>
        <v>27</v>
      </c>
    </row>
    <row r="51" spans="1:15" x14ac:dyDescent="0.3">
      <c r="A51">
        <v>50</v>
      </c>
      <c r="B51" t="s">
        <v>15</v>
      </c>
      <c r="C51" t="s">
        <v>173</v>
      </c>
      <c r="D51" t="s">
        <v>179</v>
      </c>
      <c r="E51" t="s">
        <v>180</v>
      </c>
      <c r="F51">
        <v>145</v>
      </c>
      <c r="G51" s="1" t="s">
        <v>19</v>
      </c>
      <c r="H51" s="3">
        <v>31889</v>
      </c>
      <c r="I51" t="s">
        <v>181</v>
      </c>
      <c r="J51" t="s">
        <v>182</v>
      </c>
      <c r="K51" t="s">
        <v>74</v>
      </c>
      <c r="L51" s="4">
        <f ca="1">DATEDIF(Table3[[#This Row],[DOB]],TODAY(),"y")</f>
        <v>35</v>
      </c>
      <c r="M51" s="5">
        <f>SUM(LEFT(Table3[[#This Row],[Height]],1), RIGHT(Table3[[#This Row],[Height]], LEN(Table3[[#This Row],[Height]])-2)/12)</f>
        <v>5.583333333333333</v>
      </c>
      <c r="N51" s="5">
        <f>Table3[[#This Row],[HeightFt]]*12</f>
        <v>67</v>
      </c>
      <c r="O51" s="6">
        <f>ROUND(Table3[[#This Row],[Weight]]/(Table3[[#This Row],[HtIn]]*Table3[[#This Row],[HtIn]])*703,0)</f>
        <v>23</v>
      </c>
    </row>
    <row r="52" spans="1:15" x14ac:dyDescent="0.3">
      <c r="A52">
        <v>51</v>
      </c>
      <c r="B52" t="s">
        <v>15</v>
      </c>
      <c r="C52" t="s">
        <v>173</v>
      </c>
      <c r="D52" t="s">
        <v>183</v>
      </c>
      <c r="E52" t="s">
        <v>184</v>
      </c>
      <c r="F52">
        <v>150</v>
      </c>
      <c r="G52" s="1" t="s">
        <v>41</v>
      </c>
      <c r="H52" s="3">
        <v>34300</v>
      </c>
      <c r="I52" t="s">
        <v>185</v>
      </c>
      <c r="J52" t="s">
        <v>186</v>
      </c>
      <c r="K52" t="s">
        <v>22</v>
      </c>
      <c r="L52" s="4">
        <f ca="1">DATEDIF(Table3[[#This Row],[DOB]],TODAY(),"y")</f>
        <v>29</v>
      </c>
      <c r="M52" s="5">
        <f>SUM(LEFT(Table3[[#This Row],[Height]],1), RIGHT(Table3[[#This Row],[Height]], LEN(Table3[[#This Row],[Height]])-2)/12)</f>
        <v>5.5</v>
      </c>
      <c r="N52" s="5">
        <f>Table3[[#This Row],[HeightFt]]*12</f>
        <v>66</v>
      </c>
      <c r="O52" s="6">
        <f>ROUND(Table3[[#This Row],[Weight]]/(Table3[[#This Row],[HtIn]]*Table3[[#This Row],[HtIn]])*703,0)</f>
        <v>24</v>
      </c>
    </row>
    <row r="53" spans="1:15" x14ac:dyDescent="0.3">
      <c r="A53">
        <v>52</v>
      </c>
      <c r="B53" t="s">
        <v>15</v>
      </c>
      <c r="C53" t="s">
        <v>173</v>
      </c>
      <c r="D53" t="s">
        <v>187</v>
      </c>
      <c r="E53" t="s">
        <v>188</v>
      </c>
      <c r="F53">
        <v>148</v>
      </c>
      <c r="G53" s="1" t="s">
        <v>36</v>
      </c>
      <c r="H53" s="3">
        <v>34880</v>
      </c>
      <c r="I53" t="s">
        <v>189</v>
      </c>
      <c r="J53" t="s">
        <v>186</v>
      </c>
      <c r="K53" t="s">
        <v>22</v>
      </c>
      <c r="L53" s="4">
        <f ca="1">DATEDIF(Table3[[#This Row],[DOB]],TODAY(),"y")</f>
        <v>27</v>
      </c>
      <c r="M53" s="5">
        <f>SUM(LEFT(Table3[[#This Row],[Height]],1), RIGHT(Table3[[#This Row],[Height]], LEN(Table3[[#This Row],[Height]])-2)/12)</f>
        <v>5.416666666666667</v>
      </c>
      <c r="N53" s="5">
        <f>Table3[[#This Row],[HeightFt]]*12</f>
        <v>65</v>
      </c>
      <c r="O53" s="6">
        <f>ROUND(Table3[[#This Row],[Weight]]/(Table3[[#This Row],[HtIn]]*Table3[[#This Row],[HtIn]])*703,0)</f>
        <v>25</v>
      </c>
    </row>
    <row r="54" spans="1:15" x14ac:dyDescent="0.3">
      <c r="A54">
        <v>53</v>
      </c>
      <c r="B54" t="s">
        <v>15</v>
      </c>
      <c r="C54" t="s">
        <v>173</v>
      </c>
      <c r="D54" t="s">
        <v>190</v>
      </c>
      <c r="E54" t="s">
        <v>191</v>
      </c>
      <c r="F54">
        <v>123</v>
      </c>
      <c r="G54" s="1" t="s">
        <v>192</v>
      </c>
      <c r="H54" s="3">
        <v>33749</v>
      </c>
      <c r="I54" t="s">
        <v>193</v>
      </c>
      <c r="J54" t="s">
        <v>194</v>
      </c>
      <c r="K54" t="s">
        <v>22</v>
      </c>
      <c r="L54" s="4">
        <f ca="1">DATEDIF(Table3[[#This Row],[DOB]],TODAY(),"y")</f>
        <v>30</v>
      </c>
      <c r="M54" s="5">
        <f>SUM(LEFT(Table3[[#This Row],[Height]],1), RIGHT(Table3[[#This Row],[Height]], LEN(Table3[[#This Row],[Height]])-2)/12)</f>
        <v>5.166666666666667</v>
      </c>
      <c r="N54" s="5">
        <f>Table3[[#This Row],[HeightFt]]*12</f>
        <v>62</v>
      </c>
      <c r="O54" s="6">
        <f>ROUND(Table3[[#This Row],[Weight]]/(Table3[[#This Row],[HtIn]]*Table3[[#This Row],[HtIn]])*703,0)</f>
        <v>22</v>
      </c>
    </row>
    <row r="55" spans="1:15" x14ac:dyDescent="0.3">
      <c r="A55">
        <v>54</v>
      </c>
      <c r="B55" t="s">
        <v>15</v>
      </c>
      <c r="C55" t="s">
        <v>173</v>
      </c>
      <c r="D55" t="s">
        <v>195</v>
      </c>
      <c r="E55" t="s">
        <v>196</v>
      </c>
      <c r="F55">
        <v>150</v>
      </c>
      <c r="G55" s="1" t="s">
        <v>82</v>
      </c>
      <c r="H55" s="3">
        <v>33371</v>
      </c>
      <c r="I55" t="s">
        <v>197</v>
      </c>
      <c r="J55" t="s">
        <v>198</v>
      </c>
      <c r="K55" t="s">
        <v>22</v>
      </c>
      <c r="L55" s="4">
        <f ca="1">DATEDIF(Table3[[#This Row],[DOB]],TODAY(),"y")</f>
        <v>31</v>
      </c>
      <c r="M55" s="5">
        <f>SUM(LEFT(Table3[[#This Row],[Height]],1), RIGHT(Table3[[#This Row],[Height]], LEN(Table3[[#This Row],[Height]])-2)/12)</f>
        <v>5.333333333333333</v>
      </c>
      <c r="N55" s="5">
        <f>Table3[[#This Row],[HeightFt]]*12</f>
        <v>64</v>
      </c>
      <c r="O55" s="6">
        <f>ROUND(Table3[[#This Row],[Weight]]/(Table3[[#This Row],[HtIn]]*Table3[[#This Row],[HtIn]])*703,0)</f>
        <v>26</v>
      </c>
    </row>
    <row r="56" spans="1:15" x14ac:dyDescent="0.3">
      <c r="A56">
        <v>55</v>
      </c>
      <c r="B56" t="s">
        <v>15</v>
      </c>
      <c r="C56" t="s">
        <v>173</v>
      </c>
      <c r="D56" t="s">
        <v>17</v>
      </c>
      <c r="E56" t="s">
        <v>199</v>
      </c>
      <c r="F56">
        <v>164</v>
      </c>
      <c r="G56" s="1" t="s">
        <v>29</v>
      </c>
      <c r="H56" s="3">
        <v>32023</v>
      </c>
      <c r="I56" t="s">
        <v>200</v>
      </c>
      <c r="J56" t="s">
        <v>182</v>
      </c>
      <c r="K56" t="s">
        <v>22</v>
      </c>
      <c r="L56" s="4">
        <f ca="1">DATEDIF(Table3[[#This Row],[DOB]],TODAY(),"y")</f>
        <v>35</v>
      </c>
      <c r="M56" s="5">
        <f>SUM(LEFT(Table3[[#This Row],[Height]],1), RIGHT(Table3[[#This Row],[Height]], LEN(Table3[[#This Row],[Height]])-2)/12)</f>
        <v>5.833333333333333</v>
      </c>
      <c r="N56" s="5">
        <f>Table3[[#This Row],[HeightFt]]*12</f>
        <v>70</v>
      </c>
      <c r="O56" s="6">
        <f>ROUND(Table3[[#This Row],[Weight]]/(Table3[[#This Row],[HtIn]]*Table3[[#This Row],[HtIn]])*703,0)</f>
        <v>24</v>
      </c>
    </row>
    <row r="57" spans="1:15" x14ac:dyDescent="0.3">
      <c r="A57">
        <v>56</v>
      </c>
      <c r="B57" t="s">
        <v>15</v>
      </c>
      <c r="C57" t="s">
        <v>173</v>
      </c>
      <c r="D57" t="s">
        <v>201</v>
      </c>
      <c r="E57" t="s">
        <v>202</v>
      </c>
      <c r="F57">
        <v>142</v>
      </c>
      <c r="G57" s="1" t="s">
        <v>82</v>
      </c>
      <c r="H57" s="3">
        <v>34961</v>
      </c>
      <c r="I57" t="s">
        <v>89</v>
      </c>
      <c r="J57" t="s">
        <v>182</v>
      </c>
      <c r="K57" t="s">
        <v>74</v>
      </c>
      <c r="L57" s="4">
        <f ca="1">DATEDIF(Table3[[#This Row],[DOB]],TODAY(),"y")</f>
        <v>27</v>
      </c>
      <c r="M57" s="5">
        <f>SUM(LEFT(Table3[[#This Row],[Height]],1), RIGHT(Table3[[#This Row],[Height]], LEN(Table3[[#This Row],[Height]])-2)/12)</f>
        <v>5.333333333333333</v>
      </c>
      <c r="N57" s="5">
        <f>Table3[[#This Row],[HeightFt]]*12</f>
        <v>64</v>
      </c>
      <c r="O57" s="6">
        <f>ROUND(Table3[[#This Row],[Weight]]/(Table3[[#This Row],[HtIn]]*Table3[[#This Row],[HtIn]])*703,0)</f>
        <v>24</v>
      </c>
    </row>
    <row r="58" spans="1:15" x14ac:dyDescent="0.3">
      <c r="A58">
        <v>57</v>
      </c>
      <c r="B58" t="s">
        <v>15</v>
      </c>
      <c r="C58" t="s">
        <v>173</v>
      </c>
      <c r="D58" t="s">
        <v>203</v>
      </c>
      <c r="E58" t="s">
        <v>204</v>
      </c>
      <c r="F58">
        <v>155</v>
      </c>
      <c r="G58" s="1" t="s">
        <v>19</v>
      </c>
      <c r="H58" s="3">
        <v>34508</v>
      </c>
      <c r="I58" t="s">
        <v>205</v>
      </c>
      <c r="J58" t="s">
        <v>206</v>
      </c>
      <c r="K58" t="s">
        <v>93</v>
      </c>
      <c r="L58" s="4">
        <f ca="1">DATEDIF(Table3[[#This Row],[DOB]],TODAY(),"y")</f>
        <v>28</v>
      </c>
      <c r="M58" s="5">
        <f>SUM(LEFT(Table3[[#This Row],[Height]],1), RIGHT(Table3[[#This Row],[Height]], LEN(Table3[[#This Row],[Height]])-2)/12)</f>
        <v>5.583333333333333</v>
      </c>
      <c r="N58" s="5">
        <f>Table3[[#This Row],[HeightFt]]*12</f>
        <v>67</v>
      </c>
      <c r="O58" s="6">
        <f>ROUND(Table3[[#This Row],[Weight]]/(Table3[[#This Row],[HtIn]]*Table3[[#This Row],[HtIn]])*703,0)</f>
        <v>24</v>
      </c>
    </row>
    <row r="59" spans="1:15" x14ac:dyDescent="0.3">
      <c r="A59">
        <v>58</v>
      </c>
      <c r="B59" t="s">
        <v>15</v>
      </c>
      <c r="C59" t="s">
        <v>173</v>
      </c>
      <c r="D59" t="s">
        <v>207</v>
      </c>
      <c r="E59" t="s">
        <v>208</v>
      </c>
      <c r="F59">
        <v>160</v>
      </c>
      <c r="G59" s="1" t="s">
        <v>103</v>
      </c>
      <c r="H59" s="3">
        <v>35186</v>
      </c>
      <c r="I59" t="s">
        <v>209</v>
      </c>
      <c r="J59" t="s">
        <v>210</v>
      </c>
      <c r="K59" t="s">
        <v>74</v>
      </c>
      <c r="L59" s="4">
        <f ca="1">DATEDIF(Table3[[#This Row],[DOB]],TODAY(),"y")</f>
        <v>26</v>
      </c>
      <c r="M59" s="5">
        <f>SUM(LEFT(Table3[[#This Row],[Height]],1), RIGHT(Table3[[#This Row],[Height]], LEN(Table3[[#This Row],[Height]])-2)/12)</f>
        <v>5.916666666666667</v>
      </c>
      <c r="N59" s="5">
        <f>Table3[[#This Row],[HeightFt]]*12</f>
        <v>71</v>
      </c>
      <c r="O59" s="6">
        <f>ROUND(Table3[[#This Row],[Weight]]/(Table3[[#This Row],[HtIn]]*Table3[[#This Row],[HtIn]])*703,0)</f>
        <v>22</v>
      </c>
    </row>
    <row r="60" spans="1:15" x14ac:dyDescent="0.3">
      <c r="A60">
        <v>59</v>
      </c>
      <c r="B60" t="s">
        <v>15</v>
      </c>
      <c r="C60" t="s">
        <v>173</v>
      </c>
      <c r="D60" t="s">
        <v>211</v>
      </c>
      <c r="E60" t="s">
        <v>212</v>
      </c>
      <c r="F60">
        <v>136</v>
      </c>
      <c r="G60" s="1" t="s">
        <v>36</v>
      </c>
      <c r="H60" s="3">
        <v>33478</v>
      </c>
      <c r="I60" t="s">
        <v>213</v>
      </c>
      <c r="J60" t="s">
        <v>198</v>
      </c>
      <c r="K60" t="s">
        <v>22</v>
      </c>
      <c r="L60" s="4">
        <f ca="1">DATEDIF(Table3[[#This Row],[DOB]],TODAY(),"y")</f>
        <v>31</v>
      </c>
      <c r="M60" s="5">
        <f>SUM(LEFT(Table3[[#This Row],[Height]],1), RIGHT(Table3[[#This Row],[Height]], LEN(Table3[[#This Row],[Height]])-2)/12)</f>
        <v>5.416666666666667</v>
      </c>
      <c r="N60" s="5">
        <f>Table3[[#This Row],[HeightFt]]*12</f>
        <v>65</v>
      </c>
      <c r="O60" s="6">
        <f>ROUND(Table3[[#This Row],[Weight]]/(Table3[[#This Row],[HtIn]]*Table3[[#This Row],[HtIn]])*703,0)</f>
        <v>23</v>
      </c>
    </row>
    <row r="61" spans="1:15" x14ac:dyDescent="0.3">
      <c r="A61">
        <v>60</v>
      </c>
      <c r="B61" t="s">
        <v>15</v>
      </c>
      <c r="C61" t="s">
        <v>173</v>
      </c>
      <c r="D61" t="s">
        <v>214</v>
      </c>
      <c r="E61" t="s">
        <v>215</v>
      </c>
      <c r="F61">
        <v>175</v>
      </c>
      <c r="G61" s="1" t="s">
        <v>103</v>
      </c>
      <c r="H61" s="3">
        <v>32701</v>
      </c>
      <c r="I61" t="s">
        <v>216</v>
      </c>
      <c r="J61" t="s">
        <v>217</v>
      </c>
      <c r="K61" t="s">
        <v>22</v>
      </c>
      <c r="L61" s="4">
        <f ca="1">DATEDIF(Table3[[#This Row],[DOB]],TODAY(),"y")</f>
        <v>33</v>
      </c>
      <c r="M61" s="5">
        <f>SUM(LEFT(Table3[[#This Row],[Height]],1), RIGHT(Table3[[#This Row],[Height]], LEN(Table3[[#This Row],[Height]])-2)/12)</f>
        <v>5.916666666666667</v>
      </c>
      <c r="N61" s="5">
        <f>Table3[[#This Row],[HeightFt]]*12</f>
        <v>71</v>
      </c>
      <c r="O61" s="6">
        <f>ROUND(Table3[[#This Row],[Weight]]/(Table3[[#This Row],[HtIn]]*Table3[[#This Row],[HtIn]])*703,0)</f>
        <v>24</v>
      </c>
    </row>
    <row r="62" spans="1:15" x14ac:dyDescent="0.3">
      <c r="A62">
        <v>61</v>
      </c>
      <c r="B62" t="s">
        <v>15</v>
      </c>
      <c r="C62" t="s">
        <v>173</v>
      </c>
      <c r="D62" t="s">
        <v>71</v>
      </c>
      <c r="E62" t="s">
        <v>218</v>
      </c>
      <c r="F62">
        <v>150</v>
      </c>
      <c r="G62" s="1" t="s">
        <v>41</v>
      </c>
      <c r="H62" s="3">
        <v>32692</v>
      </c>
      <c r="I62" t="s">
        <v>219</v>
      </c>
      <c r="J62" t="s">
        <v>220</v>
      </c>
      <c r="K62" t="s">
        <v>22</v>
      </c>
      <c r="L62" s="4">
        <f ca="1">DATEDIF(Table3[[#This Row],[DOB]],TODAY(),"y")</f>
        <v>33</v>
      </c>
      <c r="M62" s="5">
        <f>SUM(LEFT(Table3[[#This Row],[Height]],1), RIGHT(Table3[[#This Row],[Height]], LEN(Table3[[#This Row],[Height]])-2)/12)</f>
        <v>5.5</v>
      </c>
      <c r="N62" s="5">
        <f>Table3[[#This Row],[HeightFt]]*12</f>
        <v>66</v>
      </c>
      <c r="O62" s="6">
        <f>ROUND(Table3[[#This Row],[Weight]]/(Table3[[#This Row],[HtIn]]*Table3[[#This Row],[HtIn]])*703,0)</f>
        <v>24</v>
      </c>
    </row>
    <row r="63" spans="1:15" x14ac:dyDescent="0.3">
      <c r="A63">
        <v>62</v>
      </c>
      <c r="B63" t="s">
        <v>15</v>
      </c>
      <c r="C63" t="s">
        <v>173</v>
      </c>
      <c r="D63" t="s">
        <v>221</v>
      </c>
      <c r="E63" t="s">
        <v>222</v>
      </c>
      <c r="F63">
        <v>147</v>
      </c>
      <c r="G63" s="1" t="s">
        <v>41</v>
      </c>
      <c r="H63" s="3">
        <v>32692</v>
      </c>
      <c r="I63" t="s">
        <v>219</v>
      </c>
      <c r="J63" t="s">
        <v>220</v>
      </c>
      <c r="K63" t="s">
        <v>22</v>
      </c>
      <c r="L63" s="4">
        <f ca="1">DATEDIF(Table3[[#This Row],[DOB]],TODAY(),"y")</f>
        <v>33</v>
      </c>
      <c r="M63" s="5">
        <f>SUM(LEFT(Table3[[#This Row],[Height]],1), RIGHT(Table3[[#This Row],[Height]], LEN(Table3[[#This Row],[Height]])-2)/12)</f>
        <v>5.5</v>
      </c>
      <c r="N63" s="5">
        <f>Table3[[#This Row],[HeightFt]]*12</f>
        <v>66</v>
      </c>
      <c r="O63" s="6">
        <f>ROUND(Table3[[#This Row],[Weight]]/(Table3[[#This Row],[HtIn]]*Table3[[#This Row],[HtIn]])*703,0)</f>
        <v>24</v>
      </c>
    </row>
    <row r="64" spans="1:15" x14ac:dyDescent="0.3">
      <c r="A64">
        <v>63</v>
      </c>
      <c r="B64" t="s">
        <v>15</v>
      </c>
      <c r="C64" t="s">
        <v>173</v>
      </c>
      <c r="D64" t="s">
        <v>223</v>
      </c>
      <c r="E64" t="s">
        <v>224</v>
      </c>
      <c r="F64">
        <v>159</v>
      </c>
      <c r="G64" s="1" t="s">
        <v>46</v>
      </c>
      <c r="H64" s="3">
        <v>31843</v>
      </c>
      <c r="I64" t="s">
        <v>225</v>
      </c>
      <c r="J64" t="s">
        <v>186</v>
      </c>
      <c r="K64" t="s">
        <v>22</v>
      </c>
      <c r="L64" s="4">
        <f ca="1">DATEDIF(Table3[[#This Row],[DOB]],TODAY(),"y")</f>
        <v>35</v>
      </c>
      <c r="M64" s="5">
        <f>SUM(LEFT(Table3[[#This Row],[Height]],1), RIGHT(Table3[[#This Row],[Height]], LEN(Table3[[#This Row],[Height]])-2)/12)</f>
        <v>5.666666666666667</v>
      </c>
      <c r="N64" s="5">
        <f>Table3[[#This Row],[HeightFt]]*12</f>
        <v>68</v>
      </c>
      <c r="O64" s="6">
        <f>ROUND(Table3[[#This Row],[Weight]]/(Table3[[#This Row],[HtIn]]*Table3[[#This Row],[HtIn]])*703,0)</f>
        <v>24</v>
      </c>
    </row>
    <row r="65" spans="1:15" x14ac:dyDescent="0.3">
      <c r="A65">
        <v>64</v>
      </c>
      <c r="B65" t="s">
        <v>15</v>
      </c>
      <c r="C65" t="s">
        <v>173</v>
      </c>
      <c r="D65" t="s">
        <v>226</v>
      </c>
      <c r="E65" t="s">
        <v>227</v>
      </c>
      <c r="F65">
        <v>140</v>
      </c>
      <c r="G65" s="1" t="s">
        <v>36</v>
      </c>
      <c r="H65" s="3">
        <v>34856</v>
      </c>
      <c r="I65" t="s">
        <v>228</v>
      </c>
      <c r="J65" t="s">
        <v>186</v>
      </c>
      <c r="K65" t="s">
        <v>74</v>
      </c>
      <c r="L65" s="4">
        <f ca="1">DATEDIF(Table3[[#This Row],[DOB]],TODAY(),"y")</f>
        <v>27</v>
      </c>
      <c r="M65" s="5">
        <f>SUM(LEFT(Table3[[#This Row],[Height]],1), RIGHT(Table3[[#This Row],[Height]], LEN(Table3[[#This Row],[Height]])-2)/12)</f>
        <v>5.416666666666667</v>
      </c>
      <c r="N65" s="5">
        <f>Table3[[#This Row],[HeightFt]]*12</f>
        <v>65</v>
      </c>
      <c r="O65" s="6">
        <f>ROUND(Table3[[#This Row],[Weight]]/(Table3[[#This Row],[HtIn]]*Table3[[#This Row],[HtIn]])*703,0)</f>
        <v>23</v>
      </c>
    </row>
    <row r="66" spans="1:15" x14ac:dyDescent="0.3">
      <c r="A66">
        <v>65</v>
      </c>
      <c r="B66" t="s">
        <v>15</v>
      </c>
      <c r="C66" t="s">
        <v>173</v>
      </c>
      <c r="D66" t="s">
        <v>114</v>
      </c>
      <c r="E66" t="s">
        <v>229</v>
      </c>
      <c r="F66">
        <v>165</v>
      </c>
      <c r="G66" s="1" t="s">
        <v>46</v>
      </c>
      <c r="H66" s="3">
        <v>35062</v>
      </c>
      <c r="I66" t="s">
        <v>189</v>
      </c>
      <c r="J66" t="s">
        <v>186</v>
      </c>
      <c r="K66" t="s">
        <v>22</v>
      </c>
      <c r="L66" s="4">
        <f ca="1">DATEDIF(Table3[[#This Row],[DOB]],TODAY(),"y")</f>
        <v>27</v>
      </c>
      <c r="M66" s="5">
        <f>SUM(LEFT(Table3[[#This Row],[Height]],1), RIGHT(Table3[[#This Row],[Height]], LEN(Table3[[#This Row],[Height]])-2)/12)</f>
        <v>5.666666666666667</v>
      </c>
      <c r="N66" s="5">
        <f>Table3[[#This Row],[HeightFt]]*12</f>
        <v>68</v>
      </c>
      <c r="O66" s="6">
        <f>ROUND(Table3[[#This Row],[Weight]]/(Table3[[#This Row],[HtIn]]*Table3[[#This Row],[HtIn]])*703,0)</f>
        <v>25</v>
      </c>
    </row>
    <row r="67" spans="1:15" x14ac:dyDescent="0.3">
      <c r="A67">
        <v>66</v>
      </c>
      <c r="B67" t="s">
        <v>15</v>
      </c>
      <c r="C67" t="s">
        <v>173</v>
      </c>
      <c r="D67" t="s">
        <v>211</v>
      </c>
      <c r="E67" t="s">
        <v>230</v>
      </c>
      <c r="F67">
        <v>135</v>
      </c>
      <c r="G67" s="1" t="s">
        <v>231</v>
      </c>
      <c r="H67" s="3">
        <v>34118</v>
      </c>
      <c r="I67" t="s">
        <v>232</v>
      </c>
      <c r="J67" t="s">
        <v>233</v>
      </c>
      <c r="K67" t="s">
        <v>22</v>
      </c>
      <c r="L67" s="4">
        <f ca="1">DATEDIF(Table3[[#This Row],[DOB]],TODAY(),"y")</f>
        <v>29</v>
      </c>
      <c r="M67" s="5">
        <f>SUM(LEFT(Table3[[#This Row],[Height]],1), RIGHT(Table3[[#This Row],[Height]], LEN(Table3[[#This Row],[Height]])-2)/12)</f>
        <v>5.25</v>
      </c>
      <c r="N67" s="5">
        <f>Table3[[#This Row],[HeightFt]]*12</f>
        <v>63</v>
      </c>
      <c r="O67" s="6">
        <f>ROUND(Table3[[#This Row],[Weight]]/(Table3[[#This Row],[HtIn]]*Table3[[#This Row],[HtIn]])*703,0)</f>
        <v>24</v>
      </c>
    </row>
    <row r="68" spans="1:15" x14ac:dyDescent="0.3">
      <c r="A68">
        <v>67</v>
      </c>
      <c r="B68" t="s">
        <v>15</v>
      </c>
      <c r="C68" t="s">
        <v>173</v>
      </c>
      <c r="D68" t="s">
        <v>61</v>
      </c>
      <c r="E68" t="s">
        <v>234</v>
      </c>
      <c r="F68">
        <v>125</v>
      </c>
      <c r="G68" s="1" t="s">
        <v>231</v>
      </c>
      <c r="H68" s="3">
        <v>34134</v>
      </c>
      <c r="I68" t="s">
        <v>235</v>
      </c>
      <c r="J68" t="s">
        <v>236</v>
      </c>
      <c r="K68" t="s">
        <v>74</v>
      </c>
      <c r="L68" s="4">
        <f ca="1">DATEDIF(Table3[[#This Row],[DOB]],TODAY(),"y")</f>
        <v>29</v>
      </c>
      <c r="M68" s="5">
        <f>SUM(LEFT(Table3[[#This Row],[Height]],1), RIGHT(Table3[[#This Row],[Height]], LEN(Table3[[#This Row],[Height]])-2)/12)</f>
        <v>5.25</v>
      </c>
      <c r="N68" s="5">
        <f>Table3[[#This Row],[HeightFt]]*12</f>
        <v>63</v>
      </c>
      <c r="O68" s="6">
        <f>ROUND(Table3[[#This Row],[Weight]]/(Table3[[#This Row],[HtIn]]*Table3[[#This Row],[HtIn]])*703,0)</f>
        <v>22</v>
      </c>
    </row>
    <row r="69" spans="1:15" x14ac:dyDescent="0.3">
      <c r="A69">
        <v>68</v>
      </c>
      <c r="B69" t="s">
        <v>15</v>
      </c>
      <c r="C69" t="s">
        <v>173</v>
      </c>
      <c r="D69" t="s">
        <v>237</v>
      </c>
      <c r="E69" t="s">
        <v>238</v>
      </c>
      <c r="F69">
        <v>150</v>
      </c>
      <c r="G69" s="1" t="s">
        <v>19</v>
      </c>
      <c r="H69" s="3">
        <v>33606</v>
      </c>
      <c r="I69" t="s">
        <v>239</v>
      </c>
      <c r="J69" t="s">
        <v>198</v>
      </c>
      <c r="K69" t="s">
        <v>93</v>
      </c>
      <c r="L69" s="4">
        <f ca="1">DATEDIF(Table3[[#This Row],[DOB]],TODAY(),"y")</f>
        <v>31</v>
      </c>
      <c r="M69" s="5">
        <f>SUM(LEFT(Table3[[#This Row],[Height]],1), RIGHT(Table3[[#This Row],[Height]], LEN(Table3[[#This Row],[Height]])-2)/12)</f>
        <v>5.583333333333333</v>
      </c>
      <c r="N69" s="5">
        <f>Table3[[#This Row],[HeightFt]]*12</f>
        <v>67</v>
      </c>
      <c r="O69" s="6">
        <f>ROUND(Table3[[#This Row],[Weight]]/(Table3[[#This Row],[HtIn]]*Table3[[#This Row],[HtIn]])*703,0)</f>
        <v>23</v>
      </c>
    </row>
    <row r="70" spans="1:15" x14ac:dyDescent="0.3">
      <c r="A70">
        <v>69</v>
      </c>
      <c r="B70" t="s">
        <v>15</v>
      </c>
      <c r="C70" t="s">
        <v>173</v>
      </c>
      <c r="D70" t="s">
        <v>240</v>
      </c>
      <c r="E70" t="s">
        <v>241</v>
      </c>
      <c r="F70">
        <v>145</v>
      </c>
      <c r="G70" s="1" t="s">
        <v>36</v>
      </c>
      <c r="H70" s="3">
        <v>35618</v>
      </c>
      <c r="I70" t="s">
        <v>242</v>
      </c>
      <c r="J70" t="s">
        <v>186</v>
      </c>
      <c r="K70" t="s">
        <v>93</v>
      </c>
      <c r="L70" s="4">
        <f ca="1">DATEDIF(Table3[[#This Row],[DOB]],TODAY(),"y")</f>
        <v>25</v>
      </c>
      <c r="M70" s="5">
        <f>SUM(LEFT(Table3[[#This Row],[Height]],1), RIGHT(Table3[[#This Row],[Height]], LEN(Table3[[#This Row],[Height]])-2)/12)</f>
        <v>5.416666666666667</v>
      </c>
      <c r="N70" s="5">
        <f>Table3[[#This Row],[HeightFt]]*12</f>
        <v>65</v>
      </c>
      <c r="O70" s="6">
        <f>ROUND(Table3[[#This Row],[Weight]]/(Table3[[#This Row],[HtIn]]*Table3[[#This Row],[HtIn]])*703,0)</f>
        <v>24</v>
      </c>
    </row>
    <row r="71" spans="1:15" x14ac:dyDescent="0.3">
      <c r="A71">
        <v>70</v>
      </c>
      <c r="B71" t="s">
        <v>15</v>
      </c>
      <c r="C71" t="s">
        <v>173</v>
      </c>
      <c r="D71" t="s">
        <v>55</v>
      </c>
      <c r="E71" t="s">
        <v>243</v>
      </c>
      <c r="F71">
        <v>140</v>
      </c>
      <c r="G71" s="1" t="s">
        <v>41</v>
      </c>
      <c r="H71" s="3">
        <v>34337</v>
      </c>
      <c r="I71" t="s">
        <v>244</v>
      </c>
      <c r="J71" t="s">
        <v>245</v>
      </c>
      <c r="K71" t="s">
        <v>22</v>
      </c>
      <c r="L71" s="4">
        <f ca="1">DATEDIF(Table3[[#This Row],[DOB]],TODAY(),"y")</f>
        <v>29</v>
      </c>
      <c r="M71" s="5">
        <f>SUM(LEFT(Table3[[#This Row],[Height]],1), RIGHT(Table3[[#This Row],[Height]], LEN(Table3[[#This Row],[Height]])-2)/12)</f>
        <v>5.5</v>
      </c>
      <c r="N71" s="5">
        <f>Table3[[#This Row],[HeightFt]]*12</f>
        <v>66</v>
      </c>
      <c r="O71" s="6">
        <f>ROUND(Table3[[#This Row],[Weight]]/(Table3[[#This Row],[HtIn]]*Table3[[#This Row],[HtIn]])*703,0)</f>
        <v>23</v>
      </c>
    </row>
    <row r="72" spans="1:15" x14ac:dyDescent="0.3">
      <c r="A72">
        <v>71</v>
      </c>
      <c r="B72" t="s">
        <v>15</v>
      </c>
      <c r="C72" t="s">
        <v>173</v>
      </c>
      <c r="D72" t="s">
        <v>150</v>
      </c>
      <c r="E72" t="s">
        <v>246</v>
      </c>
      <c r="F72">
        <v>175</v>
      </c>
      <c r="G72" s="1" t="s">
        <v>115</v>
      </c>
      <c r="H72" s="3">
        <v>34447</v>
      </c>
      <c r="I72" t="s">
        <v>247</v>
      </c>
      <c r="J72" t="s">
        <v>186</v>
      </c>
      <c r="K72" t="s">
        <v>74</v>
      </c>
      <c r="L72" s="4">
        <f ca="1">DATEDIF(Table3[[#This Row],[DOB]],TODAY(),"y")</f>
        <v>28</v>
      </c>
      <c r="M72" s="5">
        <f>SUM(LEFT(Table3[[#This Row],[Height]],1), RIGHT(Table3[[#This Row],[Height]], LEN(Table3[[#This Row],[Height]])-2)/12)</f>
        <v>6</v>
      </c>
      <c r="N72" s="5">
        <f>Table3[[#This Row],[HeightFt]]*12</f>
        <v>72</v>
      </c>
      <c r="O72" s="6">
        <f>ROUND(Table3[[#This Row],[Weight]]/(Table3[[#This Row],[HtIn]]*Table3[[#This Row],[HtIn]])*703,0)</f>
        <v>24</v>
      </c>
    </row>
    <row r="73" spans="1:15" x14ac:dyDescent="0.3">
      <c r="A73">
        <v>72</v>
      </c>
      <c r="B73" t="s">
        <v>100</v>
      </c>
      <c r="C73" t="s">
        <v>173</v>
      </c>
      <c r="D73" t="s">
        <v>248</v>
      </c>
      <c r="E73" t="s">
        <v>249</v>
      </c>
      <c r="F73">
        <v>170</v>
      </c>
      <c r="G73" s="1" t="s">
        <v>46</v>
      </c>
      <c r="H73" s="3">
        <v>32367</v>
      </c>
      <c r="I73" t="s">
        <v>250</v>
      </c>
      <c r="J73" t="s">
        <v>251</v>
      </c>
      <c r="K73" t="s">
        <v>22</v>
      </c>
      <c r="L73" s="4">
        <f ca="1">DATEDIF(Table3[[#This Row],[DOB]],TODAY(),"y")</f>
        <v>34</v>
      </c>
      <c r="M73" s="5">
        <f>SUM(LEFT(Table3[[#This Row],[Height]],1), RIGHT(Table3[[#This Row],[Height]], LEN(Table3[[#This Row],[Height]])-2)/12)</f>
        <v>5.666666666666667</v>
      </c>
      <c r="N73" s="5">
        <f>Table3[[#This Row],[HeightFt]]*12</f>
        <v>68</v>
      </c>
      <c r="O73" s="6">
        <f>ROUND(Table3[[#This Row],[Weight]]/(Table3[[#This Row],[HtIn]]*Table3[[#This Row],[HtIn]])*703,0)</f>
        <v>26</v>
      </c>
    </row>
    <row r="74" spans="1:15" x14ac:dyDescent="0.3">
      <c r="A74">
        <v>73</v>
      </c>
      <c r="B74" t="s">
        <v>100</v>
      </c>
      <c r="C74" t="s">
        <v>173</v>
      </c>
      <c r="D74" t="s">
        <v>252</v>
      </c>
      <c r="E74" t="s">
        <v>253</v>
      </c>
      <c r="F74">
        <v>185</v>
      </c>
      <c r="G74" s="1" t="s">
        <v>29</v>
      </c>
      <c r="H74" s="3">
        <v>32654</v>
      </c>
      <c r="I74" t="s">
        <v>254</v>
      </c>
      <c r="J74" t="s">
        <v>210</v>
      </c>
      <c r="K74" t="s">
        <v>74</v>
      </c>
      <c r="L74" s="4">
        <f ca="1">DATEDIF(Table3[[#This Row],[DOB]],TODAY(),"y")</f>
        <v>33</v>
      </c>
      <c r="M74" s="5">
        <f>SUM(LEFT(Table3[[#This Row],[Height]],1), RIGHT(Table3[[#This Row],[Height]], LEN(Table3[[#This Row],[Height]])-2)/12)</f>
        <v>5.833333333333333</v>
      </c>
      <c r="N74" s="5">
        <f>Table3[[#This Row],[HeightFt]]*12</f>
        <v>70</v>
      </c>
      <c r="O74" s="6">
        <f>ROUND(Table3[[#This Row],[Weight]]/(Table3[[#This Row],[HtIn]]*Table3[[#This Row],[HtIn]])*703,0)</f>
        <v>27</v>
      </c>
    </row>
    <row r="75" spans="1:15" x14ac:dyDescent="0.3">
      <c r="A75">
        <v>74</v>
      </c>
      <c r="B75" t="s">
        <v>100</v>
      </c>
      <c r="C75" t="s">
        <v>173</v>
      </c>
      <c r="D75" t="s">
        <v>255</v>
      </c>
      <c r="E75" t="s">
        <v>256</v>
      </c>
      <c r="F75">
        <v>195</v>
      </c>
      <c r="G75" s="1" t="s">
        <v>134</v>
      </c>
      <c r="H75" s="3">
        <v>32538</v>
      </c>
      <c r="I75" t="s">
        <v>257</v>
      </c>
      <c r="J75" t="s">
        <v>178</v>
      </c>
      <c r="K75" t="s">
        <v>74</v>
      </c>
      <c r="L75" s="4">
        <f ca="1">DATEDIF(Table3[[#This Row],[DOB]],TODAY(),"y")</f>
        <v>34</v>
      </c>
      <c r="M75" s="5">
        <f>SUM(LEFT(Table3[[#This Row],[Height]],1), RIGHT(Table3[[#This Row],[Height]], LEN(Table3[[#This Row],[Height]])-2)/12)</f>
        <v>6.083333333333333</v>
      </c>
      <c r="N75" s="5">
        <f>Table3[[#This Row],[HeightFt]]*12</f>
        <v>73</v>
      </c>
      <c r="O75" s="6">
        <f>ROUND(Table3[[#This Row],[Weight]]/(Table3[[#This Row],[HtIn]]*Table3[[#This Row],[HtIn]])*703,0)</f>
        <v>26</v>
      </c>
    </row>
    <row r="76" spans="1:15" x14ac:dyDescent="0.3">
      <c r="A76">
        <v>75</v>
      </c>
      <c r="B76" t="s">
        <v>100</v>
      </c>
      <c r="C76" t="s">
        <v>173</v>
      </c>
      <c r="D76" t="s">
        <v>258</v>
      </c>
      <c r="E76" t="s">
        <v>259</v>
      </c>
      <c r="F76">
        <v>195</v>
      </c>
      <c r="G76" s="1" t="s">
        <v>124</v>
      </c>
      <c r="H76" s="3">
        <v>35418</v>
      </c>
      <c r="I76" t="s">
        <v>260</v>
      </c>
      <c r="J76" t="s">
        <v>186</v>
      </c>
      <c r="K76" t="s">
        <v>74</v>
      </c>
      <c r="L76" s="4">
        <f ca="1">DATEDIF(Table3[[#This Row],[DOB]],TODAY(),"y")</f>
        <v>26</v>
      </c>
      <c r="M76" s="5">
        <f>SUM(LEFT(Table3[[#This Row],[Height]],1), RIGHT(Table3[[#This Row],[Height]], LEN(Table3[[#This Row],[Height]])-2)/12)</f>
        <v>6.166666666666667</v>
      </c>
      <c r="N76" s="5">
        <f>Table3[[#This Row],[HeightFt]]*12</f>
        <v>74</v>
      </c>
      <c r="O76" s="6">
        <f>ROUND(Table3[[#This Row],[Weight]]/(Table3[[#This Row],[HtIn]]*Table3[[#This Row],[HtIn]])*703,0)</f>
        <v>25</v>
      </c>
    </row>
    <row r="77" spans="1:15" x14ac:dyDescent="0.3">
      <c r="A77">
        <v>76</v>
      </c>
      <c r="B77" t="s">
        <v>100</v>
      </c>
      <c r="C77" t="s">
        <v>173</v>
      </c>
      <c r="D77" t="s">
        <v>113</v>
      </c>
      <c r="E77" t="s">
        <v>127</v>
      </c>
      <c r="F77">
        <v>180</v>
      </c>
      <c r="G77" s="1" t="s">
        <v>46</v>
      </c>
      <c r="H77" s="3">
        <v>31441</v>
      </c>
      <c r="I77" t="s">
        <v>261</v>
      </c>
      <c r="J77" t="s">
        <v>182</v>
      </c>
      <c r="K77" t="s">
        <v>22</v>
      </c>
      <c r="L77" s="4">
        <f ca="1">DATEDIF(Table3[[#This Row],[DOB]],TODAY(),"y")</f>
        <v>37</v>
      </c>
      <c r="M77" s="5">
        <f>SUM(LEFT(Table3[[#This Row],[Height]],1), RIGHT(Table3[[#This Row],[Height]], LEN(Table3[[#This Row],[Height]])-2)/12)</f>
        <v>5.666666666666667</v>
      </c>
      <c r="N77" s="5">
        <f>Table3[[#This Row],[HeightFt]]*12</f>
        <v>68</v>
      </c>
      <c r="O77" s="6">
        <f>ROUND(Table3[[#This Row],[Weight]]/(Table3[[#This Row],[HtIn]]*Table3[[#This Row],[HtIn]])*703,0)</f>
        <v>27</v>
      </c>
    </row>
    <row r="78" spans="1:15" x14ac:dyDescent="0.3">
      <c r="A78">
        <v>77</v>
      </c>
      <c r="B78" t="s">
        <v>100</v>
      </c>
      <c r="C78" t="s">
        <v>173</v>
      </c>
      <c r="D78" t="s">
        <v>262</v>
      </c>
      <c r="E78" t="s">
        <v>263</v>
      </c>
      <c r="F78">
        <v>189</v>
      </c>
      <c r="G78" s="1" t="s">
        <v>115</v>
      </c>
      <c r="H78" s="3">
        <v>31893</v>
      </c>
      <c r="I78" t="s">
        <v>264</v>
      </c>
      <c r="J78" t="s">
        <v>182</v>
      </c>
      <c r="K78" t="s">
        <v>22</v>
      </c>
      <c r="L78" s="4">
        <f ca="1">DATEDIF(Table3[[#This Row],[DOB]],TODAY(),"y")</f>
        <v>35</v>
      </c>
      <c r="M78" s="5">
        <f>SUM(LEFT(Table3[[#This Row],[Height]],1), RIGHT(Table3[[#This Row],[Height]], LEN(Table3[[#This Row],[Height]])-2)/12)</f>
        <v>6</v>
      </c>
      <c r="N78" s="5">
        <f>Table3[[#This Row],[HeightFt]]*12</f>
        <v>72</v>
      </c>
      <c r="O78" s="6">
        <f>ROUND(Table3[[#This Row],[Weight]]/(Table3[[#This Row],[HtIn]]*Table3[[#This Row],[HtIn]])*703,0)</f>
        <v>26</v>
      </c>
    </row>
    <row r="79" spans="1:15" x14ac:dyDescent="0.3">
      <c r="A79">
        <v>78</v>
      </c>
      <c r="B79" t="s">
        <v>100</v>
      </c>
      <c r="C79" t="s">
        <v>173</v>
      </c>
      <c r="D79" t="s">
        <v>265</v>
      </c>
      <c r="E79" t="s">
        <v>266</v>
      </c>
      <c r="F79">
        <v>196</v>
      </c>
      <c r="G79" s="1" t="s">
        <v>134</v>
      </c>
      <c r="H79" s="3">
        <v>35164</v>
      </c>
      <c r="I79" t="s">
        <v>267</v>
      </c>
      <c r="J79" t="s">
        <v>182</v>
      </c>
      <c r="K79" t="s">
        <v>22</v>
      </c>
      <c r="L79" s="4">
        <f ca="1">DATEDIF(Table3[[#This Row],[DOB]],TODAY(),"y")</f>
        <v>26</v>
      </c>
      <c r="M79" s="5">
        <f>SUM(LEFT(Table3[[#This Row],[Height]],1), RIGHT(Table3[[#This Row],[Height]], LEN(Table3[[#This Row],[Height]])-2)/12)</f>
        <v>6.083333333333333</v>
      </c>
      <c r="N79" s="5">
        <f>Table3[[#This Row],[HeightFt]]*12</f>
        <v>73</v>
      </c>
      <c r="O79" s="6">
        <f>ROUND(Table3[[#This Row],[Weight]]/(Table3[[#This Row],[HtIn]]*Table3[[#This Row],[HtIn]])*703,0)</f>
        <v>26</v>
      </c>
    </row>
    <row r="80" spans="1:15" x14ac:dyDescent="0.3">
      <c r="A80">
        <v>79</v>
      </c>
      <c r="B80" t="s">
        <v>100</v>
      </c>
      <c r="C80" t="s">
        <v>173</v>
      </c>
      <c r="D80" t="s">
        <v>268</v>
      </c>
      <c r="E80" t="s">
        <v>269</v>
      </c>
      <c r="F80">
        <v>200</v>
      </c>
      <c r="G80" s="1" t="s">
        <v>134</v>
      </c>
      <c r="H80" s="3">
        <v>30883</v>
      </c>
      <c r="I80" t="s">
        <v>270</v>
      </c>
      <c r="J80" t="s">
        <v>236</v>
      </c>
      <c r="K80" t="s">
        <v>74</v>
      </c>
      <c r="L80" s="4">
        <f ca="1">DATEDIF(Table3[[#This Row],[DOB]],TODAY(),"y")</f>
        <v>38</v>
      </c>
      <c r="M80" s="5">
        <f>SUM(LEFT(Table3[[#This Row],[Height]],1), RIGHT(Table3[[#This Row],[Height]], LEN(Table3[[#This Row],[Height]])-2)/12)</f>
        <v>6.083333333333333</v>
      </c>
      <c r="N80" s="5">
        <f>Table3[[#This Row],[HeightFt]]*12</f>
        <v>73</v>
      </c>
      <c r="O80" s="6">
        <f>ROUND(Table3[[#This Row],[Weight]]/(Table3[[#This Row],[HtIn]]*Table3[[#This Row],[HtIn]])*703,0)</f>
        <v>26</v>
      </c>
    </row>
    <row r="81" spans="1:15" x14ac:dyDescent="0.3">
      <c r="A81">
        <v>80</v>
      </c>
      <c r="B81" t="s">
        <v>100</v>
      </c>
      <c r="C81" t="s">
        <v>173</v>
      </c>
      <c r="D81" t="s">
        <v>271</v>
      </c>
      <c r="E81" t="s">
        <v>272</v>
      </c>
      <c r="F81">
        <v>175</v>
      </c>
      <c r="G81" s="1" t="s">
        <v>19</v>
      </c>
      <c r="H81" s="3">
        <v>28873</v>
      </c>
      <c r="I81" t="s">
        <v>273</v>
      </c>
      <c r="J81" t="s">
        <v>236</v>
      </c>
      <c r="K81" t="s">
        <v>22</v>
      </c>
      <c r="L81" s="4">
        <f ca="1">DATEDIF(Table3[[#This Row],[DOB]],TODAY(),"y")</f>
        <v>44</v>
      </c>
      <c r="M81" s="5">
        <f>SUM(LEFT(Table3[[#This Row],[Height]],1), RIGHT(Table3[[#This Row],[Height]], LEN(Table3[[#This Row],[Height]])-2)/12)</f>
        <v>5.583333333333333</v>
      </c>
      <c r="N81" s="5">
        <f>Table3[[#This Row],[HeightFt]]*12</f>
        <v>67</v>
      </c>
      <c r="O81" s="6">
        <f>ROUND(Table3[[#This Row],[Weight]]/(Table3[[#This Row],[HtIn]]*Table3[[#This Row],[HtIn]])*703,0)</f>
        <v>27</v>
      </c>
    </row>
    <row r="82" spans="1:15" x14ac:dyDescent="0.3">
      <c r="A82">
        <v>81</v>
      </c>
      <c r="B82" t="s">
        <v>100</v>
      </c>
      <c r="C82" t="s">
        <v>173</v>
      </c>
      <c r="D82" t="s">
        <v>274</v>
      </c>
      <c r="E82" t="s">
        <v>275</v>
      </c>
      <c r="F82">
        <v>235</v>
      </c>
      <c r="G82" s="1" t="s">
        <v>276</v>
      </c>
      <c r="H82" s="3">
        <v>35477</v>
      </c>
      <c r="I82" t="s">
        <v>277</v>
      </c>
      <c r="J82" t="s">
        <v>236</v>
      </c>
      <c r="K82" t="s">
        <v>22</v>
      </c>
      <c r="L82" s="4">
        <f ca="1">DATEDIF(Table3[[#This Row],[DOB]],TODAY(),"y")</f>
        <v>26</v>
      </c>
      <c r="M82" s="5">
        <f>SUM(LEFT(Table3[[#This Row],[Height]],1), RIGHT(Table3[[#This Row],[Height]], LEN(Table3[[#This Row],[Height]])-2)/12)</f>
        <v>6.416666666666667</v>
      </c>
      <c r="N82" s="5">
        <f>Table3[[#This Row],[HeightFt]]*12</f>
        <v>77</v>
      </c>
      <c r="O82" s="6">
        <f>ROUND(Table3[[#This Row],[Weight]]/(Table3[[#This Row],[HtIn]]*Table3[[#This Row],[HtIn]])*703,0)</f>
        <v>28</v>
      </c>
    </row>
    <row r="83" spans="1:15" x14ac:dyDescent="0.3">
      <c r="A83">
        <v>82</v>
      </c>
      <c r="B83" t="s">
        <v>100</v>
      </c>
      <c r="C83" t="s">
        <v>173</v>
      </c>
      <c r="D83" t="s">
        <v>265</v>
      </c>
      <c r="E83" t="s">
        <v>278</v>
      </c>
      <c r="F83">
        <v>170</v>
      </c>
      <c r="G83" s="1" t="s">
        <v>25</v>
      </c>
      <c r="H83" s="3">
        <v>31275</v>
      </c>
      <c r="I83" t="s">
        <v>279</v>
      </c>
      <c r="J83" t="s">
        <v>280</v>
      </c>
      <c r="K83" t="s">
        <v>74</v>
      </c>
      <c r="L83" s="4">
        <f ca="1">DATEDIF(Table3[[#This Row],[DOB]],TODAY(),"y")</f>
        <v>37</v>
      </c>
      <c r="M83" s="5">
        <f>SUM(LEFT(Table3[[#This Row],[Height]],1), RIGHT(Table3[[#This Row],[Height]], LEN(Table3[[#This Row],[Height]])-2)/12)</f>
        <v>5.75</v>
      </c>
      <c r="N83" s="5">
        <f>Table3[[#This Row],[HeightFt]]*12</f>
        <v>69</v>
      </c>
      <c r="O83" s="6">
        <f>ROUND(Table3[[#This Row],[Weight]]/(Table3[[#This Row],[HtIn]]*Table3[[#This Row],[HtIn]])*703,0)</f>
        <v>25</v>
      </c>
    </row>
    <row r="84" spans="1:15" x14ac:dyDescent="0.3">
      <c r="A84">
        <v>83</v>
      </c>
      <c r="B84" t="s">
        <v>100</v>
      </c>
      <c r="C84" t="s">
        <v>173</v>
      </c>
      <c r="D84" t="s">
        <v>252</v>
      </c>
      <c r="E84" t="s">
        <v>281</v>
      </c>
      <c r="F84">
        <v>185</v>
      </c>
      <c r="G84" s="1" t="s">
        <v>103</v>
      </c>
      <c r="H84" s="3">
        <v>31438</v>
      </c>
      <c r="I84" t="s">
        <v>282</v>
      </c>
      <c r="J84" t="s">
        <v>280</v>
      </c>
      <c r="K84" t="s">
        <v>22</v>
      </c>
      <c r="L84" s="4">
        <f ca="1">DATEDIF(Table3[[#This Row],[DOB]],TODAY(),"y")</f>
        <v>37</v>
      </c>
      <c r="M84" s="5">
        <f>SUM(LEFT(Table3[[#This Row],[Height]],1), RIGHT(Table3[[#This Row],[Height]], LEN(Table3[[#This Row],[Height]])-2)/12)</f>
        <v>5.916666666666667</v>
      </c>
      <c r="N84" s="5">
        <f>Table3[[#This Row],[HeightFt]]*12</f>
        <v>71</v>
      </c>
      <c r="O84" s="6">
        <f>ROUND(Table3[[#This Row],[Weight]]/(Table3[[#This Row],[HtIn]]*Table3[[#This Row],[HtIn]])*703,0)</f>
        <v>26</v>
      </c>
    </row>
    <row r="85" spans="1:15" x14ac:dyDescent="0.3">
      <c r="A85">
        <v>84</v>
      </c>
      <c r="B85" t="s">
        <v>100</v>
      </c>
      <c r="C85" t="s">
        <v>173</v>
      </c>
      <c r="D85" t="s">
        <v>283</v>
      </c>
      <c r="E85" t="s">
        <v>284</v>
      </c>
      <c r="F85">
        <v>185</v>
      </c>
      <c r="G85" s="1" t="s">
        <v>115</v>
      </c>
      <c r="H85" s="3">
        <v>30894</v>
      </c>
      <c r="I85" t="s">
        <v>235</v>
      </c>
      <c r="J85" t="s">
        <v>236</v>
      </c>
      <c r="K85" t="s">
        <v>93</v>
      </c>
      <c r="L85" s="4">
        <f ca="1">DATEDIF(Table3[[#This Row],[DOB]],TODAY(),"y")</f>
        <v>38</v>
      </c>
      <c r="M85" s="5">
        <f>SUM(LEFT(Table3[[#This Row],[Height]],1), RIGHT(Table3[[#This Row],[Height]], LEN(Table3[[#This Row],[Height]])-2)/12)</f>
        <v>6</v>
      </c>
      <c r="N85" s="5">
        <f>Table3[[#This Row],[HeightFt]]*12</f>
        <v>72</v>
      </c>
      <c r="O85" s="6">
        <f>ROUND(Table3[[#This Row],[Weight]]/(Table3[[#This Row],[HtIn]]*Table3[[#This Row],[HtIn]])*703,0)</f>
        <v>25</v>
      </c>
    </row>
    <row r="86" spans="1:15" x14ac:dyDescent="0.3">
      <c r="A86">
        <v>85</v>
      </c>
      <c r="B86" t="s">
        <v>100</v>
      </c>
      <c r="C86" t="s">
        <v>173</v>
      </c>
      <c r="D86" t="s">
        <v>285</v>
      </c>
      <c r="E86" t="s">
        <v>286</v>
      </c>
      <c r="F86">
        <v>170</v>
      </c>
      <c r="G86" s="1" t="s">
        <v>25</v>
      </c>
      <c r="H86" s="3">
        <v>32226</v>
      </c>
      <c r="I86" t="s">
        <v>287</v>
      </c>
      <c r="J86" t="s">
        <v>288</v>
      </c>
      <c r="K86" t="s">
        <v>22</v>
      </c>
      <c r="L86" s="4">
        <f ca="1">DATEDIF(Table3[[#This Row],[DOB]],TODAY(),"y")</f>
        <v>34</v>
      </c>
      <c r="M86" s="5">
        <f>SUM(LEFT(Table3[[#This Row],[Height]],1), RIGHT(Table3[[#This Row],[Height]], LEN(Table3[[#This Row],[Height]])-2)/12)</f>
        <v>5.75</v>
      </c>
      <c r="N86" s="5">
        <f>Table3[[#This Row],[HeightFt]]*12</f>
        <v>69</v>
      </c>
      <c r="O86" s="6">
        <f>ROUND(Table3[[#This Row],[Weight]]/(Table3[[#This Row],[HtIn]]*Table3[[#This Row],[HtIn]])*703,0)</f>
        <v>25</v>
      </c>
    </row>
    <row r="87" spans="1:15" x14ac:dyDescent="0.3">
      <c r="A87">
        <v>86</v>
      </c>
      <c r="B87" t="s">
        <v>100</v>
      </c>
      <c r="C87" t="s">
        <v>173</v>
      </c>
      <c r="D87" t="s">
        <v>119</v>
      </c>
      <c r="E87" t="s">
        <v>289</v>
      </c>
      <c r="F87">
        <v>196</v>
      </c>
      <c r="G87" s="1" t="s">
        <v>134</v>
      </c>
      <c r="H87" s="3">
        <v>33319</v>
      </c>
      <c r="I87" t="s">
        <v>290</v>
      </c>
      <c r="J87" t="s">
        <v>291</v>
      </c>
      <c r="K87" t="s">
        <v>93</v>
      </c>
      <c r="L87" s="4">
        <f ca="1">DATEDIF(Table3[[#This Row],[DOB]],TODAY(),"y")</f>
        <v>31</v>
      </c>
      <c r="M87" s="5">
        <f>SUM(LEFT(Table3[[#This Row],[Height]],1), RIGHT(Table3[[#This Row],[Height]], LEN(Table3[[#This Row],[Height]])-2)/12)</f>
        <v>6.083333333333333</v>
      </c>
      <c r="N87" s="5">
        <f>Table3[[#This Row],[HeightFt]]*12</f>
        <v>73</v>
      </c>
      <c r="O87" s="6">
        <f>ROUND(Table3[[#This Row],[Weight]]/(Table3[[#This Row],[HtIn]]*Table3[[#This Row],[HtIn]])*703,0)</f>
        <v>26</v>
      </c>
    </row>
    <row r="88" spans="1:15" x14ac:dyDescent="0.3">
      <c r="A88">
        <v>87</v>
      </c>
      <c r="B88" t="s">
        <v>100</v>
      </c>
      <c r="C88" t="s">
        <v>173</v>
      </c>
      <c r="D88" t="s">
        <v>292</v>
      </c>
      <c r="E88" t="s">
        <v>293</v>
      </c>
      <c r="F88">
        <v>195</v>
      </c>
      <c r="G88" s="1" t="s">
        <v>134</v>
      </c>
      <c r="H88" s="3">
        <v>31633</v>
      </c>
      <c r="I88" t="s">
        <v>294</v>
      </c>
      <c r="J88" t="s">
        <v>182</v>
      </c>
      <c r="K88" t="s">
        <v>22</v>
      </c>
      <c r="L88" s="4">
        <f ca="1">DATEDIF(Table3[[#This Row],[DOB]],TODAY(),"y")</f>
        <v>36</v>
      </c>
      <c r="M88" s="5">
        <f>SUM(LEFT(Table3[[#This Row],[Height]],1), RIGHT(Table3[[#This Row],[Height]], LEN(Table3[[#This Row],[Height]])-2)/12)</f>
        <v>6.083333333333333</v>
      </c>
      <c r="N88" s="5">
        <f>Table3[[#This Row],[HeightFt]]*12</f>
        <v>73</v>
      </c>
      <c r="O88" s="6">
        <f>ROUND(Table3[[#This Row],[Weight]]/(Table3[[#This Row],[HtIn]]*Table3[[#This Row],[HtIn]])*703,0)</f>
        <v>26</v>
      </c>
    </row>
    <row r="89" spans="1:15" x14ac:dyDescent="0.3">
      <c r="A89">
        <v>88</v>
      </c>
      <c r="B89" t="s">
        <v>100</v>
      </c>
      <c r="C89" t="s">
        <v>173</v>
      </c>
      <c r="D89" t="s">
        <v>271</v>
      </c>
      <c r="E89" t="s">
        <v>295</v>
      </c>
      <c r="F89">
        <v>174</v>
      </c>
      <c r="G89" s="1" t="s">
        <v>25</v>
      </c>
      <c r="H89" s="3">
        <v>32295</v>
      </c>
      <c r="I89" t="s">
        <v>296</v>
      </c>
      <c r="J89" t="s">
        <v>280</v>
      </c>
      <c r="K89" t="s">
        <v>22</v>
      </c>
      <c r="L89" s="4">
        <f ca="1">DATEDIF(Table3[[#This Row],[DOB]],TODAY(),"y")</f>
        <v>34</v>
      </c>
      <c r="M89" s="5">
        <f>SUM(LEFT(Table3[[#This Row],[Height]],1), RIGHT(Table3[[#This Row],[Height]], LEN(Table3[[#This Row],[Height]])-2)/12)</f>
        <v>5.75</v>
      </c>
      <c r="N89" s="5">
        <f>Table3[[#This Row],[HeightFt]]*12</f>
        <v>69</v>
      </c>
      <c r="O89" s="6">
        <f>ROUND(Table3[[#This Row],[Weight]]/(Table3[[#This Row],[HtIn]]*Table3[[#This Row],[HtIn]])*703,0)</f>
        <v>26</v>
      </c>
    </row>
    <row r="90" spans="1:15" x14ac:dyDescent="0.3">
      <c r="A90">
        <v>89</v>
      </c>
      <c r="B90" t="s">
        <v>100</v>
      </c>
      <c r="C90" t="s">
        <v>173</v>
      </c>
      <c r="D90" t="s">
        <v>297</v>
      </c>
      <c r="E90" t="s">
        <v>298</v>
      </c>
      <c r="F90">
        <v>178</v>
      </c>
      <c r="G90" s="1" t="s">
        <v>25</v>
      </c>
      <c r="H90" s="3">
        <v>32195</v>
      </c>
      <c r="I90" t="s">
        <v>299</v>
      </c>
      <c r="J90" t="s">
        <v>300</v>
      </c>
      <c r="K90" t="s">
        <v>22</v>
      </c>
      <c r="L90" s="4">
        <f ca="1">DATEDIF(Table3[[#This Row],[DOB]],TODAY(),"y")</f>
        <v>35</v>
      </c>
      <c r="M90" s="5">
        <f>SUM(LEFT(Table3[[#This Row],[Height]],1), RIGHT(Table3[[#This Row],[Height]], LEN(Table3[[#This Row],[Height]])-2)/12)</f>
        <v>5.75</v>
      </c>
      <c r="N90" s="5">
        <f>Table3[[#This Row],[HeightFt]]*12</f>
        <v>69</v>
      </c>
      <c r="O90" s="6">
        <f>ROUND(Table3[[#This Row],[Weight]]/(Table3[[#This Row],[HtIn]]*Table3[[#This Row],[HtIn]])*703,0)</f>
        <v>26</v>
      </c>
    </row>
    <row r="91" spans="1:15" x14ac:dyDescent="0.3">
      <c r="A91">
        <v>90</v>
      </c>
      <c r="B91" t="s">
        <v>100</v>
      </c>
      <c r="C91" t="s">
        <v>173</v>
      </c>
      <c r="D91" t="s">
        <v>262</v>
      </c>
      <c r="E91" t="s">
        <v>301</v>
      </c>
      <c r="F91">
        <v>190</v>
      </c>
      <c r="G91" s="1" t="s">
        <v>124</v>
      </c>
      <c r="H91" s="3">
        <v>32202</v>
      </c>
      <c r="I91" t="s">
        <v>302</v>
      </c>
      <c r="J91" t="s">
        <v>303</v>
      </c>
      <c r="K91" t="s">
        <v>74</v>
      </c>
      <c r="L91" s="4">
        <f ca="1">DATEDIF(Table3[[#This Row],[DOB]],TODAY(),"y")</f>
        <v>34</v>
      </c>
      <c r="M91" s="5">
        <f>SUM(LEFT(Table3[[#This Row],[Height]],1), RIGHT(Table3[[#This Row],[Height]], LEN(Table3[[#This Row],[Height]])-2)/12)</f>
        <v>6.166666666666667</v>
      </c>
      <c r="N91" s="5">
        <f>Table3[[#This Row],[HeightFt]]*12</f>
        <v>74</v>
      </c>
      <c r="O91" s="6">
        <f>ROUND(Table3[[#This Row],[Weight]]/(Table3[[#This Row],[HtIn]]*Table3[[#This Row],[HtIn]])*703,0)</f>
        <v>24</v>
      </c>
    </row>
    <row r="92" spans="1:15" x14ac:dyDescent="0.3">
      <c r="A92">
        <v>91</v>
      </c>
      <c r="B92" t="s">
        <v>100</v>
      </c>
      <c r="C92" t="s">
        <v>173</v>
      </c>
      <c r="D92" t="s">
        <v>304</v>
      </c>
      <c r="E92" t="s">
        <v>305</v>
      </c>
      <c r="F92">
        <v>200</v>
      </c>
      <c r="G92" s="1" t="s">
        <v>115</v>
      </c>
      <c r="H92" s="3">
        <v>30294</v>
      </c>
      <c r="I92" t="s">
        <v>306</v>
      </c>
      <c r="J92" t="s">
        <v>210</v>
      </c>
      <c r="K92" t="s">
        <v>22</v>
      </c>
      <c r="L92" s="4">
        <f ca="1">DATEDIF(Table3[[#This Row],[DOB]],TODAY(),"y")</f>
        <v>40</v>
      </c>
      <c r="M92" s="5">
        <f>SUM(LEFT(Table3[[#This Row],[Height]],1), RIGHT(Table3[[#This Row],[Height]], LEN(Table3[[#This Row],[Height]])-2)/12)</f>
        <v>6</v>
      </c>
      <c r="N92" s="5">
        <f>Table3[[#This Row],[HeightFt]]*12</f>
        <v>72</v>
      </c>
      <c r="O92" s="6">
        <f>ROUND(Table3[[#This Row],[Weight]]/(Table3[[#This Row],[HtIn]]*Table3[[#This Row],[HtIn]])*703,0)</f>
        <v>27</v>
      </c>
    </row>
    <row r="93" spans="1:15" x14ac:dyDescent="0.3">
      <c r="A93">
        <v>92</v>
      </c>
      <c r="B93" t="s">
        <v>100</v>
      </c>
      <c r="C93" t="s">
        <v>173</v>
      </c>
      <c r="D93" t="s">
        <v>265</v>
      </c>
      <c r="E93" t="s">
        <v>307</v>
      </c>
      <c r="F93">
        <v>210</v>
      </c>
      <c r="G93" s="1" t="s">
        <v>108</v>
      </c>
      <c r="H93" s="3">
        <v>31880</v>
      </c>
      <c r="I93" t="s">
        <v>308</v>
      </c>
      <c r="J93" t="s">
        <v>186</v>
      </c>
      <c r="K93" t="s">
        <v>22</v>
      </c>
      <c r="L93" s="4">
        <f ca="1">DATEDIF(Table3[[#This Row],[DOB]],TODAY(),"y")</f>
        <v>35</v>
      </c>
      <c r="M93" s="5">
        <f>SUM(LEFT(Table3[[#This Row],[Height]],1), RIGHT(Table3[[#This Row],[Height]], LEN(Table3[[#This Row],[Height]])-2)/12)</f>
        <v>6.25</v>
      </c>
      <c r="N93" s="5">
        <f>Table3[[#This Row],[HeightFt]]*12</f>
        <v>75</v>
      </c>
      <c r="O93" s="6">
        <f>ROUND(Table3[[#This Row],[Weight]]/(Table3[[#This Row],[HtIn]]*Table3[[#This Row],[HtIn]])*703,0)</f>
        <v>26</v>
      </c>
    </row>
    <row r="94" spans="1:15" x14ac:dyDescent="0.3">
      <c r="A94">
        <v>93</v>
      </c>
      <c r="B94" t="s">
        <v>100</v>
      </c>
      <c r="C94" t="s">
        <v>173</v>
      </c>
      <c r="D94" t="s">
        <v>309</v>
      </c>
      <c r="E94" t="s">
        <v>310</v>
      </c>
      <c r="F94">
        <v>179</v>
      </c>
      <c r="G94" s="1" t="s">
        <v>115</v>
      </c>
      <c r="H94" s="3">
        <v>35683</v>
      </c>
      <c r="I94" t="s">
        <v>311</v>
      </c>
      <c r="J94" t="s">
        <v>206</v>
      </c>
      <c r="K94" t="s">
        <v>22</v>
      </c>
      <c r="L94" s="4">
        <f ca="1">DATEDIF(Table3[[#This Row],[DOB]],TODAY(),"y")</f>
        <v>25</v>
      </c>
      <c r="M94" s="5">
        <f>SUM(LEFT(Table3[[#This Row],[Height]],1), RIGHT(Table3[[#This Row],[Height]], LEN(Table3[[#This Row],[Height]])-2)/12)</f>
        <v>6</v>
      </c>
      <c r="N94" s="5">
        <f>Table3[[#This Row],[HeightFt]]*12</f>
        <v>72</v>
      </c>
      <c r="O94" s="6">
        <f>ROUND(Table3[[#This Row],[Weight]]/(Table3[[#This Row],[HtIn]]*Table3[[#This Row],[HtIn]])*703,0)</f>
        <v>24</v>
      </c>
    </row>
    <row r="95" spans="1:15" x14ac:dyDescent="0.3">
      <c r="A95">
        <v>94</v>
      </c>
      <c r="B95" t="s">
        <v>100</v>
      </c>
      <c r="C95" t="s">
        <v>173</v>
      </c>
      <c r="D95" t="s">
        <v>312</v>
      </c>
      <c r="E95" t="s">
        <v>313</v>
      </c>
      <c r="F95">
        <v>215</v>
      </c>
      <c r="G95" s="1" t="s">
        <v>314</v>
      </c>
      <c r="H95" s="3">
        <v>30189</v>
      </c>
      <c r="I95" t="s">
        <v>315</v>
      </c>
      <c r="J95" t="s">
        <v>182</v>
      </c>
      <c r="K95" t="s">
        <v>74</v>
      </c>
      <c r="L95" s="4">
        <f ca="1">DATEDIF(Table3[[#This Row],[DOB]],TODAY(),"y")</f>
        <v>40</v>
      </c>
      <c r="M95" s="5">
        <f>SUM(LEFT(Table3[[#This Row],[Height]],1), RIGHT(Table3[[#This Row],[Height]], LEN(Table3[[#This Row],[Height]])-2)/12)</f>
        <v>6.333333333333333</v>
      </c>
      <c r="N95" s="5">
        <f>Table3[[#This Row],[HeightFt]]*12</f>
        <v>76</v>
      </c>
      <c r="O95" s="6">
        <f>ROUND(Table3[[#This Row],[Weight]]/(Table3[[#This Row],[HtIn]]*Table3[[#This Row],[HtIn]])*703,0)</f>
        <v>26</v>
      </c>
    </row>
    <row r="96" spans="1:15" x14ac:dyDescent="0.3">
      <c r="A96">
        <v>95</v>
      </c>
      <c r="B96" t="s">
        <v>100</v>
      </c>
      <c r="C96" t="s">
        <v>173</v>
      </c>
      <c r="D96" t="s">
        <v>316</v>
      </c>
      <c r="E96" t="s">
        <v>317</v>
      </c>
      <c r="F96">
        <v>205</v>
      </c>
      <c r="G96" s="1" t="s">
        <v>115</v>
      </c>
      <c r="H96" s="3">
        <v>30733</v>
      </c>
      <c r="I96" t="s">
        <v>277</v>
      </c>
      <c r="J96" t="s">
        <v>210</v>
      </c>
      <c r="K96" t="s">
        <v>74</v>
      </c>
      <c r="L96" s="4">
        <f ca="1">DATEDIF(Table3[[#This Row],[DOB]],TODAY(),"y")</f>
        <v>39</v>
      </c>
      <c r="M96" s="5">
        <f>SUM(LEFT(Table3[[#This Row],[Height]],1), RIGHT(Table3[[#This Row],[Height]], LEN(Table3[[#This Row],[Height]])-2)/12)</f>
        <v>6</v>
      </c>
      <c r="N96" s="5">
        <f>Table3[[#This Row],[HeightFt]]*12</f>
        <v>72</v>
      </c>
      <c r="O96" s="6">
        <f>ROUND(Table3[[#This Row],[Weight]]/(Table3[[#This Row],[HtIn]]*Table3[[#This Row],[HtIn]])*703,0)</f>
        <v>28</v>
      </c>
    </row>
    <row r="97" spans="1:15" x14ac:dyDescent="0.3">
      <c r="A97">
        <v>96</v>
      </c>
      <c r="B97" t="s">
        <v>100</v>
      </c>
      <c r="C97" t="s">
        <v>173</v>
      </c>
      <c r="D97" t="s">
        <v>265</v>
      </c>
      <c r="E97" t="s">
        <v>318</v>
      </c>
      <c r="F97">
        <v>203</v>
      </c>
      <c r="G97" s="1" t="s">
        <v>115</v>
      </c>
      <c r="H97" s="3">
        <v>31727</v>
      </c>
      <c r="I97" t="s">
        <v>319</v>
      </c>
      <c r="J97" t="s">
        <v>280</v>
      </c>
      <c r="K97" t="s">
        <v>93</v>
      </c>
      <c r="L97" s="4">
        <f ca="1">DATEDIF(Table3[[#This Row],[DOB]],TODAY(),"y")</f>
        <v>36</v>
      </c>
      <c r="M97" s="5">
        <f>SUM(LEFT(Table3[[#This Row],[Height]],1), RIGHT(Table3[[#This Row],[Height]], LEN(Table3[[#This Row],[Height]])-2)/12)</f>
        <v>6</v>
      </c>
      <c r="N97" s="5">
        <f>Table3[[#This Row],[HeightFt]]*12</f>
        <v>72</v>
      </c>
      <c r="O97" s="6">
        <f>ROUND(Table3[[#This Row],[Weight]]/(Table3[[#This Row],[HtIn]]*Table3[[#This Row],[HtIn]])*703,0)</f>
        <v>28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5D66FC-BA1D-4E93-81F7-235FC8644928}">
  <dimension ref="A3:C44"/>
  <sheetViews>
    <sheetView zoomScale="70" workbookViewId="0">
      <selection activeCell="G40" sqref="G40"/>
    </sheetView>
  </sheetViews>
  <sheetFormatPr defaultRowHeight="14.4" x14ac:dyDescent="0.3"/>
  <cols>
    <col min="1" max="1" width="13.88671875" bestFit="1" customWidth="1"/>
    <col min="2" max="2" width="10.88671875" bestFit="1" customWidth="1"/>
    <col min="3" max="3" width="13.88671875" bestFit="1" customWidth="1"/>
    <col min="4" max="4" width="9.21875" bestFit="1" customWidth="1"/>
  </cols>
  <sheetData>
    <row r="3" spans="1:3" x14ac:dyDescent="0.3">
      <c r="A3" s="7" t="s">
        <v>320</v>
      </c>
      <c r="B3" t="s">
        <v>323</v>
      </c>
      <c r="C3" t="s">
        <v>322</v>
      </c>
    </row>
    <row r="4" spans="1:3" x14ac:dyDescent="0.3">
      <c r="A4" s="2" t="s">
        <v>176</v>
      </c>
      <c r="B4" s="8">
        <v>24</v>
      </c>
      <c r="C4" s="8">
        <v>145</v>
      </c>
    </row>
    <row r="5" spans="1:3" x14ac:dyDescent="0.3">
      <c r="A5" s="9" t="s">
        <v>15</v>
      </c>
      <c r="B5" s="8">
        <v>24</v>
      </c>
      <c r="C5" s="8">
        <v>145</v>
      </c>
    </row>
    <row r="6" spans="1:3" x14ac:dyDescent="0.3">
      <c r="A6" s="2" t="s">
        <v>29</v>
      </c>
      <c r="B6" s="8">
        <v>197</v>
      </c>
      <c r="C6" s="8">
        <v>1042</v>
      </c>
    </row>
    <row r="7" spans="1:3" x14ac:dyDescent="0.3">
      <c r="A7" s="9" t="s">
        <v>100</v>
      </c>
      <c r="B7" s="8">
        <v>69</v>
      </c>
      <c r="C7" s="8">
        <v>370</v>
      </c>
    </row>
    <row r="8" spans="1:3" x14ac:dyDescent="0.3">
      <c r="A8" s="9" t="s">
        <v>15</v>
      </c>
      <c r="B8" s="8">
        <v>128</v>
      </c>
      <c r="C8" s="8">
        <v>672</v>
      </c>
    </row>
    <row r="9" spans="1:3" x14ac:dyDescent="0.3">
      <c r="A9" s="2" t="s">
        <v>103</v>
      </c>
      <c r="B9" s="8">
        <v>167</v>
      </c>
      <c r="C9" s="8">
        <v>891</v>
      </c>
    </row>
    <row r="10" spans="1:3" x14ac:dyDescent="0.3">
      <c r="A10" s="9" t="s">
        <v>100</v>
      </c>
      <c r="B10" s="8">
        <v>108</v>
      </c>
      <c r="C10" s="8">
        <v>556</v>
      </c>
    </row>
    <row r="11" spans="1:3" x14ac:dyDescent="0.3">
      <c r="A11" s="9" t="s">
        <v>15</v>
      </c>
      <c r="B11" s="8">
        <v>59</v>
      </c>
      <c r="C11" s="8">
        <v>335</v>
      </c>
    </row>
    <row r="12" spans="1:3" x14ac:dyDescent="0.3">
      <c r="A12" s="2" t="s">
        <v>192</v>
      </c>
      <c r="B12" s="8">
        <v>30</v>
      </c>
      <c r="C12" s="8">
        <v>123</v>
      </c>
    </row>
    <row r="13" spans="1:3" x14ac:dyDescent="0.3">
      <c r="A13" s="9" t="s">
        <v>15</v>
      </c>
      <c r="B13" s="8">
        <v>30</v>
      </c>
      <c r="C13" s="8">
        <v>123</v>
      </c>
    </row>
    <row r="14" spans="1:3" x14ac:dyDescent="0.3">
      <c r="A14" s="2" t="s">
        <v>231</v>
      </c>
      <c r="B14" s="8">
        <v>58</v>
      </c>
      <c r="C14" s="8">
        <v>260</v>
      </c>
    </row>
    <row r="15" spans="1:3" x14ac:dyDescent="0.3">
      <c r="A15" s="9" t="s">
        <v>15</v>
      </c>
      <c r="B15" s="8">
        <v>58</v>
      </c>
      <c r="C15" s="8">
        <v>260</v>
      </c>
    </row>
    <row r="16" spans="1:3" x14ac:dyDescent="0.3">
      <c r="A16" s="2" t="s">
        <v>82</v>
      </c>
      <c r="B16" s="8">
        <v>90</v>
      </c>
      <c r="C16" s="8">
        <v>429</v>
      </c>
    </row>
    <row r="17" spans="1:3" x14ac:dyDescent="0.3">
      <c r="A17" s="9" t="s">
        <v>15</v>
      </c>
      <c r="B17" s="8">
        <v>90</v>
      </c>
      <c r="C17" s="8">
        <v>429</v>
      </c>
    </row>
    <row r="18" spans="1:3" x14ac:dyDescent="0.3">
      <c r="A18" s="2" t="s">
        <v>36</v>
      </c>
      <c r="B18" s="8">
        <v>140</v>
      </c>
      <c r="C18" s="8">
        <v>713</v>
      </c>
    </row>
    <row r="19" spans="1:3" x14ac:dyDescent="0.3">
      <c r="A19" s="9" t="s">
        <v>15</v>
      </c>
      <c r="B19" s="8">
        <v>140</v>
      </c>
      <c r="C19" s="8">
        <v>713</v>
      </c>
    </row>
    <row r="20" spans="1:3" x14ac:dyDescent="0.3">
      <c r="A20" s="2" t="s">
        <v>41</v>
      </c>
      <c r="B20" s="8">
        <v>247</v>
      </c>
      <c r="C20" s="8">
        <v>1209</v>
      </c>
    </row>
    <row r="21" spans="1:3" x14ac:dyDescent="0.3">
      <c r="A21" s="9" t="s">
        <v>15</v>
      </c>
      <c r="B21" s="8">
        <v>247</v>
      </c>
      <c r="C21" s="8">
        <v>1209</v>
      </c>
    </row>
    <row r="22" spans="1:3" x14ac:dyDescent="0.3">
      <c r="A22" s="2" t="s">
        <v>19</v>
      </c>
      <c r="B22" s="8">
        <v>295</v>
      </c>
      <c r="C22" s="8">
        <v>1388</v>
      </c>
    </row>
    <row r="23" spans="1:3" x14ac:dyDescent="0.3">
      <c r="A23" s="9" t="s">
        <v>100</v>
      </c>
      <c r="B23" s="8">
        <v>44</v>
      </c>
      <c r="C23" s="8">
        <v>175</v>
      </c>
    </row>
    <row r="24" spans="1:3" x14ac:dyDescent="0.3">
      <c r="A24" s="9" t="s">
        <v>15</v>
      </c>
      <c r="B24" s="8">
        <v>251</v>
      </c>
      <c r="C24" s="8">
        <v>1213</v>
      </c>
    </row>
    <row r="25" spans="1:3" x14ac:dyDescent="0.3">
      <c r="A25" s="2" t="s">
        <v>46</v>
      </c>
      <c r="B25" s="8">
        <v>326</v>
      </c>
      <c r="C25" s="8">
        <v>1583</v>
      </c>
    </row>
    <row r="26" spans="1:3" x14ac:dyDescent="0.3">
      <c r="A26" s="9" t="s">
        <v>100</v>
      </c>
      <c r="B26" s="8">
        <v>103</v>
      </c>
      <c r="C26" s="8">
        <v>520</v>
      </c>
    </row>
    <row r="27" spans="1:3" x14ac:dyDescent="0.3">
      <c r="A27" s="9" t="s">
        <v>15</v>
      </c>
      <c r="B27" s="8">
        <v>223</v>
      </c>
      <c r="C27" s="8">
        <v>1063</v>
      </c>
    </row>
    <row r="28" spans="1:3" x14ac:dyDescent="0.3">
      <c r="A28" s="2" t="s">
        <v>25</v>
      </c>
      <c r="B28" s="8">
        <v>415</v>
      </c>
      <c r="C28" s="8">
        <v>2002</v>
      </c>
    </row>
    <row r="29" spans="1:3" x14ac:dyDescent="0.3">
      <c r="A29" s="9" t="s">
        <v>100</v>
      </c>
      <c r="B29" s="8">
        <v>285</v>
      </c>
      <c r="C29" s="8">
        <v>1399</v>
      </c>
    </row>
    <row r="30" spans="1:3" x14ac:dyDescent="0.3">
      <c r="A30" s="9" t="s">
        <v>15</v>
      </c>
      <c r="B30" s="8">
        <v>130</v>
      </c>
      <c r="C30" s="8">
        <v>603</v>
      </c>
    </row>
    <row r="31" spans="1:3" x14ac:dyDescent="0.3">
      <c r="A31" s="2" t="s">
        <v>115</v>
      </c>
      <c r="B31" s="8">
        <v>428</v>
      </c>
      <c r="C31" s="8">
        <v>2321</v>
      </c>
    </row>
    <row r="32" spans="1:3" x14ac:dyDescent="0.3">
      <c r="A32" s="9" t="s">
        <v>100</v>
      </c>
      <c r="B32" s="8">
        <v>400</v>
      </c>
      <c r="C32" s="8">
        <v>2146</v>
      </c>
    </row>
    <row r="33" spans="1:3" x14ac:dyDescent="0.3">
      <c r="A33" s="9" t="s">
        <v>15</v>
      </c>
      <c r="B33" s="8">
        <v>28</v>
      </c>
      <c r="C33" s="8">
        <v>175</v>
      </c>
    </row>
    <row r="34" spans="1:3" x14ac:dyDescent="0.3">
      <c r="A34" s="2" t="s">
        <v>134</v>
      </c>
      <c r="B34" s="8">
        <v>335</v>
      </c>
      <c r="C34" s="8">
        <v>1962</v>
      </c>
    </row>
    <row r="35" spans="1:3" x14ac:dyDescent="0.3">
      <c r="A35" s="9" t="s">
        <v>100</v>
      </c>
      <c r="B35" s="8">
        <v>335</v>
      </c>
      <c r="C35" s="8">
        <v>1962</v>
      </c>
    </row>
    <row r="36" spans="1:3" x14ac:dyDescent="0.3">
      <c r="A36" s="2" t="s">
        <v>124</v>
      </c>
      <c r="B36" s="8">
        <v>200</v>
      </c>
      <c r="C36" s="8">
        <v>1177</v>
      </c>
    </row>
    <row r="37" spans="1:3" x14ac:dyDescent="0.3">
      <c r="A37" s="9" t="s">
        <v>100</v>
      </c>
      <c r="B37" s="8">
        <v>200</v>
      </c>
      <c r="C37" s="8">
        <v>1177</v>
      </c>
    </row>
    <row r="38" spans="1:3" x14ac:dyDescent="0.3">
      <c r="A38" s="2" t="s">
        <v>108</v>
      </c>
      <c r="B38" s="8">
        <v>143</v>
      </c>
      <c r="C38" s="8">
        <v>849</v>
      </c>
    </row>
    <row r="39" spans="1:3" x14ac:dyDescent="0.3">
      <c r="A39" s="9" t="s">
        <v>100</v>
      </c>
      <c r="B39" s="8">
        <v>143</v>
      </c>
      <c r="C39" s="8">
        <v>849</v>
      </c>
    </row>
    <row r="40" spans="1:3" x14ac:dyDescent="0.3">
      <c r="A40" s="2" t="s">
        <v>314</v>
      </c>
      <c r="B40" s="8">
        <v>40</v>
      </c>
      <c r="C40" s="8">
        <v>215</v>
      </c>
    </row>
    <row r="41" spans="1:3" x14ac:dyDescent="0.3">
      <c r="A41" s="9" t="s">
        <v>100</v>
      </c>
      <c r="B41" s="8">
        <v>40</v>
      </c>
      <c r="C41" s="8">
        <v>215</v>
      </c>
    </row>
    <row r="42" spans="1:3" x14ac:dyDescent="0.3">
      <c r="A42" s="2" t="s">
        <v>276</v>
      </c>
      <c r="B42" s="8">
        <v>26</v>
      </c>
      <c r="C42" s="8">
        <v>235</v>
      </c>
    </row>
    <row r="43" spans="1:3" x14ac:dyDescent="0.3">
      <c r="A43" s="9" t="s">
        <v>100</v>
      </c>
      <c r="B43" s="8">
        <v>26</v>
      </c>
      <c r="C43" s="8">
        <v>235</v>
      </c>
    </row>
    <row r="44" spans="1:3" x14ac:dyDescent="0.3">
      <c r="A44" s="2" t="s">
        <v>321</v>
      </c>
      <c r="B44" s="8">
        <v>3161</v>
      </c>
      <c r="C44" s="8">
        <v>16544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37619D-6590-4210-9EE6-0EC72D5F8168}">
  <dimension ref="A3:C10"/>
  <sheetViews>
    <sheetView zoomScale="101" workbookViewId="0">
      <selection activeCell="D29" sqref="D29"/>
    </sheetView>
  </sheetViews>
  <sheetFormatPr defaultRowHeight="14.4" x14ac:dyDescent="0.3"/>
  <cols>
    <col min="1" max="1" width="13" bestFit="1" customWidth="1"/>
    <col min="2" max="2" width="13.77734375" bestFit="1" customWidth="1"/>
    <col min="3" max="3" width="13.5546875" bestFit="1" customWidth="1"/>
    <col min="4" max="4" width="11.109375" bestFit="1" customWidth="1"/>
    <col min="5" max="97" width="4.33203125" bestFit="1" customWidth="1"/>
    <col min="98" max="98" width="11.109375" bestFit="1" customWidth="1"/>
  </cols>
  <sheetData>
    <row r="3" spans="1:3" x14ac:dyDescent="0.3">
      <c r="A3" s="7" t="s">
        <v>320</v>
      </c>
      <c r="B3" t="s">
        <v>322</v>
      </c>
      <c r="C3" t="s">
        <v>324</v>
      </c>
    </row>
    <row r="4" spans="1:3" x14ac:dyDescent="0.3">
      <c r="A4" s="2" t="s">
        <v>16</v>
      </c>
      <c r="B4" s="8">
        <v>8345</v>
      </c>
      <c r="C4" s="8">
        <v>48</v>
      </c>
    </row>
    <row r="5" spans="1:3" x14ac:dyDescent="0.3">
      <c r="A5" s="9" t="s">
        <v>100</v>
      </c>
      <c r="B5" s="8">
        <v>4829</v>
      </c>
      <c r="C5" s="8">
        <v>25</v>
      </c>
    </row>
    <row r="6" spans="1:3" x14ac:dyDescent="0.3">
      <c r="A6" s="9" t="s">
        <v>15</v>
      </c>
      <c r="B6" s="8">
        <v>3516</v>
      </c>
      <c r="C6" s="8">
        <v>23</v>
      </c>
    </row>
    <row r="7" spans="1:3" x14ac:dyDescent="0.3">
      <c r="A7" s="2" t="s">
        <v>173</v>
      </c>
      <c r="B7" s="8">
        <v>8199</v>
      </c>
      <c r="C7" s="8">
        <v>48</v>
      </c>
    </row>
    <row r="8" spans="1:3" x14ac:dyDescent="0.3">
      <c r="A8" s="9" t="s">
        <v>100</v>
      </c>
      <c r="B8" s="8">
        <v>4775</v>
      </c>
      <c r="C8" s="8">
        <v>25</v>
      </c>
    </row>
    <row r="9" spans="1:3" x14ac:dyDescent="0.3">
      <c r="A9" s="9" t="s">
        <v>15</v>
      </c>
      <c r="B9" s="8">
        <v>3424</v>
      </c>
      <c r="C9" s="8">
        <v>23</v>
      </c>
    </row>
    <row r="10" spans="1:3" x14ac:dyDescent="0.3">
      <c r="A10" s="2" t="s">
        <v>321</v>
      </c>
      <c r="B10" s="8">
        <v>16544</v>
      </c>
      <c r="C10" s="8">
        <v>96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B04DEE-C5CA-489C-B2EF-5FC2CB73DDE7}">
  <dimension ref="A3:C6"/>
  <sheetViews>
    <sheetView tabSelected="1" workbookViewId="0">
      <selection activeCell="A5" sqref="A4:A5"/>
      <pivotSelection pane="bottomRight" showHeader="1" activeRow="4" click="1" r:id="rId1">
        <pivotArea dataOnly="0" labelOnly="1" fieldPosition="0">
          <references count="1">
            <reference field="1" count="0"/>
          </references>
        </pivotArea>
      </pivotSelection>
    </sheetView>
  </sheetViews>
  <sheetFormatPr defaultRowHeight="14.4" x14ac:dyDescent="0.3"/>
  <cols>
    <col min="1" max="1" width="12.5546875" bestFit="1" customWidth="1"/>
    <col min="2" max="3" width="13.5546875" bestFit="1" customWidth="1"/>
  </cols>
  <sheetData>
    <row r="3" spans="1:3" x14ac:dyDescent="0.3">
      <c r="A3" s="7" t="s">
        <v>320</v>
      </c>
      <c r="B3" t="s">
        <v>322</v>
      </c>
      <c r="C3" t="s">
        <v>324</v>
      </c>
    </row>
    <row r="4" spans="1:3" x14ac:dyDescent="0.3">
      <c r="A4" s="2" t="s">
        <v>100</v>
      </c>
      <c r="B4" s="8">
        <v>9604</v>
      </c>
      <c r="C4" s="8">
        <v>50</v>
      </c>
    </row>
    <row r="5" spans="1:3" x14ac:dyDescent="0.3">
      <c r="A5" s="2" t="s">
        <v>15</v>
      </c>
      <c r="B5" s="8">
        <v>6940</v>
      </c>
      <c r="C5" s="8">
        <v>46</v>
      </c>
    </row>
    <row r="6" spans="1:3" x14ac:dyDescent="0.3">
      <c r="A6" s="2" t="s">
        <v>321</v>
      </c>
      <c r="B6" s="8">
        <v>16544</v>
      </c>
      <c r="C6" s="8">
        <v>96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3A2011-B2EF-4859-87DA-1F4BAD88140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data</vt:lpstr>
      <vt:lpstr>Report-1</vt:lpstr>
      <vt:lpstr>Report-2</vt:lpstr>
      <vt:lpstr>Report-3</vt:lpstr>
      <vt:lpstr>w</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sriar</dc:creator>
  <cp:lastModifiedBy>sriar</cp:lastModifiedBy>
  <dcterms:created xsi:type="dcterms:W3CDTF">2023-02-24T10:53:22Z</dcterms:created>
  <dcterms:modified xsi:type="dcterms:W3CDTF">2023-02-24T11:16:28Z</dcterms:modified>
</cp:coreProperties>
</file>