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va_0p0bpf\OneDrive\Desktop\Ongoing\Credit Card Analysis\"/>
    </mc:Choice>
  </mc:AlternateContent>
  <xr:revisionPtr revIDLastSave="0" documentId="13_ncr:1_{831EB988-A167-4A32-99B8-D25AC420E311}" xr6:coauthVersionLast="47" xr6:coauthVersionMax="47" xr10:uidLastSave="{00000000-0000-0000-0000-000000000000}"/>
  <bookViews>
    <workbookView xWindow="-110" yWindow="-110" windowWidth="19420" windowHeight="10300" xr2:uid="{F2920E01-BF9B-4FD8-997C-47378930572C}"/>
  </bookViews>
  <sheets>
    <sheet name="YEAR_WI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4" i="1"/>
  <c r="E5" i="1"/>
  <c r="E6" i="1"/>
  <c r="E7" i="1"/>
  <c r="E8" i="1"/>
  <c r="E9" i="1"/>
  <c r="E10" i="1"/>
  <c r="E11" i="1"/>
  <c r="E3" i="1"/>
  <c r="D2" i="1"/>
  <c r="D3" i="1"/>
  <c r="D4" i="1"/>
  <c r="D5" i="1"/>
  <c r="D6" i="1"/>
  <c r="D7" i="1"/>
  <c r="D8" i="1"/>
  <c r="D9" i="1"/>
  <c r="D10" i="1"/>
  <c r="D11" i="1"/>
  <c r="C11" i="1"/>
  <c r="C10" i="1"/>
  <c r="C9" i="1"/>
  <c r="C8" i="1"/>
  <c r="C7" i="1"/>
  <c r="C6" i="1"/>
  <c r="C5" i="1"/>
  <c r="C4" i="1"/>
  <c r="C3" i="1"/>
  <c r="C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<sst xmlns="http://schemas.openxmlformats.org/spreadsheetml/2006/main" count="16" uniqueCount="16">
  <si>
    <t>QUARTER-YEAR</t>
  </si>
  <si>
    <t>Q1-2022</t>
  </si>
  <si>
    <t>Q2-2022</t>
  </si>
  <si>
    <t>Q3-2022</t>
  </si>
  <si>
    <t>Q4-2022</t>
  </si>
  <si>
    <t>Q1-2023</t>
  </si>
  <si>
    <t>Q2-2023</t>
  </si>
  <si>
    <t>Q3-2023</t>
  </si>
  <si>
    <t>Q4-2023</t>
  </si>
  <si>
    <t>Q1-2024</t>
  </si>
  <si>
    <t>Q2-2024</t>
  </si>
  <si>
    <t>CREDIT CARDS ISSUED - IN 100'S</t>
  </si>
  <si>
    <t>NO OF TRANSACTIONS - IN 100'S</t>
  </si>
  <si>
    <t>REVENUE GENERATED - IN 10,000'S</t>
  </si>
  <si>
    <t>QOQ Growth</t>
  </si>
  <si>
    <t>AVG QOQ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</si>
</sst>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" fontId="2" fillId="2" borderId="1" xfId="0" applyNumberFormat="1" applyFont="1" applyFill="1" applyBorder="1"/>
    <xf numFmtId="2" fontId="0" fillId="0" borderId="0" xfId="0" applyNumberFormat="1"/>
    <xf numFmtId="1" fontId="3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horizontal="right" vertical="center"/>
    </xf>
    <xf numFmtId="0" fontId="1" fillId="0" borderId="1" xfId="0" applyFont="1" applyBorder="1"/>
    <xf numFmtId="2" fontId="1" fillId="0" borderId="1" xfId="0" applyNumberFormat="1" applyFont="1" applyBorder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1" fillId="0" borderId="0" xfId="0" applyFont="1"/>
    <xf numFmtId="2" fontId="1" fillId="0" borderId="0" xfId="0" applyNumberFormat="1" applyFont="1"/>
  </cellXfs>
  <cellStyles count="2">
    <cellStyle name="Normal" xfId="0" builtinId="0"/>
    <cellStyle name="Normal 2 2" xfId="1" xr:uid="{8D65789C-5D4F-4370-AEAE-F4DF5DFC59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3C4C-BFFA-466B-B521-2BB041A06AF3}">
  <dimension ref="A1:E15"/>
  <sheetViews>
    <sheetView tabSelected="1" workbookViewId="0">
      <selection activeCell="A14" sqref="A14"/>
    </sheetView>
  </sheetViews>
  <sheetFormatPr defaultRowHeight="14.5" x14ac:dyDescent="0.35"/>
  <cols>
    <col min="1" max="1" width="14.90625" customWidth="1"/>
    <col min="2" max="3" width="19.90625" customWidth="1"/>
    <col min="4" max="4" width="30.81640625" style="2" customWidth="1"/>
    <col min="5" max="5" width="19.453125" customWidth="1"/>
  </cols>
  <sheetData>
    <row r="1" spans="1:5" s="10" customFormat="1" x14ac:dyDescent="0.35">
      <c r="A1" s="5" t="s">
        <v>0</v>
      </c>
      <c r="B1" s="5" t="s">
        <v>11</v>
      </c>
      <c r="C1" s="5" t="s">
        <v>12</v>
      </c>
      <c r="D1" s="6" t="s">
        <v>13</v>
      </c>
      <c r="E1" s="10" t="s">
        <v>14</v>
      </c>
    </row>
    <row r="2" spans="1:5" x14ac:dyDescent="0.35">
      <c r="A2" s="7" t="s">
        <v>1</v>
      </c>
      <c r="B2" s="1">
        <f>70252069/100</f>
        <v>702520.69</v>
      </c>
      <c r="C2" s="7">
        <f>196353939/100</f>
        <v>1963539.39</v>
      </c>
      <c r="D2" s="9">
        <f>880379100000/1000000</f>
        <v>880379.1</v>
      </c>
    </row>
    <row r="3" spans="1:5" x14ac:dyDescent="0.35">
      <c r="A3" s="7" t="s">
        <v>2</v>
      </c>
      <c r="B3" s="7">
        <f>75166069/100</f>
        <v>751660.69</v>
      </c>
      <c r="C3" s="1">
        <f>223541000/100</f>
        <v>2235410</v>
      </c>
      <c r="D3" s="9">
        <f>1057617784938.39/1000000</f>
        <v>1057617.7849383899</v>
      </c>
      <c r="E3">
        <f>((D3-D2)/D2)*100</f>
        <v>20.132086840588325</v>
      </c>
    </row>
    <row r="4" spans="1:5" x14ac:dyDescent="0.35">
      <c r="A4" s="7" t="s">
        <v>3</v>
      </c>
      <c r="B4" s="8">
        <f>80255722/100</f>
        <v>802557.22</v>
      </c>
      <c r="C4" s="7">
        <f>235528824/100</f>
        <v>2355288.2400000002</v>
      </c>
      <c r="D4" s="9">
        <f>1161981356738.77/1000000</f>
        <v>1161981.3567387699</v>
      </c>
      <c r="E4">
        <f t="shared" ref="E4:E11" si="0">((D4-D3)/D3)*100</f>
        <v>9.8677965978474518</v>
      </c>
    </row>
    <row r="5" spans="1:5" x14ac:dyDescent="0.35">
      <c r="A5" s="7" t="s">
        <v>4</v>
      </c>
      <c r="B5" s="7">
        <f>79367754/100</f>
        <v>793677.54</v>
      </c>
      <c r="C5" s="1">
        <f>256169356/100</f>
        <v>2561693.56</v>
      </c>
      <c r="D5" s="9">
        <f>1294228541186.9/1000000</f>
        <v>1294228.5411868999</v>
      </c>
      <c r="E5">
        <f t="shared" si="0"/>
        <v>11.381179541408169</v>
      </c>
    </row>
    <row r="6" spans="1:5" x14ac:dyDescent="0.35">
      <c r="A6" s="7" t="s">
        <v>5</v>
      </c>
      <c r="B6" s="3">
        <f>81186874/100</f>
        <v>811868.74</v>
      </c>
      <c r="C6" s="7">
        <f>256459335/100</f>
        <v>2564593.35</v>
      </c>
      <c r="D6" s="9">
        <f>1269157443695.26/1000000</f>
        <v>1269157.44369526</v>
      </c>
      <c r="E6">
        <f t="shared" si="0"/>
        <v>-1.9371460830749347</v>
      </c>
    </row>
    <row r="7" spans="1:5" x14ac:dyDescent="0.35">
      <c r="A7" s="7" t="s">
        <v>6</v>
      </c>
      <c r="B7" s="3">
        <f>85251243/100</f>
        <v>852512.43</v>
      </c>
      <c r="C7" s="1">
        <f>268259225/100</f>
        <v>2682592.25</v>
      </c>
      <c r="D7" s="9">
        <f>1429248859000/1000000</f>
        <v>1429248.8589999999</v>
      </c>
      <c r="E7">
        <f t="shared" si="0"/>
        <v>12.613991754925232</v>
      </c>
    </row>
    <row r="8" spans="1:5" x14ac:dyDescent="0.35">
      <c r="A8" s="7" t="s">
        <v>7</v>
      </c>
      <c r="B8" s="7">
        <f>92012354/100</f>
        <v>920123.54</v>
      </c>
      <c r="C8" s="7">
        <f>281278226/100</f>
        <v>2812782.26</v>
      </c>
      <c r="D8" s="9">
        <f>1520112378444.8/1000000</f>
        <v>1520112.3784448002</v>
      </c>
      <c r="E8">
        <f t="shared" si="0"/>
        <v>6.3574316587787614</v>
      </c>
    </row>
    <row r="9" spans="1:5" x14ac:dyDescent="0.35">
      <c r="A9" s="7" t="s">
        <v>8</v>
      </c>
      <c r="B9" s="7">
        <f>95551145/100</f>
        <v>955511.45</v>
      </c>
      <c r="C9" s="1">
        <f>305037586/100</f>
        <v>3050375.86</v>
      </c>
      <c r="D9" s="9">
        <f>1593483878459.33/1000000</f>
        <v>1593483.8784593302</v>
      </c>
      <c r="E9">
        <f t="shared" si="0"/>
        <v>4.8267155149144365</v>
      </c>
    </row>
    <row r="10" spans="1:5" x14ac:dyDescent="0.35">
      <c r="A10" s="7" t="s">
        <v>9</v>
      </c>
      <c r="B10" s="4">
        <f>99500257/100</f>
        <v>995002.57</v>
      </c>
      <c r="C10" s="7">
        <f>329777890/100</f>
        <v>3297778.9</v>
      </c>
      <c r="D10" s="9">
        <f>1668476138163.1/1000000</f>
        <v>1668476.1381631</v>
      </c>
      <c r="E10">
        <f t="shared" si="0"/>
        <v>4.7061825172826071</v>
      </c>
    </row>
    <row r="11" spans="1:5" x14ac:dyDescent="0.35">
      <c r="A11" s="7" t="s">
        <v>10</v>
      </c>
      <c r="B11" s="7">
        <f>102539752/100</f>
        <v>1025397.52</v>
      </c>
      <c r="C11" s="7">
        <f>345057321/100</f>
        <v>3450573.21</v>
      </c>
      <c r="D11" s="9">
        <f>1569560898941.11/1000000</f>
        <v>1569560.8989411101</v>
      </c>
      <c r="E11">
        <f t="shared" si="0"/>
        <v>-5.9284779062462398</v>
      </c>
    </row>
    <row r="13" spans="1:5" x14ac:dyDescent="0.35">
      <c r="D13" s="11" t="s">
        <v>15</v>
      </c>
      <c r="E13" s="10">
        <f>AVERAGE(E3:E11)</f>
        <v>6.8910844929359785</v>
      </c>
    </row>
    <row r="15" spans="1:5" x14ac:dyDescent="0.35">
      <c r="A1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YEAR_WISE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VARSHAN AM</dc:creator>
  <cp:lastModifiedBy>SRI VARSHAN AM</cp:lastModifiedBy>
  <dcterms:created xsi:type="dcterms:W3CDTF">2024-07-16T02:18:10Z</dcterms:created>
  <dcterms:modified xsi:type="dcterms:W3CDTF">2024-07-18T12:29:53Z</dcterms:modified>
</cp:coreProperties>
</file>