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9/29/2021</t>
        </is>
      </c>
      <c r="F1" s="1" t="inlineStr">
        <is>
          <t>9/29/2020</t>
        </is>
      </c>
      <c r="G1" s="1" t="inlineStr">
        <is>
          <t>9/29/2019</t>
        </is>
      </c>
      <c r="H1" s="1" t="inlineStr">
        <is>
          <t>9/29/2018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378,323,000</t>
        </is>
      </c>
      <c r="E2" t="inlineStr">
        <is>
          <t>365,817,000</t>
        </is>
      </c>
      <c r="F2" t="inlineStr">
        <is>
          <t>274,515,000</t>
        </is>
      </c>
      <c r="G2" t="inlineStr">
        <is>
          <t>260,174,000</t>
        </is>
      </c>
      <c r="H2" t="inlineStr">
        <is>
          <t>265,595,000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378,323,000</t>
        </is>
      </c>
      <c r="E3" t="inlineStr">
        <is>
          <t>365,817,000</t>
        </is>
      </c>
      <c r="F3" t="inlineStr">
        <is>
          <t>274,515,000</t>
        </is>
      </c>
      <c r="G3" t="inlineStr">
        <is>
          <t>260,174,000</t>
        </is>
      </c>
      <c r="H3" t="inlineStr">
        <is>
          <t>265,595,000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215,572,000</t>
        </is>
      </c>
      <c r="E4" t="inlineStr">
        <is>
          <t>212,981,000</t>
        </is>
      </c>
      <c r="F4" t="inlineStr">
        <is>
          <t>169,559,000</t>
        </is>
      </c>
      <c r="G4" t="inlineStr">
        <is>
          <t>161,782,000</t>
        </is>
      </c>
      <c r="H4" t="inlineStr">
        <is>
          <t>163,756,000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162,751,000</t>
        </is>
      </c>
      <c r="E5" t="inlineStr">
        <is>
          <t>152,836,000</t>
        </is>
      </c>
      <c r="F5" t="inlineStr">
        <is>
          <t>104,956,000</t>
        </is>
      </c>
      <c r="G5" t="inlineStr">
        <is>
          <t>98,392,000</t>
        </is>
      </c>
      <c r="H5" t="inlineStr">
        <is>
          <t>101,839,000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45,848,000</t>
        </is>
      </c>
      <c r="E6" t="inlineStr">
        <is>
          <t>43,887,000</t>
        </is>
      </c>
      <c r="F6" t="inlineStr">
        <is>
          <t>38,668,000</t>
        </is>
      </c>
      <c r="G6" t="inlineStr">
        <is>
          <t>34,462,000</t>
        </is>
      </c>
      <c r="H6" t="inlineStr">
        <is>
          <t>30,941,000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22,791,000</t>
        </is>
      </c>
      <c r="E7" t="inlineStr">
        <is>
          <t>21,973,000</t>
        </is>
      </c>
      <c r="F7" t="inlineStr">
        <is>
          <t>19,916,000</t>
        </is>
      </c>
      <c r="G7" t="inlineStr">
        <is>
          <t>18,245,000</t>
        </is>
      </c>
      <c r="H7" t="inlineStr">
        <is>
          <t>16,705,000</t>
        </is>
      </c>
    </row>
    <row r="8">
      <c r="A8" s="1" t="n">
        <v>6</v>
      </c>
      <c r="B8" t="inlineStr">
        <is>
          <t>4.2.</t>
        </is>
      </c>
      <c r="C8" t="inlineStr">
        <is>
          <t xml:space="preserve">  Research &amp; Development</t>
        </is>
      </c>
      <c r="D8" t="inlineStr">
        <is>
          <t>23,057,000</t>
        </is>
      </c>
      <c r="E8" t="inlineStr">
        <is>
          <t>21,914,000</t>
        </is>
      </c>
      <c r="F8" t="inlineStr">
        <is>
          <t>18,752,000</t>
        </is>
      </c>
      <c r="G8" t="inlineStr">
        <is>
          <t>16,217,000</t>
        </is>
      </c>
      <c r="H8" t="inlineStr">
        <is>
          <t>14,236,000</t>
        </is>
      </c>
    </row>
    <row r="9">
      <c r="A9" s="1" t="n">
        <v>7</v>
      </c>
      <c r="B9" t="inlineStr">
        <is>
          <t>5.</t>
        </is>
      </c>
      <c r="C9" t="inlineStr">
        <is>
          <t>Operating Income</t>
        </is>
      </c>
      <c r="D9" t="inlineStr">
        <is>
          <t>116,903,000</t>
        </is>
      </c>
      <c r="E9" t="inlineStr">
        <is>
          <t>108,949,000</t>
        </is>
      </c>
      <c r="F9" t="inlineStr">
        <is>
          <t>66,288,000</t>
        </is>
      </c>
      <c r="G9" t="inlineStr">
        <is>
          <t>63,930,000</t>
        </is>
      </c>
      <c r="H9" t="inlineStr">
        <is>
          <t>70,898,000</t>
        </is>
      </c>
    </row>
    <row r="10">
      <c r="A10" s="1" t="n">
        <v>8</v>
      </c>
      <c r="B10" t="inlineStr">
        <is>
          <t>6.</t>
        </is>
      </c>
      <c r="C10" t="inlineStr">
        <is>
          <t>Net Non Operating Interest Income Expense</t>
        </is>
      </c>
      <c r="D10" t="inlineStr">
        <is>
          <t>45,000</t>
        </is>
      </c>
      <c r="E10" t="inlineStr">
        <is>
          <t>198,000</t>
        </is>
      </c>
      <c r="F10" t="inlineStr">
        <is>
          <t>890,000</t>
        </is>
      </c>
      <c r="G10" t="inlineStr">
        <is>
          <t>1,385,000</t>
        </is>
      </c>
      <c r="H10" t="inlineStr">
        <is>
          <t>2,446,000</t>
        </is>
      </c>
    </row>
    <row r="11">
      <c r="A11" s="1" t="n">
        <v>9</v>
      </c>
      <c r="B11" t="inlineStr">
        <is>
          <t>6.1.</t>
        </is>
      </c>
      <c r="C11">
        <f>&gt;Interest Income Non Operating</f>
        <v/>
      </c>
      <c r="D11" t="inlineStr">
        <is>
          <t>2,746,000</t>
        </is>
      </c>
      <c r="E11" t="inlineStr">
        <is>
          <t>2,843,000</t>
        </is>
      </c>
      <c r="F11" t="inlineStr">
        <is>
          <t>3,763,000</t>
        </is>
      </c>
      <c r="G11" t="inlineStr">
        <is>
          <t>4,961,000</t>
        </is>
      </c>
      <c r="H11" t="inlineStr">
        <is>
          <t>5,686,000</t>
        </is>
      </c>
    </row>
    <row r="12">
      <c r="A12" s="1" t="n">
        <v>10</v>
      </c>
      <c r="B12" t="inlineStr">
        <is>
          <t>6.2.</t>
        </is>
      </c>
      <c r="C12" t="inlineStr">
        <is>
          <t xml:space="preserve">  Interest Expense Non Operating</t>
        </is>
      </c>
      <c r="D12" t="inlineStr">
        <is>
          <t>2,701,000</t>
        </is>
      </c>
      <c r="E12" t="inlineStr">
        <is>
          <t>2,645,000</t>
        </is>
      </c>
      <c r="F12" t="inlineStr">
        <is>
          <t>2,873,000</t>
        </is>
      </c>
      <c r="G12" t="inlineStr">
        <is>
          <t>3,576,000</t>
        </is>
      </c>
      <c r="H12" t="inlineStr">
        <is>
          <t>3,240,000</t>
        </is>
      </c>
    </row>
    <row r="13">
      <c r="A13" s="1" t="n">
        <v>11</v>
      </c>
      <c r="B13" t="inlineStr">
        <is>
          <t>7.</t>
        </is>
      </c>
      <c r="C13" t="inlineStr">
        <is>
          <t>Other Income Expense</t>
        </is>
      </c>
      <c r="D13" t="inlineStr">
        <is>
          <t>-79,000</t>
        </is>
      </c>
      <c r="E13" t="inlineStr">
        <is>
          <t>60,000</t>
        </is>
      </c>
      <c r="F13" t="inlineStr">
        <is>
          <t>-87,000</t>
        </is>
      </c>
      <c r="G13" t="inlineStr">
        <is>
          <t>422,000</t>
        </is>
      </c>
      <c r="H13" t="inlineStr">
        <is>
          <t>-441,000</t>
        </is>
      </c>
    </row>
    <row r="14">
      <c r="A14" s="1" t="n">
        <v>12</v>
      </c>
      <c r="B14" t="inlineStr">
        <is>
          <t>7.1.</t>
        </is>
      </c>
      <c r="C14" t="inlineStr">
        <is>
          <t xml:space="preserve">  Other Non Operating Income Expenses</t>
        </is>
      </c>
      <c r="D14" t="inlineStr">
        <is>
          <t>-79,000</t>
        </is>
      </c>
      <c r="E14" t="inlineStr">
        <is>
          <t>60,000</t>
        </is>
      </c>
      <c r="F14" t="inlineStr">
        <is>
          <t>-87,000</t>
        </is>
      </c>
      <c r="G14" t="inlineStr">
        <is>
          <t>422,000</t>
        </is>
      </c>
      <c r="H14" t="inlineStr">
        <is>
          <t>-441,000</t>
        </is>
      </c>
    </row>
    <row r="15">
      <c r="A15" s="1" t="n">
        <v>13</v>
      </c>
      <c r="B15" t="inlineStr">
        <is>
          <t>8.</t>
        </is>
      </c>
      <c r="C15" t="inlineStr">
        <is>
          <t>Pretax Income</t>
        </is>
      </c>
      <c r="D15" t="inlineStr">
        <is>
          <t>116,869,000</t>
        </is>
      </c>
      <c r="E15" t="inlineStr">
        <is>
          <t>109,207,000</t>
        </is>
      </c>
      <c r="F15" t="inlineStr">
        <is>
          <t>67,091,000</t>
        </is>
      </c>
      <c r="G15" t="inlineStr">
        <is>
          <t>65,737,000</t>
        </is>
      </c>
      <c r="H15" t="inlineStr">
        <is>
          <t>72,903,000</t>
        </is>
      </c>
    </row>
    <row r="16">
      <c r="A16" s="1" t="n">
        <v>14</v>
      </c>
      <c r="B16" t="inlineStr">
        <is>
          <t>9.</t>
        </is>
      </c>
      <c r="C16" t="inlineStr">
        <is>
          <t>Tax Provision</t>
        </is>
      </c>
      <c r="D16" t="inlineStr">
        <is>
          <t>16,314,000</t>
        </is>
      </c>
      <c r="E16" t="inlineStr">
        <is>
          <t>14,527,000</t>
        </is>
      </c>
      <c r="F16" t="inlineStr">
        <is>
          <t>9,680,000</t>
        </is>
      </c>
      <c r="G16" t="inlineStr">
        <is>
          <t>10,481,000</t>
        </is>
      </c>
      <c r="H16" t="inlineStr">
        <is>
          <t>13,372,000</t>
        </is>
      </c>
    </row>
    <row r="17">
      <c r="A17" s="1" t="n">
        <v>15</v>
      </c>
      <c r="B17" t="inlineStr">
        <is>
          <t>10.</t>
        </is>
      </c>
      <c r="C17" t="inlineStr">
        <is>
          <t>Net Income Common Stockholders</t>
        </is>
      </c>
      <c r="D17" t="inlineStr">
        <is>
          <t>100,555,000</t>
        </is>
      </c>
      <c r="E17" t="inlineStr">
        <is>
          <t>94,680,000</t>
        </is>
      </c>
      <c r="F17" t="inlineStr">
        <is>
          <t>57,411,000</t>
        </is>
      </c>
      <c r="G17" t="inlineStr">
        <is>
          <t>55,256,000</t>
        </is>
      </c>
      <c r="H17" t="inlineStr">
        <is>
          <t>59,531,000</t>
        </is>
      </c>
    </row>
    <row r="18">
      <c r="A18" s="1" t="n">
        <v>16</v>
      </c>
      <c r="B18" t="inlineStr">
        <is>
          <t>10.1.</t>
        </is>
      </c>
      <c r="C18" t="inlineStr">
        <is>
          <t xml:space="preserve">  Net Income</t>
        </is>
      </c>
      <c r="D18" t="inlineStr">
        <is>
          <t>100,555,000</t>
        </is>
      </c>
      <c r="E18" t="inlineStr">
        <is>
          <t>94,680,000</t>
        </is>
      </c>
      <c r="F18" t="inlineStr">
        <is>
          <t>57,411,000</t>
        </is>
      </c>
      <c r="G18" t="inlineStr">
        <is>
          <t>55,256,000</t>
        </is>
      </c>
      <c r="H18" t="inlineStr">
        <is>
          <t>59,531,000</t>
        </is>
      </c>
    </row>
    <row r="19">
      <c r="A19" s="1" t="n">
        <v>17</v>
      </c>
      <c r="B19" t="inlineStr">
        <is>
          <t>10.1.1.</t>
        </is>
      </c>
      <c r="C19" t="inlineStr">
        <is>
          <t xml:space="preserve">    Net Income Including Non-Controlling Interests</t>
        </is>
      </c>
      <c r="D19" t="inlineStr">
        <is>
          <t>100,555,000</t>
        </is>
      </c>
      <c r="E19" t="inlineStr">
        <is>
          <t>94,680,000</t>
        </is>
      </c>
      <c r="F19" t="inlineStr">
        <is>
          <t>57,411,000</t>
        </is>
      </c>
      <c r="G19" t="inlineStr">
        <is>
          <t>55,256,000</t>
        </is>
      </c>
      <c r="H19" t="inlineStr">
        <is>
          <t>59,531,000</t>
        </is>
      </c>
    </row>
    <row r="20">
      <c r="A20" s="1" t="n">
        <v>18</v>
      </c>
      <c r="B20" t="inlineStr">
        <is>
          <t>10.1.1.1.</t>
        </is>
      </c>
      <c r="C20" t="inlineStr">
        <is>
          <t xml:space="preserve">      Net Income Continuous Operations</t>
        </is>
      </c>
      <c r="D20" t="inlineStr">
        <is>
          <t>100,555,000</t>
        </is>
      </c>
      <c r="E20" t="inlineStr">
        <is>
          <t>94,680,000</t>
        </is>
      </c>
      <c r="F20" t="inlineStr">
        <is>
          <t>57,411,000</t>
        </is>
      </c>
      <c r="G20" t="inlineStr">
        <is>
          <t>55,256,000</t>
        </is>
      </c>
      <c r="H20" t="inlineStr">
        <is>
          <t>59,531,000</t>
        </is>
      </c>
    </row>
    <row r="21">
      <c r="A21" s="1" t="n">
        <v>19</v>
      </c>
      <c r="B21" t="inlineStr">
        <is>
          <t>11.</t>
        </is>
      </c>
      <c r="C21" t="inlineStr">
        <is>
          <t>Diluted NI Available to Com Stockholders</t>
        </is>
      </c>
      <c r="D21" t="inlineStr">
        <is>
          <t>100,555,000</t>
        </is>
      </c>
      <c r="E21" t="inlineStr">
        <is>
          <t>94,680,000</t>
        </is>
      </c>
      <c r="F21" t="inlineStr">
        <is>
          <t>57,411,000</t>
        </is>
      </c>
      <c r="G21" t="inlineStr">
        <is>
          <t>55,256,000</t>
        </is>
      </c>
      <c r="H21" t="inlineStr">
        <is>
          <t>59,531,000</t>
        </is>
      </c>
    </row>
    <row r="22">
      <c r="A22" s="1" t="n">
        <v>20</v>
      </c>
      <c r="B22" t="inlineStr">
        <is>
          <t>12.</t>
        </is>
      </c>
      <c r="C22" t="inlineStr">
        <is>
          <t>Basic EPS</t>
        </is>
      </c>
      <c r="D22" t="inlineStr">
        <is>
          <t>-</t>
        </is>
      </c>
      <c r="E22" t="inlineStr">
        <is>
          <t>5.67</t>
        </is>
      </c>
      <c r="F22" t="inlineStr">
        <is>
          <t>3.31</t>
        </is>
      </c>
      <c r="G22" t="inlineStr">
        <is>
          <t>2.99</t>
        </is>
      </c>
      <c r="H22" t="inlineStr">
        <is>
          <t>3.00</t>
        </is>
      </c>
    </row>
    <row r="23">
      <c r="A23" s="1" t="n">
        <v>21</v>
      </c>
      <c r="B23" t="inlineStr">
        <is>
          <t>13.</t>
        </is>
      </c>
      <c r="C23" t="inlineStr">
        <is>
          <t>Diluted EPS</t>
        </is>
      </c>
      <c r="D23" t="inlineStr">
        <is>
          <t>-</t>
        </is>
      </c>
      <c r="E23" t="inlineStr">
        <is>
          <t>5.61</t>
        </is>
      </c>
      <c r="F23" t="inlineStr">
        <is>
          <t>3.28</t>
        </is>
      </c>
      <c r="G23" t="inlineStr">
        <is>
          <t>2.97</t>
        </is>
      </c>
      <c r="H23" t="inlineStr">
        <is>
          <t>2.98</t>
        </is>
      </c>
    </row>
    <row r="24">
      <c r="A24" s="1" t="n">
        <v>22</v>
      </c>
      <c r="B24" t="inlineStr">
        <is>
          <t>14.</t>
        </is>
      </c>
      <c r="C24" t="inlineStr">
        <is>
          <t>Basic Average Shares</t>
        </is>
      </c>
      <c r="D24" t="inlineStr">
        <is>
          <t>-</t>
        </is>
      </c>
      <c r="E24" t="inlineStr">
        <is>
          <t>16,701,272</t>
        </is>
      </c>
      <c r="F24" t="inlineStr">
        <is>
          <t>17,352,119</t>
        </is>
      </c>
      <c r="G24" t="inlineStr">
        <is>
          <t>18,471,336</t>
        </is>
      </c>
      <c r="H24" t="inlineStr">
        <is>
          <t>19,821,508</t>
        </is>
      </c>
    </row>
    <row r="25">
      <c r="A25" s="1" t="n">
        <v>23</v>
      </c>
      <c r="B25" t="inlineStr">
        <is>
          <t>15.</t>
        </is>
      </c>
      <c r="C25" t="inlineStr">
        <is>
          <t>Diluted Average Shares</t>
        </is>
      </c>
      <c r="D25" t="inlineStr">
        <is>
          <t>-</t>
        </is>
      </c>
      <c r="E25" t="inlineStr">
        <is>
          <t>16,864,919</t>
        </is>
      </c>
      <c r="F25" t="inlineStr">
        <is>
          <t>17,528,214</t>
        </is>
      </c>
      <c r="G25" t="inlineStr">
        <is>
          <t>18,595,652</t>
        </is>
      </c>
      <c r="H25" t="inlineStr">
        <is>
          <t>20,000,436</t>
        </is>
      </c>
    </row>
    <row r="26">
      <c r="A26" s="1" t="n">
        <v>24</v>
      </c>
      <c r="B26" t="inlineStr">
        <is>
          <t>16.</t>
        </is>
      </c>
      <c r="C26" t="inlineStr">
        <is>
          <t>Total Operating Income as Reported</t>
        </is>
      </c>
      <c r="D26" t="inlineStr">
        <is>
          <t>116,903,000</t>
        </is>
      </c>
      <c r="E26" t="inlineStr">
        <is>
          <t>108,949,000</t>
        </is>
      </c>
      <c r="F26" t="inlineStr">
        <is>
          <t>66,288,000</t>
        </is>
      </c>
      <c r="G26" t="inlineStr">
        <is>
          <t>63,930,000</t>
        </is>
      </c>
      <c r="H26" t="inlineStr">
        <is>
          <t>70,898,000</t>
        </is>
      </c>
    </row>
    <row r="27">
      <c r="A27" s="1" t="n">
        <v>25</v>
      </c>
      <c r="B27" t="inlineStr">
        <is>
          <t>17.</t>
        </is>
      </c>
      <c r="C27" t="inlineStr">
        <is>
          <t>Total Expenses</t>
        </is>
      </c>
      <c r="D27" t="inlineStr">
        <is>
          <t>261,420,000</t>
        </is>
      </c>
      <c r="E27" t="inlineStr">
        <is>
          <t>256,868,000</t>
        </is>
      </c>
      <c r="F27" t="inlineStr">
        <is>
          <t>208,227,000</t>
        </is>
      </c>
      <c r="G27" t="inlineStr">
        <is>
          <t>196,244,000</t>
        </is>
      </c>
      <c r="H27" t="inlineStr">
        <is>
          <t>194,697,000</t>
        </is>
      </c>
    </row>
    <row r="28">
      <c r="A28" s="1" t="n">
        <v>26</v>
      </c>
      <c r="B28" t="inlineStr">
        <is>
          <t>18.</t>
        </is>
      </c>
      <c r="C28" t="inlineStr">
        <is>
          <t>Net Income from Continuing &amp; Discontinued Operation</t>
        </is>
      </c>
      <c r="D28" t="inlineStr">
        <is>
          <t>100,555,000</t>
        </is>
      </c>
      <c r="E28" t="inlineStr">
        <is>
          <t>94,680,000</t>
        </is>
      </c>
      <c r="F28" t="inlineStr">
        <is>
          <t>57,411,000</t>
        </is>
      </c>
      <c r="G28" t="inlineStr">
        <is>
          <t>55,256,000</t>
        </is>
      </c>
      <c r="H28" t="inlineStr">
        <is>
          <t>59,531,000</t>
        </is>
      </c>
    </row>
    <row r="29">
      <c r="A29" s="1" t="n">
        <v>27</v>
      </c>
      <c r="B29" t="inlineStr">
        <is>
          <t>19.</t>
        </is>
      </c>
      <c r="C29" t="inlineStr">
        <is>
          <t>Normalized Income</t>
        </is>
      </c>
      <c r="D29" t="inlineStr">
        <is>
          <t>100,555,000</t>
        </is>
      </c>
      <c r="E29" t="inlineStr">
        <is>
          <t>94,680,000</t>
        </is>
      </c>
      <c r="F29" t="inlineStr">
        <is>
          <t>57,411,000</t>
        </is>
      </c>
      <c r="G29" t="inlineStr">
        <is>
          <t>55,256,000</t>
        </is>
      </c>
      <c r="H29" t="inlineStr">
        <is>
          <t>59,531,000</t>
        </is>
      </c>
    </row>
    <row r="30">
      <c r="A30" s="1" t="n">
        <v>28</v>
      </c>
      <c r="B30" t="inlineStr">
        <is>
          <t>20.</t>
        </is>
      </c>
      <c r="C30" t="inlineStr">
        <is>
          <t>Interest Income</t>
        </is>
      </c>
      <c r="D30" t="inlineStr">
        <is>
          <t>2,746,000</t>
        </is>
      </c>
      <c r="E30" t="inlineStr">
        <is>
          <t>2,843,000</t>
        </is>
      </c>
      <c r="F30" t="inlineStr">
        <is>
          <t>3,763,000</t>
        </is>
      </c>
      <c r="G30" t="inlineStr">
        <is>
          <t>4,961,000</t>
        </is>
      </c>
      <c r="H30" t="inlineStr">
        <is>
          <t>5,686,000</t>
        </is>
      </c>
    </row>
    <row r="31">
      <c r="A31" s="1" t="n">
        <v>29</v>
      </c>
      <c r="B31" t="inlineStr">
        <is>
          <t>21.</t>
        </is>
      </c>
      <c r="C31" t="inlineStr">
        <is>
          <t>Interest Expense</t>
        </is>
      </c>
      <c r="D31" t="inlineStr">
        <is>
          <t>2,701,000</t>
        </is>
      </c>
      <c r="E31" t="inlineStr">
        <is>
          <t>2,645,000</t>
        </is>
      </c>
      <c r="F31" t="inlineStr">
        <is>
          <t>2,873,000</t>
        </is>
      </c>
      <c r="G31" t="inlineStr">
        <is>
          <t>3,576,000</t>
        </is>
      </c>
      <c r="H31" t="inlineStr">
        <is>
          <t>3,240,000</t>
        </is>
      </c>
    </row>
    <row r="32">
      <c r="A32" s="1" t="n">
        <v>30</v>
      </c>
      <c r="B32" t="inlineStr">
        <is>
          <t>22.</t>
        </is>
      </c>
      <c r="C32" t="inlineStr">
        <is>
          <t>Net Interest Income</t>
        </is>
      </c>
      <c r="D32" t="inlineStr">
        <is>
          <t>45,000</t>
        </is>
      </c>
      <c r="E32" t="inlineStr">
        <is>
          <t>198,000</t>
        </is>
      </c>
      <c r="F32" t="inlineStr">
        <is>
          <t>890,000</t>
        </is>
      </c>
      <c r="G32" t="inlineStr">
        <is>
          <t>1,385,000</t>
        </is>
      </c>
      <c r="H32" t="inlineStr">
        <is>
          <t>2,446,000</t>
        </is>
      </c>
    </row>
    <row r="33">
      <c r="A33" s="1" t="n">
        <v>31</v>
      </c>
      <c r="B33" t="inlineStr">
        <is>
          <t>23.</t>
        </is>
      </c>
      <c r="C33" t="inlineStr">
        <is>
          <t>EBIT</t>
        </is>
      </c>
      <c r="D33" t="inlineStr">
        <is>
          <t>119,570,000</t>
        </is>
      </c>
      <c r="E33" t="inlineStr">
        <is>
          <t>111,852,000</t>
        </is>
      </c>
      <c r="F33" t="inlineStr">
        <is>
          <t>69,964,000</t>
        </is>
      </c>
      <c r="G33" t="inlineStr">
        <is>
          <t>69,313,000</t>
        </is>
      </c>
      <c r="H33" t="inlineStr">
        <is>
          <t>76,143,000</t>
        </is>
      </c>
    </row>
    <row r="34">
      <c r="A34" s="1" t="n">
        <v>32</v>
      </c>
      <c r="B34" t="inlineStr">
        <is>
          <t>24.</t>
        </is>
      </c>
      <c r="C34" t="inlineStr">
        <is>
          <t>EBITDA</t>
        </is>
      </c>
      <c r="D34" t="inlineStr">
        <is>
          <t>130,885,000</t>
        </is>
      </c>
      <c r="E34" t="inlineStr">
        <is>
          <t>-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</row>
    <row r="35">
      <c r="A35" s="1" t="n">
        <v>33</v>
      </c>
      <c r="B35" t="inlineStr">
        <is>
          <t>25.</t>
        </is>
      </c>
      <c r="C35" t="inlineStr">
        <is>
          <t>Reconciled Cost of Revenue</t>
        </is>
      </c>
      <c r="D35" t="inlineStr">
        <is>
          <t>215,572,000</t>
        </is>
      </c>
      <c r="E35" t="inlineStr">
        <is>
          <t>212,981,000</t>
        </is>
      </c>
      <c r="F35" t="inlineStr">
        <is>
          <t>169,559,000</t>
        </is>
      </c>
      <c r="G35" t="inlineStr">
        <is>
          <t>161,782,000</t>
        </is>
      </c>
      <c r="H35" t="inlineStr">
        <is>
          <t>163,756,000</t>
        </is>
      </c>
    </row>
    <row r="36">
      <c r="A36" s="1" t="n">
        <v>34</v>
      </c>
      <c r="B36" t="inlineStr">
        <is>
          <t>26.</t>
        </is>
      </c>
      <c r="C36" t="inlineStr">
        <is>
          <t>Reconciled Depreciation</t>
        </is>
      </c>
      <c r="D36" t="inlineStr">
        <is>
          <t>11,315,000</t>
        </is>
      </c>
      <c r="E36" t="inlineStr">
        <is>
          <t>11,284,000</t>
        </is>
      </c>
      <c r="F36" t="inlineStr">
        <is>
          <t>11,056,000</t>
        </is>
      </c>
      <c r="G36" t="inlineStr">
        <is>
          <t>12,547,000</t>
        </is>
      </c>
      <c r="H36" t="inlineStr">
        <is>
          <t>10,903,000</t>
        </is>
      </c>
    </row>
    <row r="37">
      <c r="A37" s="1" t="n">
        <v>35</v>
      </c>
      <c r="B37" t="inlineStr">
        <is>
          <t>27.</t>
        </is>
      </c>
      <c r="C37" t="inlineStr">
        <is>
          <t>Net Income from Continuing Operation Net Minority Interest</t>
        </is>
      </c>
      <c r="D37" t="inlineStr">
        <is>
          <t>100,555,000</t>
        </is>
      </c>
      <c r="E37" t="inlineStr">
        <is>
          <t>94,680,000</t>
        </is>
      </c>
      <c r="F37" t="inlineStr">
        <is>
          <t>57,411,000</t>
        </is>
      </c>
      <c r="G37" t="inlineStr">
        <is>
          <t>55,256,000</t>
        </is>
      </c>
      <c r="H37" t="inlineStr">
        <is>
          <t>59,531,000</t>
        </is>
      </c>
    </row>
    <row r="38">
      <c r="A38" s="1" t="n">
        <v>36</v>
      </c>
      <c r="B38" t="inlineStr">
        <is>
          <t>28.</t>
        </is>
      </c>
      <c r="C38" t="inlineStr">
        <is>
          <t>Normalized EBITDA</t>
        </is>
      </c>
      <c r="D38" t="inlineStr">
        <is>
          <t>130,885,000</t>
        </is>
      </c>
      <c r="E38" t="inlineStr">
        <is>
          <t>123,136,000</t>
        </is>
      </c>
      <c r="F38" t="inlineStr">
        <is>
          <t>81,020,000</t>
        </is>
      </c>
      <c r="G38" t="inlineStr">
        <is>
          <t>81,860,000</t>
        </is>
      </c>
      <c r="H38" t="inlineStr">
        <is>
          <t>87,046,000</t>
        </is>
      </c>
    </row>
    <row r="39">
      <c r="A39" s="1" t="n">
        <v>37</v>
      </c>
      <c r="B39" t="inlineStr">
        <is>
          <t>29.</t>
        </is>
      </c>
      <c r="C39" t="inlineStr">
        <is>
          <t>Tax Rate for Calcs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</row>
    <row r="40">
      <c r="A40" s="1" t="n">
        <v>38</v>
      </c>
      <c r="B40" t="inlineStr">
        <is>
          <t>30.</t>
        </is>
      </c>
      <c r="C40" t="inlineStr">
        <is>
          <t>Tax Effect of Unusual Items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9/29/2021</t>
        </is>
      </c>
      <c r="E1" s="1" t="inlineStr">
        <is>
          <t>9/29/2020</t>
        </is>
      </c>
      <c r="F1" s="1" t="inlineStr">
        <is>
          <t>9/29/2019</t>
        </is>
      </c>
      <c r="G1" s="1" t="inlineStr">
        <is>
          <t>9/29/2018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351,002,000</t>
        </is>
      </c>
      <c r="E2" t="inlineStr">
        <is>
          <t>323,888,000</t>
        </is>
      </c>
      <c r="F2" t="inlineStr">
        <is>
          <t>338,516,000</t>
        </is>
      </c>
      <c r="G2" t="inlineStr">
        <is>
          <t>365,725,000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134,836,000</t>
        </is>
      </c>
      <c r="E3" t="inlineStr">
        <is>
          <t>143,713,000</t>
        </is>
      </c>
      <c r="F3" t="inlineStr">
        <is>
          <t>162,819,000</t>
        </is>
      </c>
      <c r="G3" t="inlineStr">
        <is>
          <t>131,339,000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62,639,000</t>
        </is>
      </c>
      <c r="E4" t="inlineStr">
        <is>
          <t>90,943,000</t>
        </is>
      </c>
      <c r="F4" t="inlineStr">
        <is>
          <t>100,557,000</t>
        </is>
      </c>
      <c r="G4" t="inlineStr">
        <is>
          <t>66,301,000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34,940,000</t>
        </is>
      </c>
      <c r="E5" t="inlineStr">
        <is>
          <t>38,016,000</t>
        </is>
      </c>
      <c r="F5" t="inlineStr">
        <is>
          <t>48,844,000</t>
        </is>
      </c>
      <c r="G5" t="inlineStr">
        <is>
          <t>25,913,000</t>
        </is>
      </c>
    </row>
    <row r="6">
      <c r="A6" s="1" t="n">
        <v>4</v>
      </c>
      <c r="B6" t="inlineStr">
        <is>
          <t>1.1.1.1.1.</t>
        </is>
      </c>
      <c r="C6">
        <f>&gt;=&gt;=&gt;=&gt;Cash</f>
        <v/>
      </c>
      <c r="D6" t="inlineStr">
        <is>
          <t>17,305,000</t>
        </is>
      </c>
      <c r="E6" t="inlineStr">
        <is>
          <t>17,773,000</t>
        </is>
      </c>
      <c r="F6" t="inlineStr">
        <is>
          <t>12,204,000</t>
        </is>
      </c>
      <c r="G6" t="inlineStr">
        <is>
          <t>11,575,000</t>
        </is>
      </c>
    </row>
    <row r="7">
      <c r="A7" s="1" t="n">
        <v>5</v>
      </c>
      <c r="B7" t="inlineStr">
        <is>
          <t>1.1.1.1.2.</t>
        </is>
      </c>
      <c r="C7">
        <f>&gt;=&gt;=&gt;  Cash Equivalents</f>
        <v/>
      </c>
      <c r="D7" t="inlineStr">
        <is>
          <t>17,635,000</t>
        </is>
      </c>
      <c r="E7" t="inlineStr">
        <is>
          <t>20,243,000</t>
        </is>
      </c>
      <c r="F7" t="inlineStr">
        <is>
          <t>36,640,000</t>
        </is>
      </c>
      <c r="G7" t="inlineStr">
        <is>
          <t>14,338,000</t>
        </is>
      </c>
    </row>
    <row r="8">
      <c r="A8" s="1" t="n">
        <v>6</v>
      </c>
      <c r="B8" t="inlineStr">
        <is>
          <t>1.1.1.2.</t>
        </is>
      </c>
      <c r="C8">
        <f>&gt;=&gt;  Other Short Term Investments</f>
        <v/>
      </c>
      <c r="D8" t="inlineStr">
        <is>
          <t>27,699,000</t>
        </is>
      </c>
      <c r="E8" t="inlineStr">
        <is>
          <t>52,927,000</t>
        </is>
      </c>
      <c r="F8" t="inlineStr">
        <is>
          <t>51,713,000</t>
        </is>
      </c>
      <c r="G8" t="inlineStr">
        <is>
          <t>40,388,000</t>
        </is>
      </c>
    </row>
    <row r="9">
      <c r="A9" s="1" t="n">
        <v>7</v>
      </c>
      <c r="B9" t="inlineStr">
        <is>
          <t>1.1.2.</t>
        </is>
      </c>
      <c r="C9">
        <f>&gt;=&gt;Receivables</f>
        <v/>
      </c>
      <c r="D9" t="inlineStr">
        <is>
          <t>51,506,000</t>
        </is>
      </c>
      <c r="E9" t="inlineStr">
        <is>
          <t>37,445,000</t>
        </is>
      </c>
      <c r="F9" t="inlineStr">
        <is>
          <t>45,804,000</t>
        </is>
      </c>
      <c r="G9" t="inlineStr">
        <is>
          <t>48,995,000</t>
        </is>
      </c>
    </row>
    <row r="10">
      <c r="A10" s="1" t="n">
        <v>8</v>
      </c>
      <c r="B10" t="inlineStr">
        <is>
          <t>1.1.2.1.</t>
        </is>
      </c>
      <c r="C10">
        <f>&gt;=&gt;=&gt;Accounts receivable</f>
        <v/>
      </c>
      <c r="D10" t="inlineStr">
        <is>
          <t>26,278,000</t>
        </is>
      </c>
      <c r="E10" t="inlineStr">
        <is>
          <t>16,120,000</t>
        </is>
      </c>
      <c r="F10" t="inlineStr">
        <is>
          <t>22,926,000</t>
        </is>
      </c>
      <c r="G10" t="inlineStr">
        <is>
          <t>23,186,000</t>
        </is>
      </c>
    </row>
    <row r="11">
      <c r="A11" s="1" t="n">
        <v>9</v>
      </c>
      <c r="B11" t="inlineStr">
        <is>
          <t>1.1.2.2.</t>
        </is>
      </c>
      <c r="C11">
        <f>&gt;=&gt;  Other Receivables</f>
        <v/>
      </c>
      <c r="D11" t="inlineStr">
        <is>
          <t>25,228,000</t>
        </is>
      </c>
      <c r="E11" t="inlineStr">
        <is>
          <t>21,325,000</t>
        </is>
      </c>
      <c r="F11" t="inlineStr">
        <is>
          <t>22,878,000</t>
        </is>
      </c>
      <c r="G11" t="inlineStr">
        <is>
          <t>25,809,000</t>
        </is>
      </c>
    </row>
    <row r="12">
      <c r="A12" s="1" t="n">
        <v>10</v>
      </c>
      <c r="B12" t="inlineStr">
        <is>
          <t>1.1.3.</t>
        </is>
      </c>
      <c r="C12">
        <f>&gt;=&gt;Inventory</f>
        <v/>
      </c>
      <c r="D12" t="inlineStr">
        <is>
          <t>6,580,000</t>
        </is>
      </c>
      <c r="E12" t="inlineStr">
        <is>
          <t>4,061,000</t>
        </is>
      </c>
      <c r="F12" t="inlineStr">
        <is>
          <t>4,106,000</t>
        </is>
      </c>
      <c r="G12" t="inlineStr">
        <is>
          <t>3,956,000</t>
        </is>
      </c>
    </row>
    <row r="13">
      <c r="A13" s="1" t="n">
        <v>11</v>
      </c>
      <c r="B13" t="inlineStr">
        <is>
          <t>1.1.4.</t>
        </is>
      </c>
      <c r="C13">
        <f>&gt;  Other Current Assets</f>
        <v/>
      </c>
      <c r="D13" t="inlineStr">
        <is>
          <t>14,111,000</t>
        </is>
      </c>
      <c r="E13" t="inlineStr">
        <is>
          <t>11,264,000</t>
        </is>
      </c>
      <c r="F13" t="inlineStr">
        <is>
          <t>12,352,000</t>
        </is>
      </c>
      <c r="G13" t="inlineStr">
        <is>
          <t>12,087,000</t>
        </is>
      </c>
    </row>
    <row r="14">
      <c r="A14" s="1" t="n">
        <v>12</v>
      </c>
      <c r="B14" t="inlineStr">
        <is>
          <t>1.2.</t>
        </is>
      </c>
      <c r="C14" t="inlineStr">
        <is>
          <t xml:space="preserve">  Total non-current assets</t>
        </is>
      </c>
      <c r="D14" t="inlineStr">
        <is>
          <t>216,166,000</t>
        </is>
      </c>
      <c r="E14" t="inlineStr">
        <is>
          <t>180,175,000</t>
        </is>
      </c>
      <c r="F14" t="inlineStr">
        <is>
          <t>175,697,000</t>
        </is>
      </c>
      <c r="G14" t="inlineStr">
        <is>
          <t>234,386,000</t>
        </is>
      </c>
    </row>
    <row r="15">
      <c r="A15" s="1" t="n">
        <v>13</v>
      </c>
      <c r="B15" t="inlineStr">
        <is>
          <t>1.2.1.</t>
        </is>
      </c>
      <c r="C15" t="inlineStr">
        <is>
          <t xml:space="preserve">  =&gt;Net PPE</t>
        </is>
      </c>
      <c r="D15" t="inlineStr">
        <is>
          <t>39,440,000</t>
        </is>
      </c>
      <c r="E15" t="inlineStr">
        <is>
          <t>36,766,000</t>
        </is>
      </c>
      <c r="F15" t="inlineStr">
        <is>
          <t>37,378,000</t>
        </is>
      </c>
      <c r="G15" t="inlineStr">
        <is>
          <t>41,304,000</t>
        </is>
      </c>
    </row>
    <row r="16">
      <c r="A16" s="1" t="n">
        <v>14</v>
      </c>
      <c r="B16" t="inlineStr">
        <is>
          <t>1.2.1.1.</t>
        </is>
      </c>
      <c r="C16" t="inlineStr">
        <is>
          <t xml:space="preserve">  =&gt;=&gt;Gross PPE</t>
        </is>
      </c>
      <c r="D16" t="inlineStr">
        <is>
          <t>109,723,000</t>
        </is>
      </c>
      <c r="E16" t="inlineStr">
        <is>
          <t>103,526,000</t>
        </is>
      </c>
      <c r="F16" t="inlineStr">
        <is>
          <t>95,957,000</t>
        </is>
      </c>
      <c r="G16" t="inlineStr">
        <is>
          <t>90,403,000</t>
        </is>
      </c>
    </row>
    <row r="17">
      <c r="A17" s="1" t="n">
        <v>15</v>
      </c>
      <c r="B17" t="inlineStr">
        <is>
          <t>1.2.1.1.1.</t>
        </is>
      </c>
      <c r="C17" t="inlineStr">
        <is>
          <t xml:space="preserve">  =&gt;=&gt;=&gt;Properties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  <c r="G17" t="inlineStr">
        <is>
          <t>0</t>
        </is>
      </c>
    </row>
    <row r="18">
      <c r="A18" s="1" t="n">
        <v>16</v>
      </c>
      <c r="B18" t="inlineStr">
        <is>
          <t>1.2.1.1.2.</t>
        </is>
      </c>
      <c r="C18" t="inlineStr">
        <is>
          <t xml:space="preserve">  =&gt;=&gt;=&gt;Land And Improvements</t>
        </is>
      </c>
      <c r="D18" t="inlineStr">
        <is>
          <t>20,041,000</t>
        </is>
      </c>
      <c r="E18" t="inlineStr">
        <is>
          <t>17,952,000</t>
        </is>
      </c>
      <c r="F18" t="inlineStr">
        <is>
          <t>17,085,000</t>
        </is>
      </c>
      <c r="G18" t="inlineStr">
        <is>
          <t>16,216,000</t>
        </is>
      </c>
    </row>
    <row r="19">
      <c r="A19" s="1" t="n">
        <v>17</v>
      </c>
      <c r="B19" t="inlineStr">
        <is>
          <t>1.2.1.1.3.</t>
        </is>
      </c>
      <c r="C19" t="inlineStr">
        <is>
          <t xml:space="preserve">  =&gt;=&gt;=&gt;Machinery Furniture Equipment</t>
        </is>
      </c>
      <c r="D19" t="inlineStr">
        <is>
          <t>78,659,000</t>
        </is>
      </c>
      <c r="E19" t="inlineStr">
        <is>
          <t>75,291,000</t>
        </is>
      </c>
      <c r="F19" t="inlineStr">
        <is>
          <t>69,797,000</t>
        </is>
      </c>
      <c r="G19" t="inlineStr">
        <is>
          <t>65,982,000</t>
        </is>
      </c>
    </row>
    <row r="20">
      <c r="A20" s="1" t="n">
        <v>18</v>
      </c>
      <c r="B20" t="inlineStr">
        <is>
          <t>1.2.1.1.4.</t>
        </is>
      </c>
      <c r="C20" t="inlineStr">
        <is>
          <t xml:space="preserve">  =&gt;=&gt;  Leases</t>
        </is>
      </c>
      <c r="D20" t="inlineStr">
        <is>
          <t>11,023,000</t>
        </is>
      </c>
      <c r="E20" t="inlineStr">
        <is>
          <t>10,283,000</t>
        </is>
      </c>
      <c r="F20" t="inlineStr">
        <is>
          <t>9,075,000</t>
        </is>
      </c>
      <c r="G20" t="inlineStr">
        <is>
          <t>8,205,000</t>
        </is>
      </c>
    </row>
    <row r="21">
      <c r="A21" s="1" t="n">
        <v>19</v>
      </c>
      <c r="B21" t="inlineStr">
        <is>
          <t>1.2.1.2.</t>
        </is>
      </c>
      <c r="C21" t="inlineStr">
        <is>
          <t xml:space="preserve">  =&gt;  Accumulated Depreciation</t>
        </is>
      </c>
      <c r="D21" t="inlineStr">
        <is>
          <t>-70,283,000</t>
        </is>
      </c>
      <c r="E21" t="inlineStr">
        <is>
          <t>-66,760,000</t>
        </is>
      </c>
      <c r="F21" t="inlineStr">
        <is>
          <t>-58,579,000</t>
        </is>
      </c>
      <c r="G21" t="inlineStr">
        <is>
          <t>-49,099,000</t>
        </is>
      </c>
    </row>
    <row r="22">
      <c r="A22" s="1" t="n">
        <v>20</v>
      </c>
      <c r="B22" t="inlineStr">
        <is>
          <t>1.2.2.</t>
        </is>
      </c>
      <c r="C22" t="inlineStr">
        <is>
          <t xml:space="preserve">  =&gt;Investments And Advances</t>
        </is>
      </c>
      <c r="D22" t="inlineStr">
        <is>
          <t>127,877,000</t>
        </is>
      </c>
      <c r="E22" t="inlineStr">
        <is>
          <t>100,887,000</t>
        </is>
      </c>
      <c r="F22" t="inlineStr">
        <is>
          <t>105,341,000</t>
        </is>
      </c>
      <c r="G22" t="inlineStr">
        <is>
          <t>170,799,000</t>
        </is>
      </c>
    </row>
    <row r="23">
      <c r="A23" s="1" t="n">
        <v>21</v>
      </c>
      <c r="B23" t="inlineStr">
        <is>
          <t>1.2.2.1.</t>
        </is>
      </c>
      <c r="C23" t="inlineStr">
        <is>
          <t xml:space="preserve">  =&gt;  Investment in Financial Assets</t>
        </is>
      </c>
      <c r="D23" t="inlineStr">
        <is>
          <t>127,877,000</t>
        </is>
      </c>
      <c r="E23" t="inlineStr">
        <is>
          <t>100,887,000</t>
        </is>
      </c>
      <c r="F23" t="inlineStr">
        <is>
          <t>105,341,000</t>
        </is>
      </c>
      <c r="G23" t="inlineStr">
        <is>
          <t>170,799,000</t>
        </is>
      </c>
    </row>
    <row r="24">
      <c r="A24" s="1" t="n">
        <v>22</v>
      </c>
      <c r="B24" t="inlineStr">
        <is>
          <t>1.2.2.1.1.</t>
        </is>
      </c>
      <c r="C24" t="inlineStr">
        <is>
          <t xml:space="preserve">  =&gt;    Available for Sale Securities</t>
        </is>
      </c>
      <c r="D24" t="inlineStr">
        <is>
          <t>127,877,000</t>
        </is>
      </c>
      <c r="E24" t="inlineStr">
        <is>
          <t>100,887,000</t>
        </is>
      </c>
      <c r="F24" t="inlineStr">
        <is>
          <t>105,341,000</t>
        </is>
      </c>
      <c r="G24" t="inlineStr">
        <is>
          <t>170,799,000</t>
        </is>
      </c>
    </row>
    <row r="25">
      <c r="A25" s="1" t="n">
        <v>23</v>
      </c>
      <c r="B25" t="inlineStr">
        <is>
          <t>1.2.3.</t>
        </is>
      </c>
      <c r="C25" t="inlineStr">
        <is>
          <t xml:space="preserve">    Other Non Current Assets</t>
        </is>
      </c>
      <c r="D25" t="inlineStr">
        <is>
          <t>48,849,000</t>
        </is>
      </c>
      <c r="E25" t="inlineStr">
        <is>
          <t>42,522,000</t>
        </is>
      </c>
      <c r="F25" t="inlineStr">
        <is>
          <t>32,978,000</t>
        </is>
      </c>
      <c r="G25" t="inlineStr">
        <is>
          <t>22,283,000</t>
        </is>
      </c>
    </row>
    <row r="26">
      <c r="A26" s="1" t="n">
        <v>24</v>
      </c>
      <c r="B26" t="inlineStr">
        <is>
          <t>2.</t>
        </is>
      </c>
      <c r="C26" t="inlineStr">
        <is>
          <t>Total Liabilities Net Minority Interest</t>
        </is>
      </c>
      <c r="D26" t="inlineStr">
        <is>
          <t>287,912,000</t>
        </is>
      </c>
      <c r="E26" t="inlineStr">
        <is>
          <t>258,549,000</t>
        </is>
      </c>
      <c r="F26" t="inlineStr">
        <is>
          <t>248,028,000</t>
        </is>
      </c>
      <c r="G26" t="inlineStr">
        <is>
          <t>258,578,000</t>
        </is>
      </c>
    </row>
    <row r="27">
      <c r="A27" s="1" t="n">
        <v>25</v>
      </c>
      <c r="B27" t="inlineStr">
        <is>
          <t>2.1.</t>
        </is>
      </c>
      <c r="C27">
        <f>&gt;Current Liabilities</f>
        <v/>
      </c>
      <c r="D27" t="inlineStr">
        <is>
          <t>125,481,000</t>
        </is>
      </c>
      <c r="E27" t="inlineStr">
        <is>
          <t>105,392,000</t>
        </is>
      </c>
      <c r="F27" t="inlineStr">
        <is>
          <t>105,718,000</t>
        </is>
      </c>
      <c r="G27" t="inlineStr">
        <is>
          <t>116,866,000</t>
        </is>
      </c>
    </row>
    <row r="28">
      <c r="A28" s="1" t="n">
        <v>26</v>
      </c>
      <c r="B28" t="inlineStr">
        <is>
          <t>2.1.1.</t>
        </is>
      </c>
      <c r="C28">
        <f>&gt;=&gt;Payables And Accrued Expenses</f>
        <v/>
      </c>
      <c r="D28" t="inlineStr">
        <is>
          <t>54,763,000</t>
        </is>
      </c>
      <c r="E28" t="inlineStr">
        <is>
          <t>42,296,000</t>
        </is>
      </c>
      <c r="F28" t="inlineStr">
        <is>
          <t>46,236,000</t>
        </is>
      </c>
      <c r="G28" t="inlineStr">
        <is>
          <t>55,888,000</t>
        </is>
      </c>
    </row>
    <row r="29">
      <c r="A29" s="1" t="n">
        <v>27</v>
      </c>
      <c r="B29" t="inlineStr">
        <is>
          <t>2.1.1.1.</t>
        </is>
      </c>
      <c r="C29">
        <f>&gt;=&gt;  Payables</f>
        <v/>
      </c>
      <c r="D29" t="inlineStr">
        <is>
          <t>54,763,000</t>
        </is>
      </c>
      <c r="E29" t="inlineStr">
        <is>
          <t>42,296,000</t>
        </is>
      </c>
      <c r="F29" t="inlineStr">
        <is>
          <t>46,236,000</t>
        </is>
      </c>
      <c r="G29" t="inlineStr">
        <is>
          <t>55,888,000</t>
        </is>
      </c>
    </row>
    <row r="30">
      <c r="A30" s="1" t="n">
        <v>28</v>
      </c>
      <c r="B30" t="inlineStr">
        <is>
          <t>2.1.1.1.1.</t>
        </is>
      </c>
      <c r="C30">
        <f>&gt;=&gt;    Accounts Payable</f>
        <v/>
      </c>
      <c r="D30" t="inlineStr">
        <is>
          <t>54,763,000</t>
        </is>
      </c>
      <c r="E30" t="inlineStr">
        <is>
          <t>42,296,000</t>
        </is>
      </c>
      <c r="F30" t="inlineStr">
        <is>
          <t>46,236,000</t>
        </is>
      </c>
      <c r="G30" t="inlineStr">
        <is>
          <t>55,888,000</t>
        </is>
      </c>
    </row>
    <row r="31">
      <c r="A31" s="1" t="n">
        <v>29</v>
      </c>
      <c r="B31" t="inlineStr">
        <is>
          <t>2.1.2.</t>
        </is>
      </c>
      <c r="C31">
        <f>&gt;=&gt;Current Debt And Capital Lease Obligation</f>
        <v/>
      </c>
      <c r="D31" t="inlineStr">
        <is>
          <t>15,613,000</t>
        </is>
      </c>
      <c r="E31" t="inlineStr">
        <is>
          <t>13,769,000</t>
        </is>
      </c>
      <c r="F31" t="inlineStr">
        <is>
          <t>16,240,000</t>
        </is>
      </c>
      <c r="G31" t="inlineStr">
        <is>
          <t>20,748,000</t>
        </is>
      </c>
    </row>
    <row r="32">
      <c r="A32" s="1" t="n">
        <v>30</v>
      </c>
      <c r="B32" t="inlineStr">
        <is>
          <t>2.1.2.1.</t>
        </is>
      </c>
      <c r="C32">
        <f>&gt;=&gt;  Current Debt</f>
        <v/>
      </c>
      <c r="D32" t="inlineStr">
        <is>
          <t>15,613,000</t>
        </is>
      </c>
      <c r="E32" t="inlineStr">
        <is>
          <t>13,769,000</t>
        </is>
      </c>
      <c r="F32" t="inlineStr">
        <is>
          <t>16,240,000</t>
        </is>
      </c>
      <c r="G32" t="inlineStr">
        <is>
          <t>20,748,000</t>
        </is>
      </c>
    </row>
    <row r="33">
      <c r="A33" s="1" t="n">
        <v>31</v>
      </c>
      <c r="B33" t="inlineStr">
        <is>
          <t>2.1.2.1.1.</t>
        </is>
      </c>
      <c r="C33">
        <f>&gt;=&gt;  =&gt;Commercial Paper</f>
        <v/>
      </c>
      <c r="D33" t="inlineStr">
        <is>
          <t>6,000,000</t>
        </is>
      </c>
      <c r="E33" t="inlineStr">
        <is>
          <t>4,996,000</t>
        </is>
      </c>
      <c r="F33" t="inlineStr">
        <is>
          <t>5,980,000</t>
        </is>
      </c>
      <c r="G33" t="inlineStr">
        <is>
          <t>11,964,000</t>
        </is>
      </c>
    </row>
    <row r="34">
      <c r="A34" s="1" t="n">
        <v>32</v>
      </c>
      <c r="B34" t="inlineStr">
        <is>
          <t>2.1.2.1.2.</t>
        </is>
      </c>
      <c r="C34">
        <f>&gt;=&gt;    Other Current Borrowings</f>
        <v/>
      </c>
      <c r="D34" t="inlineStr">
        <is>
          <t>9,613,000</t>
        </is>
      </c>
      <c r="E34" t="inlineStr">
        <is>
          <t>8,773,000</t>
        </is>
      </c>
      <c r="F34" t="inlineStr">
        <is>
          <t>10,260,000</t>
        </is>
      </c>
      <c r="G34" t="inlineStr">
        <is>
          <t>8,784,000</t>
        </is>
      </c>
    </row>
    <row r="35">
      <c r="A35" s="1" t="n">
        <v>33</v>
      </c>
      <c r="B35" t="inlineStr">
        <is>
          <t>2.1.3.</t>
        </is>
      </c>
      <c r="C35">
        <f>&gt;=&gt;Current Deferred Liabilities</f>
        <v/>
      </c>
      <c r="D35" t="inlineStr">
        <is>
          <t>7,612,000</t>
        </is>
      </c>
      <c r="E35" t="inlineStr">
        <is>
          <t>6,643,000</t>
        </is>
      </c>
      <c r="F35" t="inlineStr">
        <is>
          <t>5,522,000</t>
        </is>
      </c>
      <c r="G35" t="inlineStr">
        <is>
          <t>7,543,000</t>
        </is>
      </c>
    </row>
    <row r="36">
      <c r="A36" s="1" t="n">
        <v>34</v>
      </c>
      <c r="B36" t="inlineStr">
        <is>
          <t>2.1.3.1.</t>
        </is>
      </c>
      <c r="C36">
        <f>&gt;=&gt;  Current Deferred Revenue</f>
        <v/>
      </c>
      <c r="D36" t="inlineStr">
        <is>
          <t>7,612,000</t>
        </is>
      </c>
      <c r="E36" t="inlineStr">
        <is>
          <t>6,643,000</t>
        </is>
      </c>
      <c r="F36" t="inlineStr">
        <is>
          <t>5,522,000</t>
        </is>
      </c>
      <c r="G36" t="inlineStr">
        <is>
          <t>7,543,000</t>
        </is>
      </c>
    </row>
    <row r="37">
      <c r="A37" s="1" t="n">
        <v>35</v>
      </c>
      <c r="B37" t="inlineStr">
        <is>
          <t>2.1.4.</t>
        </is>
      </c>
      <c r="C37">
        <f>&gt;  Other Current Liabilities</f>
        <v/>
      </c>
      <c r="D37" t="inlineStr">
        <is>
          <t>47,493,000</t>
        </is>
      </c>
      <c r="E37" t="inlineStr">
        <is>
          <t>42,684,000</t>
        </is>
      </c>
      <c r="F37" t="inlineStr">
        <is>
          <t>37,720,000</t>
        </is>
      </c>
      <c r="G37" t="inlineStr">
        <is>
          <t>32,687,000</t>
        </is>
      </c>
    </row>
    <row r="38">
      <c r="A38" s="1" t="n">
        <v>36</v>
      </c>
      <c r="B38" t="inlineStr">
        <is>
          <t>2.2.</t>
        </is>
      </c>
      <c r="C38" t="inlineStr">
        <is>
          <t xml:space="preserve">  Total Non Current Liabilities Net Minority Interest</t>
        </is>
      </c>
      <c r="D38" t="inlineStr">
        <is>
          <t>162,431,000</t>
        </is>
      </c>
      <c r="E38" t="inlineStr">
        <is>
          <t>153,157,000</t>
        </is>
      </c>
      <c r="F38" t="inlineStr">
        <is>
          <t>142,310,000</t>
        </is>
      </c>
      <c r="G38" t="inlineStr">
        <is>
          <t>141,712,000</t>
        </is>
      </c>
    </row>
    <row r="39">
      <c r="A39" s="1" t="n">
        <v>37</v>
      </c>
      <c r="B39" t="inlineStr">
        <is>
          <t>2.2.1.</t>
        </is>
      </c>
      <c r="C39" t="inlineStr">
        <is>
          <t xml:space="preserve">  =&gt;Long Term Debt And Capital Lease Obligation</t>
        </is>
      </c>
      <c r="D39" t="inlineStr">
        <is>
          <t>109,106,000</t>
        </is>
      </c>
      <c r="E39" t="inlineStr">
        <is>
          <t>98,667,000</t>
        </is>
      </c>
      <c r="F39" t="inlineStr">
        <is>
          <t>91,807,000</t>
        </is>
      </c>
      <c r="G39" t="inlineStr">
        <is>
          <t>93,735,000</t>
        </is>
      </c>
    </row>
    <row r="40">
      <c r="A40" s="1" t="n">
        <v>38</v>
      </c>
      <c r="B40" t="inlineStr">
        <is>
          <t>2.2.1.1.</t>
        </is>
      </c>
      <c r="C40" t="inlineStr">
        <is>
          <t xml:space="preserve">  =&gt;  Long Term Debt</t>
        </is>
      </c>
      <c r="D40" t="inlineStr">
        <is>
          <t>109,106,000</t>
        </is>
      </c>
      <c r="E40" t="inlineStr">
        <is>
          <t>98,667,000</t>
        </is>
      </c>
      <c r="F40" t="inlineStr">
        <is>
          <t>91,807,000</t>
        </is>
      </c>
      <c r="G40" t="inlineStr">
        <is>
          <t>93,735,000</t>
        </is>
      </c>
    </row>
    <row r="41">
      <c r="A41" s="1" t="n">
        <v>39</v>
      </c>
      <c r="B41" t="inlineStr">
        <is>
          <t>2.2.2.</t>
        </is>
      </c>
      <c r="C41" t="inlineStr">
        <is>
          <t xml:space="preserve">  =&gt;Non Current Deferred Liabilities</t>
        </is>
      </c>
      <c r="D41" t="inlineStr">
        <is>
          <t>-</t>
        </is>
      </c>
      <c r="E41" t="inlineStr">
        <is>
          <t>-</t>
        </is>
      </c>
      <c r="F41" t="inlineStr">
        <is>
          <t>-</t>
        </is>
      </c>
      <c r="G41" t="inlineStr">
        <is>
          <t>3,223,000</t>
        </is>
      </c>
    </row>
    <row r="42">
      <c r="A42" s="1" t="n">
        <v>40</v>
      </c>
      <c r="B42" t="inlineStr">
        <is>
          <t>2.2.2.1.</t>
        </is>
      </c>
      <c r="C42" t="inlineStr">
        <is>
          <t xml:space="preserve">  =&gt;=&gt;Non Current Deferred Taxes Liabilities</t>
        </is>
      </c>
      <c r="D42" t="inlineStr">
        <is>
          <t>-</t>
        </is>
      </c>
      <c r="E42" t="inlineStr">
        <is>
          <t>-</t>
        </is>
      </c>
      <c r="F42" t="inlineStr">
        <is>
          <t>-</t>
        </is>
      </c>
      <c r="G42" t="inlineStr">
        <is>
          <t>426,000</t>
        </is>
      </c>
    </row>
    <row r="43">
      <c r="A43" s="1" t="n">
        <v>41</v>
      </c>
      <c r="B43" t="inlineStr">
        <is>
          <t>2.2.2.2.</t>
        </is>
      </c>
      <c r="C43" t="inlineStr">
        <is>
          <t xml:space="preserve">  =&gt;  Non Current Deferred Revenue</t>
        </is>
      </c>
      <c r="D43" t="inlineStr">
        <is>
          <t>-</t>
        </is>
      </c>
      <c r="E43" t="inlineStr">
        <is>
          <t>-</t>
        </is>
      </c>
      <c r="F43" t="inlineStr">
        <is>
          <t>-</t>
        </is>
      </c>
      <c r="G43" t="inlineStr">
        <is>
          <t>2,797,000</t>
        </is>
      </c>
    </row>
    <row r="44">
      <c r="A44" s="1" t="n">
        <v>42</v>
      </c>
      <c r="B44" t="inlineStr">
        <is>
          <t>2.2.3.</t>
        </is>
      </c>
      <c r="C44" t="inlineStr">
        <is>
          <t xml:space="preserve">  =&gt;Tradeand Other Payables Non Current</t>
        </is>
      </c>
      <c r="D44" t="inlineStr">
        <is>
          <t>24,689,000</t>
        </is>
      </c>
      <c r="E44" t="inlineStr">
        <is>
          <t>28,170,000</t>
        </is>
      </c>
      <c r="F44" t="inlineStr">
        <is>
          <t>29,545,000</t>
        </is>
      </c>
      <c r="G44" t="inlineStr">
        <is>
          <t>33,589,000</t>
        </is>
      </c>
    </row>
    <row r="45">
      <c r="A45" s="1" t="n">
        <v>43</v>
      </c>
      <c r="B45" t="inlineStr">
        <is>
          <t>2.2.4.</t>
        </is>
      </c>
      <c r="C45" t="inlineStr">
        <is>
          <t xml:space="preserve">    Other Non Current Liabilities</t>
        </is>
      </c>
      <c r="D45" t="inlineStr">
        <is>
          <t>28,636,000</t>
        </is>
      </c>
      <c r="E45" t="inlineStr">
        <is>
          <t>26,320,000</t>
        </is>
      </c>
      <c r="F45" t="inlineStr">
        <is>
          <t>20,958,000</t>
        </is>
      </c>
      <c r="G45" t="inlineStr">
        <is>
          <t>11,165,000</t>
        </is>
      </c>
    </row>
    <row r="46">
      <c r="A46" s="1" t="n">
        <v>44</v>
      </c>
      <c r="B46" t="inlineStr">
        <is>
          <t>3.</t>
        </is>
      </c>
      <c r="C46" t="inlineStr">
        <is>
          <t>Total Equity Gross Minority Interest</t>
        </is>
      </c>
      <c r="D46" t="inlineStr">
        <is>
          <t>63,090,000</t>
        </is>
      </c>
      <c r="E46" t="inlineStr">
        <is>
          <t>65,339,000</t>
        </is>
      </c>
      <c r="F46" t="inlineStr">
        <is>
          <t>90,488,000</t>
        </is>
      </c>
      <c r="G46" t="inlineStr">
        <is>
          <t>107,147,000</t>
        </is>
      </c>
    </row>
    <row r="47">
      <c r="A47" s="1" t="n">
        <v>45</v>
      </c>
      <c r="B47" t="inlineStr">
        <is>
          <t>3.1.</t>
        </is>
      </c>
      <c r="C47" t="inlineStr">
        <is>
          <t xml:space="preserve">  Stockholders' Equity</t>
        </is>
      </c>
      <c r="D47" t="inlineStr">
        <is>
          <t>63,090,000</t>
        </is>
      </c>
      <c r="E47" t="inlineStr">
        <is>
          <t>65,339,000</t>
        </is>
      </c>
      <c r="F47" t="inlineStr">
        <is>
          <t>90,488,000</t>
        </is>
      </c>
      <c r="G47" t="inlineStr">
        <is>
          <t>107,147,000</t>
        </is>
      </c>
    </row>
    <row r="48">
      <c r="A48" s="1" t="n">
        <v>46</v>
      </c>
      <c r="B48" t="inlineStr">
        <is>
          <t>3.1.1.</t>
        </is>
      </c>
      <c r="C48" t="inlineStr">
        <is>
          <t xml:space="preserve">  =&gt;Capital Stock</t>
        </is>
      </c>
      <c r="D48" t="inlineStr">
        <is>
          <t>57,365,000</t>
        </is>
      </c>
      <c r="E48" t="inlineStr">
        <is>
          <t>50,779,000</t>
        </is>
      </c>
      <c r="F48" t="inlineStr">
        <is>
          <t>45,174,000</t>
        </is>
      </c>
      <c r="G48" t="inlineStr">
        <is>
          <t>40,201,000</t>
        </is>
      </c>
    </row>
    <row r="49">
      <c r="A49" s="1" t="n">
        <v>47</v>
      </c>
      <c r="B49" t="inlineStr">
        <is>
          <t>3.1.1.1.</t>
        </is>
      </c>
      <c r="C49" t="inlineStr">
        <is>
          <t xml:space="preserve">  =&gt;  Common Stock</t>
        </is>
      </c>
      <c r="D49" t="inlineStr">
        <is>
          <t>57,365,000</t>
        </is>
      </c>
      <c r="E49" t="inlineStr">
        <is>
          <t>50,779,000</t>
        </is>
      </c>
      <c r="F49" t="inlineStr">
        <is>
          <t>45,174,000</t>
        </is>
      </c>
      <c r="G49" t="inlineStr">
        <is>
          <t>40,201,000</t>
        </is>
      </c>
    </row>
    <row r="50">
      <c r="A50" s="1" t="n">
        <v>48</v>
      </c>
      <c r="B50" t="inlineStr">
        <is>
          <t>3.1.2.</t>
        </is>
      </c>
      <c r="C50" t="inlineStr">
        <is>
          <t xml:space="preserve">  =&gt;Retained Earnings</t>
        </is>
      </c>
      <c r="D50" t="inlineStr">
        <is>
          <t>5,562,000</t>
        </is>
      </c>
      <c r="E50" t="inlineStr">
        <is>
          <t>14,966,000</t>
        </is>
      </c>
      <c r="F50" t="inlineStr">
        <is>
          <t>45,898,000</t>
        </is>
      </c>
      <c r="G50" t="inlineStr">
        <is>
          <t>70,400,000</t>
        </is>
      </c>
    </row>
    <row r="51">
      <c r="A51" s="1" t="n">
        <v>49</v>
      </c>
      <c r="B51" t="inlineStr">
        <is>
          <t>3.1.3.</t>
        </is>
      </c>
      <c r="C51" t="inlineStr">
        <is>
          <t xml:space="preserve">    Gains Losses Not Affecting Retained Earnings</t>
        </is>
      </c>
      <c r="D51" t="inlineStr">
        <is>
          <t>163,000</t>
        </is>
      </c>
      <c r="E51" t="inlineStr">
        <is>
          <t>-406,000</t>
        </is>
      </c>
      <c r="F51" t="inlineStr">
        <is>
          <t>-584,000</t>
        </is>
      </c>
      <c r="G51" t="inlineStr">
        <is>
          <t>-3,454,000</t>
        </is>
      </c>
    </row>
    <row r="52">
      <c r="A52" s="1" t="n">
        <v>50</v>
      </c>
      <c r="B52" t="inlineStr">
        <is>
          <t>4.</t>
        </is>
      </c>
      <c r="C52" t="inlineStr">
        <is>
          <t>Total Capitalization</t>
        </is>
      </c>
      <c r="D52" t="inlineStr">
        <is>
          <t>172,196,000</t>
        </is>
      </c>
      <c r="E52" t="inlineStr">
        <is>
          <t>164,006,000</t>
        </is>
      </c>
      <c r="F52" t="inlineStr">
        <is>
          <t>182,295,000</t>
        </is>
      </c>
      <c r="G52" t="inlineStr">
        <is>
          <t>200,882,000</t>
        </is>
      </c>
    </row>
    <row r="53">
      <c r="A53" s="1" t="n">
        <v>51</v>
      </c>
      <c r="B53" t="inlineStr">
        <is>
          <t>5.</t>
        </is>
      </c>
      <c r="C53" t="inlineStr">
        <is>
          <t>Common Stock Equity</t>
        </is>
      </c>
      <c r="D53" t="inlineStr">
        <is>
          <t>63,090,000</t>
        </is>
      </c>
      <c r="E53" t="inlineStr">
        <is>
          <t>65,339,000</t>
        </is>
      </c>
      <c r="F53" t="inlineStr">
        <is>
          <t>90,488,000</t>
        </is>
      </c>
      <c r="G53" t="inlineStr">
        <is>
          <t>107,147,000</t>
        </is>
      </c>
    </row>
    <row r="54">
      <c r="A54" s="1" t="n">
        <v>52</v>
      </c>
      <c r="B54" t="inlineStr">
        <is>
          <t>6.</t>
        </is>
      </c>
      <c r="C54" t="inlineStr">
        <is>
          <t>Net Tangible Assets</t>
        </is>
      </c>
      <c r="D54" t="inlineStr">
        <is>
          <t>63,090,000</t>
        </is>
      </c>
      <c r="E54" t="inlineStr">
        <is>
          <t>65,339,000</t>
        </is>
      </c>
      <c r="F54" t="inlineStr">
        <is>
          <t>90,488,000</t>
        </is>
      </c>
      <c r="G54" t="inlineStr">
        <is>
          <t>107,147,000</t>
        </is>
      </c>
    </row>
    <row r="55">
      <c r="A55" s="1" t="n">
        <v>53</v>
      </c>
      <c r="B55" t="inlineStr">
        <is>
          <t>7.</t>
        </is>
      </c>
      <c r="C55" t="inlineStr">
        <is>
          <t>Working Capital</t>
        </is>
      </c>
      <c r="D55" t="inlineStr">
        <is>
          <t>9,355,000</t>
        </is>
      </c>
      <c r="E55" t="inlineStr">
        <is>
          <t>38,321,000</t>
        </is>
      </c>
      <c r="F55" t="inlineStr">
        <is>
          <t>57,101,000</t>
        </is>
      </c>
      <c r="G55" t="inlineStr">
        <is>
          <t>14,473,000</t>
        </is>
      </c>
    </row>
    <row r="56">
      <c r="A56" s="1" t="n">
        <v>54</v>
      </c>
      <c r="B56" t="inlineStr">
        <is>
          <t>8.</t>
        </is>
      </c>
      <c r="C56" t="inlineStr">
        <is>
          <t>Invested Capital</t>
        </is>
      </c>
      <c r="D56" t="inlineStr">
        <is>
          <t>187,809,000</t>
        </is>
      </c>
      <c r="E56" t="inlineStr">
        <is>
          <t>177,775,000</t>
        </is>
      </c>
      <c r="F56" t="inlineStr">
        <is>
          <t>198,535,000</t>
        </is>
      </c>
      <c r="G56" t="inlineStr">
        <is>
          <t>221,630,000</t>
        </is>
      </c>
    </row>
    <row r="57">
      <c r="A57" s="1" t="n">
        <v>55</v>
      </c>
      <c r="B57" t="inlineStr">
        <is>
          <t>9.</t>
        </is>
      </c>
      <c r="C57" t="inlineStr">
        <is>
          <t>Tangible Book Value</t>
        </is>
      </c>
      <c r="D57" t="inlineStr">
        <is>
          <t>63,090,000</t>
        </is>
      </c>
      <c r="E57" t="inlineStr">
        <is>
          <t>65,339,000</t>
        </is>
      </c>
      <c r="F57" t="inlineStr">
        <is>
          <t>90,488,000</t>
        </is>
      </c>
      <c r="G57" t="inlineStr">
        <is>
          <t>107,147,000</t>
        </is>
      </c>
    </row>
    <row r="58">
      <c r="A58" s="1" t="n">
        <v>56</v>
      </c>
      <c r="B58" t="inlineStr">
        <is>
          <t>10.</t>
        </is>
      </c>
      <c r="C58" t="inlineStr">
        <is>
          <t>Total Debt</t>
        </is>
      </c>
      <c r="D58" t="inlineStr">
        <is>
          <t>124,719,000</t>
        </is>
      </c>
      <c r="E58" t="inlineStr">
        <is>
          <t>112,436,000</t>
        </is>
      </c>
      <c r="F58" t="inlineStr">
        <is>
          <t>108,047,000</t>
        </is>
      </c>
      <c r="G58" t="inlineStr">
        <is>
          <t>114,483,000</t>
        </is>
      </c>
    </row>
    <row r="59">
      <c r="A59" s="1" t="n">
        <v>57</v>
      </c>
      <c r="B59" t="inlineStr">
        <is>
          <t>11.</t>
        </is>
      </c>
      <c r="C59" t="inlineStr">
        <is>
          <t>Net Debt</t>
        </is>
      </c>
      <c r="D59" t="inlineStr">
        <is>
          <t>89,779,000</t>
        </is>
      </c>
      <c r="E59" t="inlineStr">
        <is>
          <t>74,420,000</t>
        </is>
      </c>
      <c r="F59" t="inlineStr">
        <is>
          <t>59,203,000</t>
        </is>
      </c>
      <c r="G59" t="inlineStr">
        <is>
          <t>88,570,000</t>
        </is>
      </c>
    </row>
    <row r="60">
      <c r="A60" s="1" t="n">
        <v>58</v>
      </c>
      <c r="B60" t="inlineStr">
        <is>
          <t>12.</t>
        </is>
      </c>
      <c r="C60" t="inlineStr">
        <is>
          <t>Share Issued</t>
        </is>
      </c>
      <c r="D60" t="inlineStr">
        <is>
          <t>16,426,786</t>
        </is>
      </c>
      <c r="E60" t="inlineStr">
        <is>
          <t>16,976,763</t>
        </is>
      </c>
      <c r="F60" t="inlineStr">
        <is>
          <t>17,772,944</t>
        </is>
      </c>
      <c r="G60" t="inlineStr">
        <is>
          <t>19,019,944</t>
        </is>
      </c>
    </row>
    <row r="61">
      <c r="A61" s="1" t="n">
        <v>59</v>
      </c>
      <c r="B61" t="inlineStr">
        <is>
          <t>13.</t>
        </is>
      </c>
      <c r="C61" t="inlineStr">
        <is>
          <t>Ordinary Shares Number</t>
        </is>
      </c>
      <c r="D61" t="inlineStr">
        <is>
          <t>16,426,786</t>
        </is>
      </c>
      <c r="E61" t="inlineStr">
        <is>
          <t>16,976,763</t>
        </is>
      </c>
      <c r="F61" t="inlineStr">
        <is>
          <t>17,772,944</t>
        </is>
      </c>
      <c r="G61" t="inlineStr">
        <is>
          <t>19,019,944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9/29/2021</t>
        </is>
      </c>
      <c r="F1" s="1" t="inlineStr">
        <is>
          <t>9/29/2020</t>
        </is>
      </c>
      <c r="G1" s="1" t="inlineStr">
        <is>
          <t>9/29/2019</t>
        </is>
      </c>
      <c r="H1" s="1" t="inlineStr">
        <is>
          <t>9/29/2018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112,241,000</t>
        </is>
      </c>
      <c r="E2" t="inlineStr">
        <is>
          <t>104,038,000</t>
        </is>
      </c>
      <c r="F2" t="inlineStr">
        <is>
          <t>80,674,000</t>
        </is>
      </c>
      <c r="G2" t="inlineStr">
        <is>
          <t>69,391,000</t>
        </is>
      </c>
      <c r="H2" t="inlineStr">
        <is>
          <t>77,434,000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112,241,000</t>
        </is>
      </c>
      <c r="E3" t="inlineStr">
        <is>
          <t>104,038,000</t>
        </is>
      </c>
      <c r="F3" t="inlineStr">
        <is>
          <t>80,674,000</t>
        </is>
      </c>
      <c r="G3" t="inlineStr">
        <is>
          <t>69,391,000</t>
        </is>
      </c>
      <c r="H3" t="inlineStr">
        <is>
          <t>77,434,000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100,555,000</t>
        </is>
      </c>
      <c r="E4" t="inlineStr">
        <is>
          <t>94,680,000</t>
        </is>
      </c>
      <c r="F4" t="inlineStr">
        <is>
          <t>57,411,000</t>
        </is>
      </c>
      <c r="G4" t="inlineStr">
        <is>
          <t>55,256,000</t>
        </is>
      </c>
      <c r="H4" t="inlineStr">
        <is>
          <t>59,531,000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11,315,000</t>
        </is>
      </c>
      <c r="E5" t="inlineStr">
        <is>
          <t>11,284,000</t>
        </is>
      </c>
      <c r="F5" t="inlineStr">
        <is>
          <t>11,056,000</t>
        </is>
      </c>
      <c r="G5" t="inlineStr">
        <is>
          <t>12,547,000</t>
        </is>
      </c>
      <c r="H5" t="inlineStr">
        <is>
          <t>10,903,000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11,315,000</t>
        </is>
      </c>
      <c r="E6" t="inlineStr">
        <is>
          <t>11,284,000</t>
        </is>
      </c>
      <c r="F6" t="inlineStr">
        <is>
          <t>11,056,000</t>
        </is>
      </c>
      <c r="G6" t="inlineStr">
        <is>
          <t>12,547,000</t>
        </is>
      </c>
      <c r="H6" t="inlineStr">
        <is>
          <t>10,903,000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=&gt;Deferred Tax</t>
        </is>
      </c>
      <c r="D7" t="inlineStr">
        <is>
          <t>-4,034,000</t>
        </is>
      </c>
      <c r="E7" t="inlineStr">
        <is>
          <t>-4,774,000</t>
        </is>
      </c>
      <c r="F7" t="inlineStr">
        <is>
          <t>-215,000</t>
        </is>
      </c>
      <c r="G7" t="inlineStr">
        <is>
          <t>-340,000</t>
        </is>
      </c>
      <c r="H7" t="inlineStr">
        <is>
          <t>-32,590,000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Deferred Income Tax</t>
        </is>
      </c>
      <c r="D8" t="inlineStr">
        <is>
          <t>-4,034,000</t>
        </is>
      </c>
      <c r="E8" t="inlineStr">
        <is>
          <t>-4,774,000</t>
        </is>
      </c>
      <c r="F8" t="inlineStr">
        <is>
          <t>-215,000</t>
        </is>
      </c>
      <c r="G8" t="inlineStr">
        <is>
          <t>-340,000</t>
        </is>
      </c>
      <c r="H8" t="inlineStr">
        <is>
          <t>-32,590,000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=&gt;Stock based compensation</t>
        </is>
      </c>
      <c r="D9" t="inlineStr">
        <is>
          <t>8,151,000</t>
        </is>
      </c>
      <c r="E9" t="inlineStr">
        <is>
          <t>7,906,000</t>
        </is>
      </c>
      <c r="F9" t="inlineStr">
        <is>
          <t>6,829,000</t>
        </is>
      </c>
      <c r="G9" t="inlineStr">
        <is>
          <t>6,068,000</t>
        </is>
      </c>
      <c r="H9" t="inlineStr">
        <is>
          <t>5,340,000</t>
        </is>
      </c>
    </row>
    <row r="10">
      <c r="A10" s="1" t="n">
        <v>8</v>
      </c>
      <c r="B10" t="inlineStr">
        <is>
          <t>1.1.5.</t>
        </is>
      </c>
      <c r="C10" t="inlineStr">
        <is>
          <t xml:space="preserve">  =&gt;Other non-cash items</t>
        </is>
      </c>
      <c r="D10" t="inlineStr">
        <is>
          <t>-5,000</t>
        </is>
      </c>
      <c r="E10" t="inlineStr">
        <is>
          <t>-147,000</t>
        </is>
      </c>
      <c r="F10" t="inlineStr">
        <is>
          <t>-97,000</t>
        </is>
      </c>
      <c r="G10" t="inlineStr">
        <is>
          <t>-652,000</t>
        </is>
      </c>
      <c r="H10" t="inlineStr">
        <is>
          <t>-444,000</t>
        </is>
      </c>
    </row>
    <row r="11">
      <c r="A11" s="1" t="n">
        <v>9</v>
      </c>
      <c r="B11" t="inlineStr">
        <is>
          <t>1.1.6.</t>
        </is>
      </c>
      <c r="C11" t="inlineStr">
        <is>
          <t xml:space="preserve">    Change in working capital</t>
        </is>
      </c>
      <c r="D11" t="inlineStr">
        <is>
          <t>-3,741,000</t>
        </is>
      </c>
      <c r="E11" t="inlineStr">
        <is>
          <t>-4,911,000</t>
        </is>
      </c>
      <c r="F11" t="inlineStr">
        <is>
          <t>5,690,000</t>
        </is>
      </c>
      <c r="G11" t="inlineStr">
        <is>
          <t>-3,488,000</t>
        </is>
      </c>
      <c r="H11" t="inlineStr">
        <is>
          <t>34,694,000</t>
        </is>
      </c>
    </row>
    <row r="12">
      <c r="A12" s="1" t="n">
        <v>10</v>
      </c>
      <c r="B12" t="inlineStr">
        <is>
          <t>1.1.6.1.</t>
        </is>
      </c>
      <c r="C12" t="inlineStr">
        <is>
          <t xml:space="preserve">    =&gt;Change in Receivables</t>
        </is>
      </c>
      <c r="D12" t="inlineStr">
        <is>
          <t>-6,635,000</t>
        </is>
      </c>
      <c r="E12" t="inlineStr">
        <is>
          <t>-14,028,000</t>
        </is>
      </c>
      <c r="F12" t="inlineStr">
        <is>
          <t>8,470,000</t>
        </is>
      </c>
      <c r="G12" t="inlineStr">
        <is>
          <t>3,176,000</t>
        </is>
      </c>
      <c r="H12" t="inlineStr">
        <is>
          <t>-13,332,000</t>
        </is>
      </c>
    </row>
    <row r="13">
      <c r="A13" s="1" t="n">
        <v>11</v>
      </c>
      <c r="B13" t="inlineStr">
        <is>
          <t>1.1.6.1.1.</t>
        </is>
      </c>
      <c r="C13" t="inlineStr">
        <is>
          <t xml:space="preserve">    =&gt;  Changes in Account Receivables</t>
        </is>
      </c>
      <c r="D13" t="inlineStr">
        <is>
          <t>-3,114,000</t>
        </is>
      </c>
      <c r="E13" t="inlineStr">
        <is>
          <t>-10,125,000</t>
        </is>
      </c>
      <c r="F13" t="inlineStr">
        <is>
          <t>6,917,000</t>
        </is>
      </c>
      <c r="G13" t="inlineStr">
        <is>
          <t>245,000</t>
        </is>
      </c>
      <c r="H13" t="inlineStr">
        <is>
          <t>-5,322,000</t>
        </is>
      </c>
    </row>
    <row r="14">
      <c r="A14" s="1" t="n">
        <v>12</v>
      </c>
      <c r="B14" t="inlineStr">
        <is>
          <t>1.1.6.2.</t>
        </is>
      </c>
      <c r="C14" t="inlineStr">
        <is>
          <t xml:space="preserve">    =&gt;Change in Inventory</t>
        </is>
      </c>
      <c r="D14" t="inlineStr">
        <is>
          <t>-1,011,000</t>
        </is>
      </c>
      <c r="E14" t="inlineStr">
        <is>
          <t>-2,642,000</t>
        </is>
      </c>
      <c r="F14" t="inlineStr">
        <is>
          <t>-127,000</t>
        </is>
      </c>
      <c r="G14" t="inlineStr">
        <is>
          <t>-289,000</t>
        </is>
      </c>
      <c r="H14" t="inlineStr">
        <is>
          <t>828,000</t>
        </is>
      </c>
    </row>
    <row r="15">
      <c r="A15" s="1" t="n">
        <v>13</v>
      </c>
      <c r="B15" t="inlineStr">
        <is>
          <t>1.1.6.3.</t>
        </is>
      </c>
      <c r="C15" t="inlineStr">
        <is>
          <t xml:space="preserve">    =&gt;Change in Payables And Accrued Expense</t>
        </is>
      </c>
      <c r="D15" t="inlineStr">
        <is>
          <t>10,469,000</t>
        </is>
      </c>
      <c r="E15" t="inlineStr">
        <is>
          <t>12,326,000</t>
        </is>
      </c>
      <c r="F15" t="inlineStr">
        <is>
          <t>-4,062,000</t>
        </is>
      </c>
      <c r="G15" t="inlineStr">
        <is>
          <t>-1,923,000</t>
        </is>
      </c>
      <c r="H15" t="inlineStr">
        <is>
          <t>9,175,000</t>
        </is>
      </c>
    </row>
    <row r="16">
      <c r="A16" s="1" t="n">
        <v>14</v>
      </c>
      <c r="B16" t="inlineStr">
        <is>
          <t>1.1.6.3.1.</t>
        </is>
      </c>
      <c r="C16" t="inlineStr">
        <is>
          <t xml:space="preserve">    =&gt;  Change in Payable</t>
        </is>
      </c>
      <c r="D16" t="inlineStr">
        <is>
          <t>10,469,000</t>
        </is>
      </c>
      <c r="E16" t="inlineStr">
        <is>
          <t>12,326,000</t>
        </is>
      </c>
      <c r="F16" t="inlineStr">
        <is>
          <t>-4,062,000</t>
        </is>
      </c>
      <c r="G16" t="inlineStr">
        <is>
          <t>-1,923,000</t>
        </is>
      </c>
      <c r="H16" t="inlineStr">
        <is>
          <t>9,175,000</t>
        </is>
      </c>
    </row>
    <row r="17">
      <c r="A17" s="1" t="n">
        <v>15</v>
      </c>
      <c r="B17" t="inlineStr">
        <is>
          <t>1.1.6.3.1.1.</t>
        </is>
      </c>
      <c r="C17" t="inlineStr">
        <is>
          <t xml:space="preserve">    =&gt;    Change in Account Payable</t>
        </is>
      </c>
      <c r="D17" t="inlineStr">
        <is>
          <t>10,469,000</t>
        </is>
      </c>
      <c r="E17" t="inlineStr">
        <is>
          <t>12,326,000</t>
        </is>
      </c>
      <c r="F17" t="inlineStr">
        <is>
          <t>-4,062,000</t>
        </is>
      </c>
      <c r="G17" t="inlineStr">
        <is>
          <t>-1,923,000</t>
        </is>
      </c>
      <c r="H17" t="inlineStr">
        <is>
          <t>9,175,000</t>
        </is>
      </c>
    </row>
    <row r="18">
      <c r="A18" s="1" t="n">
        <v>16</v>
      </c>
      <c r="B18" t="inlineStr">
        <is>
          <t>1.1.6.4.</t>
        </is>
      </c>
      <c r="C18" t="inlineStr">
        <is>
          <t xml:space="preserve">    =&gt;Change in Other Current Assets</t>
        </is>
      </c>
      <c r="D18" t="inlineStr">
        <is>
          <t>-9,437,000</t>
        </is>
      </c>
      <c r="E18" t="inlineStr">
        <is>
          <t>-8,042,000</t>
        </is>
      </c>
      <c r="F18" t="inlineStr">
        <is>
          <t>-9,588,000</t>
        </is>
      </c>
      <c r="G18" t="inlineStr">
        <is>
          <t>873,000</t>
        </is>
      </c>
      <c r="H18" t="inlineStr">
        <is>
          <t>-423,000</t>
        </is>
      </c>
    </row>
    <row r="19">
      <c r="A19" s="1" t="n">
        <v>17</v>
      </c>
      <c r="B19" t="inlineStr">
        <is>
          <t>1.1.6.5.</t>
        </is>
      </c>
      <c r="C19" t="inlineStr">
        <is>
          <t xml:space="preserve">    =&gt;Change in Other Current Liabilities</t>
        </is>
      </c>
      <c r="D19" t="inlineStr">
        <is>
          <t>2,076,000</t>
        </is>
      </c>
      <c r="E19" t="inlineStr">
        <is>
          <t>5,799,000</t>
        </is>
      </c>
      <c r="F19" t="inlineStr">
        <is>
          <t>8,916,000</t>
        </is>
      </c>
      <c r="G19" t="inlineStr">
        <is>
          <t>-4,700,000</t>
        </is>
      </c>
      <c r="H19" t="inlineStr">
        <is>
          <t>38,490,000</t>
        </is>
      </c>
    </row>
    <row r="20">
      <c r="A20" s="1" t="n">
        <v>18</v>
      </c>
      <c r="B20" t="inlineStr">
        <is>
          <t>1.1.6.6.</t>
        </is>
      </c>
      <c r="C20" t="inlineStr">
        <is>
          <t xml:space="preserve">      Change in Other Working Capital</t>
        </is>
      </c>
      <c r="D20" t="inlineStr">
        <is>
          <t>797,000</t>
        </is>
      </c>
      <c r="E20" t="inlineStr">
        <is>
          <t>1,676,000</t>
        </is>
      </c>
      <c r="F20" t="inlineStr">
        <is>
          <t>2,081,000</t>
        </is>
      </c>
      <c r="G20" t="inlineStr">
        <is>
          <t>-625,000</t>
        </is>
      </c>
      <c r="H20" t="inlineStr">
        <is>
          <t>-44,000</t>
        </is>
      </c>
    </row>
    <row r="21">
      <c r="A21" s="1" t="n">
        <v>19</v>
      </c>
      <c r="B21" t="inlineStr">
        <is>
          <t>2.</t>
        </is>
      </c>
      <c r="C21" t="inlineStr">
        <is>
          <t>Investing Cash Flow</t>
        </is>
      </c>
      <c r="D21" t="inlineStr">
        <is>
          <t>-22,067,000</t>
        </is>
      </c>
      <c r="E21" t="inlineStr">
        <is>
          <t>-14,545,000</t>
        </is>
      </c>
      <c r="F21" t="inlineStr">
        <is>
          <t>-4,289,000</t>
        </is>
      </c>
      <c r="G21" t="inlineStr">
        <is>
          <t>45,896,000</t>
        </is>
      </c>
      <c r="H21" t="inlineStr">
        <is>
          <t>16,066,000</t>
        </is>
      </c>
    </row>
    <row r="22">
      <c r="A22" s="1" t="n">
        <v>20</v>
      </c>
      <c r="B22" t="inlineStr">
        <is>
          <t>2.1.</t>
        </is>
      </c>
      <c r="C22" t="inlineStr">
        <is>
          <t xml:space="preserve">  Cash Flow from Continuing Investing Activities</t>
        </is>
      </c>
      <c r="D22" t="inlineStr">
        <is>
          <t>-22,067,000</t>
        </is>
      </c>
      <c r="E22" t="inlineStr">
        <is>
          <t>-14,545,000</t>
        </is>
      </c>
      <c r="F22" t="inlineStr">
        <is>
          <t>-4,289,000</t>
        </is>
      </c>
      <c r="G22" t="inlineStr">
        <is>
          <t>45,896,000</t>
        </is>
      </c>
      <c r="H22" t="inlineStr">
        <is>
          <t>16,066,000</t>
        </is>
      </c>
    </row>
    <row r="23">
      <c r="A23" s="1" t="n">
        <v>21</v>
      </c>
      <c r="B23" t="inlineStr">
        <is>
          <t>2.1.1.</t>
        </is>
      </c>
      <c r="C23" t="inlineStr">
        <is>
          <t xml:space="preserve">  =&gt;Net PPE Purchase And Sale</t>
        </is>
      </c>
      <c r="D23" t="inlineStr">
        <is>
          <t>-10,388,000</t>
        </is>
      </c>
      <c r="E23" t="inlineStr">
        <is>
          <t>-11,085,000</t>
        </is>
      </c>
      <c r="F23" t="inlineStr">
        <is>
          <t>-7,309,000</t>
        </is>
      </c>
      <c r="G23" t="inlineStr">
        <is>
          <t>-10,495,000</t>
        </is>
      </c>
      <c r="H23" t="inlineStr">
        <is>
          <t>-13,313,000</t>
        </is>
      </c>
    </row>
    <row r="24">
      <c r="A24" s="1" t="n">
        <v>22</v>
      </c>
      <c r="B24" t="inlineStr">
        <is>
          <t>2.1.1.1.</t>
        </is>
      </c>
      <c r="C24" t="inlineStr">
        <is>
          <t xml:space="preserve">  =&gt;  Purchase of PPE</t>
        </is>
      </c>
      <c r="D24" t="inlineStr">
        <is>
          <t>-10,388,000</t>
        </is>
      </c>
      <c r="E24" t="inlineStr">
        <is>
          <t>-11,085,000</t>
        </is>
      </c>
      <c r="F24" t="inlineStr">
        <is>
          <t>-7,309,000</t>
        </is>
      </c>
      <c r="G24" t="inlineStr">
        <is>
          <t>-10,495,000</t>
        </is>
      </c>
      <c r="H24" t="inlineStr">
        <is>
          <t>-13,313,000</t>
        </is>
      </c>
    </row>
    <row r="25">
      <c r="A25" s="1" t="n">
        <v>23</v>
      </c>
      <c r="B25" t="inlineStr">
        <is>
          <t>2.1.2.</t>
        </is>
      </c>
      <c r="C25" t="inlineStr">
        <is>
          <t xml:space="preserve">  =&gt;Net Business Purchase And Sale</t>
        </is>
      </c>
      <c r="D25" t="inlineStr">
        <is>
          <t>-</t>
        </is>
      </c>
      <c r="E25" t="inlineStr">
        <is>
          <t>-33,000</t>
        </is>
      </c>
      <c r="F25" t="inlineStr">
        <is>
          <t>-1,524,000</t>
        </is>
      </c>
      <c r="G25" t="inlineStr">
        <is>
          <t>-624,000</t>
        </is>
      </c>
      <c r="H25" t="inlineStr">
        <is>
          <t>-721,000</t>
        </is>
      </c>
    </row>
    <row r="26">
      <c r="A26" s="1" t="n">
        <v>24</v>
      </c>
      <c r="B26" t="inlineStr">
        <is>
          <t>2.1.2.1.</t>
        </is>
      </c>
      <c r="C26" t="inlineStr">
        <is>
          <t xml:space="preserve">  =&gt;  Purchase of Business</t>
        </is>
      </c>
      <c r="D26" t="inlineStr">
        <is>
          <t>-</t>
        </is>
      </c>
      <c r="E26" t="inlineStr">
        <is>
          <t>-33,000</t>
        </is>
      </c>
      <c r="F26" t="inlineStr">
        <is>
          <t>-1,524,000</t>
        </is>
      </c>
      <c r="G26" t="inlineStr">
        <is>
          <t>-624,000</t>
        </is>
      </c>
      <c r="H26" t="inlineStr">
        <is>
          <t>-721,000</t>
        </is>
      </c>
    </row>
    <row r="27">
      <c r="A27" s="1" t="n">
        <v>25</v>
      </c>
      <c r="B27" t="inlineStr">
        <is>
          <t>2.1.3.</t>
        </is>
      </c>
      <c r="C27" t="inlineStr">
        <is>
          <t xml:space="preserve">  =&gt;Net Investment Purchase And Sale</t>
        </is>
      </c>
      <c r="D27" t="inlineStr">
        <is>
          <t>-10,469,000</t>
        </is>
      </c>
      <c r="E27" t="inlineStr">
        <is>
          <t>-2,819,000</t>
        </is>
      </c>
      <c r="F27" t="inlineStr">
        <is>
          <t>5,335,000</t>
        </is>
      </c>
      <c r="G27" t="inlineStr">
        <is>
          <t>58,093,000</t>
        </is>
      </c>
      <c r="H27" t="inlineStr">
        <is>
          <t>30,845,000</t>
        </is>
      </c>
    </row>
    <row r="28">
      <c r="A28" s="1" t="n">
        <v>26</v>
      </c>
      <c r="B28" t="inlineStr">
        <is>
          <t>2.1.3.1.</t>
        </is>
      </c>
      <c r="C28" t="inlineStr">
        <is>
          <t xml:space="preserve">  =&gt;=&gt;Purchase of Investment</t>
        </is>
      </c>
      <c r="D28" t="inlineStr">
        <is>
          <t>-104,802,000</t>
        </is>
      </c>
      <c r="E28" t="inlineStr">
        <is>
          <t>-109,689,000</t>
        </is>
      </c>
      <c r="F28" t="inlineStr">
        <is>
          <t>-115,148,000</t>
        </is>
      </c>
      <c r="G28" t="inlineStr">
        <is>
          <t>-40,631,000</t>
        </is>
      </c>
      <c r="H28" t="inlineStr">
        <is>
          <t>-73,227,000</t>
        </is>
      </c>
    </row>
    <row r="29">
      <c r="A29" s="1" t="n">
        <v>27</v>
      </c>
      <c r="B29" t="inlineStr">
        <is>
          <t>2.1.3.2.</t>
        </is>
      </c>
      <c r="C29" t="inlineStr">
        <is>
          <t xml:space="preserve">  =&gt;  Sale of Investment</t>
        </is>
      </c>
      <c r="D29" t="inlineStr">
        <is>
          <t>94,333,000</t>
        </is>
      </c>
      <c r="E29" t="inlineStr">
        <is>
          <t>106,870,000</t>
        </is>
      </c>
      <c r="F29" t="inlineStr">
        <is>
          <t>120,483,000</t>
        </is>
      </c>
      <c r="G29" t="inlineStr">
        <is>
          <t>98,724,000</t>
        </is>
      </c>
      <c r="H29" t="inlineStr">
        <is>
          <t>104,072,000</t>
        </is>
      </c>
    </row>
    <row r="30">
      <c r="A30" s="1" t="n">
        <v>28</v>
      </c>
      <c r="B30" t="inlineStr">
        <is>
          <t>2.1.4.</t>
        </is>
      </c>
      <c r="C30" t="inlineStr">
        <is>
          <t xml:space="preserve">    Net Other Investing Changes</t>
        </is>
      </c>
      <c r="D30" t="inlineStr">
        <is>
          <t>-1,177,000</t>
        </is>
      </c>
      <c r="E30" t="inlineStr">
        <is>
          <t>-608,000</t>
        </is>
      </c>
      <c r="F30" t="inlineStr">
        <is>
          <t>-791,000</t>
        </is>
      </c>
      <c r="G30" t="inlineStr">
        <is>
          <t>-1,078,000</t>
        </is>
      </c>
      <c r="H30" t="inlineStr">
        <is>
          <t>-745,000</t>
        </is>
      </c>
    </row>
    <row r="31">
      <c r="A31" s="1" t="n">
        <v>29</v>
      </c>
      <c r="B31" t="inlineStr">
        <is>
          <t>3.</t>
        </is>
      </c>
      <c r="C31" t="inlineStr">
        <is>
          <t>Financing Cash Flow</t>
        </is>
      </c>
      <c r="D31" t="inlineStr">
        <is>
          <t>-89,263,000</t>
        </is>
      </c>
      <c r="E31" t="inlineStr">
        <is>
          <t>-93,353,000</t>
        </is>
      </c>
      <c r="F31" t="inlineStr">
        <is>
          <t>-86,820,000</t>
        </is>
      </c>
      <c r="G31" t="inlineStr">
        <is>
          <t>-90,976,000</t>
        </is>
      </c>
      <c r="H31" t="inlineStr">
        <is>
          <t>-87,876,000</t>
        </is>
      </c>
    </row>
    <row r="32">
      <c r="A32" s="1" t="n">
        <v>30</v>
      </c>
      <c r="B32" t="inlineStr">
        <is>
          <t>3.1.</t>
        </is>
      </c>
      <c r="C32" t="inlineStr">
        <is>
          <t xml:space="preserve">  Cash Flow from Continuing Financing Activities</t>
        </is>
      </c>
      <c r="D32" t="inlineStr">
        <is>
          <t>-89,263,000</t>
        </is>
      </c>
      <c r="E32" t="inlineStr">
        <is>
          <t>-93,353,000</t>
        </is>
      </c>
      <c r="F32" t="inlineStr">
        <is>
          <t>-86,820,000</t>
        </is>
      </c>
      <c r="G32" t="inlineStr">
        <is>
          <t>-90,976,000</t>
        </is>
      </c>
      <c r="H32" t="inlineStr">
        <is>
          <t>-87,876,000</t>
        </is>
      </c>
    </row>
    <row r="33">
      <c r="A33" s="1" t="n">
        <v>31</v>
      </c>
      <c r="B33" t="inlineStr">
        <is>
          <t>3.1.1.</t>
        </is>
      </c>
      <c r="C33" t="inlineStr">
        <is>
          <t xml:space="preserve">  =&gt;Net Issuance Payments of Debt</t>
        </is>
      </c>
      <c r="D33" t="inlineStr">
        <is>
          <t>12,643,000</t>
        </is>
      </c>
      <c r="E33" t="inlineStr">
        <is>
          <t>12,665,000</t>
        </is>
      </c>
      <c r="F33" t="inlineStr">
        <is>
          <t>2,499,000</t>
        </is>
      </c>
      <c r="G33" t="inlineStr">
        <is>
          <t>-7,819,000</t>
        </is>
      </c>
      <c r="H33" t="inlineStr">
        <is>
          <t>432,000</t>
        </is>
      </c>
    </row>
    <row r="34">
      <c r="A34" s="1" t="n">
        <v>32</v>
      </c>
      <c r="B34" t="inlineStr">
        <is>
          <t>3.1.1.1.</t>
        </is>
      </c>
      <c r="C34" t="inlineStr">
        <is>
          <t xml:space="preserve">  =&gt;=&gt;Net Long Term Debt Issuance</t>
        </is>
      </c>
      <c r="D34" t="inlineStr">
        <is>
          <t>12,643,000</t>
        </is>
      </c>
      <c r="E34" t="inlineStr">
        <is>
          <t>11,643,000</t>
        </is>
      </c>
      <c r="F34" t="inlineStr">
        <is>
          <t>3,462,000</t>
        </is>
      </c>
      <c r="G34" t="inlineStr">
        <is>
          <t>-1,842,000</t>
        </is>
      </c>
      <c r="H34" t="inlineStr">
        <is>
          <t>469,000</t>
        </is>
      </c>
    </row>
    <row r="35">
      <c r="A35" s="1" t="n">
        <v>33</v>
      </c>
      <c r="B35" t="inlineStr">
        <is>
          <t>3.1.1.1.1.</t>
        </is>
      </c>
      <c r="C35" t="inlineStr">
        <is>
          <t xml:space="preserve">  =&gt;=&gt;=&gt;Long Term Debt Issuance</t>
        </is>
      </c>
      <c r="D35" t="inlineStr">
        <is>
          <t>-</t>
        </is>
      </c>
      <c r="E35" t="inlineStr">
        <is>
          <t>20,393,000</t>
        </is>
      </c>
      <c r="F35" t="inlineStr">
        <is>
          <t>16,091,000</t>
        </is>
      </c>
      <c r="G35" t="inlineStr">
        <is>
          <t>6,963,000</t>
        </is>
      </c>
      <c r="H35" t="inlineStr">
        <is>
          <t>6,969,000</t>
        </is>
      </c>
    </row>
    <row r="36">
      <c r="A36" s="1" t="n">
        <v>34</v>
      </c>
      <c r="B36" t="inlineStr">
        <is>
          <t>3.1.1.1.2.</t>
        </is>
      </c>
      <c r="C36" t="inlineStr">
        <is>
          <t xml:space="preserve">  =&gt;=&gt;  Long Term Debt Payments</t>
        </is>
      </c>
      <c r="D36" t="inlineStr">
        <is>
          <t>-7,750,000</t>
        </is>
      </c>
      <c r="E36" t="inlineStr">
        <is>
          <t>-8,750,000</t>
        </is>
      </c>
      <c r="F36" t="inlineStr">
        <is>
          <t>-12,629,000</t>
        </is>
      </c>
      <c r="G36" t="inlineStr">
        <is>
          <t>-8,805,000</t>
        </is>
      </c>
      <c r="H36" t="inlineStr">
        <is>
          <t>-6,500,000</t>
        </is>
      </c>
    </row>
    <row r="37">
      <c r="A37" s="1" t="n">
        <v>35</v>
      </c>
      <c r="B37" t="inlineStr">
        <is>
          <t>3.1.1.2.</t>
        </is>
      </c>
      <c r="C37" t="inlineStr">
        <is>
          <t xml:space="preserve">  =&gt;  Net Short Term Debt Issuance</t>
        </is>
      </c>
      <c r="D37" t="inlineStr">
        <is>
          <t>0</t>
        </is>
      </c>
      <c r="E37" t="inlineStr">
        <is>
          <t>1,022,000</t>
        </is>
      </c>
      <c r="F37" t="inlineStr">
        <is>
          <t>-963,000</t>
        </is>
      </c>
      <c r="G37" t="inlineStr">
        <is>
          <t>-5,977,000</t>
        </is>
      </c>
      <c r="H37" t="inlineStr">
        <is>
          <t>-37,000</t>
        </is>
      </c>
    </row>
    <row r="38">
      <c r="A38" s="1" t="n">
        <v>36</v>
      </c>
      <c r="B38" t="inlineStr">
        <is>
          <t>3.1.1.2.1.</t>
        </is>
      </c>
      <c r="C38" t="inlineStr">
        <is>
          <t xml:space="preserve">  =&gt;    Short Term Debt Payments</t>
        </is>
      </c>
      <c r="D38" t="inlineStr">
        <is>
          <t>-</t>
        </is>
      </c>
      <c r="E38" t="inlineStr">
        <is>
          <t>-</t>
        </is>
      </c>
      <c r="F38" t="inlineStr">
        <is>
          <t>-963,000</t>
        </is>
      </c>
      <c r="G38" t="inlineStr">
        <is>
          <t>-</t>
        </is>
      </c>
      <c r="H38" t="inlineStr">
        <is>
          <t>-</t>
        </is>
      </c>
    </row>
    <row r="39">
      <c r="A39" s="1" t="n">
        <v>37</v>
      </c>
      <c r="B39" t="inlineStr">
        <is>
          <t>3.1.2.</t>
        </is>
      </c>
      <c r="C39" t="inlineStr">
        <is>
          <t xml:space="preserve">  =&gt;Net Common Stock Issuance</t>
        </is>
      </c>
      <c r="D39" t="inlineStr">
        <is>
          <t>-80,569,000</t>
        </is>
      </c>
      <c r="E39" t="inlineStr">
        <is>
          <t>-84,866,000</t>
        </is>
      </c>
      <c r="F39" t="inlineStr">
        <is>
          <t>-71,478,000</t>
        </is>
      </c>
      <c r="G39" t="inlineStr">
        <is>
          <t>-66,116,000</t>
        </is>
      </c>
      <c r="H39" t="inlineStr">
        <is>
          <t>-72,069,000</t>
        </is>
      </c>
    </row>
    <row r="40">
      <c r="A40" s="1" t="n">
        <v>38</v>
      </c>
      <c r="B40" t="inlineStr">
        <is>
          <t>3.1.2.1.</t>
        </is>
      </c>
      <c r="C40" t="inlineStr">
        <is>
          <t xml:space="preserve">  =&gt;=&gt;Common Stock Issuance</t>
        </is>
      </c>
      <c r="D40" t="inlineStr">
        <is>
          <t>-</t>
        </is>
      </c>
      <c r="E40" t="inlineStr">
        <is>
          <t>1,105,000</t>
        </is>
      </c>
      <c r="F40" t="inlineStr">
        <is>
          <t>880,000</t>
        </is>
      </c>
      <c r="G40" t="inlineStr">
        <is>
          <t>781,000</t>
        </is>
      </c>
      <c r="H40" t="inlineStr">
        <is>
          <t>669,000</t>
        </is>
      </c>
    </row>
    <row r="41">
      <c r="A41" s="1" t="n">
        <v>39</v>
      </c>
      <c r="B41" t="inlineStr">
        <is>
          <t>3.1.2.2.</t>
        </is>
      </c>
      <c r="C41" t="inlineStr">
        <is>
          <t xml:space="preserve">  =&gt;  Common Stock Payments</t>
        </is>
      </c>
      <c r="D41" t="inlineStr">
        <is>
          <t>-81,674,000</t>
        </is>
      </c>
      <c r="E41" t="inlineStr">
        <is>
          <t>-85,971,000</t>
        </is>
      </c>
      <c r="F41" t="inlineStr">
        <is>
          <t>-72,358,000</t>
        </is>
      </c>
      <c r="G41" t="inlineStr">
        <is>
          <t>-66,897,000</t>
        </is>
      </c>
      <c r="H41" t="inlineStr">
        <is>
          <t>-72,738,000</t>
        </is>
      </c>
    </row>
    <row r="42">
      <c r="A42" s="1" t="n">
        <v>40</v>
      </c>
      <c r="B42" t="inlineStr">
        <is>
          <t>3.1.3.</t>
        </is>
      </c>
      <c r="C42" t="inlineStr">
        <is>
          <t xml:space="preserve">  =&gt;Cash Dividends Paid</t>
        </is>
      </c>
      <c r="D42" t="inlineStr">
        <is>
          <t>-14,586,000</t>
        </is>
      </c>
      <c r="E42" t="inlineStr">
        <is>
          <t>-14,467,000</t>
        </is>
      </c>
      <c r="F42" t="inlineStr">
        <is>
          <t>-14,081,000</t>
        </is>
      </c>
      <c r="G42" t="inlineStr">
        <is>
          <t>-14,119,000</t>
        </is>
      </c>
      <c r="H42" t="inlineStr">
        <is>
          <t>-13,712,000</t>
        </is>
      </c>
    </row>
    <row r="43">
      <c r="A43" s="1" t="n">
        <v>41</v>
      </c>
      <c r="B43" t="inlineStr">
        <is>
          <t>3.1.3.1.</t>
        </is>
      </c>
      <c r="C43" t="inlineStr">
        <is>
          <t xml:space="preserve">  =&gt;  Common Stock Dividend Paid</t>
        </is>
      </c>
      <c r="D43" t="inlineStr">
        <is>
          <t>-</t>
        </is>
      </c>
      <c r="E43" t="inlineStr">
        <is>
          <t>-</t>
        </is>
      </c>
      <c r="F43" t="inlineStr">
        <is>
          <t>-14,081,000</t>
        </is>
      </c>
      <c r="G43" t="inlineStr">
        <is>
          <t>-14,119,000</t>
        </is>
      </c>
      <c r="H43" t="inlineStr">
        <is>
          <t>-13,712,000</t>
        </is>
      </c>
    </row>
    <row r="44">
      <c r="A44" s="1" t="n">
        <v>42</v>
      </c>
      <c r="B44" t="inlineStr">
        <is>
          <t>3.1.4.</t>
        </is>
      </c>
      <c r="C44" t="inlineStr">
        <is>
          <t xml:space="preserve">    Net Other Financing Charges</t>
        </is>
      </c>
      <c r="D44" t="inlineStr">
        <is>
          <t>-6,751,000</t>
        </is>
      </c>
      <c r="E44" t="inlineStr">
        <is>
          <t>-6,685,000</t>
        </is>
      </c>
      <c r="F44" t="inlineStr">
        <is>
          <t>-3,760,000</t>
        </is>
      </c>
      <c r="G44" t="inlineStr">
        <is>
          <t>-2,922,000</t>
        </is>
      </c>
      <c r="H44" t="inlineStr">
        <is>
          <t>-2,527,000</t>
        </is>
      </c>
    </row>
    <row r="45">
      <c r="A45" s="1" t="n">
        <v>43</v>
      </c>
      <c r="B45" t="inlineStr">
        <is>
          <t>4.</t>
        </is>
      </c>
      <c r="C45" t="inlineStr">
        <is>
          <t>End Cash Position</t>
        </is>
      </c>
      <c r="D45" t="inlineStr">
        <is>
          <t>38,630,000</t>
        </is>
      </c>
      <c r="E45" t="inlineStr">
        <is>
          <t>35,929,000</t>
        </is>
      </c>
      <c r="F45" t="inlineStr">
        <is>
          <t>39,789,000</t>
        </is>
      </c>
      <c r="G45" t="inlineStr">
        <is>
          <t>50,224,000</t>
        </is>
      </c>
      <c r="H45" t="inlineStr">
        <is>
          <t>25,913,000</t>
        </is>
      </c>
    </row>
    <row r="46">
      <c r="A46" s="1" t="n">
        <v>44</v>
      </c>
      <c r="B46" t="inlineStr">
        <is>
          <t>4.1.</t>
        </is>
      </c>
      <c r="C46">
        <f>&gt;Changes in Cash</f>
        <v/>
      </c>
      <c r="D46" t="inlineStr">
        <is>
          <t>911,000</t>
        </is>
      </c>
      <c r="E46" t="inlineStr">
        <is>
          <t>-3,860,000</t>
        </is>
      </c>
      <c r="F46" t="inlineStr">
        <is>
          <t>-10,435,000</t>
        </is>
      </c>
      <c r="G46" t="inlineStr">
        <is>
          <t>24,311,000</t>
        </is>
      </c>
      <c r="H46" t="inlineStr">
        <is>
          <t>5,624,000</t>
        </is>
      </c>
    </row>
    <row r="47">
      <c r="A47" s="1" t="n">
        <v>45</v>
      </c>
      <c r="B47" t="inlineStr">
        <is>
          <t>4.2.</t>
        </is>
      </c>
      <c r="C47" t="inlineStr">
        <is>
          <t xml:space="preserve">  Beginning Cash Position</t>
        </is>
      </c>
      <c r="D47" t="inlineStr">
        <is>
          <t>37,719,000</t>
        </is>
      </c>
      <c r="E47" t="inlineStr">
        <is>
          <t>39,789,000</t>
        </is>
      </c>
      <c r="F47" t="inlineStr">
        <is>
          <t>50,224,000</t>
        </is>
      </c>
      <c r="G47" t="inlineStr">
        <is>
          <t>25,913,000</t>
        </is>
      </c>
      <c r="H47" t="inlineStr">
        <is>
          <t>20,289,000</t>
        </is>
      </c>
    </row>
    <row r="48">
      <c r="A48" s="1" t="n">
        <v>46</v>
      </c>
      <c r="B48" t="inlineStr">
        <is>
          <t>5.</t>
        </is>
      </c>
      <c r="C48" t="inlineStr">
        <is>
          <t>Income Tax Paid Supplemental Data</t>
        </is>
      </c>
      <c r="D48" t="inlineStr">
        <is>
          <t>28,833,000</t>
        </is>
      </c>
      <c r="E48" t="inlineStr">
        <is>
          <t>25,385,000</t>
        </is>
      </c>
      <c r="F48" t="inlineStr">
        <is>
          <t>9,501,000</t>
        </is>
      </c>
      <c r="G48" t="inlineStr">
        <is>
          <t>15,263,000</t>
        </is>
      </c>
      <c r="H48" t="inlineStr">
        <is>
          <t>10,417,000</t>
        </is>
      </c>
    </row>
    <row r="49">
      <c r="A49" s="1" t="n">
        <v>47</v>
      </c>
      <c r="B49" t="inlineStr">
        <is>
          <t>6.</t>
        </is>
      </c>
      <c r="C49" t="inlineStr">
        <is>
          <t>Interest Paid Supplemental Data</t>
        </is>
      </c>
      <c r="D49" t="inlineStr">
        <is>
          <t>2,599,000</t>
        </is>
      </c>
      <c r="E49" t="inlineStr">
        <is>
          <t>2,687,000</t>
        </is>
      </c>
      <c r="F49" t="inlineStr">
        <is>
          <t>3,002,000</t>
        </is>
      </c>
      <c r="G49" t="inlineStr">
        <is>
          <t>3,423,000</t>
        </is>
      </c>
      <c r="H49" t="inlineStr">
        <is>
          <t>3,022,000</t>
        </is>
      </c>
    </row>
    <row r="50">
      <c r="A50" s="1" t="n">
        <v>48</v>
      </c>
      <c r="B50" t="inlineStr">
        <is>
          <t>7.</t>
        </is>
      </c>
      <c r="C50" t="inlineStr">
        <is>
          <t>Capital Expenditure</t>
        </is>
      </c>
      <c r="D50" t="inlineStr">
        <is>
          <t>-10,388,000</t>
        </is>
      </c>
      <c r="E50" t="inlineStr">
        <is>
          <t>-11,085,000</t>
        </is>
      </c>
      <c r="F50" t="inlineStr">
        <is>
          <t>-7,309,000</t>
        </is>
      </c>
      <c r="G50" t="inlineStr">
        <is>
          <t>-10,495,000</t>
        </is>
      </c>
      <c r="H50" t="inlineStr">
        <is>
          <t>-13,313,000</t>
        </is>
      </c>
    </row>
    <row r="51">
      <c r="A51" s="1" t="n">
        <v>49</v>
      </c>
      <c r="B51" t="inlineStr">
        <is>
          <t>8.</t>
        </is>
      </c>
      <c r="C51" t="inlineStr">
        <is>
          <t>Issuance of Capital Stock</t>
        </is>
      </c>
      <c r="D51" t="inlineStr">
        <is>
          <t>-</t>
        </is>
      </c>
      <c r="E51" t="inlineStr">
        <is>
          <t>1,105,000</t>
        </is>
      </c>
      <c r="F51" t="inlineStr">
        <is>
          <t>880,000</t>
        </is>
      </c>
      <c r="G51" t="inlineStr">
        <is>
          <t>781,000</t>
        </is>
      </c>
      <c r="H51" t="inlineStr">
        <is>
          <t>669,000</t>
        </is>
      </c>
    </row>
    <row r="52">
      <c r="A52" s="1" t="n">
        <v>50</v>
      </c>
      <c r="B52" t="inlineStr">
        <is>
          <t>9.</t>
        </is>
      </c>
      <c r="C52" t="inlineStr">
        <is>
          <t>Issuance of Debt</t>
        </is>
      </c>
      <c r="D52" t="inlineStr">
        <is>
          <t>-</t>
        </is>
      </c>
      <c r="E52" t="inlineStr">
        <is>
          <t>20,393,000</t>
        </is>
      </c>
      <c r="F52" t="inlineStr">
        <is>
          <t>16,091,000</t>
        </is>
      </c>
      <c r="G52" t="inlineStr">
        <is>
          <t>6,963,000</t>
        </is>
      </c>
      <c r="H52" t="inlineStr">
        <is>
          <t>6,969,000</t>
        </is>
      </c>
    </row>
    <row r="53">
      <c r="A53" s="1" t="n">
        <v>51</v>
      </c>
      <c r="B53" t="inlineStr">
        <is>
          <t>10.</t>
        </is>
      </c>
      <c r="C53" t="inlineStr">
        <is>
          <t>Repayment of Debt</t>
        </is>
      </c>
      <c r="D53" t="inlineStr">
        <is>
          <t>-7,750,000</t>
        </is>
      </c>
      <c r="E53" t="inlineStr">
        <is>
          <t>-8,750,000</t>
        </is>
      </c>
      <c r="F53" t="inlineStr">
        <is>
          <t>-12,629,000</t>
        </is>
      </c>
      <c r="G53" t="inlineStr">
        <is>
          <t>-8,805,000</t>
        </is>
      </c>
      <c r="H53" t="inlineStr">
        <is>
          <t>-6,500,000</t>
        </is>
      </c>
    </row>
    <row r="54">
      <c r="A54" s="1" t="n">
        <v>52</v>
      </c>
      <c r="B54" t="inlineStr">
        <is>
          <t>11.</t>
        </is>
      </c>
      <c r="C54" t="inlineStr">
        <is>
          <t>Repurchase of Capital Stock</t>
        </is>
      </c>
      <c r="D54" t="inlineStr">
        <is>
          <t>-81,674,000</t>
        </is>
      </c>
      <c r="E54" t="inlineStr">
        <is>
          <t>-85,971,000</t>
        </is>
      </c>
      <c r="F54" t="inlineStr">
        <is>
          <t>-72,358,000</t>
        </is>
      </c>
      <c r="G54" t="inlineStr">
        <is>
          <t>-66,897,000</t>
        </is>
      </c>
      <c r="H54" t="inlineStr">
        <is>
          <t>-72,738,000</t>
        </is>
      </c>
    </row>
    <row r="55">
      <c r="A55" s="1" t="n">
        <v>53</v>
      </c>
      <c r="B55" t="inlineStr">
        <is>
          <t>12.</t>
        </is>
      </c>
      <c r="C55" t="inlineStr">
        <is>
          <t>Free Cash Flow</t>
        </is>
      </c>
      <c r="D55" t="inlineStr">
        <is>
          <t>101,853,000</t>
        </is>
      </c>
      <c r="E55" t="inlineStr">
        <is>
          <t>92,953,000</t>
        </is>
      </c>
      <c r="F55" t="inlineStr">
        <is>
          <t>73,365,000</t>
        </is>
      </c>
      <c r="G55" t="inlineStr">
        <is>
          <t>58,896,000</t>
        </is>
      </c>
      <c r="H55" t="inlineStr">
        <is>
          <t>64,121,000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2022-02-28T12:50:17Z</dcterms:created>
  <dcterms:modified xmlns:dcterms="http://purl.org/dc/terms/" xmlns:xsi="http://www.w3.org/2001/XMLSchema-instance" xsi:type="dcterms:W3CDTF">2022-02-28T12:50:17Z</dcterms:modified>
</cp:coreProperties>
</file>