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11/29/2021</t>
        </is>
      </c>
      <c r="F1" s="1" t="inlineStr">
        <is>
          <t>11/29/2020</t>
        </is>
      </c>
      <c r="G1" s="1" t="inlineStr">
        <is>
          <t>11/29/2019</t>
        </is>
      </c>
      <c r="H1" s="1" t="inlineStr">
        <is>
          <t>11/29/2018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15,785,000</t>
        </is>
      </c>
      <c r="E2" t="inlineStr">
        <is>
          <t>15,785,000</t>
        </is>
      </c>
      <c r="F2" t="inlineStr">
        <is>
          <t>12,868,000</t>
        </is>
      </c>
      <c r="G2" t="inlineStr">
        <is>
          <t>11,171,297</t>
        </is>
      </c>
      <c r="H2" t="inlineStr">
        <is>
          <t>9,030,008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15,785,000</t>
        </is>
      </c>
      <c r="E3" t="inlineStr">
        <is>
          <t>15,785,000</t>
        </is>
      </c>
      <c r="F3" t="inlineStr">
        <is>
          <t>12,868,000</t>
        </is>
      </c>
      <c r="G3" t="inlineStr">
        <is>
          <t>11,171,297</t>
        </is>
      </c>
      <c r="H3" t="inlineStr">
        <is>
          <t>9,030,008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1,865,000</t>
        </is>
      </c>
      <c r="E4" t="inlineStr">
        <is>
          <t>1,865,000</t>
        </is>
      </c>
      <c r="F4" t="inlineStr">
        <is>
          <t>1,722,000</t>
        </is>
      </c>
      <c r="G4" t="inlineStr">
        <is>
          <t>1,672,720</t>
        </is>
      </c>
      <c r="H4" t="inlineStr">
        <is>
          <t>1,194,999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13,920,000</t>
        </is>
      </c>
      <c r="E5" t="inlineStr">
        <is>
          <t>13,920,000</t>
        </is>
      </c>
      <c r="F5" t="inlineStr">
        <is>
          <t>11,146,000</t>
        </is>
      </c>
      <c r="G5" t="inlineStr">
        <is>
          <t>9,498,577</t>
        </is>
      </c>
      <c r="H5" t="inlineStr">
        <is>
          <t>7,835,009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8,118,000</t>
        </is>
      </c>
      <c r="E6" t="inlineStr">
        <is>
          <t>8,118,000</t>
        </is>
      </c>
      <c r="F6" t="inlineStr">
        <is>
          <t>6,909,000</t>
        </is>
      </c>
      <c r="G6" t="inlineStr">
        <is>
          <t>6,230,456</t>
        </is>
      </c>
      <c r="H6" t="inlineStr">
        <is>
          <t>4,994,640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5,406,000</t>
        </is>
      </c>
      <c r="E7" t="inlineStr">
        <is>
          <t>5,406,000</t>
        </is>
      </c>
      <c r="F7" t="inlineStr">
        <is>
          <t>4,559,000</t>
        </is>
      </c>
      <c r="G7" t="inlineStr">
        <is>
          <t>4,124,984</t>
        </is>
      </c>
      <c r="H7" t="inlineStr">
        <is>
          <t>3,365,727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1,085,000</t>
        </is>
      </c>
      <c r="E8" t="inlineStr">
        <is>
          <t>1,085,000</t>
        </is>
      </c>
      <c r="F8" t="inlineStr">
        <is>
          <t>968,000</t>
        </is>
      </c>
      <c r="G8" t="inlineStr">
        <is>
          <t>880,637</t>
        </is>
      </c>
      <c r="H8" t="inlineStr">
        <is>
          <t>744,898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1,085,000</t>
        </is>
      </c>
      <c r="E9" t="inlineStr">
        <is>
          <t>1,085,000</t>
        </is>
      </c>
      <c r="F9" t="inlineStr">
        <is>
          <t>968,000</t>
        </is>
      </c>
      <c r="G9" t="inlineStr">
        <is>
          <t>880,637</t>
        </is>
      </c>
      <c r="H9" t="inlineStr">
        <is>
          <t>744,898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4,321,000</t>
        </is>
      </c>
      <c r="E10" t="inlineStr">
        <is>
          <t>4,321,000</t>
        </is>
      </c>
      <c r="F10" t="inlineStr">
        <is>
          <t>3,591,000</t>
        </is>
      </c>
      <c r="G10" t="inlineStr">
        <is>
          <t>3,244,347</t>
        </is>
      </c>
      <c r="H10" t="inlineStr">
        <is>
          <t>2,620,829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2,540,000</t>
        </is>
      </c>
      <c r="E11" t="inlineStr">
        <is>
          <t>2,540,000</t>
        </is>
      </c>
      <c r="F11" t="inlineStr">
        <is>
          <t>2,188,000</t>
        </is>
      </c>
      <c r="G11" t="inlineStr">
        <is>
          <t>1,930,228</t>
        </is>
      </c>
      <c r="H11" t="inlineStr">
        <is>
          <t>1,537,812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172,000</t>
        </is>
      </c>
      <c r="E12" t="inlineStr">
        <is>
          <t>172,000</t>
        </is>
      </c>
      <c r="F12" t="inlineStr">
        <is>
          <t>162,000</t>
        </is>
      </c>
      <c r="G12" t="inlineStr">
        <is>
          <t>175,244</t>
        </is>
      </c>
      <c r="H12" t="inlineStr">
        <is>
          <t>91,101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172,000</t>
        </is>
      </c>
      <c r="E13" t="inlineStr">
        <is>
          <t>172,000</t>
        </is>
      </c>
      <c r="F13" t="inlineStr">
        <is>
          <t>162,000</t>
        </is>
      </c>
      <c r="G13" t="inlineStr">
        <is>
          <t>175,244</t>
        </is>
      </c>
      <c r="H13" t="inlineStr">
        <is>
          <t>91,101</t>
        </is>
      </c>
    </row>
    <row r="14">
      <c r="A14" s="1" t="n">
        <v>12</v>
      </c>
      <c r="B14" t="inlineStr">
        <is>
          <t>4.3.1.1.</t>
        </is>
      </c>
      <c r="C14" t="inlineStr">
        <is>
          <t xml:space="preserve">      Amortization</t>
        </is>
      </c>
      <c r="D14" t="inlineStr">
        <is>
          <t>172,000</t>
        </is>
      </c>
      <c r="E14" t="inlineStr">
        <is>
          <t>172,000</t>
        </is>
      </c>
      <c r="F14" t="inlineStr">
        <is>
          <t>162,000</t>
        </is>
      </c>
      <c r="G14" t="inlineStr">
        <is>
          <t>175,244</t>
        </is>
      </c>
      <c r="H14" t="inlineStr">
        <is>
          <t>91,101</t>
        </is>
      </c>
    </row>
    <row r="15">
      <c r="A15" s="1" t="n">
        <v>13</v>
      </c>
      <c r="B15" t="inlineStr">
        <is>
          <t>4.3.1.1.1.</t>
        </is>
      </c>
      <c r="C15" t="inlineStr">
        <is>
          <t xml:space="preserve">        Amortization of Intangibles</t>
        </is>
      </c>
      <c r="D15" t="inlineStr">
        <is>
          <t>172,000</t>
        </is>
      </c>
      <c r="E15" t="inlineStr">
        <is>
          <t>172,000</t>
        </is>
      </c>
      <c r="F15" t="inlineStr">
        <is>
          <t>162,000</t>
        </is>
      </c>
      <c r="G15" t="inlineStr">
        <is>
          <t>175,244</t>
        </is>
      </c>
      <c r="H15" t="inlineStr">
        <is>
          <t>91,101</t>
        </is>
      </c>
    </row>
    <row r="16">
      <c r="A16" s="1" t="n">
        <v>14</v>
      </c>
      <c r="B16" t="inlineStr">
        <is>
          <t>5.</t>
        </is>
      </c>
      <c r="C16" t="inlineStr">
        <is>
          <t>Operating Income</t>
        </is>
      </c>
      <c r="D16" t="inlineStr">
        <is>
          <t>5,802,000</t>
        </is>
      </c>
      <c r="E16" t="inlineStr">
        <is>
          <t>5,802,000</t>
        </is>
      </c>
      <c r="F16" t="inlineStr">
        <is>
          <t>4,237,000</t>
        </is>
      </c>
      <c r="G16" t="inlineStr">
        <is>
          <t>3,268,121</t>
        </is>
      </c>
      <c r="H16" t="inlineStr">
        <is>
          <t>2,840,369</t>
        </is>
      </c>
    </row>
    <row r="17">
      <c r="A17" s="1" t="n">
        <v>15</v>
      </c>
      <c r="B17" t="inlineStr">
        <is>
          <t>6.</t>
        </is>
      </c>
      <c r="C17" t="inlineStr">
        <is>
          <t>Net Non Operating Interest Income Expense</t>
        </is>
      </c>
      <c r="D17" t="inlineStr">
        <is>
          <t>-96,000</t>
        </is>
      </c>
      <c r="E17" t="inlineStr">
        <is>
          <t>-96,000</t>
        </is>
      </c>
      <c r="F17" t="inlineStr">
        <is>
          <t>-73,000</t>
        </is>
      </c>
      <c r="G17" t="inlineStr">
        <is>
          <t>-88,893</t>
        </is>
      </c>
      <c r="H17" t="inlineStr">
        <is>
          <t>3,298</t>
        </is>
      </c>
    </row>
    <row r="18">
      <c r="A18" s="1" t="n">
        <v>16</v>
      </c>
      <c r="B18" t="inlineStr">
        <is>
          <t>6.1.</t>
        </is>
      </c>
      <c r="C18">
        <f>&gt;Interest Income Non Operating</f>
        <v/>
      </c>
      <c r="D18" t="inlineStr">
        <is>
          <t>17,000</t>
        </is>
      </c>
      <c r="E18" t="inlineStr">
        <is>
          <t>17,000</t>
        </is>
      </c>
      <c r="F18" t="inlineStr">
        <is>
          <t>43,000</t>
        </is>
      </c>
      <c r="G18" t="inlineStr">
        <is>
          <t>68,321</t>
        </is>
      </c>
      <c r="H18" t="inlineStr">
        <is>
          <t>92,540</t>
        </is>
      </c>
    </row>
    <row r="19">
      <c r="A19" s="1" t="n">
        <v>17</v>
      </c>
      <c r="B19" t="inlineStr">
        <is>
          <t>6.2.</t>
        </is>
      </c>
      <c r="C19" t="inlineStr">
        <is>
          <t xml:space="preserve">  Interest Expense Non Operating</t>
        </is>
      </c>
      <c r="D19" t="inlineStr">
        <is>
          <t>113,000</t>
        </is>
      </c>
      <c r="E19" t="inlineStr">
        <is>
          <t>113,000</t>
        </is>
      </c>
      <c r="F19" t="inlineStr">
        <is>
          <t>116,000</t>
        </is>
      </c>
      <c r="G19" t="inlineStr">
        <is>
          <t>157,214</t>
        </is>
      </c>
      <c r="H19" t="inlineStr">
        <is>
          <t>89,242</t>
        </is>
      </c>
    </row>
    <row r="20">
      <c r="A20" s="1" t="n">
        <v>18</v>
      </c>
      <c r="B20" t="inlineStr">
        <is>
          <t>7.</t>
        </is>
      </c>
      <c r="C20" t="inlineStr">
        <is>
          <t>Other Income Expense</t>
        </is>
      </c>
      <c r="D20" t="inlineStr">
        <is>
          <t>-1,000</t>
        </is>
      </c>
      <c r="E20" t="inlineStr">
        <is>
          <t>-1,000</t>
        </is>
      </c>
      <c r="F20" t="inlineStr">
        <is>
          <t>12,000</t>
        </is>
      </c>
      <c r="G20" t="inlineStr">
        <is>
          <t>25,513</t>
        </is>
      </c>
      <c r="H20" t="inlineStr">
        <is>
          <t>-49,791</t>
        </is>
      </c>
    </row>
    <row r="21">
      <c r="A21" s="1" t="n">
        <v>19</v>
      </c>
      <c r="B21" t="inlineStr">
        <is>
          <t>7.1.</t>
        </is>
      </c>
      <c r="C21">
        <f>&gt;Gain on Sale of Security</f>
        <v/>
      </c>
      <c r="D21" t="inlineStr">
        <is>
          <t>-1,000</t>
        </is>
      </c>
      <c r="E21" t="inlineStr">
        <is>
          <t>-1,000</t>
        </is>
      </c>
      <c r="F21" t="inlineStr">
        <is>
          <t>12,000</t>
        </is>
      </c>
      <c r="G21" t="inlineStr">
        <is>
          <t>25,203</t>
        </is>
      </c>
      <c r="H21" t="inlineStr">
        <is>
          <t>-50,049</t>
        </is>
      </c>
    </row>
    <row r="22">
      <c r="A22" s="1" t="n">
        <v>20</v>
      </c>
      <c r="B22" t="inlineStr">
        <is>
          <t>7.2.</t>
        </is>
      </c>
      <c r="C22" t="inlineStr">
        <is>
          <t xml:space="preserve">  Other Non Operating Income Expenses</t>
        </is>
      </c>
      <c r="D22" t="inlineStr">
        <is>
          <t>-</t>
        </is>
      </c>
      <c r="E22" t="inlineStr">
        <is>
          <t>-</t>
        </is>
      </c>
      <c r="F22" t="inlineStr">
        <is>
          <t>42,000</t>
        </is>
      </c>
      <c r="G22" t="inlineStr">
        <is>
          <t>310</t>
        </is>
      </c>
      <c r="H22" t="inlineStr">
        <is>
          <t>258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5,705,000</t>
        </is>
      </c>
      <c r="E23" t="inlineStr">
        <is>
          <t>5,705,000</t>
        </is>
      </c>
      <c r="F23" t="inlineStr">
        <is>
          <t>4,176,000</t>
        </is>
      </c>
      <c r="G23" t="inlineStr">
        <is>
          <t>3,204,741</t>
        </is>
      </c>
      <c r="H23" t="inlineStr">
        <is>
          <t>2,793,876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883,000</t>
        </is>
      </c>
      <c r="E24" t="inlineStr">
        <is>
          <t>883,000</t>
        </is>
      </c>
      <c r="F24" t="inlineStr">
        <is>
          <t>-1,084,000</t>
        </is>
      </c>
      <c r="G24" t="inlineStr">
        <is>
          <t>253,283</t>
        </is>
      </c>
      <c r="H24" t="inlineStr">
        <is>
          <t>203,102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4,822,000</t>
        </is>
      </c>
      <c r="E25" t="inlineStr">
        <is>
          <t>4,822,000</t>
        </is>
      </c>
      <c r="F25" t="inlineStr">
        <is>
          <t>5,260,000</t>
        </is>
      </c>
      <c r="G25" t="inlineStr">
        <is>
          <t>2,951,458</t>
        </is>
      </c>
      <c r="H25" t="inlineStr">
        <is>
          <t>2,590,774</t>
        </is>
      </c>
    </row>
    <row r="26">
      <c r="A26" s="1" t="n">
        <v>24</v>
      </c>
      <c r="B26" t="inlineStr">
        <is>
          <t>10.1.</t>
        </is>
      </c>
      <c r="C26" t="inlineStr">
        <is>
          <t xml:space="preserve">  Net Income</t>
        </is>
      </c>
      <c r="D26" t="inlineStr">
        <is>
          <t>4,822,000</t>
        </is>
      </c>
      <c r="E26" t="inlineStr">
        <is>
          <t>4,822,000</t>
        </is>
      </c>
      <c r="F26" t="inlineStr">
        <is>
          <t>5,260,000</t>
        </is>
      </c>
      <c r="G26" t="inlineStr">
        <is>
          <t>2,951,458</t>
        </is>
      </c>
      <c r="H26" t="inlineStr">
        <is>
          <t>2,590,774</t>
        </is>
      </c>
    </row>
    <row r="27">
      <c r="A27" s="1" t="n">
        <v>25</v>
      </c>
      <c r="B27" t="inlineStr">
        <is>
          <t>10.1.1.</t>
        </is>
      </c>
      <c r="C27" t="inlineStr">
        <is>
          <t xml:space="preserve">    Net Income Including Non-Controlling Interests</t>
        </is>
      </c>
      <c r="D27" t="inlineStr">
        <is>
          <t>4,822,000</t>
        </is>
      </c>
      <c r="E27" t="inlineStr">
        <is>
          <t>4,822,000</t>
        </is>
      </c>
      <c r="F27" t="inlineStr">
        <is>
          <t>5,260,000</t>
        </is>
      </c>
      <c r="G27" t="inlineStr">
        <is>
          <t>2,951,458</t>
        </is>
      </c>
      <c r="H27" t="inlineStr">
        <is>
          <t>2,590,774</t>
        </is>
      </c>
    </row>
    <row r="28">
      <c r="A28" s="1" t="n">
        <v>26</v>
      </c>
      <c r="B28" t="inlineStr">
        <is>
          <t>10.1.1.1.</t>
        </is>
      </c>
      <c r="C28" t="inlineStr">
        <is>
          <t xml:space="preserve">      Net Income Continuous Operations</t>
        </is>
      </c>
      <c r="D28" t="inlineStr">
        <is>
          <t>4,822,000</t>
        </is>
      </c>
      <c r="E28" t="inlineStr">
        <is>
          <t>4,822,000</t>
        </is>
      </c>
      <c r="F28" t="inlineStr">
        <is>
          <t>5,260,000</t>
        </is>
      </c>
      <c r="G28" t="inlineStr">
        <is>
          <t>2,951,458</t>
        </is>
      </c>
      <c r="H28" t="inlineStr">
        <is>
          <t>2,590,774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4,822,000</t>
        </is>
      </c>
      <c r="E29" t="inlineStr">
        <is>
          <t>4,822,000</t>
        </is>
      </c>
      <c r="F29" t="inlineStr">
        <is>
          <t>5,260,000</t>
        </is>
      </c>
      <c r="G29" t="inlineStr">
        <is>
          <t>2,951,458</t>
        </is>
      </c>
      <c r="H29" t="inlineStr">
        <is>
          <t>2,590,774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-</t>
        </is>
      </c>
      <c r="F30" t="inlineStr">
        <is>
          <t>10.94</t>
        </is>
      </c>
      <c r="G30" t="inlineStr">
        <is>
          <t>6.07</t>
        </is>
      </c>
      <c r="H30" t="inlineStr">
        <is>
          <t>5.28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-</t>
        </is>
      </c>
      <c r="F31" t="inlineStr">
        <is>
          <t>10.83</t>
        </is>
      </c>
      <c r="G31" t="inlineStr">
        <is>
          <t>6.00</t>
        </is>
      </c>
      <c r="H31" t="inlineStr">
        <is>
          <t>5.20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-</t>
        </is>
      </c>
      <c r="F32" t="inlineStr">
        <is>
          <t>481,000</t>
        </is>
      </c>
      <c r="G32" t="inlineStr">
        <is>
          <t>486,291</t>
        </is>
      </c>
      <c r="H32" t="inlineStr">
        <is>
          <t>490,564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-</t>
        </is>
      </c>
      <c r="F33" t="inlineStr">
        <is>
          <t>485,000</t>
        </is>
      </c>
      <c r="G33" t="inlineStr">
        <is>
          <t>491,572</t>
        </is>
      </c>
      <c r="H33" t="inlineStr">
        <is>
          <t>497,843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5,802,000</t>
        </is>
      </c>
      <c r="E34" t="inlineStr">
        <is>
          <t>5,802,000</t>
        </is>
      </c>
      <c r="F34" t="inlineStr">
        <is>
          <t>4,237,000</t>
        </is>
      </c>
      <c r="G34" t="inlineStr">
        <is>
          <t>3,268,121</t>
        </is>
      </c>
      <c r="H34" t="inlineStr">
        <is>
          <t>2,840,369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9,983,000</t>
        </is>
      </c>
      <c r="E35" t="inlineStr">
        <is>
          <t>9,983,000</t>
        </is>
      </c>
      <c r="F35" t="inlineStr">
        <is>
          <t>8,631,000</t>
        </is>
      </c>
      <c r="G35" t="inlineStr">
        <is>
          <t>7,903,176</t>
        </is>
      </c>
      <c r="H35" t="inlineStr">
        <is>
          <t>6,189,639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4,822,000</t>
        </is>
      </c>
      <c r="E36" t="inlineStr">
        <is>
          <t>4,822,000</t>
        </is>
      </c>
      <c r="F36" t="inlineStr">
        <is>
          <t>5,260,000</t>
        </is>
      </c>
      <c r="G36" t="inlineStr">
        <is>
          <t>2,951,458</t>
        </is>
      </c>
      <c r="H36" t="inlineStr">
        <is>
          <t>2,590,774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4,822,850</t>
        </is>
      </c>
      <c r="E37" t="inlineStr">
        <is>
          <t>4,822,850</t>
        </is>
      </c>
      <c r="F37" t="inlineStr">
        <is>
          <t>5,251,240</t>
        </is>
      </c>
      <c r="G37" t="inlineStr">
        <is>
          <t>2,928,271</t>
        </is>
      </c>
      <c r="H37" t="inlineStr">
        <is>
          <t>2,637,320</t>
        </is>
      </c>
    </row>
    <row r="38">
      <c r="A38" s="1" t="n">
        <v>36</v>
      </c>
      <c r="B38" t="inlineStr">
        <is>
          <t>20.</t>
        </is>
      </c>
      <c r="C38" t="inlineStr">
        <is>
          <t>Interest Income</t>
        </is>
      </c>
      <c r="D38" t="inlineStr">
        <is>
          <t>17,000</t>
        </is>
      </c>
      <c r="E38" t="inlineStr">
        <is>
          <t>17,000</t>
        </is>
      </c>
      <c r="F38" t="inlineStr">
        <is>
          <t>43,000</t>
        </is>
      </c>
      <c r="G38" t="inlineStr">
        <is>
          <t>68,321</t>
        </is>
      </c>
      <c r="H38" t="inlineStr">
        <is>
          <t>92,540</t>
        </is>
      </c>
    </row>
    <row r="39">
      <c r="A39" s="1" t="n">
        <v>37</v>
      </c>
      <c r="B39" t="inlineStr">
        <is>
          <t>21.</t>
        </is>
      </c>
      <c r="C39" t="inlineStr">
        <is>
          <t>Interest Expense</t>
        </is>
      </c>
      <c r="D39" t="inlineStr">
        <is>
          <t>113,000</t>
        </is>
      </c>
      <c r="E39" t="inlineStr">
        <is>
          <t>113,000</t>
        </is>
      </c>
      <c r="F39" t="inlineStr">
        <is>
          <t>116,000</t>
        </is>
      </c>
      <c r="G39" t="inlineStr">
        <is>
          <t>157,214</t>
        </is>
      </c>
      <c r="H39" t="inlineStr">
        <is>
          <t>89,242</t>
        </is>
      </c>
    </row>
    <row r="40">
      <c r="A40" s="1" t="n">
        <v>38</v>
      </c>
      <c r="B40" t="inlineStr">
        <is>
          <t>22.</t>
        </is>
      </c>
      <c r="C40" t="inlineStr">
        <is>
          <t>Net Interest Income</t>
        </is>
      </c>
      <c r="D40" t="inlineStr">
        <is>
          <t>-96,000</t>
        </is>
      </c>
      <c r="E40" t="inlineStr">
        <is>
          <t>-96,000</t>
        </is>
      </c>
      <c r="F40" t="inlineStr">
        <is>
          <t>-73,000</t>
        </is>
      </c>
      <c r="G40" t="inlineStr">
        <is>
          <t>-88,893</t>
        </is>
      </c>
      <c r="H40" t="inlineStr">
        <is>
          <t>3,298</t>
        </is>
      </c>
    </row>
    <row r="41">
      <c r="A41" s="1" t="n">
        <v>39</v>
      </c>
      <c r="B41" t="inlineStr">
        <is>
          <t>23.</t>
        </is>
      </c>
      <c r="C41" t="inlineStr">
        <is>
          <t>EBIT</t>
        </is>
      </c>
      <c r="D41" t="inlineStr">
        <is>
          <t>5,818,000</t>
        </is>
      </c>
      <c r="E41" t="inlineStr">
        <is>
          <t>5,818,000</t>
        </is>
      </c>
      <c r="F41" t="inlineStr">
        <is>
          <t>4,292,000</t>
        </is>
      </c>
      <c r="G41" t="inlineStr">
        <is>
          <t>3,361,955</t>
        </is>
      </c>
      <c r="H41" t="inlineStr">
        <is>
          <t>2,883,118</t>
        </is>
      </c>
    </row>
    <row r="42">
      <c r="A42" s="1" t="n">
        <v>40</v>
      </c>
      <c r="B42" t="inlineStr">
        <is>
          <t>24.</t>
        </is>
      </c>
      <c r="C42" t="inlineStr">
        <is>
          <t>EBITDA</t>
        </is>
      </c>
      <c r="D42" t="inlineStr">
        <is>
          <t>6,606,000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</row>
    <row r="43">
      <c r="A43" s="1" t="n">
        <v>41</v>
      </c>
      <c r="B43" t="inlineStr">
        <is>
          <t>25.</t>
        </is>
      </c>
      <c r="C43" t="inlineStr">
        <is>
          <t>Reconciled Cost of Revenue</t>
        </is>
      </c>
      <c r="D43" t="inlineStr">
        <is>
          <t>1,249,000</t>
        </is>
      </c>
      <c r="E43" t="inlineStr">
        <is>
          <t>1,249,000</t>
        </is>
      </c>
      <c r="F43" t="inlineStr">
        <is>
          <t>1,127,000</t>
        </is>
      </c>
      <c r="G43" t="inlineStr">
        <is>
          <t>1,111,295</t>
        </is>
      </c>
      <c r="H43" t="inlineStr">
        <is>
          <t>939,608</t>
        </is>
      </c>
    </row>
    <row r="44">
      <c r="A44" s="1" t="n">
        <v>42</v>
      </c>
      <c r="B44" t="inlineStr">
        <is>
          <t>26.</t>
        </is>
      </c>
      <c r="C44" t="inlineStr">
        <is>
          <t>Reconciled Depreciation</t>
        </is>
      </c>
      <c r="D44" t="inlineStr">
        <is>
          <t>788,000</t>
        </is>
      </c>
      <c r="E44" t="inlineStr">
        <is>
          <t>788,000</t>
        </is>
      </c>
      <c r="F44" t="inlineStr">
        <is>
          <t>757,000</t>
        </is>
      </c>
      <c r="G44" t="inlineStr">
        <is>
          <t>736,669</t>
        </is>
      </c>
      <c r="H44" t="inlineStr">
        <is>
          <t>346,492</t>
        </is>
      </c>
    </row>
    <row r="45">
      <c r="A45" s="1" t="n">
        <v>43</v>
      </c>
      <c r="B45" t="inlineStr">
        <is>
          <t>27.</t>
        </is>
      </c>
      <c r="C45" t="inlineStr">
        <is>
          <t>Net Income from Continuing Operation Net Minority Interest</t>
        </is>
      </c>
      <c r="D45" t="inlineStr">
        <is>
          <t>4,822,000</t>
        </is>
      </c>
      <c r="E45" t="inlineStr">
        <is>
          <t>4,822,000</t>
        </is>
      </c>
      <c r="F45" t="inlineStr">
        <is>
          <t>5,260,000</t>
        </is>
      </c>
      <c r="G45" t="inlineStr">
        <is>
          <t>2,951,458</t>
        </is>
      </c>
      <c r="H45" t="inlineStr">
        <is>
          <t>2,590,774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 Excluding Goodwill</t>
        </is>
      </c>
      <c r="D46" t="inlineStr">
        <is>
          <t>-1,000</t>
        </is>
      </c>
      <c r="E46" t="inlineStr">
        <is>
          <t>-1,000</t>
        </is>
      </c>
      <c r="F46" t="inlineStr">
        <is>
          <t>12,000</t>
        </is>
      </c>
      <c r="G46" t="inlineStr">
        <is>
          <t>25,203</t>
        </is>
      </c>
      <c r="H46" t="inlineStr">
        <is>
          <t>-50,049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</t>
        </is>
      </c>
      <c r="D47" t="inlineStr">
        <is>
          <t>-1,000</t>
        </is>
      </c>
      <c r="E47" t="inlineStr">
        <is>
          <t>-1,000</t>
        </is>
      </c>
      <c r="F47" t="inlineStr">
        <is>
          <t>12,000</t>
        </is>
      </c>
      <c r="G47" t="inlineStr">
        <is>
          <t>25,203</t>
        </is>
      </c>
      <c r="H47" t="inlineStr">
        <is>
          <t>-50,049</t>
        </is>
      </c>
    </row>
    <row r="48">
      <c r="A48" s="1" t="n">
        <v>46</v>
      </c>
      <c r="B48" t="inlineStr">
        <is>
          <t>30.</t>
        </is>
      </c>
      <c r="C48" t="inlineStr">
        <is>
          <t>Normalized EBITDA</t>
        </is>
      </c>
      <c r="D48" t="inlineStr">
        <is>
          <t>6,607,000</t>
        </is>
      </c>
      <c r="E48" t="inlineStr">
        <is>
          <t>6,607,000</t>
        </is>
      </c>
      <c r="F48" t="inlineStr">
        <is>
          <t>5,037,000</t>
        </is>
      </c>
      <c r="G48" t="inlineStr">
        <is>
          <t>4,073,421</t>
        </is>
      </c>
      <c r="H48" t="inlineStr">
        <is>
          <t>3,279,659</t>
        </is>
      </c>
    </row>
    <row r="49">
      <c r="A49" s="1" t="n">
        <v>47</v>
      </c>
      <c r="B49" t="inlineStr">
        <is>
          <t>31.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s="1" t="n">
        <v>48</v>
      </c>
      <c r="B50" t="inlineStr">
        <is>
          <t>32.</t>
        </is>
      </c>
      <c r="C50" t="inlineStr">
        <is>
          <t>Tax Effect of Unusual Items</t>
        </is>
      </c>
      <c r="D50" t="inlineStr">
        <is>
          <t>-150</t>
        </is>
      </c>
      <c r="E50" t="inlineStr">
        <is>
          <t>-150</t>
        </is>
      </c>
      <c r="F50" t="inlineStr">
        <is>
          <t>3,240</t>
        </is>
      </c>
      <c r="G50" t="inlineStr">
        <is>
          <t>2,016</t>
        </is>
      </c>
      <c r="H50" t="inlineStr">
        <is>
          <t>-3,503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11/29/2021</t>
        </is>
      </c>
      <c r="E1" s="1" t="inlineStr">
        <is>
          <t>11/29/2020</t>
        </is>
      </c>
      <c r="F1" s="1" t="inlineStr">
        <is>
          <t>11/29/2019</t>
        </is>
      </c>
      <c r="G1" s="1" t="inlineStr">
        <is>
          <t>11/29/2018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27,241,000</t>
        </is>
      </c>
      <c r="E2" t="inlineStr">
        <is>
          <t>24,284,000</t>
        </is>
      </c>
      <c r="F2" t="inlineStr">
        <is>
          <t>20,762,400</t>
        </is>
      </c>
      <c r="G2" t="inlineStr">
        <is>
          <t>18,768,682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8,669,000</t>
        </is>
      </c>
      <c r="E3" t="inlineStr">
        <is>
          <t>8,146,000</t>
        </is>
      </c>
      <c r="F3" t="inlineStr">
        <is>
          <t>6,494,925</t>
        </is>
      </c>
      <c r="G3" t="inlineStr">
        <is>
          <t>4,857,039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5,798,000</t>
        </is>
      </c>
      <c r="E4" t="inlineStr">
        <is>
          <t>5,992,000</t>
        </is>
      </c>
      <c r="F4" t="inlineStr">
        <is>
          <t>4,176,976</t>
        </is>
      </c>
      <c r="G4" t="inlineStr">
        <is>
          <t>3,228,962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3,844,000</t>
        </is>
      </c>
      <c r="E5" t="inlineStr">
        <is>
          <t>4,478,000</t>
        </is>
      </c>
      <c r="F5" t="inlineStr">
        <is>
          <t>2,650,221</t>
        </is>
      </c>
      <c r="G5" t="inlineStr">
        <is>
          <t>1,642,775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750,000</t>
        </is>
      </c>
      <c r="E6" t="inlineStr">
        <is>
          <t>849,000</t>
        </is>
      </c>
      <c r="F6" t="inlineStr">
        <is>
          <t>466,941</t>
        </is>
      </c>
      <c r="G6" t="inlineStr">
        <is>
          <t>368,564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3,094,000</t>
        </is>
      </c>
      <c r="E7" t="inlineStr">
        <is>
          <t>3,629,000</t>
        </is>
      </c>
      <c r="F7" t="inlineStr">
        <is>
          <t>2,183,280</t>
        </is>
      </c>
      <c r="G7" t="inlineStr">
        <is>
          <t>1,274,211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1,954,000</t>
        </is>
      </c>
      <c r="E8" t="inlineStr">
        <is>
          <t>1,514,000</t>
        </is>
      </c>
      <c r="F8" t="inlineStr">
        <is>
          <t>1,526,755</t>
        </is>
      </c>
      <c r="G8" t="inlineStr">
        <is>
          <t>1,586,187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1,878,000</t>
        </is>
      </c>
      <c r="E9" t="inlineStr">
        <is>
          <t>1,398,000</t>
        </is>
      </c>
      <c r="F9" t="inlineStr">
        <is>
          <t>1,534,809</t>
        </is>
      </c>
      <c r="G9" t="inlineStr">
        <is>
          <t>1,315,578</t>
        </is>
      </c>
    </row>
    <row r="10">
      <c r="A10" s="1" t="n">
        <v>8</v>
      </c>
      <c r="B10" t="inlineStr">
        <is>
          <t>1.1.2.1.</t>
        </is>
      </c>
      <c r="C10">
        <f>&gt;=&gt;  Accounts receivable</f>
        <v/>
      </c>
      <c r="D10" t="inlineStr">
        <is>
          <t>1,878,000</t>
        </is>
      </c>
      <c r="E10" t="inlineStr">
        <is>
          <t>1,398,000</t>
        </is>
      </c>
      <c r="F10" t="inlineStr">
        <is>
          <t>1,534,809</t>
        </is>
      </c>
      <c r="G10" t="inlineStr">
        <is>
          <t>1,315,578</t>
        </is>
      </c>
    </row>
    <row r="11">
      <c r="A11" s="1" t="n">
        <v>9</v>
      </c>
      <c r="B11" t="inlineStr">
        <is>
          <t>1.1.2.1.1.</t>
        </is>
      </c>
      <c r="C11">
        <f>&gt;=&gt;  =&gt;Gross Accounts Receivable</f>
        <v/>
      </c>
      <c r="D11" t="inlineStr">
        <is>
          <t>1,894,000</t>
        </is>
      </c>
      <c r="E11" t="inlineStr">
        <is>
          <t>1,419,000</t>
        </is>
      </c>
      <c r="F11" t="inlineStr">
        <is>
          <t>1,544,459</t>
        </is>
      </c>
      <c r="G11" t="inlineStr">
        <is>
          <t>1,330,559</t>
        </is>
      </c>
    </row>
    <row r="12">
      <c r="A12" s="1" t="n">
        <v>10</v>
      </c>
      <c r="B12" t="inlineStr">
        <is>
          <t>1.1.2.1.2.</t>
        </is>
      </c>
      <c r="C12">
        <f>&gt;=&gt;    Allowance For Doubtful Accounts Receivable</f>
        <v/>
      </c>
      <c r="D12" t="inlineStr">
        <is>
          <t>-16,000</t>
        </is>
      </c>
      <c r="E12" t="inlineStr">
        <is>
          <t>-21,000</t>
        </is>
      </c>
      <c r="F12" t="inlineStr">
        <is>
          <t>-9,650</t>
        </is>
      </c>
      <c r="G12" t="inlineStr">
        <is>
          <t>-14,981</t>
        </is>
      </c>
    </row>
    <row r="13">
      <c r="A13" s="1" t="n">
        <v>11</v>
      </c>
      <c r="B13" t="inlineStr">
        <is>
          <t>1.1.3.</t>
        </is>
      </c>
      <c r="C13">
        <f>&gt;  Prepaid Assets</f>
        <v/>
      </c>
      <c r="D13" t="inlineStr">
        <is>
          <t>993,000</t>
        </is>
      </c>
      <c r="E13" t="inlineStr">
        <is>
          <t>756,000</t>
        </is>
      </c>
      <c r="F13" t="inlineStr">
        <is>
          <t>783,140</t>
        </is>
      </c>
      <c r="G13" t="inlineStr">
        <is>
          <t>312,499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18,572,000</t>
        </is>
      </c>
      <c r="E14" t="inlineStr">
        <is>
          <t>16,138,000</t>
        </is>
      </c>
      <c r="F14" t="inlineStr">
        <is>
          <t>14,267,475</t>
        </is>
      </c>
      <c r="G14" t="inlineStr">
        <is>
          <t>13,911,643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2,116,000</t>
        </is>
      </c>
      <c r="E15" t="inlineStr">
        <is>
          <t>2,004,000</t>
        </is>
      </c>
      <c r="F15" t="inlineStr">
        <is>
          <t>1,293,015</t>
        </is>
      </c>
      <c r="G15" t="inlineStr">
        <is>
          <t>1,075,072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3,567,000</t>
        </is>
      </c>
      <c r="E16" t="inlineStr">
        <is>
          <t>3,462,000</t>
        </is>
      </c>
      <c r="F16" t="inlineStr">
        <is>
          <t>2,861,647</t>
        </is>
      </c>
      <c r="G16" t="inlineStr">
        <is>
          <t>2,480,908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145,000</t>
        </is>
      </c>
      <c r="E18" t="inlineStr">
        <is>
          <t>145,000</t>
        </is>
      </c>
      <c r="F18" t="inlineStr">
        <is>
          <t>144,871</t>
        </is>
      </c>
      <c r="G18" t="inlineStr">
        <is>
          <t>145,065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=&gt;=&gt;=&gt;Buildings And Improvements</t>
        </is>
      </c>
      <c r="D19" t="inlineStr">
        <is>
          <t>904,000</t>
        </is>
      </c>
      <c r="E19" t="inlineStr">
        <is>
          <t>901,000</t>
        </is>
      </c>
      <c r="F19" t="inlineStr">
        <is>
          <t>790,193</t>
        </is>
      </c>
      <c r="G19" t="inlineStr">
        <is>
          <t>770,588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=&gt;=&gt;=&gt;Machinery Furniture Equipment</t>
        </is>
      </c>
      <c r="D20" t="inlineStr">
        <is>
          <t>1,405,000</t>
        </is>
      </c>
      <c r="E20" t="inlineStr">
        <is>
          <t>1,446,000</t>
        </is>
      </c>
      <c r="F20" t="inlineStr">
        <is>
          <t>1,568,107</t>
        </is>
      </c>
      <c r="G20" t="inlineStr">
        <is>
          <t>1,360,239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=&gt;=&gt;=&gt;Other Properties</t>
        </is>
      </c>
      <c r="D21" t="inlineStr">
        <is>
          <t>443,000</t>
        </is>
      </c>
      <c r="E21" t="inlineStr">
        <is>
          <t>487,000</t>
        </is>
      </c>
      <c r="F21" t="inlineStr">
        <is>
          <t>-</t>
        </is>
      </c>
      <c r="G21" t="inlineStr">
        <is>
          <t>-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=&gt;=&gt;=&gt;Construction in Progress</t>
        </is>
      </c>
      <c r="D22" t="inlineStr">
        <is>
          <t>402,000</t>
        </is>
      </c>
      <c r="E22" t="inlineStr">
        <is>
          <t>199,000</t>
        </is>
      </c>
      <c r="F22" t="inlineStr">
        <is>
          <t>112,232</t>
        </is>
      </c>
      <c r="G22" t="inlineStr">
        <is>
          <t>23,026</t>
        </is>
      </c>
    </row>
    <row r="23">
      <c r="A23" s="1" t="n">
        <v>21</v>
      </c>
      <c r="B23" t="inlineStr">
        <is>
          <t>1.2.1.1.7.</t>
        </is>
      </c>
      <c r="C23" t="inlineStr">
        <is>
          <t xml:space="preserve">  =&gt;=&gt;  Leases</t>
        </is>
      </c>
      <c r="D23" t="inlineStr">
        <is>
          <t>268,000</t>
        </is>
      </c>
      <c r="E23" t="inlineStr">
        <is>
          <t>284,000</t>
        </is>
      </c>
      <c r="F23" t="inlineStr">
        <is>
          <t>246,244</t>
        </is>
      </c>
      <c r="G23" t="inlineStr">
        <is>
          <t>181,990</t>
        </is>
      </c>
    </row>
    <row r="24">
      <c r="A24" s="1" t="n">
        <v>22</v>
      </c>
      <c r="B24" t="inlineStr">
        <is>
          <t>1.2.1.2.</t>
        </is>
      </c>
      <c r="C24" t="inlineStr">
        <is>
          <t xml:space="preserve">  =&gt;  Accumulated Depreciation</t>
        </is>
      </c>
      <c r="D24" t="inlineStr">
        <is>
          <t>-1,451,000</t>
        </is>
      </c>
      <c r="E24" t="inlineStr">
        <is>
          <t>-1,458,000</t>
        </is>
      </c>
      <c r="F24" t="inlineStr">
        <is>
          <t>-1,568,632</t>
        </is>
      </c>
      <c r="G24" t="inlineStr">
        <is>
          <t>-1,405,836</t>
        </is>
      </c>
    </row>
    <row r="25">
      <c r="A25" s="1" t="n">
        <v>23</v>
      </c>
      <c r="B25" t="inlineStr">
        <is>
          <t>1.2.2.</t>
        </is>
      </c>
      <c r="C25" t="inlineStr">
        <is>
          <t xml:space="preserve">  =&gt;Goodwill And Other Intangible Assets</t>
        </is>
      </c>
      <c r="D25" t="inlineStr">
        <is>
          <t>14,488,000</t>
        </is>
      </c>
      <c r="E25" t="inlineStr">
        <is>
          <t>12,101,000</t>
        </is>
      </c>
      <c r="F25" t="inlineStr">
        <is>
          <t>12,411,764</t>
        </is>
      </c>
      <c r="G25" t="inlineStr">
        <is>
          <t>12,650,049</t>
        </is>
      </c>
    </row>
    <row r="26">
      <c r="A26" s="1" t="n">
        <v>24</v>
      </c>
      <c r="B26" t="inlineStr">
        <is>
          <t>1.2.2.1.</t>
        </is>
      </c>
      <c r="C26" t="inlineStr">
        <is>
          <t xml:space="preserve">  =&gt;=&gt;Goodwill</t>
        </is>
      </c>
      <c r="D26" t="inlineStr">
        <is>
          <t>12,668,000</t>
        </is>
      </c>
      <c r="E26" t="inlineStr">
        <is>
          <t>10,742,000</t>
        </is>
      </c>
      <c r="F26" t="inlineStr">
        <is>
          <t>10,691,199</t>
        </is>
      </c>
      <c r="G26" t="inlineStr">
        <is>
          <t>10,581,048</t>
        </is>
      </c>
    </row>
    <row r="27">
      <c r="A27" s="1" t="n">
        <v>25</v>
      </c>
      <c r="B27" t="inlineStr">
        <is>
          <t>1.2.2.2.</t>
        </is>
      </c>
      <c r="C27" t="inlineStr">
        <is>
          <t xml:space="preserve">  =&gt;  Other Intangible Assets</t>
        </is>
      </c>
      <c r="D27" t="inlineStr">
        <is>
          <t>1,820,000</t>
        </is>
      </c>
      <c r="E27" t="inlineStr">
        <is>
          <t>1,359,000</t>
        </is>
      </c>
      <c r="F27" t="inlineStr">
        <is>
          <t>1,720,565</t>
        </is>
      </c>
      <c r="G27" t="inlineStr">
        <is>
          <t>2,069,001</t>
        </is>
      </c>
    </row>
    <row r="28">
      <c r="A28" s="1" t="n">
        <v>26</v>
      </c>
      <c r="B28" t="inlineStr">
        <is>
          <t>1.2.3.</t>
        </is>
      </c>
      <c r="C28" t="inlineStr">
        <is>
          <t xml:space="preserve">  =&gt;Non Current Deferred Assets</t>
        </is>
      </c>
      <c r="D28" t="inlineStr">
        <is>
          <t>1,085,000</t>
        </is>
      </c>
      <c r="E28" t="inlineStr">
        <is>
          <t>1,370,000</t>
        </is>
      </c>
      <c r="F28" t="inlineStr">
        <is>
          <t>-</t>
        </is>
      </c>
      <c r="G28" t="inlineStr">
        <is>
          <t>-</t>
        </is>
      </c>
    </row>
    <row r="29">
      <c r="A29" s="1" t="n">
        <v>27</v>
      </c>
      <c r="B29" t="inlineStr">
        <is>
          <t>1.2.3.1.</t>
        </is>
      </c>
      <c r="C29" t="inlineStr">
        <is>
          <t xml:space="preserve">  =&gt;  Non Current Deferred Taxes Assets</t>
        </is>
      </c>
      <c r="D29" t="inlineStr">
        <is>
          <t>1,085,000</t>
        </is>
      </c>
      <c r="E29" t="inlineStr">
        <is>
          <t>1,370,000</t>
        </is>
      </c>
      <c r="F29" t="inlineStr">
        <is>
          <t>-</t>
        </is>
      </c>
      <c r="G29" t="inlineStr">
        <is>
          <t>-</t>
        </is>
      </c>
    </row>
    <row r="30">
      <c r="A30" s="1" t="n">
        <v>28</v>
      </c>
      <c r="B30" t="inlineStr">
        <is>
          <t>1.2.4.</t>
        </is>
      </c>
      <c r="C30" t="inlineStr">
        <is>
          <t xml:space="preserve">    Other Non Current Assets</t>
        </is>
      </c>
      <c r="D30" t="inlineStr">
        <is>
          <t>883,000</t>
        </is>
      </c>
      <c r="E30" t="inlineStr">
        <is>
          <t>663,000</t>
        </is>
      </c>
      <c r="F30" t="inlineStr">
        <is>
          <t>562,696</t>
        </is>
      </c>
      <c r="G30" t="inlineStr">
        <is>
          <t>186,522</t>
        </is>
      </c>
    </row>
    <row r="31">
      <c r="A31" s="1" t="n">
        <v>29</v>
      </c>
      <c r="B31" t="inlineStr">
        <is>
          <t>2.</t>
        </is>
      </c>
      <c r="C31" t="inlineStr">
        <is>
          <t>Total Liabilities Net Minority Interest</t>
        </is>
      </c>
      <c r="D31" t="inlineStr">
        <is>
          <t>12,444,000</t>
        </is>
      </c>
      <c r="E31" t="inlineStr">
        <is>
          <t>11,020,000</t>
        </is>
      </c>
      <c r="F31" t="inlineStr">
        <is>
          <t>10,232,245</t>
        </is>
      </c>
      <c r="G31" t="inlineStr">
        <is>
          <t>9,406,568</t>
        </is>
      </c>
    </row>
    <row r="32">
      <c r="A32" s="1" t="n">
        <v>30</v>
      </c>
      <c r="B32" t="inlineStr">
        <is>
          <t>2.1.</t>
        </is>
      </c>
      <c r="C32">
        <f>&gt;Current Liabilities</f>
        <v/>
      </c>
      <c r="D32" t="inlineStr">
        <is>
          <t>6,932,000</t>
        </is>
      </c>
      <c r="E32" t="inlineStr">
        <is>
          <t>5,512,000</t>
        </is>
      </c>
      <c r="F32" t="inlineStr">
        <is>
          <t>8,190,938</t>
        </is>
      </c>
      <c r="G32" t="inlineStr">
        <is>
          <t>4,301,126</t>
        </is>
      </c>
    </row>
    <row r="33">
      <c r="A33" s="1" t="n">
        <v>31</v>
      </c>
      <c r="B33" t="inlineStr">
        <is>
          <t>2.1.1.</t>
        </is>
      </c>
      <c r="C33">
        <f>&gt;=&gt;Payables And Accrued Expenses</f>
        <v/>
      </c>
      <c r="D33" t="inlineStr">
        <is>
          <t>1,612,000</t>
        </is>
      </c>
      <c r="E33" t="inlineStr">
        <is>
          <t>1,412,000</t>
        </is>
      </c>
      <c r="F33" t="inlineStr">
        <is>
          <t>1,313,181</t>
        </is>
      </c>
      <c r="G33" t="inlineStr">
        <is>
          <t>1,071,278</t>
        </is>
      </c>
    </row>
    <row r="34">
      <c r="A34" s="1" t="n">
        <v>32</v>
      </c>
      <c r="B34" t="inlineStr">
        <is>
          <t>2.1.1.1.</t>
        </is>
      </c>
      <c r="C34">
        <f>&gt;=&gt;=&gt;Payables</f>
        <v/>
      </c>
      <c r="D34" t="inlineStr">
        <is>
          <t>525,000</t>
        </is>
      </c>
      <c r="E34" t="inlineStr">
        <is>
          <t>498,000</t>
        </is>
      </c>
      <c r="F34" t="inlineStr">
        <is>
          <t>409,987</t>
        </is>
      </c>
      <c r="G34" t="inlineStr">
        <is>
          <t>331,021</t>
        </is>
      </c>
    </row>
    <row r="35">
      <c r="A35" s="1" t="n">
        <v>33</v>
      </c>
      <c r="B35" t="inlineStr">
        <is>
          <t>2.1.1.1.1.</t>
        </is>
      </c>
      <c r="C35">
        <f>&gt;=&gt;=&gt;=&gt;Accounts Payable</f>
        <v/>
      </c>
      <c r="D35" t="inlineStr">
        <is>
          <t>312,000</t>
        </is>
      </c>
      <c r="E35" t="inlineStr">
        <is>
          <t>306,000</t>
        </is>
      </c>
      <c r="F35" t="inlineStr">
        <is>
          <t>209,499</t>
        </is>
      </c>
      <c r="G35" t="inlineStr">
        <is>
          <t>186,258</t>
        </is>
      </c>
    </row>
    <row r="36">
      <c r="A36" s="1" t="n">
        <v>34</v>
      </c>
      <c r="B36" t="inlineStr">
        <is>
          <t>2.1.1.1.2.</t>
        </is>
      </c>
      <c r="C36">
        <f>&gt;=&gt;=&gt;=&gt;Total Tax Payable</f>
        <v/>
      </c>
      <c r="D36" t="inlineStr">
        <is>
          <t>173,000</t>
        </is>
      </c>
      <c r="E36" t="inlineStr">
        <is>
          <t>158,000</t>
        </is>
      </c>
      <c r="F36" t="inlineStr">
        <is>
          <t>138,550</t>
        </is>
      </c>
      <c r="G36" t="inlineStr">
        <is>
          <t>93,234</t>
        </is>
      </c>
    </row>
    <row r="37">
      <c r="A37" s="1" t="n">
        <v>35</v>
      </c>
      <c r="B37" t="inlineStr">
        <is>
          <t>2.1.1.1.2.1.</t>
        </is>
      </c>
      <c r="C37">
        <f>&gt;=&gt;=&gt;=&gt;  Income Tax Payable</f>
        <v/>
      </c>
      <c r="D37" t="inlineStr">
        <is>
          <t>54,000</t>
        </is>
      </c>
      <c r="E37" t="inlineStr">
        <is>
          <t>63,000</t>
        </is>
      </c>
      <c r="F37" t="inlineStr">
        <is>
          <t>55,562</t>
        </is>
      </c>
      <c r="G37" t="inlineStr">
        <is>
          <t>35,709</t>
        </is>
      </c>
    </row>
    <row r="38">
      <c r="A38" s="1" t="n">
        <v>36</v>
      </c>
      <c r="B38" t="inlineStr">
        <is>
          <t>2.1.1.1.3.</t>
        </is>
      </c>
      <c r="C38">
        <f>&gt;=&gt;=&gt;  Other Payable</f>
        <v/>
      </c>
      <c r="D38" t="inlineStr">
        <is>
          <t>40,000</t>
        </is>
      </c>
      <c r="E38" t="inlineStr">
        <is>
          <t>34,000</t>
        </is>
      </c>
      <c r="F38" t="inlineStr">
        <is>
          <t>61,938</t>
        </is>
      </c>
      <c r="G38" t="inlineStr">
        <is>
          <t>51,529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1,087,000</t>
        </is>
      </c>
      <c r="E39" t="inlineStr">
        <is>
          <t>914,000</t>
        </is>
      </c>
      <c r="F39" t="inlineStr">
        <is>
          <t>903,194</t>
        </is>
      </c>
      <c r="G39" t="inlineStr">
        <is>
          <t>740,257</t>
        </is>
      </c>
    </row>
    <row r="40">
      <c r="A40" s="1" t="n">
        <v>38</v>
      </c>
      <c r="B40" t="inlineStr">
        <is>
          <t>2.1.1.2.1.</t>
        </is>
      </c>
      <c r="C40">
        <f>&gt;=&gt;    Interest Payable</f>
        <v/>
      </c>
      <c r="D40" t="inlineStr">
        <is>
          <t>34,000</t>
        </is>
      </c>
      <c r="E40" t="inlineStr">
        <is>
          <t>32,000</t>
        </is>
      </c>
      <c r="F40" t="inlineStr">
        <is>
          <t>28,878</t>
        </is>
      </c>
      <c r="G40" t="inlineStr">
        <is>
          <t>29,481</t>
        </is>
      </c>
    </row>
    <row r="41">
      <c r="A41" s="1" t="n">
        <v>39</v>
      </c>
      <c r="B41" t="inlineStr">
        <is>
          <t>2.1.2.</t>
        </is>
      </c>
      <c r="C41">
        <f>&gt;=&gt;Pension &amp; Other Post Retirement Benefit Plans Current</f>
        <v/>
      </c>
      <c r="D41" t="inlineStr">
        <is>
          <t>490,000</t>
        </is>
      </c>
      <c r="E41" t="inlineStr">
        <is>
          <t>375,000</t>
        </is>
      </c>
      <c r="F41" t="inlineStr">
        <is>
          <t>317,897</t>
        </is>
      </c>
      <c r="G41" t="inlineStr">
        <is>
          <t>313,874</t>
        </is>
      </c>
    </row>
    <row r="42">
      <c r="A42" s="1" t="n">
        <v>40</v>
      </c>
      <c r="B42" t="inlineStr">
        <is>
          <t>2.1.3.</t>
        </is>
      </c>
      <c r="C42">
        <f>&gt;=&gt;Current Debt And Capital Lease Obligation</f>
        <v/>
      </c>
      <c r="D42" t="inlineStr">
        <is>
          <t>97,000</t>
        </is>
      </c>
      <c r="E42" t="inlineStr">
        <is>
          <t>92,000</t>
        </is>
      </c>
      <c r="F42" t="inlineStr">
        <is>
          <t>3,149,343</t>
        </is>
      </c>
      <c r="G42" t="inlineStr">
        <is>
          <t>-</t>
        </is>
      </c>
    </row>
    <row r="43">
      <c r="A43" s="1" t="n">
        <v>41</v>
      </c>
      <c r="B43" t="inlineStr">
        <is>
          <t>2.1.3.1.</t>
        </is>
      </c>
      <c r="C43">
        <f>&gt;=&gt;=&gt;Current Debt</f>
        <v/>
      </c>
      <c r="D43" t="inlineStr">
        <is>
          <t>-</t>
        </is>
      </c>
      <c r="E43" t="inlineStr">
        <is>
          <t>-</t>
        </is>
      </c>
      <c r="F43" t="inlineStr">
        <is>
          <t>3,149,343</t>
        </is>
      </c>
      <c r="G43" t="inlineStr">
        <is>
          <t>-</t>
        </is>
      </c>
    </row>
    <row r="44">
      <c r="A44" s="1" t="n">
        <v>42</v>
      </c>
      <c r="B44" t="inlineStr">
        <is>
          <t>2.1.3.1.1.</t>
        </is>
      </c>
      <c r="C44">
        <f>&gt;=&gt;=&gt;  Other Current Borrowings</f>
        <v/>
      </c>
      <c r="D44" t="inlineStr">
        <is>
          <t>-</t>
        </is>
      </c>
      <c r="E44" t="inlineStr">
        <is>
          <t>-</t>
        </is>
      </c>
      <c r="F44" t="inlineStr">
        <is>
          <t>3,149,343</t>
        </is>
      </c>
      <c r="G44" t="inlineStr">
        <is>
          <t>-</t>
        </is>
      </c>
    </row>
    <row r="45">
      <c r="A45" s="1" t="n">
        <v>43</v>
      </c>
      <c r="B45" t="inlineStr">
        <is>
          <t>2.1.3.2.</t>
        </is>
      </c>
      <c r="C45">
        <f>&gt;=&gt;  Current Capital Lease Obligation</f>
        <v/>
      </c>
      <c r="D45" t="inlineStr">
        <is>
          <t>97,000</t>
        </is>
      </c>
      <c r="E45" t="inlineStr">
        <is>
          <t>92,000</t>
        </is>
      </c>
      <c r="F45" t="inlineStr">
        <is>
          <t>-</t>
        </is>
      </c>
      <c r="G45" t="inlineStr">
        <is>
          <t>-</t>
        </is>
      </c>
    </row>
    <row r="46">
      <c r="A46" s="1" t="n">
        <v>44</v>
      </c>
      <c r="B46" t="inlineStr">
        <is>
          <t>2.1.4.</t>
        </is>
      </c>
      <c r="C46">
        <f>&gt;=&gt;Current Deferred Liabilities</f>
        <v/>
      </c>
      <c r="D46" t="inlineStr">
        <is>
          <t>4,733,000</t>
        </is>
      </c>
      <c r="E46" t="inlineStr">
        <is>
          <t>3,629,000</t>
        </is>
      </c>
      <c r="F46" t="inlineStr">
        <is>
          <t>3,377,986</t>
        </is>
      </c>
      <c r="G46" t="inlineStr">
        <is>
          <t>2,915,974</t>
        </is>
      </c>
    </row>
    <row r="47">
      <c r="A47" s="1" t="n">
        <v>45</v>
      </c>
      <c r="B47" t="inlineStr">
        <is>
          <t>2.1.4.1.</t>
        </is>
      </c>
      <c r="C47">
        <f>&gt;=&gt;  Current Deferred Revenue</f>
        <v/>
      </c>
      <c r="D47" t="inlineStr">
        <is>
          <t>4,733,000</t>
        </is>
      </c>
      <c r="E47" t="inlineStr">
        <is>
          <t>3,629,000</t>
        </is>
      </c>
      <c r="F47" t="inlineStr">
        <is>
          <t>3,377,986</t>
        </is>
      </c>
      <c r="G47" t="inlineStr">
        <is>
          <t>2,915,974</t>
        </is>
      </c>
    </row>
    <row r="48">
      <c r="A48" s="1" t="n">
        <v>46</v>
      </c>
      <c r="B48" t="inlineStr">
        <is>
          <t>2.1.5.</t>
        </is>
      </c>
      <c r="C48">
        <f>&gt;  Other Current Liabilities</f>
        <v/>
      </c>
      <c r="D48" t="inlineStr">
        <is>
          <t>-</t>
        </is>
      </c>
      <c r="E48" t="inlineStr">
        <is>
          <t>4,000</t>
        </is>
      </c>
      <c r="F48" t="inlineStr">
        <is>
          <t>32,531</t>
        </is>
      </c>
      <c r="G48" t="inlineStr">
        <is>
          <t>-</t>
        </is>
      </c>
    </row>
    <row r="49">
      <c r="A49" s="1" t="n">
        <v>47</v>
      </c>
      <c r="B49" t="inlineStr">
        <is>
          <t>2.2.</t>
        </is>
      </c>
      <c r="C49" t="inlineStr">
        <is>
          <t xml:space="preserve">  Total Non Current Liabilities Net Minority Interest</t>
        </is>
      </c>
      <c r="D49" t="inlineStr">
        <is>
          <t>5,512,000</t>
        </is>
      </c>
      <c r="E49" t="inlineStr">
        <is>
          <t>5,508,000</t>
        </is>
      </c>
      <c r="F49" t="inlineStr">
        <is>
          <t>2,041,307</t>
        </is>
      </c>
      <c r="G49" t="inlineStr">
        <is>
          <t>5,105,442</t>
        </is>
      </c>
    </row>
    <row r="50">
      <c r="A50" s="1" t="n">
        <v>48</v>
      </c>
      <c r="B50" t="inlineStr">
        <is>
          <t>2.2.1.</t>
        </is>
      </c>
      <c r="C50" t="inlineStr">
        <is>
          <t xml:space="preserve">  =&gt;Long Term Debt And Capital Lease Obligation</t>
        </is>
      </c>
      <c r="D50" t="inlineStr">
        <is>
          <t>4,576,000</t>
        </is>
      </c>
      <c r="E50" t="inlineStr">
        <is>
          <t>4,616,000</t>
        </is>
      </c>
      <c r="F50" t="inlineStr">
        <is>
          <t>988,924</t>
        </is>
      </c>
      <c r="G50" t="inlineStr">
        <is>
          <t>4,124,800</t>
        </is>
      </c>
    </row>
    <row r="51">
      <c r="A51" s="1" t="n">
        <v>49</v>
      </c>
      <c r="B51" t="inlineStr">
        <is>
          <t>2.2.1.1.</t>
        </is>
      </c>
      <c r="C51" t="inlineStr">
        <is>
          <t xml:space="preserve">  =&gt;=&gt;Long Term Debt</t>
        </is>
      </c>
      <c r="D51" t="inlineStr">
        <is>
          <t>4,123,000</t>
        </is>
      </c>
      <c r="E51" t="inlineStr">
        <is>
          <t>4,117,000</t>
        </is>
      </c>
      <c r="F51" t="inlineStr">
        <is>
          <t>988,924</t>
        </is>
      </c>
      <c r="G51" t="inlineStr">
        <is>
          <t>4,124,800</t>
        </is>
      </c>
    </row>
    <row r="52">
      <c r="A52" s="1" t="n">
        <v>50</v>
      </c>
      <c r="B52" t="inlineStr">
        <is>
          <t>2.2.1.2.</t>
        </is>
      </c>
      <c r="C52" t="inlineStr">
        <is>
          <t xml:space="preserve">  =&gt;  Long Term Capital Lease Obligation</t>
        </is>
      </c>
      <c r="D52" t="inlineStr">
        <is>
          <t>453,000</t>
        </is>
      </c>
      <c r="E52" t="inlineStr">
        <is>
          <t>499,000</t>
        </is>
      </c>
      <c r="F52" t="inlineStr">
        <is>
          <t>-</t>
        </is>
      </c>
      <c r="G52" t="inlineStr">
        <is>
          <t>-</t>
        </is>
      </c>
    </row>
    <row r="53">
      <c r="A53" s="1" t="n">
        <v>51</v>
      </c>
      <c r="B53" t="inlineStr">
        <is>
          <t>2.2.2.</t>
        </is>
      </c>
      <c r="C53" t="inlineStr">
        <is>
          <t xml:space="preserve">  =&gt;Non Current Deferred Liabilities</t>
        </is>
      </c>
      <c r="D53" t="inlineStr">
        <is>
          <t>150,000</t>
        </is>
      </c>
      <c r="E53" t="inlineStr">
        <is>
          <t>140,000</t>
        </is>
      </c>
      <c r="F53" t="inlineStr">
        <is>
          <t>263,225</t>
        </is>
      </c>
      <c r="G53" t="inlineStr">
        <is>
          <t>184,332</t>
        </is>
      </c>
    </row>
    <row r="54">
      <c r="A54" s="1" t="n">
        <v>52</v>
      </c>
      <c r="B54" t="inlineStr">
        <is>
          <t>2.2.2.1.</t>
        </is>
      </c>
      <c r="C54" t="inlineStr">
        <is>
          <t xml:space="preserve">  =&gt;=&gt;Non Current Deferred Taxes Liabilities</t>
        </is>
      </c>
      <c r="D54" t="inlineStr">
        <is>
          <t>5,000</t>
        </is>
      </c>
      <c r="E54" t="inlineStr">
        <is>
          <t>10,000</t>
        </is>
      </c>
      <c r="F54" t="inlineStr">
        <is>
          <t>140,498</t>
        </is>
      </c>
      <c r="G54" t="inlineStr">
        <is>
          <t>46,702</t>
        </is>
      </c>
    </row>
    <row r="55">
      <c r="A55" s="1" t="n">
        <v>53</v>
      </c>
      <c r="B55" t="inlineStr">
        <is>
          <t>2.2.2.2.</t>
        </is>
      </c>
      <c r="C55" t="inlineStr">
        <is>
          <t xml:space="preserve">  =&gt;  Non Current Deferred Revenue</t>
        </is>
      </c>
      <c r="D55" t="inlineStr">
        <is>
          <t>145,000</t>
        </is>
      </c>
      <c r="E55" t="inlineStr">
        <is>
          <t>130,000</t>
        </is>
      </c>
      <c r="F55" t="inlineStr">
        <is>
          <t>122,727</t>
        </is>
      </c>
      <c r="G55" t="inlineStr">
        <is>
          <t>137,630</t>
        </is>
      </c>
    </row>
    <row r="56">
      <c r="A56" s="1" t="n">
        <v>54</v>
      </c>
      <c r="B56" t="inlineStr">
        <is>
          <t>2.2.3.</t>
        </is>
      </c>
      <c r="C56" t="inlineStr">
        <is>
          <t xml:space="preserve">  =&gt;Tradeand Other Payables Non Current</t>
        </is>
      </c>
      <c r="D56" t="inlineStr">
        <is>
          <t>534,000</t>
        </is>
      </c>
      <c r="E56" t="inlineStr">
        <is>
          <t>529,000</t>
        </is>
      </c>
      <c r="F56" t="inlineStr">
        <is>
          <t>616,102</t>
        </is>
      </c>
      <c r="G56" t="inlineStr">
        <is>
          <t>644,101</t>
        </is>
      </c>
    </row>
    <row r="57">
      <c r="A57" s="1" t="n">
        <v>55</v>
      </c>
      <c r="B57" t="inlineStr">
        <is>
          <t>2.2.4.</t>
        </is>
      </c>
      <c r="C57" t="inlineStr">
        <is>
          <t xml:space="preserve">    Other Non Current Liabilities</t>
        </is>
      </c>
      <c r="D57" t="inlineStr">
        <is>
          <t>252,000</t>
        </is>
      </c>
      <c r="E57" t="inlineStr">
        <is>
          <t>223,000</t>
        </is>
      </c>
      <c r="F57" t="inlineStr">
        <is>
          <t>173,056</t>
        </is>
      </c>
      <c r="G57" t="inlineStr">
        <is>
          <t>152,209</t>
        </is>
      </c>
    </row>
    <row r="58">
      <c r="A58" s="1" t="n">
        <v>56</v>
      </c>
      <c r="B58" t="inlineStr">
        <is>
          <t>3.</t>
        </is>
      </c>
      <c r="C58" t="inlineStr">
        <is>
          <t>Total Equity Gross Minority Interest</t>
        </is>
      </c>
      <c r="D58" t="inlineStr">
        <is>
          <t>14,797,000</t>
        </is>
      </c>
      <c r="E58" t="inlineStr">
        <is>
          <t>13,264,000</t>
        </is>
      </c>
      <c r="F58" t="inlineStr">
        <is>
          <t>10,530,155</t>
        </is>
      </c>
      <c r="G58" t="inlineStr">
        <is>
          <t>9,362,114</t>
        </is>
      </c>
    </row>
    <row r="59">
      <c r="A59" s="1" t="n">
        <v>57</v>
      </c>
      <c r="B59" t="inlineStr">
        <is>
          <t>3.1.</t>
        </is>
      </c>
      <c r="C59" t="inlineStr">
        <is>
          <t xml:space="preserve">  Stockholders' Equity</t>
        </is>
      </c>
      <c r="D59" t="inlineStr">
        <is>
          <t>14,797,000</t>
        </is>
      </c>
      <c r="E59" t="inlineStr">
        <is>
          <t>13,264,000</t>
        </is>
      </c>
      <c r="F59" t="inlineStr">
        <is>
          <t>10,530,155</t>
        </is>
      </c>
      <c r="G59" t="inlineStr">
        <is>
          <t>9,362,114</t>
        </is>
      </c>
    </row>
    <row r="60">
      <c r="A60" s="1" t="n">
        <v>58</v>
      </c>
      <c r="B60" t="inlineStr">
        <is>
          <t>3.1.1.</t>
        </is>
      </c>
      <c r="C60" t="inlineStr">
        <is>
          <t xml:space="preserve">  =&gt;Capital Stock</t>
        </is>
      </c>
      <c r="D60" t="inlineStr">
        <is>
          <t>0</t>
        </is>
      </c>
      <c r="E60" t="inlineStr">
        <is>
          <t>0</t>
        </is>
      </c>
      <c r="F60" t="inlineStr">
        <is>
          <t>61</t>
        </is>
      </c>
      <c r="G60" t="inlineStr">
        <is>
          <t>61</t>
        </is>
      </c>
    </row>
    <row r="61">
      <c r="A61" s="1" t="n">
        <v>59</v>
      </c>
      <c r="B61" t="inlineStr">
        <is>
          <t>3.1.1.1.</t>
        </is>
      </c>
      <c r="C61" t="inlineStr">
        <is>
          <t xml:space="preserve">  =&gt;=&gt;Preferred Stock</t>
        </is>
      </c>
      <c r="D61" t="inlineStr">
        <is>
          <t>0</t>
        </is>
      </c>
      <c r="E61" t="inlineStr">
        <is>
          <t>0</t>
        </is>
      </c>
      <c r="F61" t="inlineStr">
        <is>
          <t>0</t>
        </is>
      </c>
      <c r="G61" t="inlineStr">
        <is>
          <t>0</t>
        </is>
      </c>
    </row>
    <row r="62">
      <c r="A62" s="1" t="n">
        <v>60</v>
      </c>
      <c r="B62" t="inlineStr">
        <is>
          <t>3.1.1.2.</t>
        </is>
      </c>
      <c r="C62" t="inlineStr">
        <is>
          <t xml:space="preserve">  =&gt;  Common Stock</t>
        </is>
      </c>
      <c r="D62" t="inlineStr">
        <is>
          <t>0</t>
        </is>
      </c>
      <c r="E62" t="inlineStr">
        <is>
          <t>0</t>
        </is>
      </c>
      <c r="F62" t="inlineStr">
        <is>
          <t>61</t>
        </is>
      </c>
      <c r="G62" t="inlineStr">
        <is>
          <t>61</t>
        </is>
      </c>
    </row>
    <row r="63">
      <c r="A63" s="1" t="n">
        <v>61</v>
      </c>
      <c r="B63" t="inlineStr">
        <is>
          <t>3.1.2.</t>
        </is>
      </c>
      <c r="C63" t="inlineStr">
        <is>
          <t xml:space="preserve">  =&gt;Additional Paid in Capital</t>
        </is>
      </c>
      <c r="D63" t="inlineStr">
        <is>
          <t>8,428,000</t>
        </is>
      </c>
      <c r="E63" t="inlineStr">
        <is>
          <t>7,357,000</t>
        </is>
      </c>
      <c r="F63" t="inlineStr">
        <is>
          <t>6,504,800</t>
        </is>
      </c>
      <c r="G63" t="inlineStr">
        <is>
          <t>5,685,337</t>
        </is>
      </c>
    </row>
    <row r="64">
      <c r="A64" s="1" t="n">
        <v>62</v>
      </c>
      <c r="B64" t="inlineStr">
        <is>
          <t>3.1.3.</t>
        </is>
      </c>
      <c r="C64" t="inlineStr">
        <is>
          <t xml:space="preserve">  =&gt;Retained Earnings</t>
        </is>
      </c>
      <c r="D64" t="inlineStr">
        <is>
          <t>23,905,000</t>
        </is>
      </c>
      <c r="E64" t="inlineStr">
        <is>
          <t>19,611,000</t>
        </is>
      </c>
      <c r="F64" t="inlineStr">
        <is>
          <t>14,828,562</t>
        </is>
      </c>
      <c r="G64" t="inlineStr">
        <is>
          <t>11,815,597</t>
        </is>
      </c>
    </row>
    <row r="65">
      <c r="A65" s="1" t="n">
        <v>63</v>
      </c>
      <c r="B65" t="inlineStr">
        <is>
          <t>3.1.4.</t>
        </is>
      </c>
      <c r="C65" t="inlineStr">
        <is>
          <t xml:space="preserve">  =&gt;Treasury Stock</t>
        </is>
      </c>
      <c r="D65" t="inlineStr">
        <is>
          <t>17,399,000</t>
        </is>
      </c>
      <c r="E65" t="inlineStr">
        <is>
          <t>13,546,000</t>
        </is>
      </c>
      <c r="F65" t="inlineStr">
        <is>
          <t>10,615,234</t>
        </is>
      </c>
      <c r="G65" t="inlineStr">
        <is>
          <t>7,990,751</t>
        </is>
      </c>
    </row>
    <row r="66">
      <c r="A66" s="1" t="n">
        <v>64</v>
      </c>
      <c r="B66" t="inlineStr">
        <is>
          <t>3.1.5.</t>
        </is>
      </c>
      <c r="C66" t="inlineStr">
        <is>
          <t xml:space="preserve">    Gains Losses Not Affecting Retained Earnings</t>
        </is>
      </c>
      <c r="D66" t="inlineStr">
        <is>
          <t>-137,000</t>
        </is>
      </c>
      <c r="E66" t="inlineStr">
        <is>
          <t>-158,000</t>
        </is>
      </c>
      <c r="F66" t="inlineStr">
        <is>
          <t>-188,034</t>
        </is>
      </c>
      <c r="G66" t="inlineStr">
        <is>
          <t>-148,130</t>
        </is>
      </c>
    </row>
    <row r="67">
      <c r="A67" s="1" t="n">
        <v>65</v>
      </c>
      <c r="B67" t="inlineStr">
        <is>
          <t>4.</t>
        </is>
      </c>
      <c r="C67" t="inlineStr">
        <is>
          <t>Total Capitalization</t>
        </is>
      </c>
      <c r="D67" t="inlineStr">
        <is>
          <t>18,920,000</t>
        </is>
      </c>
      <c r="E67" t="inlineStr">
        <is>
          <t>17,381,000</t>
        </is>
      </c>
      <c r="F67" t="inlineStr">
        <is>
          <t>11,519,079</t>
        </is>
      </c>
      <c r="G67" t="inlineStr">
        <is>
          <t>13,486,914</t>
        </is>
      </c>
    </row>
    <row r="68">
      <c r="A68" s="1" t="n">
        <v>66</v>
      </c>
      <c r="B68" t="inlineStr">
        <is>
          <t>5.</t>
        </is>
      </c>
      <c r="C68" t="inlineStr">
        <is>
          <t>Common Stock Equity</t>
        </is>
      </c>
      <c r="D68" t="inlineStr">
        <is>
          <t>14,797,000</t>
        </is>
      </c>
      <c r="E68" t="inlineStr">
        <is>
          <t>13,264,000</t>
        </is>
      </c>
      <c r="F68" t="inlineStr">
        <is>
          <t>10,530,155</t>
        </is>
      </c>
      <c r="G68" t="inlineStr">
        <is>
          <t>9,362,114</t>
        </is>
      </c>
    </row>
    <row r="69">
      <c r="A69" s="1" t="n">
        <v>67</v>
      </c>
      <c r="B69" t="inlineStr">
        <is>
          <t>6.</t>
        </is>
      </c>
      <c r="C69" t="inlineStr">
        <is>
          <t>Capital Lease Obligations</t>
        </is>
      </c>
      <c r="D69" t="inlineStr">
        <is>
          <t>550,000</t>
        </is>
      </c>
      <c r="E69" t="inlineStr">
        <is>
          <t>591,000</t>
        </is>
      </c>
      <c r="F69" t="inlineStr">
        <is>
          <t>-</t>
        </is>
      </c>
      <c r="G69" t="inlineStr">
        <is>
          <t>-</t>
        </is>
      </c>
    </row>
    <row r="70">
      <c r="A70" s="1" t="n">
        <v>68</v>
      </c>
      <c r="B70" t="inlineStr">
        <is>
          <t>7.</t>
        </is>
      </c>
      <c r="C70" t="inlineStr">
        <is>
          <t>Net Tangible Assets</t>
        </is>
      </c>
      <c r="D70" t="inlineStr">
        <is>
          <t>309,000</t>
        </is>
      </c>
      <c r="E70" t="inlineStr">
        <is>
          <t>1,163,000</t>
        </is>
      </c>
      <c r="F70" t="inlineStr">
        <is>
          <t>-1,881,609</t>
        </is>
      </c>
      <c r="G70" t="inlineStr">
        <is>
          <t>-3,287,935</t>
        </is>
      </c>
    </row>
    <row r="71">
      <c r="A71" s="1" t="n">
        <v>69</v>
      </c>
      <c r="B71" t="inlineStr">
        <is>
          <t>8.</t>
        </is>
      </c>
      <c r="C71" t="inlineStr">
        <is>
          <t>Working Capital</t>
        </is>
      </c>
      <c r="D71" t="inlineStr">
        <is>
          <t>1,737,000</t>
        </is>
      </c>
      <c r="E71" t="inlineStr">
        <is>
          <t>2,634,000</t>
        </is>
      </c>
      <c r="F71" t="inlineStr">
        <is>
          <t>-1,696,013</t>
        </is>
      </c>
      <c r="G71" t="inlineStr">
        <is>
          <t>555,913</t>
        </is>
      </c>
    </row>
    <row r="72">
      <c r="A72" s="1" t="n">
        <v>70</v>
      </c>
      <c r="B72" t="inlineStr">
        <is>
          <t>9.</t>
        </is>
      </c>
      <c r="C72" t="inlineStr">
        <is>
          <t>Invested Capital</t>
        </is>
      </c>
      <c r="D72" t="inlineStr">
        <is>
          <t>18,920,000</t>
        </is>
      </c>
      <c r="E72" t="inlineStr">
        <is>
          <t>17,381,000</t>
        </is>
      </c>
      <c r="F72" t="inlineStr">
        <is>
          <t>14,668,422</t>
        </is>
      </c>
      <c r="G72" t="inlineStr">
        <is>
          <t>13,486,914</t>
        </is>
      </c>
    </row>
    <row r="73">
      <c r="A73" s="1" t="n">
        <v>71</v>
      </c>
      <c r="B73" t="inlineStr">
        <is>
          <t>10.</t>
        </is>
      </c>
      <c r="C73" t="inlineStr">
        <is>
          <t>Tangible Book Value</t>
        </is>
      </c>
      <c r="D73" t="inlineStr">
        <is>
          <t>309,000</t>
        </is>
      </c>
      <c r="E73" t="inlineStr">
        <is>
          <t>1,163,000</t>
        </is>
      </c>
      <c r="F73" t="inlineStr">
        <is>
          <t>-1,881,609</t>
        </is>
      </c>
      <c r="G73" t="inlineStr">
        <is>
          <t>-3,287,935</t>
        </is>
      </c>
    </row>
    <row r="74">
      <c r="A74" s="1" t="n">
        <v>72</v>
      </c>
      <c r="B74" t="inlineStr">
        <is>
          <t>11.</t>
        </is>
      </c>
      <c r="C74" t="inlineStr">
        <is>
          <t>Total Debt</t>
        </is>
      </c>
      <c r="D74" t="inlineStr">
        <is>
          <t>4,673,000</t>
        </is>
      </c>
      <c r="E74" t="inlineStr">
        <is>
          <t>4,708,000</t>
        </is>
      </c>
      <c r="F74" t="inlineStr">
        <is>
          <t>4,138,267</t>
        </is>
      </c>
      <c r="G74" t="inlineStr">
        <is>
          <t>4,124,800</t>
        </is>
      </c>
    </row>
    <row r="75">
      <c r="A75" s="1" t="n">
        <v>73</v>
      </c>
      <c r="B75" t="inlineStr">
        <is>
          <t>12.</t>
        </is>
      </c>
      <c r="C75" t="inlineStr">
        <is>
          <t>Net Debt</t>
        </is>
      </c>
      <c r="D75" t="inlineStr">
        <is>
          <t>279,000</t>
        </is>
      </c>
      <c r="E75" t="inlineStr">
        <is>
          <t>-</t>
        </is>
      </c>
      <c r="F75" t="inlineStr">
        <is>
          <t>1,488,046</t>
        </is>
      </c>
      <c r="G75" t="inlineStr">
        <is>
          <t>2,482,025</t>
        </is>
      </c>
    </row>
    <row r="76">
      <c r="A76" s="1" t="n">
        <v>74</v>
      </c>
      <c r="B76" t="inlineStr">
        <is>
          <t>13.</t>
        </is>
      </c>
      <c r="C76" t="inlineStr">
        <is>
          <t>Share Issued</t>
        </is>
      </c>
      <c r="D76" t="inlineStr">
        <is>
          <t>601,000</t>
        </is>
      </c>
      <c r="E76" t="inlineStr">
        <is>
          <t>601,000</t>
        </is>
      </c>
      <c r="F76" t="inlineStr">
        <is>
          <t>600,834</t>
        </is>
      </c>
      <c r="G76" t="inlineStr">
        <is>
          <t>600,834</t>
        </is>
      </c>
    </row>
    <row r="77">
      <c r="A77" s="1" t="n">
        <v>75</v>
      </c>
      <c r="B77" t="inlineStr">
        <is>
          <t>14.</t>
        </is>
      </c>
      <c r="C77" t="inlineStr">
        <is>
          <t>Ordinary Shares Number</t>
        </is>
      </c>
      <c r="D77" t="inlineStr">
        <is>
          <t>475,000</t>
        </is>
      </c>
      <c r="E77" t="inlineStr">
        <is>
          <t>479,000</t>
        </is>
      </c>
      <c r="F77" t="inlineStr">
        <is>
          <t>482,339</t>
        </is>
      </c>
      <c r="G77" t="inlineStr">
        <is>
          <t>487,663</t>
        </is>
      </c>
    </row>
    <row r="78">
      <c r="A78" s="1" t="n">
        <v>76</v>
      </c>
      <c r="B78" t="inlineStr">
        <is>
          <t>15.</t>
        </is>
      </c>
      <c r="C78" t="inlineStr">
        <is>
          <t>Treasury Shares Number</t>
        </is>
      </c>
      <c r="D78" t="inlineStr">
        <is>
          <t>126,000</t>
        </is>
      </c>
      <c r="E78" t="inlineStr">
        <is>
          <t>122,000</t>
        </is>
      </c>
      <c r="F78" t="inlineStr">
        <is>
          <t>118,495</t>
        </is>
      </c>
      <c r="G78" t="inlineStr">
        <is>
          <t>113,171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11/29/2021</t>
        </is>
      </c>
      <c r="F1" s="1" t="inlineStr">
        <is>
          <t>11/29/2020</t>
        </is>
      </c>
      <c r="G1" s="1" t="inlineStr">
        <is>
          <t>11/29/2019</t>
        </is>
      </c>
      <c r="H1" s="1" t="inlineStr">
        <is>
          <t>11/29/2018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7,230,000</t>
        </is>
      </c>
      <c r="E2" t="inlineStr">
        <is>
          <t>7,230,000</t>
        </is>
      </c>
      <c r="F2" t="inlineStr">
        <is>
          <t>5,727,000</t>
        </is>
      </c>
      <c r="G2" t="inlineStr">
        <is>
          <t>4,421,813</t>
        </is>
      </c>
      <c r="H2" t="inlineStr">
        <is>
          <t>4,029,304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7,230,000</t>
        </is>
      </c>
      <c r="E3" t="inlineStr">
        <is>
          <t>7,230,000</t>
        </is>
      </c>
      <c r="F3" t="inlineStr">
        <is>
          <t>5,727,000</t>
        </is>
      </c>
      <c r="G3" t="inlineStr">
        <is>
          <t>4,421,813</t>
        </is>
      </c>
      <c r="H3" t="inlineStr">
        <is>
          <t>4,029,304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4,822,000</t>
        </is>
      </c>
      <c r="E4" t="inlineStr">
        <is>
          <t>4,822,000</t>
        </is>
      </c>
      <c r="F4" t="inlineStr">
        <is>
          <t>5,260,000</t>
        </is>
      </c>
      <c r="G4" t="inlineStr">
        <is>
          <t>2,951,458</t>
        </is>
      </c>
      <c r="H4" t="inlineStr">
        <is>
          <t>2,590,774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788,000</t>
        </is>
      </c>
      <c r="E5" t="inlineStr">
        <is>
          <t>788,000</t>
        </is>
      </c>
      <c r="F5" t="inlineStr">
        <is>
          <t>757,000</t>
        </is>
      </c>
      <c r="G5" t="inlineStr">
        <is>
          <t>736,669</t>
        </is>
      </c>
      <c r="H5" t="inlineStr">
        <is>
          <t>346,492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788,000</t>
        </is>
      </c>
      <c r="E6" t="inlineStr">
        <is>
          <t>788,000</t>
        </is>
      </c>
      <c r="F6" t="inlineStr">
        <is>
          <t>757,000</t>
        </is>
      </c>
      <c r="G6" t="inlineStr">
        <is>
          <t>736,669</t>
        </is>
      </c>
      <c r="H6" t="inlineStr">
        <is>
          <t>346,492</t>
        </is>
      </c>
    </row>
    <row r="7">
      <c r="A7" s="1" t="n">
        <v>5</v>
      </c>
      <c r="B7" t="inlineStr">
        <is>
          <t>1.1.2.1.1.</t>
        </is>
      </c>
      <c r="C7" t="inlineStr">
        <is>
          <t xml:space="preserve">  =&gt;    Depreciation</t>
        </is>
      </c>
      <c r="D7" t="inlineStr">
        <is>
          <t>788,000</t>
        </is>
      </c>
      <c r="E7" t="inlineStr">
        <is>
          <t>788,000</t>
        </is>
      </c>
      <c r="F7" t="inlineStr">
        <is>
          <t>757,000</t>
        </is>
      </c>
      <c r="G7" t="inlineStr">
        <is>
          <t>736,669</t>
        </is>
      </c>
      <c r="H7" t="inlineStr">
        <is>
          <t>346,492</t>
        </is>
      </c>
    </row>
    <row r="8">
      <c r="A8" s="1" t="n">
        <v>6</v>
      </c>
      <c r="B8" t="inlineStr">
        <is>
          <t>1.1.3.</t>
        </is>
      </c>
      <c r="C8" t="inlineStr">
        <is>
          <t xml:space="preserve">  =&gt;Deferred Tax</t>
        </is>
      </c>
      <c r="D8" t="inlineStr">
        <is>
          <t>183,000</t>
        </is>
      </c>
      <c r="E8" t="inlineStr">
        <is>
          <t>183,000</t>
        </is>
      </c>
      <c r="F8" t="inlineStr">
        <is>
          <t>-1,501,000</t>
        </is>
      </c>
      <c r="G8" t="inlineStr">
        <is>
          <t>2,707</t>
        </is>
      </c>
      <c r="H8" t="inlineStr">
        <is>
          <t>-468,936</t>
        </is>
      </c>
    </row>
    <row r="9">
      <c r="A9" s="1" t="n">
        <v>7</v>
      </c>
      <c r="B9" t="inlineStr">
        <is>
          <t>1.1.3.1.</t>
        </is>
      </c>
      <c r="C9" t="inlineStr">
        <is>
          <t xml:space="preserve">  =&gt;  Deferred Income Tax</t>
        </is>
      </c>
      <c r="D9" t="inlineStr">
        <is>
          <t>183,000</t>
        </is>
      </c>
      <c r="E9" t="inlineStr">
        <is>
          <t>183,000</t>
        </is>
      </c>
      <c r="F9" t="inlineStr">
        <is>
          <t>-1,501,000</t>
        </is>
      </c>
      <c r="G9" t="inlineStr">
        <is>
          <t>2,707</t>
        </is>
      </c>
      <c r="H9" t="inlineStr">
        <is>
          <t>-468,936</t>
        </is>
      </c>
    </row>
    <row r="10">
      <c r="A10" s="1" t="n">
        <v>8</v>
      </c>
      <c r="B10" t="inlineStr">
        <is>
          <t>1.1.4.</t>
        </is>
      </c>
      <c r="C10" t="inlineStr">
        <is>
          <t xml:space="preserve">  =&gt;Unrealized Gain Loss On Investment Securities</t>
        </is>
      </c>
      <c r="D10" t="inlineStr">
        <is>
          <t>-4,000</t>
        </is>
      </c>
      <c r="E10" t="inlineStr">
        <is>
          <t>-4,000</t>
        </is>
      </c>
      <c r="F10" t="inlineStr">
        <is>
          <t>-11,000</t>
        </is>
      </c>
      <c r="G10" t="inlineStr">
        <is>
          <t>-47,626</t>
        </is>
      </c>
      <c r="H10" t="inlineStr">
        <is>
          <t>793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=&gt;Stock based compensation</t>
        </is>
      </c>
      <c r="D11" t="inlineStr">
        <is>
          <t>1,069,000</t>
        </is>
      </c>
      <c r="E11" t="inlineStr">
        <is>
          <t>1,069,000</t>
        </is>
      </c>
      <c r="F11" t="inlineStr">
        <is>
          <t>909,000</t>
        </is>
      </c>
      <c r="G11" t="inlineStr">
        <is>
          <t>787,705</t>
        </is>
      </c>
      <c r="H11" t="inlineStr">
        <is>
          <t>609,562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=&gt;Excess Tax Benefit from Stock Based Compensation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0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=&gt;Other non-cash items</t>
        </is>
      </c>
      <c r="D13" t="inlineStr">
        <is>
          <t>80,000</t>
        </is>
      </c>
      <c r="E13" t="inlineStr">
        <is>
          <t>80,000</t>
        </is>
      </c>
      <c r="F13" t="inlineStr">
        <is>
          <t>127,000</t>
        </is>
      </c>
      <c r="G13" t="inlineStr">
        <is>
          <t>13,835</t>
        </is>
      </c>
      <c r="H13" t="inlineStr">
        <is>
          <t>7,193</t>
        </is>
      </c>
    </row>
    <row r="14">
      <c r="A14" s="1" t="n">
        <v>12</v>
      </c>
      <c r="B14" t="inlineStr">
        <is>
          <t>1.1.8.</t>
        </is>
      </c>
      <c r="C14" t="inlineStr">
        <is>
          <t xml:space="preserve">    Change in working capital</t>
        </is>
      </c>
      <c r="D14" t="inlineStr">
        <is>
          <t>292,000</t>
        </is>
      </c>
      <c r="E14" t="inlineStr">
        <is>
          <t>292,000</t>
        </is>
      </c>
      <c r="F14" t="inlineStr">
        <is>
          <t>186,000</t>
        </is>
      </c>
      <c r="G14" t="inlineStr">
        <is>
          <t>-22,935</t>
        </is>
      </c>
      <c r="H14" t="inlineStr">
        <is>
          <t>943,426</t>
        </is>
      </c>
    </row>
    <row r="15">
      <c r="A15" s="1" t="n">
        <v>13</v>
      </c>
      <c r="B15" t="inlineStr">
        <is>
          <t>1.1.8.1.</t>
        </is>
      </c>
      <c r="C15" t="inlineStr">
        <is>
          <t xml:space="preserve">    =&gt;Change in Receivables</t>
        </is>
      </c>
      <c r="D15" t="inlineStr">
        <is>
          <t>-430,000</t>
        </is>
      </c>
      <c r="E15" t="inlineStr">
        <is>
          <t>-430,000</t>
        </is>
      </c>
      <c r="F15" t="inlineStr">
        <is>
          <t>106,000</t>
        </is>
      </c>
      <c r="G15" t="inlineStr">
        <is>
          <t>-187,826</t>
        </is>
      </c>
      <c r="H15" t="inlineStr">
        <is>
          <t>-1,983</t>
        </is>
      </c>
    </row>
    <row r="16">
      <c r="A16" s="1" t="n">
        <v>14</v>
      </c>
      <c r="B16" t="inlineStr">
        <is>
          <t>1.1.8.1.1.</t>
        </is>
      </c>
      <c r="C16" t="inlineStr">
        <is>
          <t xml:space="preserve">    =&gt;  Changes in Account Receivables</t>
        </is>
      </c>
      <c r="D16" t="inlineStr">
        <is>
          <t>-430,000</t>
        </is>
      </c>
      <c r="E16" t="inlineStr">
        <is>
          <t>-430,000</t>
        </is>
      </c>
      <c r="F16" t="inlineStr">
        <is>
          <t>106,000</t>
        </is>
      </c>
      <c r="G16" t="inlineStr">
        <is>
          <t>-187,826</t>
        </is>
      </c>
      <c r="H16" t="inlineStr">
        <is>
          <t>-1,983</t>
        </is>
      </c>
    </row>
    <row r="17">
      <c r="A17" s="1" t="n">
        <v>15</v>
      </c>
      <c r="B17" t="inlineStr">
        <is>
          <t>1.1.8.2.</t>
        </is>
      </c>
      <c r="C17" t="inlineStr">
        <is>
          <t xml:space="preserve">    =&gt;Change in Prepaid Assets</t>
        </is>
      </c>
      <c r="D17" t="inlineStr">
        <is>
          <t>-475,000</t>
        </is>
      </c>
      <c r="E17" t="inlineStr">
        <is>
          <t>-475,000</t>
        </is>
      </c>
      <c r="F17" t="inlineStr">
        <is>
          <t>-288,000</t>
        </is>
      </c>
      <c r="G17" t="inlineStr">
        <is>
          <t>-531,054</t>
        </is>
      </c>
      <c r="H17" t="inlineStr">
        <is>
          <t>-77,225</t>
        </is>
      </c>
    </row>
    <row r="18">
      <c r="A18" s="1" t="n">
        <v>16</v>
      </c>
      <c r="B18" t="inlineStr">
        <is>
          <t>1.1.8.3.</t>
        </is>
      </c>
      <c r="C18" t="inlineStr">
        <is>
          <t xml:space="preserve">    =&gt;Change in Payables And Accrued Expense</t>
        </is>
      </c>
      <c r="D18" t="inlineStr">
        <is>
          <t>144,000</t>
        </is>
      </c>
      <c r="E18" t="inlineStr">
        <is>
          <t>144,000</t>
        </is>
      </c>
      <c r="F18" t="inlineStr">
        <is>
          <t>110,000</t>
        </is>
      </c>
      <c r="G18" t="inlineStr">
        <is>
          <t>198,986</t>
        </is>
      </c>
      <c r="H18" t="inlineStr">
        <is>
          <t>577,941</t>
        </is>
      </c>
    </row>
    <row r="19">
      <c r="A19" s="1" t="n">
        <v>17</v>
      </c>
      <c r="B19" t="inlineStr">
        <is>
          <t>1.1.8.3.1.</t>
        </is>
      </c>
      <c r="C19" t="inlineStr">
        <is>
          <t xml:space="preserve">    =&gt;=&gt;Change in Payable</t>
        </is>
      </c>
      <c r="D19" t="inlineStr">
        <is>
          <t>-18,000</t>
        </is>
      </c>
      <c r="E19" t="inlineStr">
        <is>
          <t>-18,000</t>
        </is>
      </c>
      <c r="F19" t="inlineStr">
        <is>
          <t>24,000</t>
        </is>
      </c>
      <c r="G19" t="inlineStr">
        <is>
          <t>27,281</t>
        </is>
      </c>
      <c r="H19" t="inlineStr">
        <is>
          <t>534,104</t>
        </is>
      </c>
    </row>
    <row r="20">
      <c r="A20" s="1" t="n">
        <v>18</v>
      </c>
      <c r="B20" t="inlineStr">
        <is>
          <t>1.1.8.3.1.1.</t>
        </is>
      </c>
      <c r="C20" t="inlineStr">
        <is>
          <t xml:space="preserve">    =&gt;=&gt;=&gt;Change in Tax Payable</t>
        </is>
      </c>
      <c r="D20" t="inlineStr">
        <is>
          <t>2,000</t>
        </is>
      </c>
      <c r="E20" t="inlineStr">
        <is>
          <t>2,000</t>
        </is>
      </c>
      <c r="F20" t="inlineStr">
        <is>
          <t>-72,000</t>
        </is>
      </c>
      <c r="G20" t="inlineStr">
        <is>
          <t>4,152</t>
        </is>
      </c>
      <c r="H20" t="inlineStr">
        <is>
          <t>479,184</t>
        </is>
      </c>
    </row>
    <row r="21">
      <c r="A21" s="1" t="n">
        <v>19</v>
      </c>
      <c r="B21" t="inlineStr">
        <is>
          <t>1.1.8.3.1.1.1.</t>
        </is>
      </c>
      <c r="C21" t="inlineStr">
        <is>
          <t xml:space="preserve">    =&gt;=&gt;=&gt;  Change in Income Tax Payable</t>
        </is>
      </c>
      <c r="D21" t="inlineStr">
        <is>
          <t>2,000</t>
        </is>
      </c>
      <c r="E21" t="inlineStr">
        <is>
          <t>2,000</t>
        </is>
      </c>
      <c r="F21" t="inlineStr">
        <is>
          <t>-72,000</t>
        </is>
      </c>
      <c r="G21" t="inlineStr">
        <is>
          <t>4,152</t>
        </is>
      </c>
      <c r="H21" t="inlineStr">
        <is>
          <t>479,184</t>
        </is>
      </c>
    </row>
    <row r="22">
      <c r="A22" s="1" t="n">
        <v>20</v>
      </c>
      <c r="B22" t="inlineStr">
        <is>
          <t>1.1.8.3.1.2.</t>
        </is>
      </c>
      <c r="C22" t="inlineStr">
        <is>
          <t xml:space="preserve">    =&gt;=&gt;  Change in Account Payable</t>
        </is>
      </c>
      <c r="D22" t="inlineStr">
        <is>
          <t>-20,000</t>
        </is>
      </c>
      <c r="E22" t="inlineStr">
        <is>
          <t>-20,000</t>
        </is>
      </c>
      <c r="F22" t="inlineStr">
        <is>
          <t>96,000</t>
        </is>
      </c>
      <c r="G22" t="inlineStr">
        <is>
          <t>23,129</t>
        </is>
      </c>
      <c r="H22" t="inlineStr">
        <is>
          <t>54,920</t>
        </is>
      </c>
    </row>
    <row r="23">
      <c r="A23" s="1" t="n">
        <v>21</v>
      </c>
      <c r="B23" t="inlineStr">
        <is>
          <t>1.1.8.3.2.</t>
        </is>
      </c>
      <c r="C23" t="inlineStr">
        <is>
          <t xml:space="preserve">    =&gt;  Change in Accrued Expense</t>
        </is>
      </c>
      <c r="D23" t="inlineStr">
        <is>
          <t>162,000</t>
        </is>
      </c>
      <c r="E23" t="inlineStr">
        <is>
          <t>162,000</t>
        </is>
      </c>
      <c r="F23" t="inlineStr">
        <is>
          <t>86,000</t>
        </is>
      </c>
      <c r="G23" t="inlineStr">
        <is>
          <t>171,705</t>
        </is>
      </c>
      <c r="H23" t="inlineStr">
        <is>
          <t>43,837</t>
        </is>
      </c>
    </row>
    <row r="24">
      <c r="A24" s="1" t="n">
        <v>22</v>
      </c>
      <c r="B24" t="inlineStr">
        <is>
          <t>1.1.8.4.</t>
        </is>
      </c>
      <c r="C24" t="inlineStr">
        <is>
          <t xml:space="preserve">      Change in Other Working Capital</t>
        </is>
      </c>
      <c r="D24" t="inlineStr">
        <is>
          <t>1,053,000</t>
        </is>
      </c>
      <c r="E24" t="inlineStr">
        <is>
          <t>1,053,000</t>
        </is>
      </c>
      <c r="F24" t="inlineStr">
        <is>
          <t>258,000</t>
        </is>
      </c>
      <c r="G24" t="inlineStr">
        <is>
          <t>496,959</t>
        </is>
      </c>
      <c r="H24" t="inlineStr">
        <is>
          <t>444,693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-3,537,000</t>
        </is>
      </c>
      <c r="E25" t="inlineStr">
        <is>
          <t>-3,537,000</t>
        </is>
      </c>
      <c r="F25" t="inlineStr">
        <is>
          <t>-414,000</t>
        </is>
      </c>
      <c r="G25" t="inlineStr">
        <is>
          <t>-455,584</t>
        </is>
      </c>
      <c r="H25" t="inlineStr">
        <is>
          <t>-4,685,295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-3,537,000</t>
        </is>
      </c>
      <c r="E26" t="inlineStr">
        <is>
          <t>-3,537,000</t>
        </is>
      </c>
      <c r="F26" t="inlineStr">
        <is>
          <t>-414,000</t>
        </is>
      </c>
      <c r="G26" t="inlineStr">
        <is>
          <t>-455,584</t>
        </is>
      </c>
      <c r="H26" t="inlineStr">
        <is>
          <t>-4,685,295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=&gt;Net PPE Purchase And Sale</t>
        </is>
      </c>
      <c r="D27" t="inlineStr">
        <is>
          <t>-348,000</t>
        </is>
      </c>
      <c r="E27" t="inlineStr">
        <is>
          <t>-348,000</t>
        </is>
      </c>
      <c r="F27" t="inlineStr">
        <is>
          <t>-419,000</t>
        </is>
      </c>
      <c r="G27" t="inlineStr">
        <is>
          <t>-394,479</t>
        </is>
      </c>
      <c r="H27" t="inlineStr">
        <is>
          <t>-266,579</t>
        </is>
      </c>
    </row>
    <row r="28">
      <c r="A28" s="1" t="n">
        <v>26</v>
      </c>
      <c r="B28" t="inlineStr">
        <is>
          <t>2.1.1.1.</t>
        </is>
      </c>
      <c r="C28" t="inlineStr">
        <is>
          <t xml:space="preserve">  =&gt;  Purchase of PPE</t>
        </is>
      </c>
      <c r="D28" t="inlineStr">
        <is>
          <t>-348,000</t>
        </is>
      </c>
      <c r="E28" t="inlineStr">
        <is>
          <t>-348,000</t>
        </is>
      </c>
      <c r="F28" t="inlineStr">
        <is>
          <t>-419,000</t>
        </is>
      </c>
      <c r="G28" t="inlineStr">
        <is>
          <t>-394,479</t>
        </is>
      </c>
      <c r="H28" t="inlineStr">
        <is>
          <t>-266,579</t>
        </is>
      </c>
    </row>
    <row r="29">
      <c r="A29" s="1" t="n">
        <v>27</v>
      </c>
      <c r="B29" t="inlineStr">
        <is>
          <t>2.1.2.</t>
        </is>
      </c>
      <c r="C29" t="inlineStr">
        <is>
          <t xml:space="preserve">  =&gt;Net Business Purchase And Sale</t>
        </is>
      </c>
      <c r="D29" t="inlineStr">
        <is>
          <t>-2,682,000</t>
        </is>
      </c>
      <c r="E29" t="inlineStr">
        <is>
          <t>-2,682,000</t>
        </is>
      </c>
      <c r="F29" t="inlineStr">
        <is>
          <t>0</t>
        </is>
      </c>
      <c r="G29" t="inlineStr">
        <is>
          <t>-100,704</t>
        </is>
      </c>
      <c r="H29" t="inlineStr">
        <is>
          <t>-6,314,382</t>
        </is>
      </c>
    </row>
    <row r="30">
      <c r="A30" s="1" t="n">
        <v>28</v>
      </c>
      <c r="B30" t="inlineStr">
        <is>
          <t>2.1.2.1.</t>
        </is>
      </c>
      <c r="C30" t="inlineStr">
        <is>
          <t xml:space="preserve">  =&gt;  Purchase of Business</t>
        </is>
      </c>
      <c r="D30" t="inlineStr">
        <is>
          <t>-2,682,000</t>
        </is>
      </c>
      <c r="E30" t="inlineStr">
        <is>
          <t>-2,682,000</t>
        </is>
      </c>
      <c r="F30" t="inlineStr">
        <is>
          <t>0</t>
        </is>
      </c>
      <c r="G30" t="inlineStr">
        <is>
          <t>-100,704</t>
        </is>
      </c>
      <c r="H30" t="inlineStr">
        <is>
          <t>-6,314,382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  Net Investment Purchase And Sale</t>
        </is>
      </c>
      <c r="D31" t="inlineStr">
        <is>
          <t>-507,000</t>
        </is>
      </c>
      <c r="E31" t="inlineStr">
        <is>
          <t>-507,000</t>
        </is>
      </c>
      <c r="F31" t="inlineStr">
        <is>
          <t>5,000</t>
        </is>
      </c>
      <c r="G31" t="inlineStr">
        <is>
          <t>39,599</t>
        </is>
      </c>
      <c r="H31" t="inlineStr">
        <is>
          <t>1,895,666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  =&gt;Purchase of Investment</t>
        </is>
      </c>
      <c r="D32" t="inlineStr">
        <is>
          <t>-1,575,000</t>
        </is>
      </c>
      <c r="E32" t="inlineStr">
        <is>
          <t>-1,575,000</t>
        </is>
      </c>
      <c r="F32" t="inlineStr">
        <is>
          <t>-1,086,000</t>
        </is>
      </c>
      <c r="G32" t="inlineStr">
        <is>
          <t>-748,628</t>
        </is>
      </c>
      <c r="H32" t="inlineStr">
        <is>
          <t>-584,597</t>
        </is>
      </c>
    </row>
    <row r="33">
      <c r="A33" s="1" t="n">
        <v>31</v>
      </c>
      <c r="B33" t="inlineStr">
        <is>
          <t>2.1.3.2.</t>
        </is>
      </c>
      <c r="C33" t="inlineStr">
        <is>
          <t xml:space="preserve">      Sale of Investment</t>
        </is>
      </c>
      <c r="D33" t="inlineStr">
        <is>
          <t>1,068,000</t>
        </is>
      </c>
      <c r="E33" t="inlineStr">
        <is>
          <t>1,068,000</t>
        </is>
      </c>
      <c r="F33" t="inlineStr">
        <is>
          <t>1,091,000</t>
        </is>
      </c>
      <c r="G33" t="inlineStr">
        <is>
          <t>788,227</t>
        </is>
      </c>
      <c r="H33" t="inlineStr">
        <is>
          <t>2,480,263</t>
        </is>
      </c>
    </row>
    <row r="34">
      <c r="A34" s="1" t="n">
        <v>32</v>
      </c>
      <c r="B34" t="inlineStr">
        <is>
          <t>3.</t>
        </is>
      </c>
      <c r="C34" t="inlineStr">
        <is>
          <t>Financing Cash Flow</t>
        </is>
      </c>
      <c r="D34" t="inlineStr">
        <is>
          <t>-4,301,000</t>
        </is>
      </c>
      <c r="E34" t="inlineStr">
        <is>
          <t>-4,301,000</t>
        </is>
      </c>
      <c r="F34" t="inlineStr">
        <is>
          <t>-3,488,000</t>
        </is>
      </c>
      <c r="G34" t="inlineStr">
        <is>
          <t>-2,946,044</t>
        </is>
      </c>
      <c r="H34" t="inlineStr">
        <is>
          <t>-5,568</t>
        </is>
      </c>
    </row>
    <row r="35">
      <c r="A35" s="1" t="n">
        <v>33</v>
      </c>
      <c r="B35" t="inlineStr">
        <is>
          <t>3.1.</t>
        </is>
      </c>
      <c r="C35" t="inlineStr">
        <is>
          <t xml:space="preserve">  Cash Flow from Continuing Financing Activities</t>
        </is>
      </c>
      <c r="D35" t="inlineStr">
        <is>
          <t>-4,301,000</t>
        </is>
      </c>
      <c r="E35" t="inlineStr">
        <is>
          <t>-4,301,000</t>
        </is>
      </c>
      <c r="F35" t="inlineStr">
        <is>
          <t>-3,488,000</t>
        </is>
      </c>
      <c r="G35" t="inlineStr">
        <is>
          <t>-2,946,044</t>
        </is>
      </c>
      <c r="H35" t="inlineStr">
        <is>
          <t>-5,568</t>
        </is>
      </c>
    </row>
    <row r="36">
      <c r="A36" s="1" t="n">
        <v>34</v>
      </c>
      <c r="B36" t="inlineStr">
        <is>
          <t>3.1.1.</t>
        </is>
      </c>
      <c r="C36" t="inlineStr">
        <is>
          <t xml:space="preserve">  =&gt;Net Issuance Payments of Debt</t>
        </is>
      </c>
      <c r="D36" t="inlineStr">
        <is>
          <t>0</t>
        </is>
      </c>
      <c r="E36" t="inlineStr">
        <is>
          <t>0</t>
        </is>
      </c>
      <c r="F36" t="inlineStr">
        <is>
          <t>-6,000</t>
        </is>
      </c>
      <c r="G36" t="inlineStr">
        <is>
          <t>0</t>
        </is>
      </c>
      <c r="H36" t="inlineStr">
        <is>
          <t>2,246,635</t>
        </is>
      </c>
    </row>
    <row r="37">
      <c r="A37" s="1" t="n">
        <v>35</v>
      </c>
      <c r="B37" t="inlineStr">
        <is>
          <t>3.1.1.1.</t>
        </is>
      </c>
      <c r="C37" t="inlineStr">
        <is>
          <t xml:space="preserve">  =&gt;  Net Long Term Debt Issuance</t>
        </is>
      </c>
      <c r="D37" t="inlineStr">
        <is>
          <t>0</t>
        </is>
      </c>
      <c r="E37" t="inlineStr">
        <is>
          <t>0</t>
        </is>
      </c>
      <c r="F37" t="inlineStr">
        <is>
          <t>-6,000</t>
        </is>
      </c>
      <c r="G37" t="inlineStr">
        <is>
          <t>0</t>
        </is>
      </c>
      <c r="H37" t="inlineStr">
        <is>
          <t>2,246,635</t>
        </is>
      </c>
    </row>
    <row r="38">
      <c r="A38" s="1" t="n">
        <v>36</v>
      </c>
      <c r="B38" t="inlineStr">
        <is>
          <t>3.1.1.1.1.</t>
        </is>
      </c>
      <c r="C38" t="inlineStr">
        <is>
          <t xml:space="preserve">  =&gt;  =&gt;Long Term Debt Issuance</t>
        </is>
      </c>
      <c r="D38" t="inlineStr">
        <is>
          <t>0</t>
        </is>
      </c>
      <c r="E38" t="inlineStr">
        <is>
          <t>0</t>
        </is>
      </c>
      <c r="F38" t="inlineStr">
        <is>
          <t>3,144,000</t>
        </is>
      </c>
      <c r="G38" t="inlineStr">
        <is>
          <t>0</t>
        </is>
      </c>
      <c r="H38" t="inlineStr">
        <is>
          <t>2,248,342</t>
        </is>
      </c>
    </row>
    <row r="39">
      <c r="A39" s="1" t="n">
        <v>37</v>
      </c>
      <c r="B39" t="inlineStr">
        <is>
          <t>3.1.1.1.2.</t>
        </is>
      </c>
      <c r="C39" t="inlineStr">
        <is>
          <t xml:space="preserve">  =&gt;    Long Term Debt Payments</t>
        </is>
      </c>
      <c r="D39" t="inlineStr">
        <is>
          <t>0</t>
        </is>
      </c>
      <c r="E39" t="inlineStr">
        <is>
          <t>0</t>
        </is>
      </c>
      <c r="F39" t="inlineStr">
        <is>
          <t>-3,150,000</t>
        </is>
      </c>
      <c r="G39" t="inlineStr">
        <is>
          <t>-</t>
        </is>
      </c>
      <c r="H39" t="inlineStr">
        <is>
          <t>-1,707</t>
        </is>
      </c>
    </row>
    <row r="40">
      <c r="A40" s="1" t="n">
        <v>38</v>
      </c>
      <c r="B40" t="inlineStr">
        <is>
          <t>3.1.2.</t>
        </is>
      </c>
      <c r="C40" t="inlineStr">
        <is>
          <t xml:space="preserve">  =&gt;Net Common Stock Issuance</t>
        </is>
      </c>
      <c r="D40" t="inlineStr">
        <is>
          <t>-3,659,000</t>
        </is>
      </c>
      <c r="E40" t="inlineStr">
        <is>
          <t>-3,659,000</t>
        </is>
      </c>
      <c r="F40" t="inlineStr">
        <is>
          <t>-2,780,000</t>
        </is>
      </c>
      <c r="G40" t="inlineStr">
        <is>
          <t>-2,517,068</t>
        </is>
      </c>
      <c r="H40" t="inlineStr">
        <is>
          <t>-1,859,010</t>
        </is>
      </c>
    </row>
    <row r="41">
      <c r="A41" s="1" t="n">
        <v>39</v>
      </c>
      <c r="B41" t="inlineStr">
        <is>
          <t>3.1.2.1.</t>
        </is>
      </c>
      <c r="C41" t="inlineStr">
        <is>
          <t xml:space="preserve">  =&gt;=&gt;Common Stock Issuance</t>
        </is>
      </c>
      <c r="D41" t="inlineStr">
        <is>
          <t>291,000</t>
        </is>
      </c>
      <c r="E41" t="inlineStr">
        <is>
          <t>291,000</t>
        </is>
      </c>
      <c r="F41" t="inlineStr">
        <is>
          <t>270,000</t>
        </is>
      </c>
      <c r="G41" t="inlineStr">
        <is>
          <t>232,932</t>
        </is>
      </c>
      <c r="H41" t="inlineStr">
        <is>
          <t>190,990</t>
        </is>
      </c>
    </row>
    <row r="42">
      <c r="A42" s="1" t="n">
        <v>40</v>
      </c>
      <c r="B42" t="inlineStr">
        <is>
          <t>3.1.2.2.</t>
        </is>
      </c>
      <c r="C42" t="inlineStr">
        <is>
          <t xml:space="preserve">  =&gt;  Common Stock Payments</t>
        </is>
      </c>
      <c r="D42" t="inlineStr">
        <is>
          <t>-3,950,000</t>
        </is>
      </c>
      <c r="E42" t="inlineStr">
        <is>
          <t>-3,950,000</t>
        </is>
      </c>
      <c r="F42" t="inlineStr">
        <is>
          <t>-3,050,000</t>
        </is>
      </c>
      <c r="G42" t="inlineStr">
        <is>
          <t>-2,750,000</t>
        </is>
      </c>
      <c r="H42" t="inlineStr">
        <is>
          <t>-2,050,000</t>
        </is>
      </c>
    </row>
    <row r="43">
      <c r="A43" s="1" t="n">
        <v>41</v>
      </c>
      <c r="B43" t="inlineStr">
        <is>
          <t>3.1.3.</t>
        </is>
      </c>
      <c r="C43" t="inlineStr">
        <is>
          <t xml:space="preserve">    Net Other Financing Charges</t>
        </is>
      </c>
      <c r="D43" t="inlineStr">
        <is>
          <t>-642,000</t>
        </is>
      </c>
      <c r="E43" t="inlineStr">
        <is>
          <t>-642,000</t>
        </is>
      </c>
      <c r="F43" t="inlineStr">
        <is>
          <t>-702,000</t>
        </is>
      </c>
      <c r="G43" t="inlineStr">
        <is>
          <t>-428,976</t>
        </is>
      </c>
      <c r="H43" t="inlineStr">
        <is>
          <t>-393,193</t>
        </is>
      </c>
    </row>
    <row r="44">
      <c r="A44" s="1" t="n">
        <v>42</v>
      </c>
      <c r="B44" t="inlineStr">
        <is>
          <t>4.</t>
        </is>
      </c>
      <c r="C44" t="inlineStr">
        <is>
          <t>End Cash Position</t>
        </is>
      </c>
      <c r="D44" t="inlineStr">
        <is>
          <t>3,844,000</t>
        </is>
      </c>
      <c r="E44" t="inlineStr">
        <is>
          <t>3,844,000</t>
        </is>
      </c>
      <c r="F44" t="inlineStr">
        <is>
          <t>4,478,000</t>
        </is>
      </c>
      <c r="G44" t="inlineStr">
        <is>
          <t>2,650,221</t>
        </is>
      </c>
      <c r="H44" t="inlineStr">
        <is>
          <t>1,642,775</t>
        </is>
      </c>
    </row>
    <row r="45">
      <c r="A45" s="1" t="n">
        <v>43</v>
      </c>
      <c r="B45" t="inlineStr">
        <is>
          <t>4.1.</t>
        </is>
      </c>
      <c r="C45">
        <f>&gt;Changes in Cash</f>
        <v/>
      </c>
      <c r="D45" t="inlineStr">
        <is>
          <t>-608,000</t>
        </is>
      </c>
      <c r="E45" t="inlineStr">
        <is>
          <t>-608,000</t>
        </is>
      </c>
      <c r="F45" t="inlineStr">
        <is>
          <t>1,825,000</t>
        </is>
      </c>
      <c r="G45" t="inlineStr">
        <is>
          <t>1,020,185</t>
        </is>
      </c>
      <c r="H45" t="inlineStr">
        <is>
          <t>-661,559</t>
        </is>
      </c>
    </row>
    <row r="46">
      <c r="A46" s="1" t="n">
        <v>44</v>
      </c>
      <c r="B46" t="inlineStr">
        <is>
          <t>4.2.</t>
        </is>
      </c>
      <c r="C46">
        <f>&gt;Effect of Exchange Rate Changes</f>
        <v/>
      </c>
      <c r="D46" t="inlineStr">
        <is>
          <t>-26,000</t>
        </is>
      </c>
      <c r="E46" t="inlineStr">
        <is>
          <t>-26,000</t>
        </is>
      </c>
      <c r="F46" t="inlineStr">
        <is>
          <t>3,000</t>
        </is>
      </c>
      <c r="G46" t="inlineStr">
        <is>
          <t>-12,739</t>
        </is>
      </c>
      <c r="H46" t="inlineStr">
        <is>
          <t>-1,738</t>
        </is>
      </c>
    </row>
    <row r="47">
      <c r="A47" s="1" t="n">
        <v>45</v>
      </c>
      <c r="B47" t="inlineStr">
        <is>
          <t>4.3.</t>
        </is>
      </c>
      <c r="C47" t="inlineStr">
        <is>
          <t xml:space="preserve">  Beginning Cash Position</t>
        </is>
      </c>
      <c r="D47" t="inlineStr">
        <is>
          <t>4,478,000</t>
        </is>
      </c>
      <c r="E47" t="inlineStr">
        <is>
          <t>4,478,000</t>
        </is>
      </c>
      <c r="F47" t="inlineStr">
        <is>
          <t>2,650,000</t>
        </is>
      </c>
      <c r="G47" t="inlineStr">
        <is>
          <t>1,642,775</t>
        </is>
      </c>
      <c r="H47" t="inlineStr">
        <is>
          <t>2,306,072</t>
        </is>
      </c>
    </row>
    <row r="48">
      <c r="A48" s="1" t="n">
        <v>46</v>
      </c>
      <c r="B48" t="inlineStr">
        <is>
          <t>5.</t>
        </is>
      </c>
      <c r="C48" t="inlineStr">
        <is>
          <t>Income Tax Paid Supplemental Data</t>
        </is>
      </c>
      <c r="D48" t="inlineStr">
        <is>
          <t>843,000</t>
        </is>
      </c>
      <c r="E48" t="inlineStr">
        <is>
          <t>843,000</t>
        </is>
      </c>
      <c r="F48" t="inlineStr">
        <is>
          <t>469,000</t>
        </is>
      </c>
      <c r="G48" t="inlineStr">
        <is>
          <t>352,478</t>
        </is>
      </c>
      <c r="H48" t="inlineStr">
        <is>
          <t>210,369</t>
        </is>
      </c>
    </row>
    <row r="49">
      <c r="A49" s="1" t="n">
        <v>47</v>
      </c>
      <c r="B49" t="inlineStr">
        <is>
          <t>6.</t>
        </is>
      </c>
      <c r="C49" t="inlineStr">
        <is>
          <t>Interest Paid Supplemental Data</t>
        </is>
      </c>
      <c r="D49" t="inlineStr">
        <is>
          <t>100,000</t>
        </is>
      </c>
      <c r="E49" t="inlineStr">
        <is>
          <t>100,000</t>
        </is>
      </c>
      <c r="F49" t="inlineStr">
        <is>
          <t>88,000</t>
        </is>
      </c>
      <c r="G49" t="inlineStr">
        <is>
          <t>152,075</t>
        </is>
      </c>
      <c r="H49" t="inlineStr">
        <is>
          <t>81,258</t>
        </is>
      </c>
    </row>
    <row r="50">
      <c r="A50" s="1" t="n">
        <v>48</v>
      </c>
      <c r="B50" t="inlineStr">
        <is>
          <t>7.</t>
        </is>
      </c>
      <c r="C50" t="inlineStr">
        <is>
          <t>Capital Expenditure</t>
        </is>
      </c>
      <c r="D50" t="inlineStr">
        <is>
          <t>-348,000</t>
        </is>
      </c>
      <c r="E50" t="inlineStr">
        <is>
          <t>-348,000</t>
        </is>
      </c>
      <c r="F50" t="inlineStr">
        <is>
          <t>-419,000</t>
        </is>
      </c>
      <c r="G50" t="inlineStr">
        <is>
          <t>-394,479</t>
        </is>
      </c>
      <c r="H50" t="inlineStr">
        <is>
          <t>-266,579</t>
        </is>
      </c>
    </row>
    <row r="51">
      <c r="A51" s="1" t="n">
        <v>49</v>
      </c>
      <c r="B51" t="inlineStr">
        <is>
          <t>8.</t>
        </is>
      </c>
      <c r="C51" t="inlineStr">
        <is>
          <t>Issuance of Capital Stock</t>
        </is>
      </c>
      <c r="D51" t="inlineStr">
        <is>
          <t>291,000</t>
        </is>
      </c>
      <c r="E51" t="inlineStr">
        <is>
          <t>291,000</t>
        </is>
      </c>
      <c r="F51" t="inlineStr">
        <is>
          <t>270,000</t>
        </is>
      </c>
      <c r="G51" t="inlineStr">
        <is>
          <t>232,932</t>
        </is>
      </c>
      <c r="H51" t="inlineStr">
        <is>
          <t>190,990</t>
        </is>
      </c>
    </row>
    <row r="52">
      <c r="A52" s="1" t="n">
        <v>50</v>
      </c>
      <c r="B52" t="inlineStr">
        <is>
          <t>9.</t>
        </is>
      </c>
      <c r="C52" t="inlineStr">
        <is>
          <t>Issuance of Debt</t>
        </is>
      </c>
      <c r="D52" t="inlineStr">
        <is>
          <t>0</t>
        </is>
      </c>
      <c r="E52" t="inlineStr">
        <is>
          <t>0</t>
        </is>
      </c>
      <c r="F52" t="inlineStr">
        <is>
          <t>3,144,000</t>
        </is>
      </c>
      <c r="G52" t="inlineStr">
        <is>
          <t>0</t>
        </is>
      </c>
      <c r="H52" t="inlineStr">
        <is>
          <t>2,248,342</t>
        </is>
      </c>
    </row>
    <row r="53">
      <c r="A53" s="1" t="n">
        <v>51</v>
      </c>
      <c r="B53" t="inlineStr">
        <is>
          <t>10.</t>
        </is>
      </c>
      <c r="C53" t="inlineStr">
        <is>
          <t>Repayment of Debt</t>
        </is>
      </c>
      <c r="D53" t="inlineStr">
        <is>
          <t>0</t>
        </is>
      </c>
      <c r="E53" t="inlineStr">
        <is>
          <t>0</t>
        </is>
      </c>
      <c r="F53" t="inlineStr">
        <is>
          <t>-3,150,000</t>
        </is>
      </c>
      <c r="G53" t="inlineStr">
        <is>
          <t>-</t>
        </is>
      </c>
      <c r="H53" t="inlineStr">
        <is>
          <t>-1,707</t>
        </is>
      </c>
    </row>
    <row r="54">
      <c r="A54" s="1" t="n">
        <v>52</v>
      </c>
      <c r="B54" t="inlineStr">
        <is>
          <t>11.</t>
        </is>
      </c>
      <c r="C54" t="inlineStr">
        <is>
          <t>Repurchase of Capital Stock</t>
        </is>
      </c>
      <c r="D54" t="inlineStr">
        <is>
          <t>-3,950,000</t>
        </is>
      </c>
      <c r="E54" t="inlineStr">
        <is>
          <t>-3,950,000</t>
        </is>
      </c>
      <c r="F54" t="inlineStr">
        <is>
          <t>-3,050,000</t>
        </is>
      </c>
      <c r="G54" t="inlineStr">
        <is>
          <t>-2,750,000</t>
        </is>
      </c>
      <c r="H54" t="inlineStr">
        <is>
          <t>-2,050,000</t>
        </is>
      </c>
    </row>
    <row r="55">
      <c r="A55" s="1" t="n">
        <v>53</v>
      </c>
      <c r="B55" t="inlineStr">
        <is>
          <t>12.</t>
        </is>
      </c>
      <c r="C55" t="inlineStr">
        <is>
          <t>Free Cash Flow</t>
        </is>
      </c>
      <c r="D55" t="inlineStr">
        <is>
          <t>6,882,000</t>
        </is>
      </c>
      <c r="E55" t="inlineStr">
        <is>
          <t>6,882,000</t>
        </is>
      </c>
      <c r="F55" t="inlineStr">
        <is>
          <t>5,308,000</t>
        </is>
      </c>
      <c r="G55" t="inlineStr">
        <is>
          <t>4,027,334</t>
        </is>
      </c>
      <c r="H55" t="inlineStr">
        <is>
          <t>3,762,725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