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6/29/2021</t>
        </is>
      </c>
      <c r="F1" s="1" t="inlineStr">
        <is>
          <t>6/29/2020</t>
        </is>
      </c>
      <c r="G1" s="1" t="inlineStr">
        <is>
          <t>6/29/2019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1,122,841</t>
        </is>
      </c>
      <c r="E2" t="inlineStr">
        <is>
          <t>870,464</t>
        </is>
      </c>
      <c r="F2" t="inlineStr">
        <is>
          <t>509,528</t>
        </is>
      </c>
      <c r="G2" t="inlineStr">
        <is>
          <t>264,367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1,122,841</t>
        </is>
      </c>
      <c r="E3" t="inlineStr">
        <is>
          <t>870,464</t>
        </is>
      </c>
      <c r="F3" t="inlineStr">
        <is>
          <t>509,528</t>
        </is>
      </c>
      <c r="G3" t="inlineStr">
        <is>
          <t>264,367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464,199</t>
        </is>
      </c>
      <c r="E4" t="inlineStr">
        <is>
          <t>329,849</t>
        </is>
      </c>
      <c r="F4" t="inlineStr">
        <is>
          <t>172,209</t>
        </is>
      </c>
      <c r="G4" t="inlineStr">
        <is>
          <t>108,740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658,642</t>
        </is>
      </c>
      <c r="E5" t="inlineStr">
        <is>
          <t>540,615</t>
        </is>
      </c>
      <c r="F5" t="inlineStr">
        <is>
          <t>337,319</t>
        </is>
      </c>
      <c r="G5" t="inlineStr">
        <is>
          <t>155,627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1,275,299</t>
        </is>
      </c>
      <c r="E6" t="inlineStr">
        <is>
          <t>867,108</t>
        </is>
      </c>
      <c r="F6" t="inlineStr">
        <is>
          <t>412,793</t>
        </is>
      </c>
      <c r="G6" t="inlineStr">
        <is>
          <t>257,173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904,579</t>
        </is>
      </c>
      <c r="E7" t="inlineStr">
        <is>
          <t>554,530</t>
        </is>
      </c>
      <c r="F7" t="inlineStr">
        <is>
          <t>146,274</t>
        </is>
      </c>
      <c r="G7" t="inlineStr">
        <is>
          <t>105,765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574,558</t>
        </is>
      </c>
      <c r="E8" t="inlineStr">
        <is>
          <t>370,251</t>
        </is>
      </c>
      <c r="F8" t="inlineStr">
        <is>
          <t>121,230</t>
        </is>
      </c>
      <c r="G8" t="inlineStr">
        <is>
          <t>88,902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574,558</t>
        </is>
      </c>
      <c r="E9" t="inlineStr">
        <is>
          <t>370,251</t>
        </is>
      </c>
      <c r="F9" t="inlineStr">
        <is>
          <t>121,230</t>
        </is>
      </c>
      <c r="G9" t="inlineStr">
        <is>
          <t>88,902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330,021</t>
        </is>
      </c>
      <c r="E10" t="inlineStr">
        <is>
          <t>184,279</t>
        </is>
      </c>
      <c r="F10" t="inlineStr">
        <is>
          <t>25,044</t>
        </is>
      </c>
      <c r="G10" t="inlineStr">
        <is>
          <t>16,863</t>
        </is>
      </c>
    </row>
    <row r="11">
      <c r="A11" s="1" t="n">
        <v>9</v>
      </c>
      <c r="B11" t="inlineStr">
        <is>
          <t>4.2.</t>
        </is>
      </c>
      <c r="C11">
        <f>&gt;Provision for Doubtful Accounts</f>
        <v/>
      </c>
      <c r="D11" t="inlineStr">
        <is>
          <t>140,713</t>
        </is>
      </c>
      <c r="E11" t="inlineStr">
        <is>
          <t>65,878</t>
        </is>
      </c>
      <c r="F11" t="inlineStr">
        <is>
          <t>105,067</t>
        </is>
      </c>
      <c r="G11" t="inlineStr">
        <is>
          <t>78,025</t>
        </is>
      </c>
    </row>
    <row r="12">
      <c r="A12" s="1" t="n">
        <v>10</v>
      </c>
      <c r="B12" t="inlineStr">
        <is>
          <t>4.3.</t>
        </is>
      </c>
      <c r="C12" t="inlineStr">
        <is>
          <t xml:space="preserve">  Other Operating Expenses</t>
        </is>
      </c>
      <c r="D12" t="inlineStr">
        <is>
          <t>230,007</t>
        </is>
      </c>
      <c r="E12" t="inlineStr">
        <is>
          <t>246,700</t>
        </is>
      </c>
      <c r="F12" t="inlineStr">
        <is>
          <t>161,452</t>
        </is>
      </c>
      <c r="G12" t="inlineStr">
        <is>
          <t>73,383</t>
        </is>
      </c>
    </row>
    <row r="13">
      <c r="A13" s="1" t="n">
        <v>11</v>
      </c>
      <c r="B13" t="inlineStr">
        <is>
          <t>5.</t>
        </is>
      </c>
      <c r="C13" t="inlineStr">
        <is>
          <t>Operating Income</t>
        </is>
      </c>
      <c r="D13" t="inlineStr">
        <is>
          <t>-616,657</t>
        </is>
      </c>
      <c r="E13" t="inlineStr">
        <is>
          <t>-326,493</t>
        </is>
      </c>
      <c r="F13" t="inlineStr">
        <is>
          <t>-75,474</t>
        </is>
      </c>
      <c r="G13" t="inlineStr">
        <is>
          <t>-101,546</t>
        </is>
      </c>
    </row>
    <row r="14">
      <c r="A14" s="1" t="n">
        <v>12</v>
      </c>
      <c r="B14" t="inlineStr">
        <is>
          <t>6.</t>
        </is>
      </c>
      <c r="C14" t="inlineStr">
        <is>
          <t>Net Non Operating Interest Income Expense</t>
        </is>
      </c>
      <c r="D14" t="inlineStr">
        <is>
          <t>-64,741</t>
        </is>
      </c>
      <c r="E14" t="inlineStr">
        <is>
          <t>-52,700</t>
        </is>
      </c>
      <c r="F14" t="inlineStr">
        <is>
          <t>-32,316</t>
        </is>
      </c>
      <c r="G14" t="inlineStr">
        <is>
          <t>-25,895</t>
        </is>
      </c>
    </row>
    <row r="15">
      <c r="A15" s="1" t="n">
        <v>13</v>
      </c>
      <c r="B15" t="inlineStr">
        <is>
          <t>6.1.</t>
        </is>
      </c>
      <c r="C15">
        <f>&gt;Interest Income Non Operating</f>
        <v/>
      </c>
      <c r="D15" t="inlineStr">
        <is>
          <t>-</t>
        </is>
      </c>
      <c r="E15" t="inlineStr">
        <is>
          <t>-</t>
        </is>
      </c>
      <c r="F15" t="inlineStr">
        <is>
          <t>163,374</t>
        </is>
      </c>
      <c r="G15" t="inlineStr">
        <is>
          <t>103,731</t>
        </is>
      </c>
    </row>
    <row r="16">
      <c r="A16" s="1" t="n">
        <v>14</v>
      </c>
      <c r="B16" t="inlineStr">
        <is>
          <t>6.2.</t>
        </is>
      </c>
      <c r="C16">
        <f>&gt;Interest Expense Non Operating</f>
        <v/>
      </c>
      <c r="D16" t="inlineStr">
        <is>
          <t>-</t>
        </is>
      </c>
      <c r="E16" t="inlineStr">
        <is>
          <t>-</t>
        </is>
      </c>
      <c r="F16" t="inlineStr">
        <is>
          <t>5,738</t>
        </is>
      </c>
      <c r="G16" t="inlineStr">
        <is>
          <t>3,702</t>
        </is>
      </c>
    </row>
    <row r="17">
      <c r="A17" s="1" t="n">
        <v>15</v>
      </c>
      <c r="B17" t="inlineStr">
        <is>
          <t>6.3.</t>
        </is>
      </c>
      <c r="C17" t="inlineStr">
        <is>
          <t xml:space="preserve">  Total Other Finance Cost</t>
        </is>
      </c>
      <c r="D17" t="inlineStr">
        <is>
          <t>64,741</t>
        </is>
      </c>
      <c r="E17" t="inlineStr">
        <is>
          <t>52,700</t>
        </is>
      </c>
      <c r="F17" t="inlineStr">
        <is>
          <t>32,316</t>
        </is>
      </c>
      <c r="G17" t="inlineStr">
        <is>
          <t>25,895</t>
        </is>
      </c>
    </row>
    <row r="18">
      <c r="A18" s="1" t="n">
        <v>16</v>
      </c>
      <c r="B18" t="inlineStr">
        <is>
          <t>7.</t>
        </is>
      </c>
      <c r="C18" t="inlineStr">
        <is>
          <t>Other Income Expense</t>
        </is>
      </c>
      <c r="D18" t="inlineStr">
        <is>
          <t>-187,390</t>
        </is>
      </c>
      <c r="E18" t="inlineStr">
        <is>
          <t>-54,073</t>
        </is>
      </c>
      <c r="F18" t="inlineStr">
        <is>
          <t>-4,432</t>
        </is>
      </c>
      <c r="G18" t="inlineStr">
        <is>
          <t>7,022</t>
        </is>
      </c>
    </row>
    <row r="19">
      <c r="A19" s="1" t="n">
        <v>17</v>
      </c>
      <c r="B19" t="inlineStr">
        <is>
          <t>7.1.</t>
        </is>
      </c>
      <c r="C19">
        <f>&gt;Special Income Charges</f>
        <v/>
      </c>
      <c r="D19" t="inlineStr">
        <is>
          <t>-</t>
        </is>
      </c>
      <c r="E19" t="inlineStr">
        <is>
          <t>-</t>
        </is>
      </c>
      <c r="F19" t="inlineStr">
        <is>
          <t>31,907</t>
        </is>
      </c>
      <c r="G19" t="inlineStr">
        <is>
          <t>-440</t>
        </is>
      </c>
    </row>
    <row r="20">
      <c r="A20" s="1" t="n">
        <v>18</v>
      </c>
      <c r="B20" t="inlineStr">
        <is>
          <t>7.1.1.</t>
        </is>
      </c>
      <c r="C20">
        <f>&gt;  Gain on Sale of PPE</f>
        <v/>
      </c>
      <c r="D20" t="inlineStr">
        <is>
          <t>-</t>
        </is>
      </c>
      <c r="E20" t="inlineStr">
        <is>
          <t>-</t>
        </is>
      </c>
      <c r="F20" t="inlineStr">
        <is>
          <t>31,907</t>
        </is>
      </c>
      <c r="G20" t="inlineStr">
        <is>
          <t>-440</t>
        </is>
      </c>
    </row>
    <row r="21">
      <c r="A21" s="1" t="n">
        <v>19</v>
      </c>
      <c r="B21" t="inlineStr">
        <is>
          <t>7.2.</t>
        </is>
      </c>
      <c r="C21" t="inlineStr">
        <is>
          <t xml:space="preserve">  Other Non Operating Income Expenses</t>
        </is>
      </c>
      <c r="D21" t="inlineStr">
        <is>
          <t>-187,390</t>
        </is>
      </c>
      <c r="E21" t="inlineStr">
        <is>
          <t>-54,073</t>
        </is>
      </c>
      <c r="F21" t="inlineStr">
        <is>
          <t>-4,432</t>
        </is>
      </c>
      <c r="G21" t="inlineStr">
        <is>
          <t>7,022</t>
        </is>
      </c>
    </row>
    <row r="22">
      <c r="A22" s="1" t="n">
        <v>20</v>
      </c>
      <c r="B22" t="inlineStr">
        <is>
          <t>8.</t>
        </is>
      </c>
      <c r="C22" t="inlineStr">
        <is>
          <t>Pretax Income</t>
        </is>
      </c>
      <c r="D22" t="inlineStr">
        <is>
          <t>-868,788</t>
        </is>
      </c>
      <c r="E22" t="inlineStr">
        <is>
          <t>-433,266</t>
        </is>
      </c>
      <c r="F22" t="inlineStr">
        <is>
          <t>-112,222</t>
        </is>
      </c>
      <c r="G22" t="inlineStr">
        <is>
          <t>-120,419</t>
        </is>
      </c>
    </row>
    <row r="23">
      <c r="A23" s="1" t="n">
        <v>21</v>
      </c>
      <c r="B23" t="inlineStr">
        <is>
          <t>9.</t>
        </is>
      </c>
      <c r="C23" t="inlineStr">
        <is>
          <t>Tax Provision</t>
        </is>
      </c>
      <c r="D23" t="inlineStr">
        <is>
          <t>-2,071</t>
        </is>
      </c>
      <c r="E23" t="inlineStr">
        <is>
          <t>-2,343</t>
        </is>
      </c>
      <c r="F23" t="inlineStr">
        <is>
          <t>376</t>
        </is>
      </c>
      <c r="G23" t="inlineStr">
        <is>
          <t>36</t>
        </is>
      </c>
    </row>
    <row r="24">
      <c r="A24" s="1" t="n">
        <v>22</v>
      </c>
      <c r="B24" t="inlineStr">
        <is>
          <t>10.</t>
        </is>
      </c>
      <c r="C24" t="inlineStr">
        <is>
          <t>Net Income Common Stockholders</t>
        </is>
      </c>
      <c r="D24" t="inlineStr">
        <is>
          <t>-866,717</t>
        </is>
      </c>
      <c r="E24" t="inlineStr">
        <is>
          <t>-430,923</t>
        </is>
      </c>
      <c r="F24" t="inlineStr">
        <is>
          <t>-124,925</t>
        </is>
      </c>
      <c r="G24" t="inlineStr">
        <is>
          <t>-134,568</t>
        </is>
      </c>
    </row>
    <row r="25">
      <c r="A25" s="1" t="n">
        <v>23</v>
      </c>
      <c r="B25" t="inlineStr">
        <is>
          <t>10.1.</t>
        </is>
      </c>
      <c r="C25">
        <f>&gt;Net Income</f>
        <v/>
      </c>
      <c r="D25" t="inlineStr">
        <is>
          <t>-866,717</t>
        </is>
      </c>
      <c r="E25" t="inlineStr">
        <is>
          <t>-430,923</t>
        </is>
      </c>
      <c r="F25" t="inlineStr">
        <is>
          <t>-112,598</t>
        </is>
      </c>
      <c r="G25" t="inlineStr">
        <is>
          <t>-120,455</t>
        </is>
      </c>
    </row>
    <row r="26">
      <c r="A26" s="1" t="n">
        <v>24</v>
      </c>
      <c r="B26" t="inlineStr">
        <is>
          <t>10.1.1.</t>
        </is>
      </c>
      <c r="C26">
        <f>&gt;  Net Income Including Non-Controlling Interests</f>
        <v/>
      </c>
      <c r="D26" t="inlineStr">
        <is>
          <t>-866,717</t>
        </is>
      </c>
      <c r="E26" t="inlineStr">
        <is>
          <t>-430,923</t>
        </is>
      </c>
      <c r="F26" t="inlineStr">
        <is>
          <t>-112,598</t>
        </is>
      </c>
      <c r="G26" t="inlineStr">
        <is>
          <t>-120,455</t>
        </is>
      </c>
    </row>
    <row r="27">
      <c r="A27" s="1" t="n">
        <v>25</v>
      </c>
      <c r="B27" t="inlineStr">
        <is>
          <t>10.1.1.1.</t>
        </is>
      </c>
      <c r="C27">
        <f>&gt;    Net Income Continuous Operations</f>
        <v/>
      </c>
      <c r="D27" t="inlineStr">
        <is>
          <t>-866,717</t>
        </is>
      </c>
      <c r="E27" t="inlineStr">
        <is>
          <t>-430,923</t>
        </is>
      </c>
      <c r="F27" t="inlineStr">
        <is>
          <t>-112,598</t>
        </is>
      </c>
      <c r="G27" t="inlineStr">
        <is>
          <t>-120,455</t>
        </is>
      </c>
    </row>
    <row r="28">
      <c r="A28" s="1" t="n">
        <v>26</v>
      </c>
      <c r="B28" t="inlineStr">
        <is>
          <t>10.2.</t>
        </is>
      </c>
      <c r="C28" t="inlineStr">
        <is>
          <t xml:space="preserve">  Otherunder Preferred Stock Dividend</t>
        </is>
      </c>
      <c r="D28" t="inlineStr">
        <is>
          <t>0</t>
        </is>
      </c>
      <c r="E28" t="inlineStr">
        <is>
          <t>0</t>
        </is>
      </c>
      <c r="F28" t="inlineStr">
        <is>
          <t>12,327</t>
        </is>
      </c>
      <c r="G28" t="inlineStr">
        <is>
          <t>14,113</t>
        </is>
      </c>
    </row>
    <row r="29">
      <c r="A29" s="1" t="n">
        <v>27</v>
      </c>
      <c r="B29" t="inlineStr">
        <is>
          <t>11.</t>
        </is>
      </c>
      <c r="C29" t="inlineStr">
        <is>
          <t>Diluted NI Available to Com Stockholders</t>
        </is>
      </c>
      <c r="D29" t="inlineStr">
        <is>
          <t>-838,801</t>
        </is>
      </c>
      <c r="E29" t="inlineStr">
        <is>
          <t>-430,923</t>
        </is>
      </c>
      <c r="F29" t="inlineStr">
        <is>
          <t>-124,925</t>
        </is>
      </c>
      <c r="G29" t="inlineStr">
        <is>
          <t>-134,568</t>
        </is>
      </c>
    </row>
    <row r="30">
      <c r="A30" s="1" t="n">
        <v>28</v>
      </c>
      <c r="B30" t="inlineStr">
        <is>
          <t>12.</t>
        </is>
      </c>
      <c r="C30" t="inlineStr">
        <is>
          <t>Basic EPS</t>
        </is>
      </c>
      <c r="D30" t="inlineStr">
        <is>
          <t>-</t>
        </is>
      </c>
      <c r="E30" t="inlineStr">
        <is>
          <t>-2.72</t>
        </is>
      </c>
      <c r="F30" t="inlineStr">
        <is>
          <t>-0.73</t>
        </is>
      </c>
      <c r="G30" t="inlineStr">
        <is>
          <t>-0.65</t>
        </is>
      </c>
    </row>
    <row r="31">
      <c r="A31" s="1" t="n">
        <v>29</v>
      </c>
      <c r="B31" t="inlineStr">
        <is>
          <t>13.</t>
        </is>
      </c>
      <c r="C31" t="inlineStr">
        <is>
          <t>Diluted EPS</t>
        </is>
      </c>
      <c r="D31" t="inlineStr">
        <is>
          <t>-</t>
        </is>
      </c>
      <c r="E31" t="inlineStr">
        <is>
          <t>-2.88</t>
        </is>
      </c>
      <c r="F31" t="inlineStr">
        <is>
          <t>-0.73</t>
        </is>
      </c>
      <c r="G31" t="inlineStr">
        <is>
          <t>-0.65</t>
        </is>
      </c>
    </row>
    <row r="32">
      <c r="A32" s="1" t="n">
        <v>30</v>
      </c>
      <c r="B32" t="inlineStr">
        <is>
          <t>14.</t>
        </is>
      </c>
      <c r="C32" t="inlineStr">
        <is>
          <t>Basic Average Shares</t>
        </is>
      </c>
      <c r="D32" t="inlineStr">
        <is>
          <t>-</t>
        </is>
      </c>
      <c r="E32" t="inlineStr">
        <is>
          <t>158,368</t>
        </is>
      </c>
      <c r="F32" t="inlineStr">
        <is>
          <t>171,765</t>
        </is>
      </c>
      <c r="G32" t="inlineStr">
        <is>
          <t>206,495</t>
        </is>
      </c>
    </row>
    <row r="33">
      <c r="A33" s="1" t="n">
        <v>31</v>
      </c>
      <c r="B33" t="inlineStr">
        <is>
          <t>15.</t>
        </is>
      </c>
      <c r="C33" t="inlineStr">
        <is>
          <t>Diluted Average Shares</t>
        </is>
      </c>
      <c r="D33" t="inlineStr">
        <is>
          <t>-</t>
        </is>
      </c>
      <c r="E33" t="inlineStr">
        <is>
          <t>159,245</t>
        </is>
      </c>
      <c r="F33" t="inlineStr">
        <is>
          <t>171,765</t>
        </is>
      </c>
      <c r="G33" t="inlineStr">
        <is>
          <t>209,973</t>
        </is>
      </c>
    </row>
    <row r="34">
      <c r="A34" s="1" t="n">
        <v>32</v>
      </c>
      <c r="B34" t="inlineStr">
        <is>
          <t>16.</t>
        </is>
      </c>
      <c r="C34" t="inlineStr">
        <is>
          <t>Total Operating Income as Reported</t>
        </is>
      </c>
      <c r="D34" t="inlineStr">
        <is>
          <t>-681,398</t>
        </is>
      </c>
      <c r="E34" t="inlineStr">
        <is>
          <t>-379,193</t>
        </is>
      </c>
      <c r="F34" t="inlineStr">
        <is>
          <t>-107,790</t>
        </is>
      </c>
      <c r="G34" t="inlineStr">
        <is>
          <t>-127,441</t>
        </is>
      </c>
    </row>
    <row r="35">
      <c r="A35" s="1" t="n">
        <v>33</v>
      </c>
      <c r="B35" t="inlineStr">
        <is>
          <t>17.</t>
        </is>
      </c>
      <c r="C35" t="inlineStr">
        <is>
          <t>Total Expenses</t>
        </is>
      </c>
      <c r="D35" t="inlineStr">
        <is>
          <t>1,739,498</t>
        </is>
      </c>
      <c r="E35" t="inlineStr">
        <is>
          <t>1,196,957</t>
        </is>
      </c>
      <c r="F35" t="inlineStr">
        <is>
          <t>585,002</t>
        </is>
      </c>
      <c r="G35" t="inlineStr">
        <is>
          <t>365,913</t>
        </is>
      </c>
    </row>
    <row r="36">
      <c r="A36" s="1" t="n">
        <v>34</v>
      </c>
      <c r="B36" t="inlineStr">
        <is>
          <t>18.</t>
        </is>
      </c>
      <c r="C36" t="inlineStr">
        <is>
          <t>Net Income from Continuing &amp; Discontinued Operation</t>
        </is>
      </c>
      <c r="D36" t="inlineStr">
        <is>
          <t>-866,717</t>
        </is>
      </c>
      <c r="E36" t="inlineStr">
        <is>
          <t>-430,923</t>
        </is>
      </c>
      <c r="F36" t="inlineStr">
        <is>
          <t>-112,598</t>
        </is>
      </c>
      <c r="G36" t="inlineStr">
        <is>
          <t>-120,455</t>
        </is>
      </c>
    </row>
    <row r="37">
      <c r="A37" s="1" t="n">
        <v>35</v>
      </c>
      <c r="B37" t="inlineStr">
        <is>
          <t>19.</t>
        </is>
      </c>
      <c r="C37" t="inlineStr">
        <is>
          <t>Normalized Income</t>
        </is>
      </c>
      <c r="D37" t="inlineStr">
        <is>
          <t>-866,717</t>
        </is>
      </c>
      <c r="E37" t="inlineStr">
        <is>
          <t>-430,923</t>
        </is>
      </c>
      <c r="F37" t="inlineStr">
        <is>
          <t>-112,598</t>
        </is>
      </c>
      <c r="G37" t="inlineStr">
        <is>
          <t>-120,455</t>
        </is>
      </c>
    </row>
    <row r="38">
      <c r="A38" s="1" t="n">
        <v>36</v>
      </c>
      <c r="B38" t="inlineStr">
        <is>
          <t>20.</t>
        </is>
      </c>
      <c r="C38" t="inlineStr">
        <is>
          <t>Interest Income</t>
        </is>
      </c>
      <c r="D38" t="inlineStr">
        <is>
          <t>-</t>
        </is>
      </c>
      <c r="E38" t="inlineStr">
        <is>
          <t>-</t>
        </is>
      </c>
      <c r="F38" t="inlineStr">
        <is>
          <t>163,374</t>
        </is>
      </c>
      <c r="G38" t="inlineStr">
        <is>
          <t>103,731</t>
        </is>
      </c>
    </row>
    <row r="39">
      <c r="A39" s="1" t="n">
        <v>37</v>
      </c>
      <c r="B39" t="inlineStr">
        <is>
          <t>21.</t>
        </is>
      </c>
      <c r="C39" t="inlineStr">
        <is>
          <t>Interest Expense</t>
        </is>
      </c>
      <c r="D39" t="inlineStr">
        <is>
          <t>-</t>
        </is>
      </c>
      <c r="E39" t="inlineStr">
        <is>
          <t>-</t>
        </is>
      </c>
      <c r="F39" t="inlineStr">
        <is>
          <t>5,738</t>
        </is>
      </c>
      <c r="G39" t="inlineStr">
        <is>
          <t>3,702</t>
        </is>
      </c>
    </row>
    <row r="40">
      <c r="A40" s="1" t="n">
        <v>38</v>
      </c>
      <c r="B40" t="inlineStr">
        <is>
          <t>22.</t>
        </is>
      </c>
      <c r="C40" t="inlineStr">
        <is>
          <t>Net Interest Income</t>
        </is>
      </c>
      <c r="D40" t="inlineStr">
        <is>
          <t>-64,741</t>
        </is>
      </c>
      <c r="E40" t="inlineStr">
        <is>
          <t>-52,700</t>
        </is>
      </c>
      <c r="F40" t="inlineStr">
        <is>
          <t>-32,316</t>
        </is>
      </c>
      <c r="G40" t="inlineStr">
        <is>
          <t>-25,895</t>
        </is>
      </c>
    </row>
    <row r="41">
      <c r="A41" s="1" t="n">
        <v>39</v>
      </c>
      <c r="B41" t="inlineStr">
        <is>
          <t>23.</t>
        </is>
      </c>
      <c r="C41" t="inlineStr">
        <is>
          <t>EBIT</t>
        </is>
      </c>
      <c r="D41" t="inlineStr">
        <is>
          <t>-616,657</t>
        </is>
      </c>
      <c r="E41" t="inlineStr">
        <is>
          <t>-326,493</t>
        </is>
      </c>
      <c r="F41" t="inlineStr">
        <is>
          <t>-75,474</t>
        </is>
      </c>
      <c r="G41" t="inlineStr">
        <is>
          <t>-101,546</t>
        </is>
      </c>
    </row>
    <row r="42">
      <c r="A42" s="1" t="n">
        <v>40</v>
      </c>
      <c r="B42" t="inlineStr">
        <is>
          <t>24.</t>
        </is>
      </c>
      <c r="C42" t="inlineStr">
        <is>
          <t>EBITDA</t>
        </is>
      </c>
      <c r="D42" t="inlineStr">
        <is>
          <t>-581,244</t>
        </is>
      </c>
      <c r="E42" t="inlineStr">
        <is>
          <t>-</t>
        </is>
      </c>
      <c r="F42" t="inlineStr">
        <is>
          <t>-</t>
        </is>
      </c>
      <c r="G42" t="inlineStr">
        <is>
          <t>-</t>
        </is>
      </c>
    </row>
    <row r="43">
      <c r="A43" s="1" t="n">
        <v>41</v>
      </c>
      <c r="B43" t="inlineStr">
        <is>
          <t>25.</t>
        </is>
      </c>
      <c r="C43" t="inlineStr">
        <is>
          <t>Reconciled Cost of Revenue</t>
        </is>
      </c>
      <c r="D43" t="inlineStr">
        <is>
          <t>464,199</t>
        </is>
      </c>
      <c r="E43" t="inlineStr">
        <is>
          <t>329,849</t>
        </is>
      </c>
      <c r="F43" t="inlineStr">
        <is>
          <t>172,209</t>
        </is>
      </c>
      <c r="G43" t="inlineStr">
        <is>
          <t>108,740</t>
        </is>
      </c>
    </row>
    <row r="44">
      <c r="A44" s="1" t="n">
        <v>42</v>
      </c>
      <c r="B44" t="inlineStr">
        <is>
          <t>26.</t>
        </is>
      </c>
      <c r="C44" t="inlineStr">
        <is>
          <t>Reconciled Depreciation</t>
        </is>
      </c>
      <c r="D44" t="inlineStr">
        <is>
          <t>35,413</t>
        </is>
      </c>
      <c r="E44" t="inlineStr">
        <is>
          <t>19,979</t>
        </is>
      </c>
      <c r="F44" t="inlineStr">
        <is>
          <t>9,444</t>
        </is>
      </c>
      <c r="G44" t="inlineStr">
        <is>
          <t>5,266</t>
        </is>
      </c>
    </row>
    <row r="45">
      <c r="A45" s="1" t="n">
        <v>43</v>
      </c>
      <c r="B45" t="inlineStr">
        <is>
          <t>27.</t>
        </is>
      </c>
      <c r="C45" t="inlineStr">
        <is>
          <t>Net Income from Continuing Operation Net Minority Interest</t>
        </is>
      </c>
      <c r="D45" t="inlineStr">
        <is>
          <t>-866,717</t>
        </is>
      </c>
      <c r="E45" t="inlineStr">
        <is>
          <t>-430,923</t>
        </is>
      </c>
      <c r="F45" t="inlineStr">
        <is>
          <t>-112,598</t>
        </is>
      </c>
      <c r="G45" t="inlineStr">
        <is>
          <t>-120,455</t>
        </is>
      </c>
    </row>
    <row r="46">
      <c r="A46" s="1" t="n">
        <v>44</v>
      </c>
      <c r="B46" t="inlineStr">
        <is>
          <t>28.</t>
        </is>
      </c>
      <c r="C46" t="inlineStr">
        <is>
          <t>Total Unusual Items Excluding Goodwill</t>
        </is>
      </c>
      <c r="D46" t="inlineStr">
        <is>
          <t>-</t>
        </is>
      </c>
      <c r="E46" t="inlineStr">
        <is>
          <t>-</t>
        </is>
      </c>
      <c r="F46" t="inlineStr">
        <is>
          <t>31,907</t>
        </is>
      </c>
      <c r="G46" t="inlineStr">
        <is>
          <t>-440</t>
        </is>
      </c>
    </row>
    <row r="47">
      <c r="A47" s="1" t="n">
        <v>45</v>
      </c>
      <c r="B47" t="inlineStr">
        <is>
          <t>29.</t>
        </is>
      </c>
      <c r="C47" t="inlineStr">
        <is>
          <t>Total Unusual Items</t>
        </is>
      </c>
      <c r="D47" t="inlineStr">
        <is>
          <t>-</t>
        </is>
      </c>
      <c r="E47" t="inlineStr">
        <is>
          <t>-</t>
        </is>
      </c>
      <c r="F47" t="inlineStr">
        <is>
          <t>31,907</t>
        </is>
      </c>
      <c r="G47" t="inlineStr">
        <is>
          <t>-440</t>
        </is>
      </c>
    </row>
    <row r="48">
      <c r="A48" s="1" t="n">
        <v>46</v>
      </c>
      <c r="B48" t="inlineStr">
        <is>
          <t>30.</t>
        </is>
      </c>
      <c r="C48" t="inlineStr">
        <is>
          <t>Normalized EBITDA</t>
        </is>
      </c>
      <c r="D48" t="inlineStr">
        <is>
          <t>-581,244</t>
        </is>
      </c>
      <c r="E48" t="inlineStr">
        <is>
          <t>-306,514</t>
        </is>
      </c>
      <c r="F48" t="inlineStr">
        <is>
          <t>-66,030</t>
        </is>
      </c>
      <c r="G48" t="inlineStr">
        <is>
          <t>-96,280</t>
        </is>
      </c>
    </row>
    <row r="49">
      <c r="A49" s="1" t="n">
        <v>47</v>
      </c>
      <c r="B49" t="inlineStr">
        <is>
          <t>31.</t>
        </is>
      </c>
      <c r="C49" t="inlineStr">
        <is>
          <t>Tax Rate for Calcs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</row>
    <row r="50">
      <c r="A50" s="1" t="n">
        <v>48</v>
      </c>
      <c r="B50" t="inlineStr">
        <is>
          <t>32.</t>
        </is>
      </c>
      <c r="C50" t="inlineStr">
        <is>
          <t>Tax Effect of Unusual Items</t>
        </is>
      </c>
      <c r="D50" t="inlineStr">
        <is>
          <t>0</t>
        </is>
      </c>
      <c r="E50" t="inlineStr">
        <is>
          <t>0</t>
        </is>
      </c>
      <c r="F50" t="inlineStr">
        <is>
          <t>0</t>
        </is>
      </c>
      <c r="G50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6/29/2021</t>
        </is>
      </c>
      <c r="E1" s="1" t="inlineStr">
        <is>
          <t>6/29/2020</t>
        </is>
      </c>
      <c r="F1" s="1" t="inlineStr">
        <is>
          <t>6/29/2019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4,866,967</t>
        </is>
      </c>
      <c r="E2" t="inlineStr">
        <is>
          <t>1,402,251</t>
        </is>
      </c>
      <c r="F2" t="inlineStr">
        <is>
          <t>1,148,505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3,876,737</t>
        </is>
      </c>
      <c r="E3" t="inlineStr">
        <is>
          <t>1,340,338</t>
        </is>
      </c>
      <c r="F3" t="inlineStr">
        <is>
          <t>1,080,820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1,466,558</t>
        </is>
      </c>
      <c r="E4" t="inlineStr">
        <is>
          <t>267,059</t>
        </is>
      </c>
      <c r="F4" t="inlineStr">
        <is>
          <t>320,448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1,466,558</t>
        </is>
      </c>
      <c r="E5" t="inlineStr">
        <is>
          <t>267,059</t>
        </is>
      </c>
      <c r="F5" t="inlineStr">
        <is>
          <t>320,448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2,038,728</t>
        </is>
      </c>
      <c r="E6" t="inlineStr">
        <is>
          <t>1,001,345</t>
        </is>
      </c>
      <c r="F6" t="inlineStr">
        <is>
          <t>715,039</t>
        </is>
      </c>
    </row>
    <row r="7">
      <c r="A7" s="1" t="n">
        <v>5</v>
      </c>
      <c r="B7" t="inlineStr">
        <is>
          <t>1.1.2.1.</t>
        </is>
      </c>
      <c r="C7">
        <f>&gt;=&gt;=&gt;Accounts receivable</f>
        <v/>
      </c>
      <c r="D7" t="inlineStr">
        <is>
          <t>91,575</t>
        </is>
      </c>
      <c r="E7" t="inlineStr">
        <is>
          <t>59,001</t>
        </is>
      </c>
      <c r="F7" t="inlineStr">
        <is>
          <t>43,102</t>
        </is>
      </c>
    </row>
    <row r="8">
      <c r="A8" s="1" t="n">
        <v>6</v>
      </c>
      <c r="B8" t="inlineStr">
        <is>
          <t>1.1.2.2.</t>
        </is>
      </c>
      <c r="C8">
        <f>&gt;=&gt;=&gt;Loans Receivable</f>
        <v/>
      </c>
      <c r="D8" t="inlineStr">
        <is>
          <t>1,904,560</t>
        </is>
      </c>
      <c r="E8" t="inlineStr">
        <is>
          <t>939,175</t>
        </is>
      </c>
      <c r="F8" t="inlineStr">
        <is>
          <t>669,154</t>
        </is>
      </c>
    </row>
    <row r="9">
      <c r="A9" s="1" t="n">
        <v>7</v>
      </c>
      <c r="B9" t="inlineStr">
        <is>
          <t>1.1.2.3.</t>
        </is>
      </c>
      <c r="C9">
        <f>&gt;=&gt;=&gt;Notes Receivable</f>
        <v/>
      </c>
      <c r="D9" t="inlineStr">
        <is>
          <t>16,170</t>
        </is>
      </c>
      <c r="E9" t="inlineStr">
        <is>
          <t>-</t>
        </is>
      </c>
      <c r="F9" t="inlineStr">
        <is>
          <t>-</t>
        </is>
      </c>
    </row>
    <row r="10">
      <c r="A10" s="1" t="n">
        <v>8</v>
      </c>
      <c r="B10" t="inlineStr">
        <is>
          <t>1.1.2.4.</t>
        </is>
      </c>
      <c r="C10">
        <f>&gt;=&gt;  Other Receivables</f>
        <v/>
      </c>
      <c r="D10" t="inlineStr">
        <is>
          <t>26,423</t>
        </is>
      </c>
      <c r="E10" t="inlineStr">
        <is>
          <t>3,169</t>
        </is>
      </c>
      <c r="F10" t="inlineStr">
        <is>
          <t>2,783</t>
        </is>
      </c>
    </row>
    <row r="11">
      <c r="A11" s="1" t="n">
        <v>9</v>
      </c>
      <c r="B11" t="inlineStr">
        <is>
          <t>1.1.3.</t>
        </is>
      </c>
      <c r="C11">
        <f>&gt;=&gt;Prepaid Assets</f>
        <v/>
      </c>
      <c r="D11" t="inlineStr">
        <is>
          <t>132,347</t>
        </is>
      </c>
      <c r="E11" t="inlineStr">
        <is>
          <t>6,406</t>
        </is>
      </c>
      <c r="F11" t="inlineStr">
        <is>
          <t>4,590</t>
        </is>
      </c>
    </row>
    <row r="12">
      <c r="A12" s="1" t="n">
        <v>10</v>
      </c>
      <c r="B12" t="inlineStr">
        <is>
          <t>1.1.4.</t>
        </is>
      </c>
      <c r="C12">
        <f>&gt;=&gt;Restricted Cash</f>
        <v/>
      </c>
      <c r="D12" t="inlineStr">
        <is>
          <t>226,074</t>
        </is>
      </c>
      <c r="E12" t="inlineStr">
        <is>
          <t>61,069</t>
        </is>
      </c>
      <c r="F12" t="inlineStr">
        <is>
          <t>37,323</t>
        </is>
      </c>
    </row>
    <row r="13">
      <c r="A13" s="1" t="n">
        <v>11</v>
      </c>
      <c r="B13" t="inlineStr">
        <is>
          <t>1.1.5.</t>
        </is>
      </c>
      <c r="C13">
        <f>&gt;  Assets Held for Sale Current</f>
        <v/>
      </c>
      <c r="D13" t="inlineStr">
        <is>
          <t>13,030</t>
        </is>
      </c>
      <c r="E13" t="inlineStr">
        <is>
          <t>4,459</t>
        </is>
      </c>
      <c r="F13" t="inlineStr">
        <is>
          <t>3,420</t>
        </is>
      </c>
    </row>
    <row r="14">
      <c r="A14" s="1" t="n">
        <v>12</v>
      </c>
      <c r="B14" t="inlineStr">
        <is>
          <t>1.2.</t>
        </is>
      </c>
      <c r="C14" t="inlineStr">
        <is>
          <t xml:space="preserve">  Total non-current assets</t>
        </is>
      </c>
      <c r="D14" t="inlineStr">
        <is>
          <t>990,230</t>
        </is>
      </c>
      <c r="E14" t="inlineStr">
        <is>
          <t>61,913</t>
        </is>
      </c>
      <c r="F14" t="inlineStr">
        <is>
          <t>67,685</t>
        </is>
      </c>
    </row>
    <row r="15">
      <c r="A15" s="1" t="n">
        <v>13</v>
      </c>
      <c r="B15" t="inlineStr">
        <is>
          <t>1.2.1.</t>
        </is>
      </c>
      <c r="C15" t="inlineStr">
        <is>
          <t xml:space="preserve">  =&gt;Net PPE</t>
        </is>
      </c>
      <c r="D15" t="inlineStr">
        <is>
          <t>120,327</t>
        </is>
      </c>
      <c r="E15" t="inlineStr">
        <is>
          <t>48,140</t>
        </is>
      </c>
      <c r="F15" t="inlineStr">
        <is>
          <t>33,645</t>
        </is>
      </c>
    </row>
    <row r="16">
      <c r="A16" s="1" t="n">
        <v>14</v>
      </c>
      <c r="B16" t="inlineStr">
        <is>
          <t>1.2.1.1.</t>
        </is>
      </c>
      <c r="C16" t="inlineStr">
        <is>
          <t xml:space="preserve">  =&gt;=&gt;Gross PPE</t>
        </is>
      </c>
      <c r="D16" t="inlineStr">
        <is>
          <t>153,228</t>
        </is>
      </c>
      <c r="E16" t="inlineStr">
        <is>
          <t>65,792</t>
        </is>
      </c>
      <c r="F16" t="inlineStr">
        <is>
          <t>42,468</t>
        </is>
      </c>
    </row>
    <row r="17">
      <c r="A17" s="1" t="n">
        <v>15</v>
      </c>
      <c r="B17" t="inlineStr">
        <is>
          <t>1.2.1.1.1.</t>
        </is>
      </c>
      <c r="C17" t="inlineStr">
        <is>
          <t xml:space="preserve">  =&gt;=&gt;=&gt;Properties</t>
        </is>
      </c>
      <c r="D17" t="inlineStr">
        <is>
          <t>0</t>
        </is>
      </c>
      <c r="E17" t="inlineStr">
        <is>
          <t>0</t>
        </is>
      </c>
      <c r="F17" t="inlineStr">
        <is>
          <t>0</t>
        </is>
      </c>
    </row>
    <row r="18">
      <c r="A18" s="1" t="n">
        <v>16</v>
      </c>
      <c r="B18" t="inlineStr">
        <is>
          <t>1.2.1.1.2.</t>
        </is>
      </c>
      <c r="C18" t="inlineStr">
        <is>
          <t xml:space="preserve">  =&gt;=&gt;=&gt;Machinery Furniture Equipment</t>
        </is>
      </c>
      <c r="D18" t="inlineStr">
        <is>
          <t>80,188</t>
        </is>
      </c>
      <c r="E18" t="inlineStr">
        <is>
          <t>49,147</t>
        </is>
      </c>
      <c r="F18" t="inlineStr">
        <is>
          <t>30,791</t>
        </is>
      </c>
    </row>
    <row r="19">
      <c r="A19" s="1" t="n">
        <v>17</v>
      </c>
      <c r="B19" t="inlineStr">
        <is>
          <t>1.2.1.1.3.</t>
        </is>
      </c>
      <c r="C19" t="inlineStr">
        <is>
          <t xml:space="preserve">  =&gt;=&gt;=&gt;Other Properties</t>
        </is>
      </c>
      <c r="D19" t="inlineStr">
        <is>
          <t>57,828</t>
        </is>
      </c>
      <c r="E19" t="inlineStr">
        <is>
          <t>-</t>
        </is>
      </c>
      <c r="F19" t="inlineStr">
        <is>
          <t>-</t>
        </is>
      </c>
    </row>
    <row r="20">
      <c r="A20" s="1" t="n">
        <v>18</v>
      </c>
      <c r="B20" t="inlineStr">
        <is>
          <t>1.2.1.1.4.</t>
        </is>
      </c>
      <c r="C20" t="inlineStr">
        <is>
          <t xml:space="preserve">  =&gt;=&gt;  Leases</t>
        </is>
      </c>
      <c r="D20" t="inlineStr">
        <is>
          <t>15,212</t>
        </is>
      </c>
      <c r="E20" t="inlineStr">
        <is>
          <t>16,645</t>
        </is>
      </c>
      <c r="F20" t="inlineStr">
        <is>
          <t>11,677</t>
        </is>
      </c>
    </row>
    <row r="21">
      <c r="A21" s="1" t="n">
        <v>19</v>
      </c>
      <c r="B21" t="inlineStr">
        <is>
          <t>1.2.1.2.</t>
        </is>
      </c>
      <c r="C21" t="inlineStr">
        <is>
          <t xml:space="preserve">  =&gt;  Accumulated Depreciation</t>
        </is>
      </c>
      <c r="D21" t="inlineStr">
        <is>
          <t>-32,901</t>
        </is>
      </c>
      <c r="E21" t="inlineStr">
        <is>
          <t>-17,652</t>
        </is>
      </c>
      <c r="F21" t="inlineStr">
        <is>
          <t>-8,823</t>
        </is>
      </c>
    </row>
    <row r="22">
      <c r="A22" s="1" t="n">
        <v>20</v>
      </c>
      <c r="B22" t="inlineStr">
        <is>
          <t>1.2.2.</t>
        </is>
      </c>
      <c r="C22" t="inlineStr">
        <is>
          <t xml:space="preserve">  =&gt;Goodwill And Other Intangible Assets</t>
        </is>
      </c>
      <c r="D22" t="inlineStr">
        <is>
          <t>584,445</t>
        </is>
      </c>
      <c r="E22" t="inlineStr">
        <is>
          <t>-</t>
        </is>
      </c>
      <c r="F22" t="inlineStr">
        <is>
          <t>-</t>
        </is>
      </c>
    </row>
    <row r="23">
      <c r="A23" s="1" t="n">
        <v>21</v>
      </c>
      <c r="B23" t="inlineStr">
        <is>
          <t>1.2.2.1.</t>
        </is>
      </c>
      <c r="C23" t="inlineStr">
        <is>
          <t xml:space="preserve">  =&gt;=&gt;Goodwill</t>
        </is>
      </c>
      <c r="D23" t="inlineStr">
        <is>
          <t>516,515</t>
        </is>
      </c>
      <c r="E23" t="inlineStr">
        <is>
          <t>-</t>
        </is>
      </c>
      <c r="F23" t="inlineStr">
        <is>
          <t>-</t>
        </is>
      </c>
    </row>
    <row r="24">
      <c r="A24" s="1" t="n">
        <v>22</v>
      </c>
      <c r="B24" t="inlineStr">
        <is>
          <t>1.2.2.2.</t>
        </is>
      </c>
      <c r="C24" t="inlineStr">
        <is>
          <t xml:space="preserve">  =&gt;  Other Intangible Assets</t>
        </is>
      </c>
      <c r="D24" t="inlineStr">
        <is>
          <t>67,930</t>
        </is>
      </c>
      <c r="E24" t="inlineStr">
        <is>
          <t>-</t>
        </is>
      </c>
      <c r="F24" t="inlineStr">
        <is>
          <t>-</t>
        </is>
      </c>
    </row>
    <row r="25">
      <c r="A25" s="1" t="n">
        <v>23</v>
      </c>
      <c r="B25" t="inlineStr">
        <is>
          <t>1.2.3.</t>
        </is>
      </c>
      <c r="C25" t="inlineStr">
        <is>
          <t xml:space="preserve">  =&gt;Investments And Advances</t>
        </is>
      </c>
      <c r="D25" t="inlineStr">
        <is>
          <t>11,278</t>
        </is>
      </c>
      <c r="E25" t="inlineStr">
        <is>
          <t>939,175</t>
        </is>
      </c>
      <c r="F25" t="inlineStr">
        <is>
          <t>669,154</t>
        </is>
      </c>
    </row>
    <row r="26">
      <c r="A26" s="1" t="n">
        <v>24</v>
      </c>
      <c r="B26" t="inlineStr">
        <is>
          <t>1.2.3.1.</t>
        </is>
      </c>
      <c r="C26" t="inlineStr">
        <is>
          <t xml:space="preserve">  =&gt;  Other Investments</t>
        </is>
      </c>
      <c r="D26" t="inlineStr">
        <is>
          <t>11,278</t>
        </is>
      </c>
      <c r="E26" t="inlineStr">
        <is>
          <t>939,175</t>
        </is>
      </c>
      <c r="F26" t="inlineStr">
        <is>
          <t>669,154</t>
        </is>
      </c>
    </row>
    <row r="27">
      <c r="A27" s="1" t="n">
        <v>25</v>
      </c>
      <c r="B27" t="inlineStr">
        <is>
          <t>1.2.4.</t>
        </is>
      </c>
      <c r="C27" t="inlineStr">
        <is>
          <t xml:space="preserve">  =&gt;Non Current Accounts Receivable</t>
        </is>
      </c>
      <c r="D27" t="inlineStr">
        <is>
          <t>-</t>
        </is>
      </c>
      <c r="E27" t="inlineStr">
        <is>
          <t>3,169</t>
        </is>
      </c>
      <c r="F27" t="inlineStr">
        <is>
          <t>2,783</t>
        </is>
      </c>
    </row>
    <row r="28">
      <c r="A28" s="1" t="n">
        <v>26</v>
      </c>
      <c r="B28" t="inlineStr">
        <is>
          <t>1.2.5.</t>
        </is>
      </c>
      <c r="C28" t="inlineStr">
        <is>
          <t xml:space="preserve">  =&gt;Non Current Prepaid Assets</t>
        </is>
      </c>
      <c r="D28" t="inlineStr">
        <is>
          <t>-</t>
        </is>
      </c>
      <c r="E28" t="inlineStr">
        <is>
          <t>6,406</t>
        </is>
      </c>
      <c r="F28" t="inlineStr">
        <is>
          <t>4,590</t>
        </is>
      </c>
    </row>
    <row r="29">
      <c r="A29" s="1" t="n">
        <v>27</v>
      </c>
      <c r="B29" t="inlineStr">
        <is>
          <t>1.2.6.</t>
        </is>
      </c>
      <c r="C29" t="inlineStr">
        <is>
          <t xml:space="preserve">    Other Non Current Assets</t>
        </is>
      </c>
      <c r="D29" t="inlineStr">
        <is>
          <t>274,180</t>
        </is>
      </c>
      <c r="E29" t="inlineStr">
        <is>
          <t>13,773</t>
        </is>
      </c>
      <c r="F29" t="inlineStr">
        <is>
          <t>34,040</t>
        </is>
      </c>
    </row>
    <row r="30">
      <c r="A30" s="1" t="n">
        <v>28</v>
      </c>
      <c r="B30" t="inlineStr">
        <is>
          <t>2.</t>
        </is>
      </c>
      <c r="C30" t="inlineStr">
        <is>
          <t>Total Liabilities Net Minority Interest</t>
        </is>
      </c>
      <c r="D30" t="inlineStr">
        <is>
          <t>2,285,814</t>
        </is>
      </c>
      <c r="E30" t="inlineStr">
        <is>
          <t>1,769,347</t>
        </is>
      </c>
      <c r="F30" t="inlineStr">
        <is>
          <t>1,411,919</t>
        </is>
      </c>
    </row>
    <row r="31">
      <c r="A31" s="1" t="n">
        <v>29</v>
      </c>
      <c r="B31" t="inlineStr">
        <is>
          <t>2.1.</t>
        </is>
      </c>
      <c r="C31">
        <f>&gt;Current Liabilities</f>
        <v/>
      </c>
      <c r="D31" t="inlineStr">
        <is>
          <t>108,183</t>
        </is>
      </c>
      <c r="E31" t="inlineStr">
        <is>
          <t>36,309</t>
        </is>
      </c>
      <c r="F31" t="inlineStr">
        <is>
          <t>19,759</t>
        </is>
      </c>
    </row>
    <row r="32">
      <c r="A32" s="1" t="n">
        <v>30</v>
      </c>
      <c r="B32" t="inlineStr">
        <is>
          <t>2.1.1.</t>
        </is>
      </c>
      <c r="C32">
        <f>&gt;  Payables And Accrued Expenses</f>
        <v/>
      </c>
      <c r="D32" t="inlineStr">
        <is>
          <t>108,183</t>
        </is>
      </c>
      <c r="E32" t="inlineStr">
        <is>
          <t>36,309</t>
        </is>
      </c>
      <c r="F32" t="inlineStr">
        <is>
          <t>19,759</t>
        </is>
      </c>
    </row>
    <row r="33">
      <c r="A33" s="1" t="n">
        <v>31</v>
      </c>
      <c r="B33" t="inlineStr">
        <is>
          <t>2.1.1.1.</t>
        </is>
      </c>
      <c r="C33">
        <f>&gt;  =&gt;Payables</f>
        <v/>
      </c>
      <c r="D33" t="inlineStr">
        <is>
          <t>57,758</t>
        </is>
      </c>
      <c r="E33" t="inlineStr">
        <is>
          <t>18,361</t>
        </is>
      </c>
      <c r="F33" t="inlineStr">
        <is>
          <t>10,846</t>
        </is>
      </c>
    </row>
    <row r="34">
      <c r="A34" s="1" t="n">
        <v>32</v>
      </c>
      <c r="B34" t="inlineStr">
        <is>
          <t>2.1.1.1.1.</t>
        </is>
      </c>
      <c r="C34">
        <f>&gt;  =&gt;=&gt;Accounts Payable</f>
        <v/>
      </c>
      <c r="D34" t="inlineStr">
        <is>
          <t>57,758</t>
        </is>
      </c>
      <c r="E34" t="inlineStr">
        <is>
          <t>18,361</t>
        </is>
      </c>
      <c r="F34" t="inlineStr">
        <is>
          <t>10,846</t>
        </is>
      </c>
    </row>
    <row r="35">
      <c r="A35" s="1" t="n">
        <v>33</v>
      </c>
      <c r="B35" t="inlineStr">
        <is>
          <t>2.1.1.1.2.</t>
        </is>
      </c>
      <c r="C35">
        <f>&gt;  =&gt;  Other Payable</f>
        <v/>
      </c>
      <c r="D35" t="inlineStr">
        <is>
          <t>-</t>
        </is>
      </c>
      <c r="E35" t="inlineStr">
        <is>
          <t>24,998</t>
        </is>
      </c>
      <c r="F35" t="inlineStr">
        <is>
          <t>16,719</t>
        </is>
      </c>
    </row>
    <row r="36">
      <c r="A36" s="1" t="n">
        <v>34</v>
      </c>
      <c r="B36" t="inlineStr">
        <is>
          <t>2.1.1.2.</t>
        </is>
      </c>
      <c r="C36">
        <f>&gt;    Current Accrued Expenses</f>
        <v/>
      </c>
      <c r="D36" t="inlineStr">
        <is>
          <t>50,425</t>
        </is>
      </c>
      <c r="E36" t="inlineStr">
        <is>
          <t>17,948</t>
        </is>
      </c>
      <c r="F36" t="inlineStr">
        <is>
          <t>8,913</t>
        </is>
      </c>
    </row>
    <row r="37">
      <c r="A37" s="1" t="n">
        <v>35</v>
      </c>
      <c r="B37" t="inlineStr">
        <is>
          <t>2.1.1.2.1.</t>
        </is>
      </c>
      <c r="C37">
        <f>&gt;      Interest Payable</f>
        <v/>
      </c>
      <c r="D37" t="inlineStr">
        <is>
          <t>2,751</t>
        </is>
      </c>
      <c r="E37" t="inlineStr">
        <is>
          <t>1,860</t>
        </is>
      </c>
      <c r="F37" t="inlineStr">
        <is>
          <t>1,432</t>
        </is>
      </c>
    </row>
    <row r="38">
      <c r="A38" s="1" t="n">
        <v>36</v>
      </c>
      <c r="B38" t="inlineStr">
        <is>
          <t>2.2.</t>
        </is>
      </c>
      <c r="C38" t="inlineStr">
        <is>
          <t xml:space="preserve">  Total Non Current Liabilities Net Minority Interest</t>
        </is>
      </c>
      <c r="D38" t="inlineStr">
        <is>
          <t>2,177,631</t>
        </is>
      </c>
      <c r="E38" t="inlineStr">
        <is>
          <t>1,733,038</t>
        </is>
      </c>
      <c r="F38" t="inlineStr">
        <is>
          <t>1,392,160</t>
        </is>
      </c>
    </row>
    <row r="39">
      <c r="A39" s="1" t="n">
        <v>37</v>
      </c>
      <c r="B39" t="inlineStr">
        <is>
          <t>2.2.1.</t>
        </is>
      </c>
      <c r="C39" t="inlineStr">
        <is>
          <t xml:space="preserve">  =&gt;Long Term Debt And Capital Lease Obligation</t>
        </is>
      </c>
      <c r="D39" t="inlineStr">
        <is>
          <t>1,982,306</t>
        </is>
      </c>
      <c r="E39" t="inlineStr">
        <is>
          <t>917,146</t>
        </is>
      </c>
      <c r="F39" t="inlineStr">
        <is>
          <t>585,953</t>
        </is>
      </c>
    </row>
    <row r="40">
      <c r="A40" s="1" t="n">
        <v>38</v>
      </c>
      <c r="B40" t="inlineStr">
        <is>
          <t>2.2.1.1.</t>
        </is>
      </c>
      <c r="C40" t="inlineStr">
        <is>
          <t xml:space="preserve">  =&gt;=&gt;Long Term Debt</t>
        </is>
      </c>
      <c r="D40" t="inlineStr">
        <is>
          <t>1,907,354</t>
        </is>
      </c>
      <c r="E40" t="inlineStr">
        <is>
          <t>917,146</t>
        </is>
      </c>
      <c r="F40" t="inlineStr">
        <is>
          <t>585,953</t>
        </is>
      </c>
    </row>
    <row r="41">
      <c r="A41" s="1" t="n">
        <v>39</v>
      </c>
      <c r="B41" t="inlineStr">
        <is>
          <t>2.2.1.2.</t>
        </is>
      </c>
      <c r="C41" t="inlineStr">
        <is>
          <t xml:space="preserve">  =&gt;  Long Term Capital Lease Obligation</t>
        </is>
      </c>
      <c r="D41" t="inlineStr">
        <is>
          <t>74,952</t>
        </is>
      </c>
      <c r="E41" t="inlineStr">
        <is>
          <t>-</t>
        </is>
      </c>
      <c r="F41" t="inlineStr">
        <is>
          <t>-</t>
        </is>
      </c>
    </row>
    <row r="42">
      <c r="A42" s="1" t="n">
        <v>40</v>
      </c>
      <c r="B42" t="inlineStr">
        <is>
          <t>2.2.2.</t>
        </is>
      </c>
      <c r="C42" t="inlineStr">
        <is>
          <t xml:space="preserve">  =&gt;Non Current Deferred Liabilities</t>
        </is>
      </c>
      <c r="D42" t="inlineStr">
        <is>
          <t>0</t>
        </is>
      </c>
      <c r="E42" t="inlineStr">
        <is>
          <t>4,492</t>
        </is>
      </c>
      <c r="F42" t="inlineStr">
        <is>
          <t>2,800</t>
        </is>
      </c>
    </row>
    <row r="43">
      <c r="A43" s="1" t="n">
        <v>41</v>
      </c>
      <c r="B43" t="inlineStr">
        <is>
          <t>2.2.3.</t>
        </is>
      </c>
      <c r="C43" t="inlineStr">
        <is>
          <t xml:space="preserve">  =&gt;Preferred Securities Outside Stock Equity</t>
        </is>
      </c>
      <c r="D43" t="inlineStr">
        <is>
          <t>0</t>
        </is>
      </c>
      <c r="E43" t="inlineStr">
        <is>
          <t>804,170</t>
        </is>
      </c>
      <c r="F43" t="inlineStr">
        <is>
          <t>798,074</t>
        </is>
      </c>
    </row>
    <row r="44">
      <c r="A44" s="1" t="n">
        <v>42</v>
      </c>
      <c r="B44" t="inlineStr">
        <is>
          <t>2.2.4.</t>
        </is>
      </c>
      <c r="C44" t="inlineStr">
        <is>
          <t xml:space="preserve">    Other Non Current Liabilities</t>
        </is>
      </c>
      <c r="D44" t="inlineStr">
        <is>
          <t>195,325</t>
        </is>
      </c>
      <c r="E44" t="inlineStr">
        <is>
          <t>7,230</t>
        </is>
      </c>
      <c r="F44" t="inlineStr">
        <is>
          <t>5,333</t>
        </is>
      </c>
    </row>
    <row r="45">
      <c r="A45" s="1" t="n">
        <v>43</v>
      </c>
      <c r="B45" t="inlineStr">
        <is>
          <t>3.</t>
        </is>
      </c>
      <c r="C45" t="inlineStr">
        <is>
          <t>Total Equity Gross Minority Interest</t>
        </is>
      </c>
      <c r="D45" t="inlineStr">
        <is>
          <t>2,581,153</t>
        </is>
      </c>
      <c r="E45" t="inlineStr">
        <is>
          <t>-367,096</t>
        </is>
      </c>
      <c r="F45" t="inlineStr">
        <is>
          <t>-263,414</t>
        </is>
      </c>
    </row>
    <row r="46">
      <c r="A46" s="1" t="n">
        <v>44</v>
      </c>
      <c r="B46" t="inlineStr">
        <is>
          <t>3.1.</t>
        </is>
      </c>
      <c r="C46" t="inlineStr">
        <is>
          <t xml:space="preserve">  Stockholders' Equity</t>
        </is>
      </c>
      <c r="D46" t="inlineStr">
        <is>
          <t>2,581,153</t>
        </is>
      </c>
      <c r="E46" t="inlineStr">
        <is>
          <t>-367,096</t>
        </is>
      </c>
      <c r="F46" t="inlineStr">
        <is>
          <t>-263,414</t>
        </is>
      </c>
    </row>
    <row r="47">
      <c r="A47" s="1" t="n">
        <v>45</v>
      </c>
      <c r="B47" t="inlineStr">
        <is>
          <t>3.1.1.</t>
        </is>
      </c>
      <c r="C47" t="inlineStr">
        <is>
          <t xml:space="preserve">  =&gt;Capital Stock</t>
        </is>
      </c>
      <c r="D47" t="inlineStr">
        <is>
          <t>3</t>
        </is>
      </c>
      <c r="E47" t="inlineStr">
        <is>
          <t>0</t>
        </is>
      </c>
      <c r="F47" t="inlineStr">
        <is>
          <t>0</t>
        </is>
      </c>
    </row>
    <row r="48">
      <c r="A48" s="1" t="n">
        <v>46</v>
      </c>
      <c r="B48" t="inlineStr">
        <is>
          <t>3.1.1.1.</t>
        </is>
      </c>
      <c r="C48" t="inlineStr">
        <is>
          <t xml:space="preserve">  =&gt;  Common Stock</t>
        </is>
      </c>
      <c r="D48" t="inlineStr">
        <is>
          <t>3</t>
        </is>
      </c>
      <c r="E48" t="inlineStr">
        <is>
          <t>0</t>
        </is>
      </c>
      <c r="F48" t="inlineStr">
        <is>
          <t>0</t>
        </is>
      </c>
    </row>
    <row r="49">
      <c r="A49" s="1" t="n">
        <v>47</v>
      </c>
      <c r="B49" t="inlineStr">
        <is>
          <t>3.1.2.</t>
        </is>
      </c>
      <c r="C49" t="inlineStr">
        <is>
          <t xml:space="preserve">  =&gt;Additional Paid in Capital</t>
        </is>
      </c>
      <c r="D49" t="inlineStr">
        <is>
          <t>3,462,762</t>
        </is>
      </c>
      <c r="E49" t="inlineStr">
        <is>
          <t>80,373</t>
        </is>
      </c>
      <c r="F49" t="inlineStr">
        <is>
          <t>54,824</t>
        </is>
      </c>
    </row>
    <row r="50">
      <c r="A50" s="1" t="n">
        <v>48</v>
      </c>
      <c r="B50" t="inlineStr">
        <is>
          <t>3.1.3.</t>
        </is>
      </c>
      <c r="C50" t="inlineStr">
        <is>
          <t xml:space="preserve">  =&gt;Retained Earnings</t>
        </is>
      </c>
      <c r="D50" t="inlineStr">
        <is>
          <t>-888,381</t>
        </is>
      </c>
      <c r="E50" t="inlineStr">
        <is>
          <t>-447,167</t>
        </is>
      </c>
      <c r="F50" t="inlineStr">
        <is>
          <t>-318,238</t>
        </is>
      </c>
    </row>
    <row r="51">
      <c r="A51" s="1" t="n">
        <v>49</v>
      </c>
      <c r="B51" t="inlineStr">
        <is>
          <t>3.1.4.</t>
        </is>
      </c>
      <c r="C51" t="inlineStr">
        <is>
          <t xml:space="preserve">    Gains Losses Not Affecting Retained Earnings</t>
        </is>
      </c>
      <c r="D51" t="inlineStr">
        <is>
          <t>6,769</t>
        </is>
      </c>
      <c r="E51" t="inlineStr">
        <is>
          <t>-302</t>
        </is>
      </c>
      <c r="F51" t="inlineStr">
        <is>
          <t>0</t>
        </is>
      </c>
    </row>
    <row r="52">
      <c r="A52" s="1" t="n">
        <v>50</v>
      </c>
      <c r="B52" t="inlineStr">
        <is>
          <t>4.</t>
        </is>
      </c>
      <c r="C52" t="inlineStr">
        <is>
          <t>Total Capitalization</t>
        </is>
      </c>
      <c r="D52" t="inlineStr">
        <is>
          <t>4,488,507</t>
        </is>
      </c>
      <c r="E52" t="inlineStr">
        <is>
          <t>550,050</t>
        </is>
      </c>
      <c r="F52" t="inlineStr">
        <is>
          <t>322,539</t>
        </is>
      </c>
    </row>
    <row r="53">
      <c r="A53" s="1" t="n">
        <v>51</v>
      </c>
      <c r="B53" t="inlineStr">
        <is>
          <t>5.</t>
        </is>
      </c>
      <c r="C53" t="inlineStr">
        <is>
          <t>Common Stock Equity</t>
        </is>
      </c>
      <c r="D53" t="inlineStr">
        <is>
          <t>2,581,153</t>
        </is>
      </c>
      <c r="E53" t="inlineStr">
        <is>
          <t>-367,096</t>
        </is>
      </c>
      <c r="F53" t="inlineStr">
        <is>
          <t>-263,414</t>
        </is>
      </c>
    </row>
    <row r="54">
      <c r="A54" s="1" t="n">
        <v>52</v>
      </c>
      <c r="B54" t="inlineStr">
        <is>
          <t>6.</t>
        </is>
      </c>
      <c r="C54" t="inlineStr">
        <is>
          <t>Capital Lease Obligations</t>
        </is>
      </c>
      <c r="D54" t="inlineStr">
        <is>
          <t>74,952</t>
        </is>
      </c>
      <c r="E54" t="inlineStr">
        <is>
          <t>-</t>
        </is>
      </c>
      <c r="F54" t="inlineStr">
        <is>
          <t>-</t>
        </is>
      </c>
    </row>
    <row r="55">
      <c r="A55" s="1" t="n">
        <v>53</v>
      </c>
      <c r="B55" t="inlineStr">
        <is>
          <t>7.</t>
        </is>
      </c>
      <c r="C55" t="inlineStr">
        <is>
          <t>Net Tangible Assets</t>
        </is>
      </c>
      <c r="D55" t="inlineStr">
        <is>
          <t>1,996,708</t>
        </is>
      </c>
      <c r="E55" t="inlineStr">
        <is>
          <t>-367,096</t>
        </is>
      </c>
      <c r="F55" t="inlineStr">
        <is>
          <t>-263,414</t>
        </is>
      </c>
    </row>
    <row r="56">
      <c r="A56" s="1" t="n">
        <v>54</v>
      </c>
      <c r="B56" t="inlineStr">
        <is>
          <t>8.</t>
        </is>
      </c>
      <c r="C56" t="inlineStr">
        <is>
          <t>Working Capital</t>
        </is>
      </c>
      <c r="D56" t="inlineStr">
        <is>
          <t>3,768,554</t>
        </is>
      </c>
      <c r="E56" t="inlineStr">
        <is>
          <t>1,304,029</t>
        </is>
      </c>
      <c r="F56" t="inlineStr">
        <is>
          <t>1,061,061</t>
        </is>
      </c>
    </row>
    <row r="57">
      <c r="A57" s="1" t="n">
        <v>55</v>
      </c>
      <c r="B57" t="inlineStr">
        <is>
          <t>9.</t>
        </is>
      </c>
      <c r="C57" t="inlineStr">
        <is>
          <t>Invested Capital</t>
        </is>
      </c>
      <c r="D57" t="inlineStr">
        <is>
          <t>4,488,507</t>
        </is>
      </c>
      <c r="E57" t="inlineStr">
        <is>
          <t>550,050</t>
        </is>
      </c>
      <c r="F57" t="inlineStr">
        <is>
          <t>322,539</t>
        </is>
      </c>
    </row>
    <row r="58">
      <c r="A58" s="1" t="n">
        <v>56</v>
      </c>
      <c r="B58" t="inlineStr">
        <is>
          <t>10.</t>
        </is>
      </c>
      <c r="C58" t="inlineStr">
        <is>
          <t>Tangible Book Value</t>
        </is>
      </c>
      <c r="D58" t="inlineStr">
        <is>
          <t>1,996,708</t>
        </is>
      </c>
      <c r="E58" t="inlineStr">
        <is>
          <t>-367,096</t>
        </is>
      </c>
      <c r="F58" t="inlineStr">
        <is>
          <t>-263,414</t>
        </is>
      </c>
    </row>
    <row r="59">
      <c r="A59" s="1" t="n">
        <v>57</v>
      </c>
      <c r="B59" t="inlineStr">
        <is>
          <t>11.</t>
        </is>
      </c>
      <c r="C59" t="inlineStr">
        <is>
          <t>Total Debt</t>
        </is>
      </c>
      <c r="D59" t="inlineStr">
        <is>
          <t>1,982,306</t>
        </is>
      </c>
      <c r="E59" t="inlineStr">
        <is>
          <t>917,146</t>
        </is>
      </c>
      <c r="F59" t="inlineStr">
        <is>
          <t>585,953</t>
        </is>
      </c>
    </row>
    <row r="60">
      <c r="A60" s="1" t="n">
        <v>58</v>
      </c>
      <c r="B60" t="inlineStr">
        <is>
          <t>12.</t>
        </is>
      </c>
      <c r="C60" t="inlineStr">
        <is>
          <t>Net Debt</t>
        </is>
      </c>
      <c r="D60" t="inlineStr">
        <is>
          <t>440,796</t>
        </is>
      </c>
      <c r="E60" t="inlineStr">
        <is>
          <t>650,087</t>
        </is>
      </c>
      <c r="F60" t="inlineStr">
        <is>
          <t>265,505</t>
        </is>
      </c>
    </row>
    <row r="61">
      <c r="A61" s="1" t="n">
        <v>59</v>
      </c>
      <c r="B61" t="inlineStr">
        <is>
          <t>13.</t>
        </is>
      </c>
      <c r="C61" t="inlineStr">
        <is>
          <t>Share Issued</t>
        </is>
      </c>
      <c r="D61" t="inlineStr">
        <is>
          <t>269,358</t>
        </is>
      </c>
      <c r="E61" t="inlineStr">
        <is>
          <t>242,747</t>
        </is>
      </c>
      <c r="F61" t="inlineStr">
        <is>
          <t>242,747</t>
        </is>
      </c>
    </row>
    <row r="62">
      <c r="A62" s="1" t="n">
        <v>60</v>
      </c>
      <c r="B62" t="inlineStr">
        <is>
          <t>14.</t>
        </is>
      </c>
      <c r="C62" t="inlineStr">
        <is>
          <t>Ordinary Shares Number</t>
        </is>
      </c>
      <c r="D62" t="inlineStr">
        <is>
          <t>269,358</t>
        </is>
      </c>
      <c r="E62" t="inlineStr">
        <is>
          <t>242,747</t>
        </is>
      </c>
      <c r="F62" t="inlineStr">
        <is>
          <t>242,747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6/29/2021</t>
        </is>
      </c>
      <c r="F1" s="1" t="inlineStr">
        <is>
          <t>6/29/2020</t>
        </is>
      </c>
      <c r="G1" s="1" t="inlineStr">
        <is>
          <t>6/29/2019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-218,275</t>
        </is>
      </c>
      <c r="E2" t="inlineStr">
        <is>
          <t>-193,130</t>
        </is>
      </c>
      <c r="F2" t="inlineStr">
        <is>
          <t>-71,302</t>
        </is>
      </c>
      <c r="G2" t="inlineStr">
        <is>
          <t>-87,649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-218,275</t>
        </is>
      </c>
      <c r="E3" t="inlineStr">
        <is>
          <t>-193,130</t>
        </is>
      </c>
      <c r="F3" t="inlineStr">
        <is>
          <t>-71,302</t>
        </is>
      </c>
      <c r="G3" t="inlineStr">
        <is>
          <t>-87,649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-866,717</t>
        </is>
      </c>
      <c r="E4" t="inlineStr">
        <is>
          <t>-430,923</t>
        </is>
      </c>
      <c r="F4" t="inlineStr">
        <is>
          <t>-112,598</t>
        </is>
      </c>
      <c r="G4" t="inlineStr">
        <is>
          <t>-120,455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-52,641</t>
        </is>
      </c>
      <c r="E5" t="inlineStr">
        <is>
          <t>-89,926</t>
        </is>
      </c>
      <c r="F5" t="inlineStr">
        <is>
          <t>3,834</t>
        </is>
      </c>
      <c r="G5" t="inlineStr">
        <is>
          <t>440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Investment Securities</t>
        </is>
      </c>
      <c r="D6" t="inlineStr">
        <is>
          <t>-</t>
        </is>
      </c>
      <c r="E6" t="inlineStr">
        <is>
          <t>-</t>
        </is>
      </c>
      <c r="F6" t="inlineStr">
        <is>
          <t>3,834</t>
        </is>
      </c>
      <c r="G6" t="inlineStr">
        <is>
          <t>-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35,413</t>
        </is>
      </c>
      <c r="E7" t="inlineStr">
        <is>
          <t>19,979</t>
        </is>
      </c>
      <c r="F7" t="inlineStr">
        <is>
          <t>9,444</t>
        </is>
      </c>
      <c r="G7" t="inlineStr">
        <is>
          <t>5,266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35,413</t>
        </is>
      </c>
      <c r="E8" t="inlineStr">
        <is>
          <t>19,979</t>
        </is>
      </c>
      <c r="F8" t="inlineStr">
        <is>
          <t>9,444</t>
        </is>
      </c>
      <c r="G8" t="inlineStr">
        <is>
          <t>5,266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=&gt;Deferred Tax</t>
        </is>
      </c>
      <c r="D9" t="inlineStr">
        <is>
          <t>-</t>
        </is>
      </c>
      <c r="E9" t="inlineStr">
        <is>
          <t>-</t>
        </is>
      </c>
      <c r="F9" t="inlineStr">
        <is>
          <t>385</t>
        </is>
      </c>
      <c r="G9" t="inlineStr">
        <is>
          <t>36</t>
        </is>
      </c>
    </row>
    <row r="10">
      <c r="A10" s="1" t="n">
        <v>8</v>
      </c>
      <c r="B10" t="inlineStr">
        <is>
          <t>1.1.4.1.</t>
        </is>
      </c>
      <c r="C10" t="inlineStr">
        <is>
          <t xml:space="preserve">  =&gt;  Deferred Income Tax</t>
        </is>
      </c>
      <c r="D10" t="inlineStr">
        <is>
          <t>-</t>
        </is>
      </c>
      <c r="E10" t="inlineStr">
        <is>
          <t>-</t>
        </is>
      </c>
      <c r="F10" t="inlineStr">
        <is>
          <t>385</t>
        </is>
      </c>
      <c r="G10" t="inlineStr">
        <is>
          <t>36</t>
        </is>
      </c>
    </row>
    <row r="11">
      <c r="A11" s="1" t="n">
        <v>9</v>
      </c>
      <c r="B11" t="inlineStr">
        <is>
          <t>1.1.5.</t>
        </is>
      </c>
      <c r="C11" t="inlineStr">
        <is>
          <t xml:space="preserve">  =&gt;Asset Impairment Charge</t>
        </is>
      </c>
      <c r="D11" t="inlineStr">
        <is>
          <t>-</t>
        </is>
      </c>
      <c r="E11" t="inlineStr">
        <is>
          <t>11,544</t>
        </is>
      </c>
      <c r="F11" t="inlineStr">
        <is>
          <t>-</t>
        </is>
      </c>
      <c r="G11" t="inlineStr">
        <is>
          <t>0</t>
        </is>
      </c>
    </row>
    <row r="12">
      <c r="A12" s="1" t="n">
        <v>10</v>
      </c>
      <c r="B12" t="inlineStr">
        <is>
          <t>1.1.6.</t>
        </is>
      </c>
      <c r="C12" t="inlineStr">
        <is>
          <t xml:space="preserve">  =&gt;Provision &amp; Write Off of Assets</t>
        </is>
      </c>
      <c r="D12" t="inlineStr">
        <is>
          <t>140,713</t>
        </is>
      </c>
      <c r="E12" t="inlineStr">
        <is>
          <t>65,878</t>
        </is>
      </c>
      <c r="F12" t="inlineStr">
        <is>
          <t>105,067</t>
        </is>
      </c>
      <c r="G12" t="inlineStr">
        <is>
          <t>78,025</t>
        </is>
      </c>
    </row>
    <row r="13">
      <c r="A13" s="1" t="n">
        <v>11</v>
      </c>
      <c r="B13" t="inlineStr">
        <is>
          <t>1.1.7.</t>
        </is>
      </c>
      <c r="C13" t="inlineStr">
        <is>
          <t xml:space="preserve">  =&gt;Stock based compensation</t>
        </is>
      </c>
      <c r="D13" t="inlineStr">
        <is>
          <t>457,035</t>
        </is>
      </c>
      <c r="E13" t="inlineStr">
        <is>
          <t>288,033</t>
        </is>
      </c>
      <c r="F13" t="inlineStr">
        <is>
          <t>29,625</t>
        </is>
      </c>
      <c r="G13" t="inlineStr">
        <is>
          <t>33,701</t>
        </is>
      </c>
    </row>
    <row r="14">
      <c r="A14" s="1" t="n">
        <v>12</v>
      </c>
      <c r="B14" t="inlineStr">
        <is>
          <t>1.1.8.</t>
        </is>
      </c>
      <c r="C14" t="inlineStr">
        <is>
          <t xml:space="preserve">  =&gt;Other non-cash items</t>
        </is>
      </c>
      <c r="D14" t="inlineStr">
        <is>
          <t>-34,255</t>
        </is>
      </c>
      <c r="E14" t="inlineStr">
        <is>
          <t>-93,893</t>
        </is>
      </c>
      <c r="F14" t="inlineStr">
        <is>
          <t>-138,035</t>
        </is>
      </c>
      <c r="G14" t="inlineStr">
        <is>
          <t>-63,493</t>
        </is>
      </c>
    </row>
    <row r="15">
      <c r="A15" s="1" t="n">
        <v>13</v>
      </c>
      <c r="B15" t="inlineStr">
        <is>
          <t>1.1.9.</t>
        </is>
      </c>
      <c r="C15" t="inlineStr">
        <is>
          <t xml:space="preserve">    Change in working capital</t>
        </is>
      </c>
      <c r="D15" t="inlineStr">
        <is>
          <t>-26,862</t>
        </is>
      </c>
      <c r="E15" t="inlineStr">
        <is>
          <t>-53,748</t>
        </is>
      </c>
      <c r="F15" t="inlineStr">
        <is>
          <t>30,976</t>
        </is>
      </c>
      <c r="G15" t="inlineStr">
        <is>
          <t>-20,693</t>
        </is>
      </c>
    </row>
    <row r="16">
      <c r="A16" s="1" t="n">
        <v>14</v>
      </c>
      <c r="B16" t="inlineStr">
        <is>
          <t>1.1.9.1.</t>
        </is>
      </c>
      <c r="C16" t="inlineStr">
        <is>
          <t xml:space="preserve">    =&gt;Change in Receivables</t>
        </is>
      </c>
      <c r="D16" t="inlineStr">
        <is>
          <t>-61,971</t>
        </is>
      </c>
      <c r="E16" t="inlineStr">
        <is>
          <t>-22,934</t>
        </is>
      </c>
      <c r="F16" t="inlineStr">
        <is>
          <t>-19,049</t>
        </is>
      </c>
      <c r="G16" t="inlineStr">
        <is>
          <t>-24,791</t>
        </is>
      </c>
    </row>
    <row r="17">
      <c r="A17" s="1" t="n">
        <v>15</v>
      </c>
      <c r="B17" t="inlineStr">
        <is>
          <t>1.1.9.1.1.</t>
        </is>
      </c>
      <c r="C17" t="inlineStr">
        <is>
          <t xml:space="preserve">    =&gt;  Changes in Account Receivables</t>
        </is>
      </c>
      <c r="D17" t="inlineStr">
        <is>
          <t>-61,971</t>
        </is>
      </c>
      <c r="E17" t="inlineStr">
        <is>
          <t>-22,934</t>
        </is>
      </c>
      <c r="F17" t="inlineStr">
        <is>
          <t>-19,049</t>
        </is>
      </c>
      <c r="G17" t="inlineStr">
        <is>
          <t>-24,791</t>
        </is>
      </c>
    </row>
    <row r="18">
      <c r="A18" s="1" t="n">
        <v>16</v>
      </c>
      <c r="B18" t="inlineStr">
        <is>
          <t>1.1.9.2.</t>
        </is>
      </c>
      <c r="C18" t="inlineStr">
        <is>
          <t xml:space="preserve">    =&gt;Change in Payables And Accrued Expense</t>
        </is>
      </c>
      <c r="D18" t="inlineStr">
        <is>
          <t>89,317</t>
        </is>
      </c>
      <c r="E18" t="inlineStr">
        <is>
          <t>178,325</t>
        </is>
      </c>
      <c r="F18" t="inlineStr">
        <is>
          <t>30,089</t>
        </is>
      </c>
      <c r="G18" t="inlineStr">
        <is>
          <t>21,203</t>
        </is>
      </c>
    </row>
    <row r="19">
      <c r="A19" s="1" t="n">
        <v>17</v>
      </c>
      <c r="B19" t="inlineStr">
        <is>
          <t>1.1.9.2.1.</t>
        </is>
      </c>
      <c r="C19" t="inlineStr">
        <is>
          <t xml:space="preserve">    =&gt;=&gt;Change in Payable</t>
        </is>
      </c>
      <c r="D19" t="inlineStr">
        <is>
          <t>50,664</t>
        </is>
      </c>
      <c r="E19" t="inlineStr">
        <is>
          <t>57,305</t>
        </is>
      </c>
      <c r="F19" t="inlineStr">
        <is>
          <t>15,793</t>
        </is>
      </c>
      <c r="G19" t="inlineStr">
        <is>
          <t>10,746</t>
        </is>
      </c>
    </row>
    <row r="20">
      <c r="A20" s="1" t="n">
        <v>18</v>
      </c>
      <c r="B20" t="inlineStr">
        <is>
          <t>1.1.9.2.1.1.</t>
        </is>
      </c>
      <c r="C20" t="inlineStr">
        <is>
          <t xml:space="preserve">    =&gt;=&gt;  Change in Account Payable</t>
        </is>
      </c>
      <c r="D20" t="inlineStr">
        <is>
          <t>12,192</t>
        </is>
      </c>
      <c r="E20" t="inlineStr">
        <is>
          <t>32,223</t>
        </is>
      </c>
      <c r="F20" t="inlineStr">
        <is>
          <t>7,514</t>
        </is>
      </c>
      <c r="G20" t="inlineStr">
        <is>
          <t>4,435</t>
        </is>
      </c>
    </row>
    <row r="21">
      <c r="A21" s="1" t="n">
        <v>19</v>
      </c>
      <c r="B21" t="inlineStr">
        <is>
          <t>1.1.9.2.2.</t>
        </is>
      </c>
      <c r="C21" t="inlineStr">
        <is>
          <t xml:space="preserve">    =&gt;  Change in Accrued Expense</t>
        </is>
      </c>
      <c r="D21" t="inlineStr">
        <is>
          <t>38,653</t>
        </is>
      </c>
      <c r="E21" t="inlineStr">
        <is>
          <t>121,020</t>
        </is>
      </c>
      <c r="F21" t="inlineStr">
        <is>
          <t>14,296</t>
        </is>
      </c>
      <c r="G21" t="inlineStr">
        <is>
          <t>10,457</t>
        </is>
      </c>
    </row>
    <row r="22">
      <c r="A22" s="1" t="n">
        <v>20</v>
      </c>
      <c r="B22" t="inlineStr">
        <is>
          <t>1.1.9.2.2.1.</t>
        </is>
      </c>
      <c r="C22" t="inlineStr">
        <is>
          <t xml:space="preserve">    =&gt;    Change in Interest Payable</t>
        </is>
      </c>
      <c r="D22" t="inlineStr">
        <is>
          <t>-535</t>
        </is>
      </c>
      <c r="E22" t="inlineStr">
        <is>
          <t>1,395</t>
        </is>
      </c>
      <c r="F22" t="inlineStr">
        <is>
          <t>428</t>
        </is>
      </c>
      <c r="G22" t="inlineStr">
        <is>
          <t>675</t>
        </is>
      </c>
    </row>
    <row r="23">
      <c r="A23" s="1" t="n">
        <v>21</v>
      </c>
      <c r="B23" t="inlineStr">
        <is>
          <t>1.1.9.3.</t>
        </is>
      </c>
      <c r="C23" t="inlineStr">
        <is>
          <t xml:space="preserve">    =&gt;Change in Other Current Assets</t>
        </is>
      </c>
      <c r="D23" t="inlineStr">
        <is>
          <t>-54,208</t>
        </is>
      </c>
      <c r="E23" t="inlineStr">
        <is>
          <t>-209,139</t>
        </is>
      </c>
      <c r="F23" t="inlineStr">
        <is>
          <t>19,936</t>
        </is>
      </c>
      <c r="G23" t="inlineStr">
        <is>
          <t>-17,105</t>
        </is>
      </c>
    </row>
    <row r="24">
      <c r="A24" s="1" t="n">
        <v>22</v>
      </c>
      <c r="B24" t="inlineStr">
        <is>
          <t>1.1.9.4.</t>
        </is>
      </c>
      <c r="C24" t="inlineStr">
        <is>
          <t xml:space="preserve">      Change in Other Working Capital</t>
        </is>
      </c>
      <c r="D24" t="inlineStr">
        <is>
          <t>-</t>
        </is>
      </c>
      <c r="E24" t="inlineStr">
        <is>
          <t>-</t>
        </is>
      </c>
      <c r="F24" t="inlineStr">
        <is>
          <t>19,936</t>
        </is>
      </c>
      <c r="G24" t="inlineStr">
        <is>
          <t>-17,105</t>
        </is>
      </c>
    </row>
    <row r="25">
      <c r="A25" s="1" t="n">
        <v>23</v>
      </c>
      <c r="B25" t="inlineStr">
        <is>
          <t>2.</t>
        </is>
      </c>
      <c r="C25" t="inlineStr">
        <is>
          <t>Investing Cash Flow</t>
        </is>
      </c>
      <c r="D25" t="inlineStr">
        <is>
          <t>-934,896</t>
        </is>
      </c>
      <c r="E25" t="inlineStr">
        <is>
          <t>-1,022,033</t>
        </is>
      </c>
      <c r="F25" t="inlineStr">
        <is>
          <t>-253,073</t>
        </is>
      </c>
      <c r="G25" t="inlineStr">
        <is>
          <t>-353,728</t>
        </is>
      </c>
    </row>
    <row r="26">
      <c r="A26" s="1" t="n">
        <v>24</v>
      </c>
      <c r="B26" t="inlineStr">
        <is>
          <t>2.1.</t>
        </is>
      </c>
      <c r="C26" t="inlineStr">
        <is>
          <t xml:space="preserve">  Cash Flow from Continuing Investing Activities</t>
        </is>
      </c>
      <c r="D26" t="inlineStr">
        <is>
          <t>-934,896</t>
        </is>
      </c>
      <c r="E26" t="inlineStr">
        <is>
          <t>-1,022,033</t>
        </is>
      </c>
      <c r="F26" t="inlineStr">
        <is>
          <t>-253,073</t>
        </is>
      </c>
      <c r="G26" t="inlineStr">
        <is>
          <t>-353,728</t>
        </is>
      </c>
    </row>
    <row r="27">
      <c r="A27" s="1" t="n">
        <v>25</v>
      </c>
      <c r="B27" t="inlineStr">
        <is>
          <t>2.1.1.</t>
        </is>
      </c>
      <c r="C27" t="inlineStr">
        <is>
          <t xml:space="preserve">  =&gt;Net PPE Purchase And Sale</t>
        </is>
      </c>
      <c r="D27" t="inlineStr">
        <is>
          <t>-51,348</t>
        </is>
      </c>
      <c r="E27" t="inlineStr">
        <is>
          <t>-20,252</t>
        </is>
      </c>
      <c r="F27" t="inlineStr">
        <is>
          <t>-21,019</t>
        </is>
      </c>
      <c r="G27" t="inlineStr">
        <is>
          <t>-19,406</t>
        </is>
      </c>
    </row>
    <row r="28">
      <c r="A28" s="1" t="n">
        <v>26</v>
      </c>
      <c r="B28" t="inlineStr">
        <is>
          <t>2.1.1.1.</t>
        </is>
      </c>
      <c r="C28" t="inlineStr">
        <is>
          <t xml:space="preserve">  =&gt;  Purchase of PPE</t>
        </is>
      </c>
      <c r="D28" t="inlineStr">
        <is>
          <t>-51,348</t>
        </is>
      </c>
      <c r="E28" t="inlineStr">
        <is>
          <t>-20,252</t>
        </is>
      </c>
      <c r="F28" t="inlineStr">
        <is>
          <t>-21,019</t>
        </is>
      </c>
      <c r="G28" t="inlineStr">
        <is>
          <t>-19,406</t>
        </is>
      </c>
    </row>
    <row r="29">
      <c r="A29" s="1" t="n">
        <v>27</v>
      </c>
      <c r="B29" t="inlineStr">
        <is>
          <t>2.1.2.</t>
        </is>
      </c>
      <c r="C29" t="inlineStr">
        <is>
          <t xml:space="preserve">  =&gt;Net Intangibles Purchase And Sale</t>
        </is>
      </c>
      <c r="D29" t="inlineStr">
        <is>
          <t>-</t>
        </is>
      </c>
      <c r="E29" t="inlineStr">
        <is>
          <t>0</t>
        </is>
      </c>
      <c r="F29" t="inlineStr">
        <is>
          <t>0</t>
        </is>
      </c>
      <c r="G29" t="inlineStr">
        <is>
          <t>-1,844</t>
        </is>
      </c>
    </row>
    <row r="30">
      <c r="A30" s="1" t="n">
        <v>28</v>
      </c>
      <c r="B30" t="inlineStr">
        <is>
          <t>2.1.2.1.</t>
        </is>
      </c>
      <c r="C30" t="inlineStr">
        <is>
          <t xml:space="preserve">  =&gt;  Purchase of Intangibles</t>
        </is>
      </c>
      <c r="D30" t="inlineStr">
        <is>
          <t>-</t>
        </is>
      </c>
      <c r="E30" t="inlineStr">
        <is>
          <t>0</t>
        </is>
      </c>
      <c r="F30" t="inlineStr">
        <is>
          <t>0</t>
        </is>
      </c>
      <c r="G30" t="inlineStr">
        <is>
          <t>-1,844</t>
        </is>
      </c>
    </row>
    <row r="31">
      <c r="A31" s="1" t="n">
        <v>29</v>
      </c>
      <c r="B31" t="inlineStr">
        <is>
          <t>2.1.3.</t>
        </is>
      </c>
      <c r="C31" t="inlineStr">
        <is>
          <t xml:space="preserve">  =&gt;Net Business Purchase And Sale</t>
        </is>
      </c>
      <c r="D31" t="inlineStr">
        <is>
          <t>-114,804</t>
        </is>
      </c>
      <c r="E31" t="inlineStr">
        <is>
          <t>-222,433</t>
        </is>
      </c>
      <c r="F31" t="inlineStr">
        <is>
          <t>-</t>
        </is>
      </c>
      <c r="G31" t="inlineStr">
        <is>
          <t>0</t>
        </is>
      </c>
    </row>
    <row r="32">
      <c r="A32" s="1" t="n">
        <v>30</v>
      </c>
      <c r="B32" t="inlineStr">
        <is>
          <t>2.1.3.1.</t>
        </is>
      </c>
      <c r="C32" t="inlineStr">
        <is>
          <t xml:space="preserve">  =&gt;  Purchase of Business</t>
        </is>
      </c>
      <c r="D32" t="inlineStr">
        <is>
          <t>-114,804</t>
        </is>
      </c>
      <c r="E32" t="inlineStr">
        <is>
          <t>-222,433</t>
        </is>
      </c>
      <c r="F32" t="inlineStr">
        <is>
          <t>-</t>
        </is>
      </c>
      <c r="G32" t="inlineStr">
        <is>
          <t>0</t>
        </is>
      </c>
    </row>
    <row r="33">
      <c r="A33" s="1" t="n">
        <v>31</v>
      </c>
      <c r="B33" t="inlineStr">
        <is>
          <t>2.1.4.</t>
        </is>
      </c>
      <c r="C33" t="inlineStr">
        <is>
          <t xml:space="preserve">  =&gt;Net Investment Purchase And Sale</t>
        </is>
      </c>
      <c r="D33" t="inlineStr">
        <is>
          <t>-</t>
        </is>
      </c>
      <c r="E33" t="inlineStr">
        <is>
          <t>-</t>
        </is>
      </c>
      <c r="F33" t="inlineStr">
        <is>
          <t>-2,526,887</t>
        </is>
      </c>
      <c r="G33" t="inlineStr">
        <is>
          <t>-1,745,405</t>
        </is>
      </c>
    </row>
    <row r="34">
      <c r="A34" s="1" t="n">
        <v>32</v>
      </c>
      <c r="B34" t="inlineStr">
        <is>
          <t>2.1.4.1.</t>
        </is>
      </c>
      <c r="C34" t="inlineStr">
        <is>
          <t xml:space="preserve">  =&gt;=&gt;Purchase of Investment</t>
        </is>
      </c>
      <c r="D34" t="inlineStr">
        <is>
          <t>-</t>
        </is>
      </c>
      <c r="E34" t="inlineStr">
        <is>
          <t>-</t>
        </is>
      </c>
      <c r="F34" t="inlineStr">
        <is>
          <t>-2,830,320</t>
        </is>
      </c>
      <c r="G34" t="inlineStr">
        <is>
          <t>-1,892,508</t>
        </is>
      </c>
    </row>
    <row r="35">
      <c r="A35" s="1" t="n">
        <v>33</v>
      </c>
      <c r="B35" t="inlineStr">
        <is>
          <t>2.1.4.2.</t>
        </is>
      </c>
      <c r="C35" t="inlineStr">
        <is>
          <t xml:space="preserve">  =&gt;  Sale of Investment</t>
        </is>
      </c>
      <c r="D35" t="inlineStr">
        <is>
          <t>-</t>
        </is>
      </c>
      <c r="E35" t="inlineStr">
        <is>
          <t>-</t>
        </is>
      </c>
      <c r="F35" t="inlineStr">
        <is>
          <t>303,433</t>
        </is>
      </c>
      <c r="G35" t="inlineStr">
        <is>
          <t>147,103</t>
        </is>
      </c>
    </row>
    <row r="36">
      <c r="A36" s="1" t="n">
        <v>34</v>
      </c>
      <c r="B36" t="inlineStr">
        <is>
          <t>2.1.5.</t>
        </is>
      </c>
      <c r="C36" t="inlineStr">
        <is>
          <t xml:space="preserve">    Net Other Investing Changes</t>
        </is>
      </c>
      <c r="D36" t="inlineStr">
        <is>
          <t>-316,146</t>
        </is>
      </c>
      <c r="E36" t="inlineStr">
        <is>
          <t>-779,348</t>
        </is>
      </c>
      <c r="F36" t="inlineStr">
        <is>
          <t>-232,054</t>
        </is>
      </c>
      <c r="G36" t="inlineStr">
        <is>
          <t>-332,478</t>
        </is>
      </c>
    </row>
    <row r="37">
      <c r="A37" s="1" t="n">
        <v>35</v>
      </c>
      <c r="B37" t="inlineStr">
        <is>
          <t>3.</t>
        </is>
      </c>
      <c r="C37" t="inlineStr">
        <is>
          <t>Financing Cash Flow</t>
        </is>
      </c>
      <c r="D37" t="inlineStr">
        <is>
          <t>3,322,712</t>
        </is>
      </c>
      <c r="E37" t="inlineStr">
        <is>
          <t>2,577,830</t>
        </is>
      </c>
      <c r="F37" t="inlineStr">
        <is>
          <t>294,732</t>
        </is>
      </c>
      <c r="G37" t="inlineStr">
        <is>
          <t>561,648</t>
        </is>
      </c>
    </row>
    <row r="38">
      <c r="A38" s="1" t="n">
        <v>36</v>
      </c>
      <c r="B38" t="inlineStr">
        <is>
          <t>3.1.</t>
        </is>
      </c>
      <c r="C38" t="inlineStr">
        <is>
          <t xml:space="preserve">  Cash Flow from Continuing Financing Activities</t>
        </is>
      </c>
      <c r="D38" t="inlineStr">
        <is>
          <t>3,322,712</t>
        </is>
      </c>
      <c r="E38" t="inlineStr">
        <is>
          <t>2,577,830</t>
        </is>
      </c>
      <c r="F38" t="inlineStr">
        <is>
          <t>294,732</t>
        </is>
      </c>
      <c r="G38" t="inlineStr">
        <is>
          <t>561,648</t>
        </is>
      </c>
    </row>
    <row r="39">
      <c r="A39" s="1" t="n">
        <v>37</v>
      </c>
      <c r="B39" t="inlineStr">
        <is>
          <t>3.1.1.</t>
        </is>
      </c>
      <c r="C39" t="inlineStr">
        <is>
          <t xml:space="preserve">  =&gt;Net Issuance Payments of Debt</t>
        </is>
      </c>
      <c r="D39" t="inlineStr">
        <is>
          <t>2,219,299</t>
        </is>
      </c>
      <c r="E39" t="inlineStr">
        <is>
          <t>962,662</t>
        </is>
      </c>
      <c r="F39" t="inlineStr">
        <is>
          <t>325,650</t>
        </is>
      </c>
      <c r="G39" t="inlineStr">
        <is>
          <t>274,069</t>
        </is>
      </c>
    </row>
    <row r="40">
      <c r="A40" s="1" t="n">
        <v>38</v>
      </c>
      <c r="B40" t="inlineStr">
        <is>
          <t>3.1.1.1.</t>
        </is>
      </c>
      <c r="C40" t="inlineStr">
        <is>
          <t xml:space="preserve">  =&gt;  Net Long Term Debt Issuance</t>
        </is>
      </c>
      <c r="D40" t="inlineStr">
        <is>
          <t>2,219,299</t>
        </is>
      </c>
      <c r="E40" t="inlineStr">
        <is>
          <t>962,662</t>
        </is>
      </c>
      <c r="F40" t="inlineStr">
        <is>
          <t>325,650</t>
        </is>
      </c>
      <c r="G40" t="inlineStr">
        <is>
          <t>274,069</t>
        </is>
      </c>
    </row>
    <row r="41">
      <c r="A41" s="1" t="n">
        <v>39</v>
      </c>
      <c r="B41" t="inlineStr">
        <is>
          <t>3.1.1.1.1.</t>
        </is>
      </c>
      <c r="C41" t="inlineStr">
        <is>
          <t xml:space="preserve">  =&gt;  =&gt;Long Term Debt Issuance</t>
        </is>
      </c>
      <c r="D41" t="inlineStr">
        <is>
          <t>5,609,913</t>
        </is>
      </c>
      <c r="E41" t="inlineStr">
        <is>
          <t>4,338,133</t>
        </is>
      </c>
      <c r="F41" t="inlineStr">
        <is>
          <t>2,207,805</t>
        </is>
      </c>
      <c r="G41" t="inlineStr">
        <is>
          <t>1,354,550</t>
        </is>
      </c>
    </row>
    <row r="42">
      <c r="A42" s="1" t="n">
        <v>40</v>
      </c>
      <c r="B42" t="inlineStr">
        <is>
          <t>3.1.1.1.2.</t>
        </is>
      </c>
      <c r="C42" t="inlineStr">
        <is>
          <t xml:space="preserve">  =&gt;    Long Term Debt Payments</t>
        </is>
      </c>
      <c r="D42" t="inlineStr">
        <is>
          <t>-3,390,614</t>
        </is>
      </c>
      <c r="E42" t="inlineStr">
        <is>
          <t>-3,375,471</t>
        </is>
      </c>
      <c r="F42" t="inlineStr">
        <is>
          <t>-1,882,155</t>
        </is>
      </c>
      <c r="G42" t="inlineStr">
        <is>
          <t>-1,080,481</t>
        </is>
      </c>
    </row>
    <row r="43">
      <c r="A43" s="1" t="n">
        <v>41</v>
      </c>
      <c r="B43" t="inlineStr">
        <is>
          <t>3.1.2.</t>
        </is>
      </c>
      <c r="C43" t="inlineStr">
        <is>
          <t xml:space="preserve">  =&gt;Net Common Stock Issuance</t>
        </is>
      </c>
      <c r="D43" t="inlineStr">
        <is>
          <t>1,305,155</t>
        </is>
      </c>
      <c r="E43" t="inlineStr">
        <is>
          <t>1,304,376</t>
        </is>
      </c>
      <c r="F43" t="inlineStr">
        <is>
          <t>-16,121</t>
        </is>
      </c>
      <c r="G43" t="inlineStr">
        <is>
          <t>-2,631</t>
        </is>
      </c>
    </row>
    <row r="44">
      <c r="A44" s="1" t="n">
        <v>42</v>
      </c>
      <c r="B44" t="inlineStr">
        <is>
          <t>3.1.2.1.</t>
        </is>
      </c>
      <c r="C44" t="inlineStr">
        <is>
          <t xml:space="preserve">  =&gt;=&gt;Common Stock Issuance</t>
        </is>
      </c>
      <c r="D44" t="inlineStr">
        <is>
          <t>-</t>
        </is>
      </c>
      <c r="E44" t="inlineStr">
        <is>
          <t>1,305,176</t>
        </is>
      </c>
      <c r="F44" t="inlineStr">
        <is>
          <t>2,733</t>
        </is>
      </c>
      <c r="G44" t="inlineStr">
        <is>
          <t>0</t>
        </is>
      </c>
    </row>
    <row r="45">
      <c r="A45" s="1" t="n">
        <v>43</v>
      </c>
      <c r="B45" t="inlineStr">
        <is>
          <t>3.1.2.2.</t>
        </is>
      </c>
      <c r="C45" t="inlineStr">
        <is>
          <t xml:space="preserve">  =&gt;  Common Stock Payments</t>
        </is>
      </c>
      <c r="D45" t="inlineStr">
        <is>
          <t>-21</t>
        </is>
      </c>
      <c r="E45" t="inlineStr">
        <is>
          <t>-800</t>
        </is>
      </c>
      <c r="F45" t="inlineStr">
        <is>
          <t>-18,854</t>
        </is>
      </c>
      <c r="G45" t="inlineStr">
        <is>
          <t>-2,631</t>
        </is>
      </c>
    </row>
    <row r="46">
      <c r="A46" s="1" t="n">
        <v>44</v>
      </c>
      <c r="B46" t="inlineStr">
        <is>
          <t>3.1.3.</t>
        </is>
      </c>
      <c r="C46" t="inlineStr">
        <is>
          <t xml:space="preserve">  =&gt;Net Preferred Stock Issuance</t>
        </is>
      </c>
      <c r="D46" t="inlineStr">
        <is>
          <t>-13</t>
        </is>
      </c>
      <c r="E46" t="inlineStr">
        <is>
          <t>434,529</t>
        </is>
      </c>
      <c r="F46" t="inlineStr">
        <is>
          <t>-7,110</t>
        </is>
      </c>
      <c r="G46" t="inlineStr">
        <is>
          <t>288,585</t>
        </is>
      </c>
    </row>
    <row r="47">
      <c r="A47" s="1" t="n">
        <v>45</v>
      </c>
      <c r="B47" t="inlineStr">
        <is>
          <t>3.1.3.1.</t>
        </is>
      </c>
      <c r="C47" t="inlineStr">
        <is>
          <t xml:space="preserve">  =&gt;=&gt;Preferred Stock Issuance</t>
        </is>
      </c>
      <c r="D47" t="inlineStr">
        <is>
          <t>0</t>
        </is>
      </c>
      <c r="E47" t="inlineStr">
        <is>
          <t>434,542</t>
        </is>
      </c>
      <c r="F47" t="inlineStr">
        <is>
          <t>15,481</t>
        </is>
      </c>
      <c r="G47" t="inlineStr">
        <is>
          <t>303,083</t>
        </is>
      </c>
    </row>
    <row r="48">
      <c r="A48" s="1" t="n">
        <v>46</v>
      </c>
      <c r="B48" t="inlineStr">
        <is>
          <t>3.1.3.2.</t>
        </is>
      </c>
      <c r="C48" t="inlineStr">
        <is>
          <t xml:space="preserve">  =&gt;  Preferred Stock Payments</t>
        </is>
      </c>
      <c r="D48" t="inlineStr">
        <is>
          <t>-</t>
        </is>
      </c>
      <c r="E48" t="inlineStr">
        <is>
          <t>-13</t>
        </is>
      </c>
      <c r="F48" t="inlineStr">
        <is>
          <t>-22,591</t>
        </is>
      </c>
      <c r="G48" t="inlineStr">
        <is>
          <t>-14,498</t>
        </is>
      </c>
    </row>
    <row r="49">
      <c r="A49" s="1" t="n">
        <v>47</v>
      </c>
      <c r="B49" t="inlineStr">
        <is>
          <t>3.1.4.</t>
        </is>
      </c>
      <c r="C49" t="inlineStr">
        <is>
          <t xml:space="preserve">  =&gt;Proceeds from Stock Option Exercised</t>
        </is>
      </c>
      <c r="D49" t="inlineStr">
        <is>
          <t>83,194</t>
        </is>
      </c>
      <c r="E49" t="inlineStr">
        <is>
          <t>47,042</t>
        </is>
      </c>
      <c r="F49" t="inlineStr">
        <is>
          <t>-</t>
        </is>
      </c>
      <c r="G49" t="inlineStr">
        <is>
          <t>6,475</t>
        </is>
      </c>
    </row>
    <row r="50">
      <c r="A50" s="1" t="n">
        <v>48</v>
      </c>
      <c r="B50" t="inlineStr">
        <is>
          <t>3.1.5.</t>
        </is>
      </c>
      <c r="C50" t="inlineStr">
        <is>
          <t xml:space="preserve">    Net Other Financing Charges</t>
        </is>
      </c>
      <c r="D50" t="inlineStr">
        <is>
          <t>-284,923</t>
        </is>
      </c>
      <c r="E50" t="inlineStr">
        <is>
          <t>-170,779</t>
        </is>
      </c>
      <c r="F50" t="inlineStr">
        <is>
          <t>-7,687</t>
        </is>
      </c>
      <c r="G50" t="inlineStr">
        <is>
          <t>-4,850</t>
        </is>
      </c>
    </row>
    <row r="51">
      <c r="A51" s="1" t="n">
        <v>49</v>
      </c>
      <c r="B51" t="inlineStr">
        <is>
          <t>4.</t>
        </is>
      </c>
      <c r="C51" t="inlineStr">
        <is>
          <t>End Cash Position</t>
        </is>
      </c>
      <c r="D51" t="inlineStr">
        <is>
          <t>2,806,331</t>
        </is>
      </c>
      <c r="E51" t="inlineStr">
        <is>
          <t>1,692,632</t>
        </is>
      </c>
      <c r="F51" t="inlineStr">
        <is>
          <t>328,128</t>
        </is>
      </c>
      <c r="G51" t="inlineStr">
        <is>
          <t>357,771</t>
        </is>
      </c>
    </row>
    <row r="52">
      <c r="A52" s="1" t="n">
        <v>50</v>
      </c>
      <c r="B52" t="inlineStr">
        <is>
          <t>4.1.</t>
        </is>
      </c>
      <c r="C52">
        <f>&gt;Changes in Cash</f>
        <v/>
      </c>
      <c r="D52" t="inlineStr">
        <is>
          <t>2,169,541</t>
        </is>
      </c>
      <c r="E52" t="inlineStr">
        <is>
          <t>1,362,667</t>
        </is>
      </c>
      <c r="F52" t="inlineStr">
        <is>
          <t>-29,643</t>
        </is>
      </c>
      <c r="G52" t="inlineStr">
        <is>
          <t>120,271</t>
        </is>
      </c>
    </row>
    <row r="53">
      <c r="A53" s="1" t="n">
        <v>51</v>
      </c>
      <c r="B53" t="inlineStr">
        <is>
          <t>4.2.</t>
        </is>
      </c>
      <c r="C53">
        <f>&gt;Effect of Exchange Rate Changes</f>
        <v/>
      </c>
      <c r="D53" t="inlineStr">
        <is>
          <t>8,472</t>
        </is>
      </c>
      <c r="E53" t="inlineStr">
        <is>
          <t>1,837</t>
        </is>
      </c>
      <c r="F53" t="inlineStr">
        <is>
          <t>-</t>
        </is>
      </c>
      <c r="G53" t="inlineStr">
        <is>
          <t>0</t>
        </is>
      </c>
    </row>
    <row r="54">
      <c r="A54" s="1" t="n">
        <v>52</v>
      </c>
      <c r="B54" t="inlineStr">
        <is>
          <t>4.3.</t>
        </is>
      </c>
      <c r="C54" t="inlineStr">
        <is>
          <t xml:space="preserve">  Beginning Cash Position</t>
        </is>
      </c>
      <c r="D54" t="inlineStr">
        <is>
          <t>636,790</t>
        </is>
      </c>
      <c r="E54" t="inlineStr">
        <is>
          <t>328,128</t>
        </is>
      </c>
      <c r="F54" t="inlineStr">
        <is>
          <t>357,771</t>
        </is>
      </c>
      <c r="G54" t="inlineStr">
        <is>
          <t>237,500</t>
        </is>
      </c>
    </row>
    <row r="55">
      <c r="A55" s="1" t="n">
        <v>53</v>
      </c>
      <c r="B55" t="inlineStr">
        <is>
          <t>5.</t>
        </is>
      </c>
      <c r="C55" t="inlineStr">
        <is>
          <t>Income Tax Paid Supplemental Data</t>
        </is>
      </c>
      <c r="D55" t="inlineStr">
        <is>
          <t>-</t>
        </is>
      </c>
      <c r="E55" t="inlineStr">
        <is>
          <t>219</t>
        </is>
      </c>
      <c r="F55" t="inlineStr">
        <is>
          <t>-</t>
        </is>
      </c>
      <c r="G55" t="inlineStr">
        <is>
          <t>-</t>
        </is>
      </c>
    </row>
    <row r="56">
      <c r="A56" s="1" t="n">
        <v>54</v>
      </c>
      <c r="B56" t="inlineStr">
        <is>
          <t>6.</t>
        </is>
      </c>
      <c r="C56" t="inlineStr">
        <is>
          <t>Interest Paid Supplemental Data</t>
        </is>
      </c>
      <c r="D56" t="inlineStr">
        <is>
          <t>-</t>
        </is>
      </c>
      <c r="E56" t="inlineStr">
        <is>
          <t>41,690</t>
        </is>
      </c>
      <c r="F56" t="inlineStr">
        <is>
          <t>28,085</t>
        </is>
      </c>
      <c r="G56" t="inlineStr">
        <is>
          <t>27,838</t>
        </is>
      </c>
    </row>
    <row r="57">
      <c r="A57" s="1" t="n">
        <v>55</v>
      </c>
      <c r="B57" t="inlineStr">
        <is>
          <t>7.</t>
        </is>
      </c>
      <c r="C57" t="inlineStr">
        <is>
          <t>Capital Expenditure</t>
        </is>
      </c>
      <c r="D57" t="inlineStr">
        <is>
          <t>-51,348</t>
        </is>
      </c>
      <c r="E57" t="inlineStr">
        <is>
          <t>-20,252</t>
        </is>
      </c>
      <c r="F57" t="inlineStr">
        <is>
          <t>-21,019</t>
        </is>
      </c>
      <c r="G57" t="inlineStr">
        <is>
          <t>-21,250</t>
        </is>
      </c>
    </row>
    <row r="58">
      <c r="A58" s="1" t="n">
        <v>56</v>
      </c>
      <c r="B58" t="inlineStr">
        <is>
          <t>8.</t>
        </is>
      </c>
      <c r="C58" t="inlineStr">
        <is>
          <t>Issuance of Capital Stock</t>
        </is>
      </c>
      <c r="D58" t="inlineStr">
        <is>
          <t>1,305,176</t>
        </is>
      </c>
      <c r="E58" t="inlineStr">
        <is>
          <t>1,739,718</t>
        </is>
      </c>
      <c r="F58" t="inlineStr">
        <is>
          <t>18,214</t>
        </is>
      </c>
      <c r="G58" t="inlineStr">
        <is>
          <t>303,083</t>
        </is>
      </c>
    </row>
    <row r="59">
      <c r="A59" s="1" t="n">
        <v>57</v>
      </c>
      <c r="B59" t="inlineStr">
        <is>
          <t>9.</t>
        </is>
      </c>
      <c r="C59" t="inlineStr">
        <is>
          <t>Issuance of Debt</t>
        </is>
      </c>
      <c r="D59" t="inlineStr">
        <is>
          <t>5,609,913</t>
        </is>
      </c>
      <c r="E59" t="inlineStr">
        <is>
          <t>4,338,133</t>
        </is>
      </c>
      <c r="F59" t="inlineStr">
        <is>
          <t>2,207,805</t>
        </is>
      </c>
      <c r="G59" t="inlineStr">
        <is>
          <t>1,354,550</t>
        </is>
      </c>
    </row>
    <row r="60">
      <c r="A60" s="1" t="n">
        <v>58</v>
      </c>
      <c r="B60" t="inlineStr">
        <is>
          <t>10.</t>
        </is>
      </c>
      <c r="C60" t="inlineStr">
        <is>
          <t>Repayment of Debt</t>
        </is>
      </c>
      <c r="D60" t="inlineStr">
        <is>
          <t>-3,390,614</t>
        </is>
      </c>
      <c r="E60" t="inlineStr">
        <is>
          <t>-3,375,471</t>
        </is>
      </c>
      <c r="F60" t="inlineStr">
        <is>
          <t>-1,882,155</t>
        </is>
      </c>
      <c r="G60" t="inlineStr">
        <is>
          <t>-1,080,481</t>
        </is>
      </c>
    </row>
    <row r="61">
      <c r="A61" s="1" t="n">
        <v>59</v>
      </c>
      <c r="B61" t="inlineStr">
        <is>
          <t>11.</t>
        </is>
      </c>
      <c r="C61" t="inlineStr">
        <is>
          <t>Repurchase of Capital Stock</t>
        </is>
      </c>
      <c r="D61" t="inlineStr">
        <is>
          <t>-34</t>
        </is>
      </c>
      <c r="E61" t="inlineStr">
        <is>
          <t>-813</t>
        </is>
      </c>
      <c r="F61" t="inlineStr">
        <is>
          <t>-41,445</t>
        </is>
      </c>
      <c r="G61" t="inlineStr">
        <is>
          <t>-17,129</t>
        </is>
      </c>
    </row>
    <row r="62">
      <c r="A62" s="1" t="n">
        <v>60</v>
      </c>
      <c r="B62" t="inlineStr">
        <is>
          <t>12.</t>
        </is>
      </c>
      <c r="C62" t="inlineStr">
        <is>
          <t>Free Cash Flow</t>
        </is>
      </c>
      <c r="D62" t="inlineStr">
        <is>
          <t>-269,623</t>
        </is>
      </c>
      <c r="E62" t="inlineStr">
        <is>
          <t>-213,382</t>
        </is>
      </c>
      <c r="F62" t="inlineStr">
        <is>
          <t>-92,321</t>
        </is>
      </c>
      <c r="G62" t="inlineStr">
        <is>
          <t>-108,899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