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1,906,715</t>
        </is>
      </c>
      <c r="E2" t="inlineStr">
        <is>
          <t>1,906,715</t>
        </is>
      </c>
      <c r="F2" t="inlineStr">
        <is>
          <t>1,681,297</t>
        </is>
      </c>
      <c r="G2" t="inlineStr">
        <is>
          <t>1,515,892</t>
        </is>
      </c>
      <c r="H2" t="inlineStr">
        <is>
          <t>1,293,636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1,906,715</t>
        </is>
      </c>
      <c r="E3" t="inlineStr">
        <is>
          <t>1,906,715</t>
        </is>
      </c>
      <c r="F3" t="inlineStr">
        <is>
          <t>1,681,297</t>
        </is>
      </c>
      <c r="G3" t="inlineStr">
        <is>
          <t>1,515,892</t>
        </is>
      </c>
      <c r="H3" t="inlineStr">
        <is>
          <t>1,293,636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257,984</t>
        </is>
      </c>
      <c r="E4" t="inlineStr">
        <is>
          <t>257,984</t>
        </is>
      </c>
      <c r="F4" t="inlineStr">
        <is>
          <t>225,264</t>
        </is>
      </c>
      <c r="G4" t="inlineStr">
        <is>
          <t>166,273</t>
        </is>
      </c>
      <c r="H4" t="inlineStr">
        <is>
          <t>155,885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1,648,731</t>
        </is>
      </c>
      <c r="E5" t="inlineStr">
        <is>
          <t>1,648,731</t>
        </is>
      </c>
      <c r="F5" t="inlineStr">
        <is>
          <t>1,456,033</t>
        </is>
      </c>
      <c r="G5" t="inlineStr">
        <is>
          <t>1,349,619</t>
        </is>
      </c>
      <c r="H5" t="inlineStr">
        <is>
          <t>1,137,751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1,135,460</t>
        </is>
      </c>
      <c r="E6" t="inlineStr">
        <is>
          <t>1,135,460</t>
        </is>
      </c>
      <c r="F6" t="inlineStr">
        <is>
          <t>959,677</t>
        </is>
      </c>
      <c r="G6" t="inlineStr">
        <is>
          <t>834,579</t>
        </is>
      </c>
      <c r="H6" t="inlineStr">
        <is>
          <t>661,177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715,377</t>
        </is>
      </c>
      <c r="E7" t="inlineStr">
        <is>
          <t>715,377</t>
        </is>
      </c>
      <c r="F7" t="inlineStr">
        <is>
          <t>587,707</t>
        </is>
      </c>
      <c r="G7" t="inlineStr">
        <is>
          <t>521,200</t>
        </is>
      </c>
      <c r="H7" t="inlineStr">
        <is>
          <t>413,580</t>
        </is>
      </c>
    </row>
    <row r="8">
      <c r="A8" s="1" t="n">
        <v>6</v>
      </c>
      <c r="B8" t="inlineStr">
        <is>
          <t>4.2.</t>
        </is>
      </c>
      <c r="C8">
        <f>&gt;Research &amp; Development</f>
        <v/>
      </c>
      <c r="D8" t="inlineStr">
        <is>
          <t>404,870</t>
        </is>
      </c>
      <c r="E8" t="inlineStr">
        <is>
          <t>404,870</t>
        </is>
      </c>
      <c r="F8" t="inlineStr">
        <is>
          <t>355,371</t>
        </is>
      </c>
      <c r="G8" t="inlineStr">
        <is>
          <t>298,210</t>
        </is>
      </c>
      <c r="H8" t="inlineStr">
        <is>
          <t>233,802</t>
        </is>
      </c>
    </row>
    <row r="9">
      <c r="A9" s="1" t="n">
        <v>7</v>
      </c>
      <c r="B9" t="inlineStr">
        <is>
          <t>4.3.</t>
        </is>
      </c>
      <c r="C9" t="inlineStr">
        <is>
          <t xml:space="preserve">  Depreciation Amortization Depletion</t>
        </is>
      </c>
      <c r="D9" t="inlineStr">
        <is>
          <t>15,213</t>
        </is>
      </c>
      <c r="E9" t="inlineStr">
        <is>
          <t>15,213</t>
        </is>
      </c>
      <c r="F9" t="inlineStr">
        <is>
          <t>16,599</t>
        </is>
      </c>
      <c r="G9" t="inlineStr">
        <is>
          <t>15,169</t>
        </is>
      </c>
      <c r="H9" t="inlineStr">
        <is>
          <t>13,795</t>
        </is>
      </c>
    </row>
    <row r="10">
      <c r="A10" s="1" t="n">
        <v>8</v>
      </c>
      <c r="B10" t="inlineStr">
        <is>
          <t>4.3.1.</t>
        </is>
      </c>
      <c r="C10" t="inlineStr">
        <is>
          <t xml:space="preserve">    Depreciation &amp; amortization</t>
        </is>
      </c>
      <c r="D10" t="inlineStr">
        <is>
          <t>15,213</t>
        </is>
      </c>
      <c r="E10" t="inlineStr">
        <is>
          <t>15,213</t>
        </is>
      </c>
      <c r="F10" t="inlineStr">
        <is>
          <t>16,599</t>
        </is>
      </c>
      <c r="G10" t="inlineStr">
        <is>
          <t>15,169</t>
        </is>
      </c>
      <c r="H10" t="inlineStr">
        <is>
          <t>13,795</t>
        </is>
      </c>
    </row>
    <row r="11">
      <c r="A11" s="1" t="n">
        <v>9</v>
      </c>
      <c r="B11" t="inlineStr">
        <is>
          <t>4.3.1.1.</t>
        </is>
      </c>
      <c r="C11" t="inlineStr">
        <is>
          <t xml:space="preserve">      Amortization</t>
        </is>
      </c>
      <c r="D11" t="inlineStr">
        <is>
          <t>15,213</t>
        </is>
      </c>
      <c r="E11" t="inlineStr">
        <is>
          <t>15,213</t>
        </is>
      </c>
      <c r="F11" t="inlineStr">
        <is>
          <t>16,599</t>
        </is>
      </c>
      <c r="G11" t="inlineStr">
        <is>
          <t>15,169</t>
        </is>
      </c>
      <c r="H11" t="inlineStr">
        <is>
          <t>13,795</t>
        </is>
      </c>
    </row>
    <row r="12">
      <c r="A12" s="1" t="n">
        <v>10</v>
      </c>
      <c r="B12" t="inlineStr">
        <is>
          <t>4.3.1.1.1.</t>
        </is>
      </c>
      <c r="C12" t="inlineStr">
        <is>
          <t xml:space="preserve">        Amortization of Intangibles</t>
        </is>
      </c>
      <c r="D12" t="inlineStr">
        <is>
          <t>15,213</t>
        </is>
      </c>
      <c r="E12" t="inlineStr">
        <is>
          <t>15,213</t>
        </is>
      </c>
      <c r="F12" t="inlineStr">
        <is>
          <t>16,599</t>
        </is>
      </c>
      <c r="G12" t="inlineStr">
        <is>
          <t>15,169</t>
        </is>
      </c>
      <c r="H12" t="inlineStr">
        <is>
          <t>13,795</t>
        </is>
      </c>
    </row>
    <row r="13">
      <c r="A13" s="1" t="n">
        <v>11</v>
      </c>
      <c r="B13" t="inlineStr">
        <is>
          <t>5.</t>
        </is>
      </c>
      <c r="C13" t="inlineStr">
        <is>
          <t>Operating Income</t>
        </is>
      </c>
      <c r="D13" t="inlineStr">
        <is>
          <t>513,271</t>
        </is>
      </c>
      <c r="E13" t="inlineStr">
        <is>
          <t>513,271</t>
        </is>
      </c>
      <c r="F13" t="inlineStr">
        <is>
          <t>496,356</t>
        </is>
      </c>
      <c r="G13" t="inlineStr">
        <is>
          <t>515,040</t>
        </is>
      </c>
      <c r="H13" t="inlineStr">
        <is>
          <t>476,574</t>
        </is>
      </c>
    </row>
    <row r="14">
      <c r="A14" s="1" t="n">
        <v>12</v>
      </c>
      <c r="B14" t="inlineStr">
        <is>
          <t>6.</t>
        </is>
      </c>
      <c r="C14" t="inlineStr">
        <is>
          <t>Net Non Operating Interest Income Expense</t>
        </is>
      </c>
      <c r="D14" t="inlineStr">
        <is>
          <t>-10,327</t>
        </is>
      </c>
      <c r="E14" t="inlineStr">
        <is>
          <t>-10,327</t>
        </is>
      </c>
      <c r="F14" t="inlineStr">
        <is>
          <t>-5,915</t>
        </is>
      </c>
      <c r="G14" t="inlineStr">
        <is>
          <t>9,335</t>
        </is>
      </c>
      <c r="H14" t="inlineStr">
        <is>
          <t>11,419</t>
        </is>
      </c>
    </row>
    <row r="15">
      <c r="A15" s="1" t="n">
        <v>13</v>
      </c>
      <c r="B15" t="inlineStr">
        <is>
          <t>6.1.</t>
        </is>
      </c>
      <c r="C15">
        <f>&gt;Interest Income Non Operating</f>
        <v/>
      </c>
      <c r="D15" t="inlineStr">
        <is>
          <t>2,078</t>
        </is>
      </c>
      <c r="E15" t="inlineStr">
        <is>
          <t>2,078</t>
        </is>
      </c>
      <c r="F15" t="inlineStr">
        <is>
          <t>5,073</t>
        </is>
      </c>
      <c r="G15" t="inlineStr">
        <is>
          <t>12,796</t>
        </is>
      </c>
      <c r="H15" t="inlineStr">
        <is>
          <t>11,419</t>
        </is>
      </c>
    </row>
    <row r="16">
      <c r="A16" s="1" t="n">
        <v>14</v>
      </c>
      <c r="B16" t="inlineStr">
        <is>
          <t>6.2.</t>
        </is>
      </c>
      <c r="C16" t="inlineStr">
        <is>
          <t xml:space="preserve">  Interest Expense Non Operating</t>
        </is>
      </c>
      <c r="D16" t="inlineStr">
        <is>
          <t>12,405</t>
        </is>
      </c>
      <c r="E16" t="inlineStr">
        <is>
          <t>12,405</t>
        </is>
      </c>
      <c r="F16" t="inlineStr">
        <is>
          <t>10,988</t>
        </is>
      </c>
      <c r="G16" t="inlineStr">
        <is>
          <t>3,461</t>
        </is>
      </c>
      <c r="H16" t="inlineStr">
        <is>
          <t>-</t>
        </is>
      </c>
    </row>
    <row r="17">
      <c r="A17" s="1" t="n">
        <v>15</v>
      </c>
      <c r="B17" t="inlineStr">
        <is>
          <t>7.</t>
        </is>
      </c>
      <c r="C17" t="inlineStr">
        <is>
          <t>Other Income Expense</t>
        </is>
      </c>
      <c r="D17" t="inlineStr">
        <is>
          <t>12,410</t>
        </is>
      </c>
      <c r="E17" t="inlineStr">
        <is>
          <t>12,410</t>
        </is>
      </c>
      <c r="F17" t="inlineStr">
        <is>
          <t>3,484</t>
        </is>
      </c>
      <c r="G17" t="inlineStr">
        <is>
          <t>-1,792</t>
        </is>
      </c>
      <c r="H17" t="inlineStr">
        <is>
          <t>-908</t>
        </is>
      </c>
    </row>
    <row r="18">
      <c r="A18" s="1" t="n">
        <v>16</v>
      </c>
      <c r="B18" t="inlineStr">
        <is>
          <t>7.1.</t>
        </is>
      </c>
      <c r="C18">
        <f>&gt;Gain on Sale of Security</f>
        <v/>
      </c>
      <c r="D18" t="inlineStr">
        <is>
          <t>12,945</t>
        </is>
      </c>
      <c r="E18" t="inlineStr">
        <is>
          <t>12,945</t>
        </is>
      </c>
      <c r="F18" t="inlineStr">
        <is>
          <t>3,454</t>
        </is>
      </c>
      <c r="G18" t="inlineStr">
        <is>
          <t>-2,177</t>
        </is>
      </c>
      <c r="H18" t="inlineStr">
        <is>
          <t>-854</t>
        </is>
      </c>
    </row>
    <row r="19">
      <c r="A19" s="1" t="n">
        <v>17</v>
      </c>
      <c r="B19" t="inlineStr">
        <is>
          <t>7.2.</t>
        </is>
      </c>
      <c r="C19" t="inlineStr">
        <is>
          <t xml:space="preserve">  Other Non Operating Income Expenses</t>
        </is>
      </c>
      <c r="D19" t="inlineStr">
        <is>
          <t>-535</t>
        </is>
      </c>
      <c r="E19" t="inlineStr">
        <is>
          <t>-535</t>
        </is>
      </c>
      <c r="F19" t="inlineStr">
        <is>
          <t>30</t>
        </is>
      </c>
      <c r="G19" t="inlineStr">
        <is>
          <t>385</t>
        </is>
      </c>
      <c r="H19" t="inlineStr">
        <is>
          <t>-54</t>
        </is>
      </c>
    </row>
    <row r="20">
      <c r="A20" s="1" t="n">
        <v>18</v>
      </c>
      <c r="B20" t="inlineStr">
        <is>
          <t>8.</t>
        </is>
      </c>
      <c r="C20" t="inlineStr">
        <is>
          <t>Pretax Income</t>
        </is>
      </c>
      <c r="D20" t="inlineStr">
        <is>
          <t>515,354</t>
        </is>
      </c>
      <c r="E20" t="inlineStr">
        <is>
          <t>515,354</t>
        </is>
      </c>
      <c r="F20" t="inlineStr">
        <is>
          <t>493,925</t>
        </is>
      </c>
      <c r="G20" t="inlineStr">
        <is>
          <t>522,583</t>
        </is>
      </c>
      <c r="H20" t="inlineStr">
        <is>
          <t>487,085</t>
        </is>
      </c>
    </row>
    <row r="21">
      <c r="A21" s="1" t="n">
        <v>19</v>
      </c>
      <c r="B21" t="inlineStr">
        <is>
          <t>9.</t>
        </is>
      </c>
      <c r="C21" t="inlineStr">
        <is>
          <t>Tax Provision</t>
        </is>
      </c>
      <c r="D21" t="inlineStr">
        <is>
          <t>60,727</t>
        </is>
      </c>
      <c r="E21" t="inlineStr">
        <is>
          <t>60,727</t>
        </is>
      </c>
      <c r="F21" t="inlineStr">
        <is>
          <t>60,038</t>
        </is>
      </c>
      <c r="G21" t="inlineStr">
        <is>
          <t>71,288</t>
        </is>
      </c>
      <c r="H21" t="inlineStr">
        <is>
          <t>67,710</t>
        </is>
      </c>
    </row>
    <row r="22">
      <c r="A22" s="1" t="n">
        <v>20</v>
      </c>
      <c r="B22" t="inlineStr">
        <is>
          <t>10.</t>
        </is>
      </c>
      <c r="C22" t="inlineStr">
        <is>
          <t>Net Income Common Stockholders</t>
        </is>
      </c>
      <c r="D22" t="inlineStr">
        <is>
          <t>454,627</t>
        </is>
      </c>
      <c r="E22" t="inlineStr">
        <is>
          <t>454,627</t>
        </is>
      </c>
      <c r="F22" t="inlineStr">
        <is>
          <t>433,887</t>
        </is>
      </c>
      <c r="G22" t="inlineStr">
        <is>
          <t>451,295</t>
        </is>
      </c>
      <c r="H22" t="inlineStr">
        <is>
          <t>419,375</t>
        </is>
      </c>
    </row>
    <row r="23">
      <c r="A23" s="1" t="n">
        <v>21</v>
      </c>
      <c r="B23" t="inlineStr">
        <is>
          <t>10.1.</t>
        </is>
      </c>
      <c r="C23" t="inlineStr">
        <is>
          <t xml:space="preserve">  Net Income</t>
        </is>
      </c>
      <c r="D23" t="inlineStr">
        <is>
          <t>454,627</t>
        </is>
      </c>
      <c r="E23" t="inlineStr">
        <is>
          <t>454,627</t>
        </is>
      </c>
      <c r="F23" t="inlineStr">
        <is>
          <t>433,887</t>
        </is>
      </c>
      <c r="G23" t="inlineStr">
        <is>
          <t>451,295</t>
        </is>
      </c>
      <c r="H23" t="inlineStr">
        <is>
          <t>419,375</t>
        </is>
      </c>
    </row>
    <row r="24">
      <c r="A24" s="1" t="n">
        <v>22</v>
      </c>
      <c r="B24" t="inlineStr">
        <is>
          <t>10.1.1.</t>
        </is>
      </c>
      <c r="C24" t="inlineStr">
        <is>
          <t xml:space="preserve">    Net Income Including Non-Controlling Interests</t>
        </is>
      </c>
      <c r="D24" t="inlineStr">
        <is>
          <t>454,627</t>
        </is>
      </c>
      <c r="E24" t="inlineStr">
        <is>
          <t>454,627</t>
        </is>
      </c>
      <c r="F24" t="inlineStr">
        <is>
          <t>433,887</t>
        </is>
      </c>
      <c r="G24" t="inlineStr">
        <is>
          <t>451,295</t>
        </is>
      </c>
      <c r="H24" t="inlineStr">
        <is>
          <t>419,375</t>
        </is>
      </c>
    </row>
    <row r="25">
      <c r="A25" s="1" t="n">
        <v>23</v>
      </c>
      <c r="B25" t="inlineStr">
        <is>
          <t>10.1.1.1.</t>
        </is>
      </c>
      <c r="C25" t="inlineStr">
        <is>
          <t xml:space="preserve">      Net Income Continuous Operations</t>
        </is>
      </c>
      <c r="D25" t="inlineStr">
        <is>
          <t>454,627</t>
        </is>
      </c>
      <c r="E25" t="inlineStr">
        <is>
          <t>454,627</t>
        </is>
      </c>
      <c r="F25" t="inlineStr">
        <is>
          <t>433,887</t>
        </is>
      </c>
      <c r="G25" t="inlineStr">
        <is>
          <t>451,295</t>
        </is>
      </c>
      <c r="H25" t="inlineStr">
        <is>
          <t>419,375</t>
        </is>
      </c>
    </row>
    <row r="26">
      <c r="A26" s="1" t="n">
        <v>24</v>
      </c>
      <c r="B26" t="inlineStr">
        <is>
          <t>11.</t>
        </is>
      </c>
      <c r="C26" t="inlineStr">
        <is>
          <t>Diluted NI Available to Com Stockholders</t>
        </is>
      </c>
      <c r="D26" t="inlineStr">
        <is>
          <t>454,627</t>
        </is>
      </c>
      <c r="E26" t="inlineStr">
        <is>
          <t>454,627</t>
        </is>
      </c>
      <c r="F26" t="inlineStr">
        <is>
          <t>433,887</t>
        </is>
      </c>
      <c r="G26" t="inlineStr">
        <is>
          <t>451,295</t>
        </is>
      </c>
      <c r="H26" t="inlineStr">
        <is>
          <t>419,375</t>
        </is>
      </c>
    </row>
    <row r="27">
      <c r="A27" s="1" t="n">
        <v>25</v>
      </c>
      <c r="B27" t="inlineStr">
        <is>
          <t>12.</t>
        </is>
      </c>
      <c r="C27" t="inlineStr">
        <is>
          <t>Basic EPS</t>
        </is>
      </c>
      <c r="D27" t="inlineStr">
        <is>
          <t>-</t>
        </is>
      </c>
      <c r="E27" t="inlineStr">
        <is>
          <t>5.22</t>
        </is>
      </c>
      <c r="F27" t="inlineStr">
        <is>
          <t>5.05</t>
        </is>
      </c>
      <c r="G27" t="inlineStr">
        <is>
          <t>5.36</t>
        </is>
      </c>
      <c r="H27" t="inlineStr">
        <is>
          <t>4.99</t>
        </is>
      </c>
    </row>
    <row r="28">
      <c r="A28" s="1" t="n">
        <v>26</v>
      </c>
      <c r="B28" t="inlineStr">
        <is>
          <t>13.</t>
        </is>
      </c>
      <c r="C28" t="inlineStr">
        <is>
          <t>Diluted EPS</t>
        </is>
      </c>
      <c r="D28" t="inlineStr">
        <is>
          <t>-</t>
        </is>
      </c>
      <c r="E28" t="inlineStr">
        <is>
          <t>5.16</t>
        </is>
      </c>
      <c r="F28" t="inlineStr">
        <is>
          <t>4.97</t>
        </is>
      </c>
      <c r="G28" t="inlineStr">
        <is>
          <t>5.25</t>
        </is>
      </c>
      <c r="H28" t="inlineStr">
        <is>
          <t>4.88</t>
        </is>
      </c>
    </row>
    <row r="29">
      <c r="A29" s="1" t="n">
        <v>27</v>
      </c>
      <c r="B29" t="inlineStr">
        <is>
          <t>14.</t>
        </is>
      </c>
      <c r="C29" t="inlineStr">
        <is>
          <t>Basic Average Shares</t>
        </is>
      </c>
      <c r="D29" t="inlineStr">
        <is>
          <t>-</t>
        </is>
      </c>
      <c r="E29" t="inlineStr">
        <is>
          <t>87,100</t>
        </is>
      </c>
      <c r="F29" t="inlineStr">
        <is>
          <t>85,840</t>
        </is>
      </c>
      <c r="G29" t="inlineStr">
        <is>
          <t>84,259</t>
        </is>
      </c>
      <c r="H29" t="inlineStr">
        <is>
          <t>83,973</t>
        </is>
      </c>
    </row>
    <row r="30">
      <c r="A30" s="1" t="n">
        <v>28</v>
      </c>
      <c r="B30" t="inlineStr">
        <is>
          <t>15.</t>
        </is>
      </c>
      <c r="C30" t="inlineStr">
        <is>
          <t>Diluted Average Shares</t>
        </is>
      </c>
      <c r="D30" t="inlineStr">
        <is>
          <t>-</t>
        </is>
      </c>
      <c r="E30" t="inlineStr">
        <is>
          <t>88,102</t>
        </is>
      </c>
      <c r="F30" t="inlineStr">
        <is>
          <t>87,288</t>
        </is>
      </c>
      <c r="G30" t="inlineStr">
        <is>
          <t>85,925</t>
        </is>
      </c>
      <c r="H30" t="inlineStr">
        <is>
          <t>85,913</t>
        </is>
      </c>
    </row>
    <row r="31">
      <c r="A31" s="1" t="n">
        <v>29</v>
      </c>
      <c r="B31" t="inlineStr">
        <is>
          <t>16.</t>
        </is>
      </c>
      <c r="C31" t="inlineStr">
        <is>
          <t>Total Operating Income as Reported</t>
        </is>
      </c>
      <c r="D31" t="inlineStr">
        <is>
          <t>513,271</t>
        </is>
      </c>
      <c r="E31" t="inlineStr">
        <is>
          <t>513,271</t>
        </is>
      </c>
      <c r="F31" t="inlineStr">
        <is>
          <t>496,356</t>
        </is>
      </c>
      <c r="G31" t="inlineStr">
        <is>
          <t>515,040</t>
        </is>
      </c>
      <c r="H31" t="inlineStr">
        <is>
          <t>476,574</t>
        </is>
      </c>
    </row>
    <row r="32">
      <c r="A32" s="1" t="n">
        <v>30</v>
      </c>
      <c r="B32" t="inlineStr">
        <is>
          <t>17.</t>
        </is>
      </c>
      <c r="C32" t="inlineStr">
        <is>
          <t>Total Expenses</t>
        </is>
      </c>
      <c r="D32" t="inlineStr">
        <is>
          <t>1,393,444</t>
        </is>
      </c>
      <c r="E32" t="inlineStr">
        <is>
          <t>1,393,444</t>
        </is>
      </c>
      <c r="F32" t="inlineStr">
        <is>
          <t>1,184,941</t>
        </is>
      </c>
      <c r="G32" t="inlineStr">
        <is>
          <t>1,000,852</t>
        </is>
      </c>
      <c r="H32" t="inlineStr">
        <is>
          <t>817,062</t>
        </is>
      </c>
    </row>
    <row r="33">
      <c r="A33" s="1" t="n">
        <v>31</v>
      </c>
      <c r="B33" t="inlineStr">
        <is>
          <t>18.</t>
        </is>
      </c>
      <c r="C33" t="inlineStr">
        <is>
          <t>Net Income from Continuing &amp; Discontinued Operation</t>
        </is>
      </c>
      <c r="D33" t="inlineStr">
        <is>
          <t>454,627</t>
        </is>
      </c>
      <c r="E33" t="inlineStr">
        <is>
          <t>454,627</t>
        </is>
      </c>
      <c r="F33" t="inlineStr">
        <is>
          <t>433,887</t>
        </is>
      </c>
      <c r="G33" t="inlineStr">
        <is>
          <t>451,295</t>
        </is>
      </c>
      <c r="H33" t="inlineStr">
        <is>
          <t>419,375</t>
        </is>
      </c>
    </row>
    <row r="34">
      <c r="A34" s="1" t="n">
        <v>32</v>
      </c>
      <c r="B34" t="inlineStr">
        <is>
          <t>19.</t>
        </is>
      </c>
      <c r="C34" t="inlineStr">
        <is>
          <t>Normalized Income</t>
        </is>
      </c>
      <c r="D34" t="inlineStr">
        <is>
          <t>443,207</t>
        </is>
      </c>
      <c r="E34" t="inlineStr">
        <is>
          <t>443,207</t>
        </is>
      </c>
      <c r="F34" t="inlineStr">
        <is>
          <t>430,854</t>
        </is>
      </c>
      <c r="G34" t="inlineStr">
        <is>
          <t>453,176</t>
        </is>
      </c>
      <c r="H34" t="inlineStr">
        <is>
          <t>420,110</t>
        </is>
      </c>
    </row>
    <row r="35">
      <c r="A35" s="1" t="n">
        <v>33</v>
      </c>
      <c r="B35" t="inlineStr">
        <is>
          <t>20.</t>
        </is>
      </c>
      <c r="C35" t="inlineStr">
        <is>
          <t>Interest Income</t>
        </is>
      </c>
      <c r="D35" t="inlineStr">
        <is>
          <t>2,078</t>
        </is>
      </c>
      <c r="E35" t="inlineStr">
        <is>
          <t>2,078</t>
        </is>
      </c>
      <c r="F35" t="inlineStr">
        <is>
          <t>5,073</t>
        </is>
      </c>
      <c r="G35" t="inlineStr">
        <is>
          <t>12,796</t>
        </is>
      </c>
      <c r="H35" t="inlineStr">
        <is>
          <t>11,419</t>
        </is>
      </c>
    </row>
    <row r="36">
      <c r="A36" s="1" t="n">
        <v>34</v>
      </c>
      <c r="B36" t="inlineStr">
        <is>
          <t>21.</t>
        </is>
      </c>
      <c r="C36" t="inlineStr">
        <is>
          <t>Interest Expense</t>
        </is>
      </c>
      <c r="D36" t="inlineStr">
        <is>
          <t>12,405</t>
        </is>
      </c>
      <c r="E36" t="inlineStr">
        <is>
          <t>12,405</t>
        </is>
      </c>
      <c r="F36" t="inlineStr">
        <is>
          <t>10,988</t>
        </is>
      </c>
      <c r="G36" t="inlineStr">
        <is>
          <t>3,461</t>
        </is>
      </c>
      <c r="H36" t="inlineStr">
        <is>
          <t>-</t>
        </is>
      </c>
    </row>
    <row r="37">
      <c r="A37" s="1" t="n">
        <v>35</v>
      </c>
      <c r="B37" t="inlineStr">
        <is>
          <t>22.</t>
        </is>
      </c>
      <c r="C37" t="inlineStr">
        <is>
          <t>Net Interest Income</t>
        </is>
      </c>
      <c r="D37" t="inlineStr">
        <is>
          <t>-10,327</t>
        </is>
      </c>
      <c r="E37" t="inlineStr">
        <is>
          <t>-10,327</t>
        </is>
      </c>
      <c r="F37" t="inlineStr">
        <is>
          <t>-5,915</t>
        </is>
      </c>
      <c r="G37" t="inlineStr">
        <is>
          <t>9,335</t>
        </is>
      </c>
      <c r="H37" t="inlineStr">
        <is>
          <t>11,419</t>
        </is>
      </c>
    </row>
    <row r="38">
      <c r="A38" s="1" t="n">
        <v>36</v>
      </c>
      <c r="B38" t="inlineStr">
        <is>
          <t>23.</t>
        </is>
      </c>
      <c r="C38" t="inlineStr">
        <is>
          <t>EBIT</t>
        </is>
      </c>
      <c r="D38" t="inlineStr">
        <is>
          <t>527,759</t>
        </is>
      </c>
      <c r="E38" t="inlineStr">
        <is>
          <t>527,759</t>
        </is>
      </c>
      <c r="F38" t="inlineStr">
        <is>
          <t>504,913</t>
        </is>
      </c>
      <c r="G38" t="inlineStr">
        <is>
          <t>526,044</t>
        </is>
      </c>
      <c r="H38" t="inlineStr">
        <is>
          <t>476,574</t>
        </is>
      </c>
    </row>
    <row r="39">
      <c r="A39" s="1" t="n">
        <v>37</v>
      </c>
      <c r="B39" t="inlineStr">
        <is>
          <t>24.</t>
        </is>
      </c>
      <c r="C39" t="inlineStr">
        <is>
          <t>EBITDA</t>
        </is>
      </c>
      <c r="D39" t="inlineStr">
        <is>
          <t>634,626</t>
        </is>
      </c>
      <c r="E39" t="inlineStr">
        <is>
          <t>-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</row>
    <row r="40">
      <c r="A40" s="1" t="n">
        <v>38</v>
      </c>
      <c r="B40" t="inlineStr">
        <is>
          <t>25.</t>
        </is>
      </c>
      <c r="C40" t="inlineStr">
        <is>
          <t>Reconciled Cost of Revenue</t>
        </is>
      </c>
      <c r="D40" t="inlineStr">
        <is>
          <t>166,330</t>
        </is>
      </c>
      <c r="E40" t="inlineStr">
        <is>
          <t>166,330</t>
        </is>
      </c>
      <c r="F40" t="inlineStr">
        <is>
          <t>135,617</t>
        </is>
      </c>
      <c r="G40" t="inlineStr">
        <is>
          <t>102,467</t>
        </is>
      </c>
      <c r="H40" t="inlineStr">
        <is>
          <t>110,425</t>
        </is>
      </c>
    </row>
    <row r="41">
      <c r="A41" s="1" t="n">
        <v>39</v>
      </c>
      <c r="B41" t="inlineStr">
        <is>
          <t>26.</t>
        </is>
      </c>
      <c r="C41" t="inlineStr">
        <is>
          <t>Reconciled Depreciation</t>
        </is>
      </c>
      <c r="D41" t="inlineStr">
        <is>
          <t>106,867</t>
        </is>
      </c>
      <c r="E41" t="inlineStr">
        <is>
          <t>106,867</t>
        </is>
      </c>
      <c r="F41" t="inlineStr">
        <is>
          <t>106,246</t>
        </is>
      </c>
      <c r="G41" t="inlineStr">
        <is>
          <t>78,975</t>
        </is>
      </c>
      <c r="H41" t="inlineStr">
        <is>
          <t>59,255</t>
        </is>
      </c>
    </row>
    <row r="42">
      <c r="A42" s="1" t="n">
        <v>40</v>
      </c>
      <c r="B42" t="inlineStr">
        <is>
          <t>27.</t>
        </is>
      </c>
      <c r="C42" t="inlineStr">
        <is>
          <t>Net Income from Continuing Operation Net Minority Interest</t>
        </is>
      </c>
      <c r="D42" t="inlineStr">
        <is>
          <t>454,627</t>
        </is>
      </c>
      <c r="E42" t="inlineStr">
        <is>
          <t>454,627</t>
        </is>
      </c>
      <c r="F42" t="inlineStr">
        <is>
          <t>433,887</t>
        </is>
      </c>
      <c r="G42" t="inlineStr">
        <is>
          <t>451,295</t>
        </is>
      </c>
      <c r="H42" t="inlineStr">
        <is>
          <t>419,375</t>
        </is>
      </c>
    </row>
    <row r="43">
      <c r="A43" s="1" t="n">
        <v>41</v>
      </c>
      <c r="B43" t="inlineStr">
        <is>
          <t>28.</t>
        </is>
      </c>
      <c r="C43" t="inlineStr">
        <is>
          <t>Total Unusual Items Excluding Goodwill</t>
        </is>
      </c>
      <c r="D43" t="inlineStr">
        <is>
          <t>12,945</t>
        </is>
      </c>
      <c r="E43" t="inlineStr">
        <is>
          <t>12,945</t>
        </is>
      </c>
      <c r="F43" t="inlineStr">
        <is>
          <t>3,454</t>
        </is>
      </c>
      <c r="G43" t="inlineStr">
        <is>
          <t>-2,177</t>
        </is>
      </c>
      <c r="H43" t="inlineStr">
        <is>
          <t>-854</t>
        </is>
      </c>
    </row>
    <row r="44">
      <c r="A44" s="1" t="n">
        <v>42</v>
      </c>
      <c r="B44" t="inlineStr">
        <is>
          <t>29.</t>
        </is>
      </c>
      <c r="C44" t="inlineStr">
        <is>
          <t>Total Unusual Items</t>
        </is>
      </c>
      <c r="D44" t="inlineStr">
        <is>
          <t>12,945</t>
        </is>
      </c>
      <c r="E44" t="inlineStr">
        <is>
          <t>12,945</t>
        </is>
      </c>
      <c r="F44" t="inlineStr">
        <is>
          <t>3,454</t>
        </is>
      </c>
      <c r="G44" t="inlineStr">
        <is>
          <t>-2,177</t>
        </is>
      </c>
      <c r="H44" t="inlineStr">
        <is>
          <t>-854</t>
        </is>
      </c>
    </row>
    <row r="45">
      <c r="A45" s="1" t="n">
        <v>43</v>
      </c>
      <c r="B45" t="inlineStr">
        <is>
          <t>30.</t>
        </is>
      </c>
      <c r="C45" t="inlineStr">
        <is>
          <t>Normalized EBITDA</t>
        </is>
      </c>
      <c r="D45" t="inlineStr">
        <is>
          <t>621,681</t>
        </is>
      </c>
      <c r="E45" t="inlineStr">
        <is>
          <t>621,681</t>
        </is>
      </c>
      <c r="F45" t="inlineStr">
        <is>
          <t>607,705</t>
        </is>
      </c>
      <c r="G45" t="inlineStr">
        <is>
          <t>607,196</t>
        </is>
      </c>
      <c r="H45" t="inlineStr">
        <is>
          <t>536,683</t>
        </is>
      </c>
    </row>
    <row r="46">
      <c r="A46" s="1" t="n">
        <v>44</v>
      </c>
      <c r="B46" t="inlineStr">
        <is>
          <t>31.</t>
        </is>
      </c>
      <c r="C46" t="inlineStr">
        <is>
          <t>Tax Rate for Calcs</t>
        </is>
      </c>
      <c r="D46" t="inlineStr">
        <is>
          <t>0</t>
        </is>
      </c>
      <c r="E46" t="inlineStr">
        <is>
          <t>0</t>
        </is>
      </c>
      <c r="F46" t="inlineStr">
        <is>
          <t>0</t>
        </is>
      </c>
      <c r="G46" t="inlineStr">
        <is>
          <t>0</t>
        </is>
      </c>
      <c r="H46" t="inlineStr">
        <is>
          <t>0</t>
        </is>
      </c>
    </row>
    <row r="47">
      <c r="A47" s="1" t="n">
        <v>45</v>
      </c>
      <c r="B47" t="inlineStr">
        <is>
          <t>32.</t>
        </is>
      </c>
      <c r="C47" t="inlineStr">
        <is>
          <t>Tax Effect of Unusual Items</t>
        </is>
      </c>
      <c r="D47" t="inlineStr">
        <is>
          <t>1,525</t>
        </is>
      </c>
      <c r="E47" t="inlineStr">
        <is>
          <t>1,525</t>
        </is>
      </c>
      <c r="F47" t="inlineStr">
        <is>
          <t>421.388</t>
        </is>
      </c>
      <c r="G47" t="inlineStr">
        <is>
          <t>-296.072</t>
        </is>
      </c>
      <c r="H47" t="inlineStr">
        <is>
          <t>-118.706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6,324,314</t>
        </is>
      </c>
      <c r="E2" t="inlineStr">
        <is>
          <t>5,940,590</t>
        </is>
      </c>
      <c r="F2" t="inlineStr">
        <is>
          <t>4,838,887</t>
        </is>
      </c>
      <c r="G2" t="inlineStr">
        <is>
          <t>3,265,964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1,638,574</t>
        </is>
      </c>
      <c r="E3" t="inlineStr">
        <is>
          <t>1,719,237</t>
        </is>
      </c>
      <c r="F3" t="inlineStr">
        <is>
          <t>1,555,480</t>
        </is>
      </c>
      <c r="G3" t="inlineStr">
        <is>
          <t>1,311,177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668,028</t>
        </is>
      </c>
      <c r="E4" t="inlineStr">
        <is>
          <t>913,151</t>
        </is>
      </c>
      <c r="F4" t="inlineStr">
        <is>
          <t>872,382</t>
        </is>
      </c>
      <c r="G4" t="inlineStr">
        <is>
          <t>777,364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667,667</t>
        </is>
      </c>
      <c r="E5" t="inlineStr">
        <is>
          <t>912,672</t>
        </is>
      </c>
      <c r="F5" t="inlineStr">
        <is>
          <t>872,094</t>
        </is>
      </c>
      <c r="G5" t="inlineStr">
        <is>
          <t>777,139</t>
        </is>
      </c>
    </row>
    <row r="6">
      <c r="A6" s="1" t="n">
        <v>4</v>
      </c>
      <c r="B6" t="inlineStr">
        <is>
          <t>1.1.1.1.1.</t>
        </is>
      </c>
      <c r="C6">
        <f>&gt;=&gt;=&gt;=&gt;Cash</f>
        <v/>
      </c>
      <c r="D6" t="inlineStr">
        <is>
          <t>580,047</t>
        </is>
      </c>
      <c r="E6" t="inlineStr">
        <is>
          <t>571,587</t>
        </is>
      </c>
      <c r="F6" t="inlineStr">
        <is>
          <t>549,639</t>
        </is>
      </c>
      <c r="G6" t="inlineStr">
        <is>
          <t>331,084</t>
        </is>
      </c>
    </row>
    <row r="7">
      <c r="A7" s="1" t="n">
        <v>5</v>
      </c>
      <c r="B7" t="inlineStr">
        <is>
          <t>1.1.1.1.2.</t>
        </is>
      </c>
      <c r="C7">
        <f>&gt;=&gt;=&gt;  Cash Equivalents</f>
        <v/>
      </c>
      <c r="D7" t="inlineStr">
        <is>
          <t>87,620</t>
        </is>
      </c>
      <c r="E7" t="inlineStr">
        <is>
          <t>341,085</t>
        </is>
      </c>
      <c r="F7" t="inlineStr">
        <is>
          <t>322,455</t>
        </is>
      </c>
      <c r="G7" t="inlineStr">
        <is>
          <t>446,055</t>
        </is>
      </c>
    </row>
    <row r="8">
      <c r="A8" s="1" t="n">
        <v>6</v>
      </c>
      <c r="B8" t="inlineStr">
        <is>
          <t>1.1.1.2.</t>
        </is>
      </c>
      <c r="C8">
        <f>&gt;=&gt;  Other Short Term Investments</f>
        <v/>
      </c>
      <c r="D8" t="inlineStr">
        <is>
          <t>361</t>
        </is>
      </c>
      <c r="E8" t="inlineStr">
        <is>
          <t>479</t>
        </is>
      </c>
      <c r="F8" t="inlineStr">
        <is>
          <t>288</t>
        </is>
      </c>
      <c r="G8" t="inlineStr">
        <is>
          <t>225</t>
        </is>
      </c>
    </row>
    <row r="9">
      <c r="A9" s="1" t="n">
        <v>7</v>
      </c>
      <c r="B9" t="inlineStr">
        <is>
          <t>1.1.2.</t>
        </is>
      </c>
      <c r="C9">
        <f>&gt;=&gt;Receivables</f>
        <v/>
      </c>
      <c r="D9" t="inlineStr">
        <is>
          <t>918,111</t>
        </is>
      </c>
      <c r="E9" t="inlineStr">
        <is>
          <t>761,346</t>
        </is>
      </c>
      <c r="F9" t="inlineStr">
        <is>
          <t>637,830</t>
        </is>
      </c>
      <c r="G9" t="inlineStr">
        <is>
          <t>498,553</t>
        </is>
      </c>
    </row>
    <row r="10">
      <c r="A10" s="1" t="n">
        <v>8</v>
      </c>
      <c r="B10" t="inlineStr">
        <is>
          <t>1.1.2.1.</t>
        </is>
      </c>
      <c r="C10">
        <f>&gt;=&gt;=&gt;Accounts receivable</f>
        <v/>
      </c>
      <c r="D10" t="inlineStr">
        <is>
          <t>645,891</t>
        </is>
      </c>
      <c r="E10" t="inlineStr">
        <is>
          <t>537,564</t>
        </is>
      </c>
      <c r="F10" t="inlineStr">
        <is>
          <t>433,479</t>
        </is>
      </c>
      <c r="G10" t="inlineStr">
        <is>
          <t>317,700</t>
        </is>
      </c>
    </row>
    <row r="11">
      <c r="A11" s="1" t="n">
        <v>9</v>
      </c>
      <c r="B11" t="inlineStr">
        <is>
          <t>1.1.2.1.1.</t>
        </is>
      </c>
      <c r="C11">
        <f>&gt;=&gt;=&gt;=&gt;Gross Accounts Receivable</f>
        <v/>
      </c>
      <c r="D11" t="inlineStr">
        <is>
          <t>660,491</t>
        </is>
      </c>
      <c r="E11" t="inlineStr">
        <is>
          <t>551,564</t>
        </is>
      </c>
      <c r="F11" t="inlineStr">
        <is>
          <t>442,179</t>
        </is>
      </c>
      <c r="G11" t="inlineStr">
        <is>
          <t>325,700</t>
        </is>
      </c>
    </row>
    <row r="12">
      <c r="A12" s="1" t="n">
        <v>10</v>
      </c>
      <c r="B12" t="inlineStr">
        <is>
          <t>1.1.2.1.2.</t>
        </is>
      </c>
      <c r="C12">
        <f>&gt;=&gt;=&gt;  Allowance For Doubtful Accounts Receivable</f>
        <v/>
      </c>
      <c r="D12" t="inlineStr">
        <is>
          <t>-14,600</t>
        </is>
      </c>
      <c r="E12" t="inlineStr">
        <is>
          <t>-14,000</t>
        </is>
      </c>
      <c r="F12" t="inlineStr">
        <is>
          <t>-8,700</t>
        </is>
      </c>
      <c r="G12" t="inlineStr">
        <is>
          <t>-8,000</t>
        </is>
      </c>
    </row>
    <row r="13">
      <c r="A13" s="1" t="n">
        <v>11</v>
      </c>
      <c r="B13" t="inlineStr">
        <is>
          <t>1.1.2.2.</t>
        </is>
      </c>
      <c r="C13">
        <f>&gt;=&gt;=&gt;Taxes Receivable</f>
        <v/>
      </c>
      <c r="D13" t="inlineStr">
        <is>
          <t>71,332</t>
        </is>
      </c>
      <c r="E13" t="inlineStr">
        <is>
          <t>31,628</t>
        </is>
      </c>
      <c r="F13" t="inlineStr">
        <is>
          <t>26,672</t>
        </is>
      </c>
      <c r="G13" t="inlineStr">
        <is>
          <t>13,709</t>
        </is>
      </c>
    </row>
    <row r="14">
      <c r="A14" s="1" t="n">
        <v>12</v>
      </c>
      <c r="B14" t="inlineStr">
        <is>
          <t>1.1.2.3.</t>
        </is>
      </c>
      <c r="C14">
        <f>&gt;=&gt;  Other Receivables</f>
        <v/>
      </c>
      <c r="D14" t="inlineStr">
        <is>
          <t>200,888</t>
        </is>
      </c>
      <c r="E14" t="inlineStr">
        <is>
          <t>192,154</t>
        </is>
      </c>
      <c r="F14" t="inlineStr">
        <is>
          <t>177,679</t>
        </is>
      </c>
      <c r="G14" t="inlineStr">
        <is>
          <t>167,144</t>
        </is>
      </c>
    </row>
    <row r="15">
      <c r="A15" s="1" t="n">
        <v>13</v>
      </c>
      <c r="B15" t="inlineStr">
        <is>
          <t>1.1.3.</t>
        </is>
      </c>
      <c r="C15">
        <f>&gt;  Prepaid Assets</f>
        <v/>
      </c>
      <c r="D15" t="inlineStr">
        <is>
          <t>52,435</t>
        </is>
      </c>
      <c r="E15" t="inlineStr">
        <is>
          <t>44,740</t>
        </is>
      </c>
      <c r="F15" t="inlineStr">
        <is>
          <t>45,268</t>
        </is>
      </c>
      <c r="G15" t="inlineStr">
        <is>
          <t>35,260</t>
        </is>
      </c>
    </row>
    <row r="16">
      <c r="A16" s="1" t="n">
        <v>14</v>
      </c>
      <c r="B16" t="inlineStr">
        <is>
          <t>1.2.</t>
        </is>
      </c>
      <c r="C16" t="inlineStr">
        <is>
          <t xml:space="preserve">  Total non-current assets</t>
        </is>
      </c>
      <c r="D16" t="inlineStr">
        <is>
          <t>4,685,740</t>
        </is>
      </c>
      <c r="E16" t="inlineStr">
        <is>
          <t>4,221,353</t>
        </is>
      </c>
      <c r="F16" t="inlineStr">
        <is>
          <t>3,283,407</t>
        </is>
      </c>
      <c r="G16" t="inlineStr">
        <is>
          <t>1,954,787</t>
        </is>
      </c>
    </row>
    <row r="17">
      <c r="A17" s="1" t="n">
        <v>15</v>
      </c>
      <c r="B17" t="inlineStr">
        <is>
          <t>1.2.1.</t>
        </is>
      </c>
      <c r="C17" t="inlineStr">
        <is>
          <t xml:space="preserve">  =&gt;Net PPE</t>
        </is>
      </c>
      <c r="D17" t="inlineStr">
        <is>
          <t>208,795</t>
        </is>
      </c>
      <c r="E17" t="inlineStr">
        <is>
          <t>234,233</t>
        </is>
      </c>
      <c r="F17" t="inlineStr">
        <is>
          <t>189,307</t>
        </is>
      </c>
      <c r="G17" t="inlineStr">
        <is>
          <t>61,655</t>
        </is>
      </c>
    </row>
    <row r="18">
      <c r="A18" s="1" t="n">
        <v>16</v>
      </c>
      <c r="B18" t="inlineStr">
        <is>
          <t>1.2.1.1.</t>
        </is>
      </c>
      <c r="C18" t="inlineStr">
        <is>
          <t xml:space="preserve">  =&gt;=&gt;Gross PPE</t>
        </is>
      </c>
      <c r="D18" t="inlineStr">
        <is>
          <t>364,916</t>
        </is>
      </c>
      <c r="E18" t="inlineStr">
        <is>
          <t>376,505</t>
        </is>
      </c>
      <c r="F18" t="inlineStr">
        <is>
          <t>318,410</t>
        </is>
      </c>
      <c r="G18" t="inlineStr">
        <is>
          <t>183,201</t>
        </is>
      </c>
    </row>
    <row r="19">
      <c r="A19" s="1" t="n">
        <v>17</v>
      </c>
      <c r="B19" t="inlineStr">
        <is>
          <t>1.2.1.1.1.</t>
        </is>
      </c>
      <c r="C19" t="inlineStr">
        <is>
          <t xml:space="preserve">  =&gt;=&gt;=&gt;Properties</t>
        </is>
      </c>
      <c r="D19" t="inlineStr">
        <is>
          <t>0</t>
        </is>
      </c>
      <c r="E19" t="inlineStr">
        <is>
          <t>0</t>
        </is>
      </c>
      <c r="F19" t="inlineStr">
        <is>
          <t>0</t>
        </is>
      </c>
      <c r="G19" t="inlineStr">
        <is>
          <t>0</t>
        </is>
      </c>
    </row>
    <row r="20">
      <c r="A20" s="1" t="n">
        <v>18</v>
      </c>
      <c r="B20" t="inlineStr">
        <is>
          <t>1.2.1.1.2.</t>
        </is>
      </c>
      <c r="C20" t="inlineStr">
        <is>
          <t xml:space="preserve">  =&gt;=&gt;=&gt;Land And Improvements</t>
        </is>
      </c>
      <c r="D20" t="inlineStr">
        <is>
          <t>2,696</t>
        </is>
      </c>
      <c r="E20" t="inlineStr">
        <is>
          <t>2,696</t>
        </is>
      </c>
      <c r="F20" t="inlineStr">
        <is>
          <t>2,696</t>
        </is>
      </c>
      <c r="G20" t="inlineStr">
        <is>
          <t>1,759</t>
        </is>
      </c>
    </row>
    <row r="21">
      <c r="A21" s="1" t="n">
        <v>19</v>
      </c>
      <c r="B21" t="inlineStr">
        <is>
          <t>1.2.1.1.3.</t>
        </is>
      </c>
      <c r="C21" t="inlineStr">
        <is>
          <t xml:space="preserve">  =&gt;=&gt;=&gt;Buildings And Improvements</t>
        </is>
      </c>
      <c r="D21" t="inlineStr">
        <is>
          <t>38,391</t>
        </is>
      </c>
      <c r="E21" t="inlineStr">
        <is>
          <t>38,332</t>
        </is>
      </c>
      <c r="F21" t="inlineStr">
        <is>
          <t>38,095</t>
        </is>
      </c>
      <c r="G21" t="inlineStr">
        <is>
          <t>27,352</t>
        </is>
      </c>
    </row>
    <row r="22">
      <c r="A22" s="1" t="n">
        <v>20</v>
      </c>
      <c r="B22" t="inlineStr">
        <is>
          <t>1.2.1.1.4.</t>
        </is>
      </c>
      <c r="C22" t="inlineStr">
        <is>
          <t xml:space="preserve">  =&gt;=&gt;=&gt;Machinery Furniture Equipment</t>
        </is>
      </c>
      <c r="D22" t="inlineStr">
        <is>
          <t>49,907</t>
        </is>
      </c>
      <c r="E22" t="inlineStr">
        <is>
          <t>49,371</t>
        </is>
      </c>
      <c r="F22" t="inlineStr">
        <is>
          <t>46,644</t>
        </is>
      </c>
      <c r="G22" t="inlineStr">
        <is>
          <t>45,899</t>
        </is>
      </c>
    </row>
    <row r="23">
      <c r="A23" s="1" t="n">
        <v>21</v>
      </c>
      <c r="B23" t="inlineStr">
        <is>
          <t>1.2.1.1.5.</t>
        </is>
      </c>
      <c r="C23" t="inlineStr">
        <is>
          <t xml:space="preserve">  =&gt;=&gt;=&gt;Other Properties</t>
        </is>
      </c>
      <c r="D23" t="inlineStr">
        <is>
          <t>247,974</t>
        </is>
      </c>
      <c r="E23" t="inlineStr">
        <is>
          <t>260,869</t>
        </is>
      </c>
      <c r="F23" t="inlineStr">
        <is>
          <t>211,099</t>
        </is>
      </c>
      <c r="G23" t="inlineStr">
        <is>
          <t>92,409</t>
        </is>
      </c>
    </row>
    <row r="24">
      <c r="A24" s="1" t="n">
        <v>22</v>
      </c>
      <c r="B24" t="inlineStr">
        <is>
          <t>1.2.1.1.6.</t>
        </is>
      </c>
      <c r="C24" t="inlineStr">
        <is>
          <t xml:space="preserve">  =&gt;=&gt;  Leases</t>
        </is>
      </c>
      <c r="D24" t="inlineStr">
        <is>
          <t>25,948</t>
        </is>
      </c>
      <c r="E24" t="inlineStr">
        <is>
          <t>25,237</t>
        </is>
      </c>
      <c r="F24" t="inlineStr">
        <is>
          <t>19,876</t>
        </is>
      </c>
      <c r="G24" t="inlineStr">
        <is>
          <t>15,782</t>
        </is>
      </c>
    </row>
    <row r="25">
      <c r="A25" s="1" t="n">
        <v>23</v>
      </c>
      <c r="B25" t="inlineStr">
        <is>
          <t>1.2.1.2.</t>
        </is>
      </c>
      <c r="C25" t="inlineStr">
        <is>
          <t xml:space="preserve">  =&gt;  Accumulated Depreciation</t>
        </is>
      </c>
      <c r="D25" t="inlineStr">
        <is>
          <t>-156,121</t>
        </is>
      </c>
      <c r="E25" t="inlineStr">
        <is>
          <t>-142,272</t>
        </is>
      </c>
      <c r="F25" t="inlineStr">
        <is>
          <t>-129,103</t>
        </is>
      </c>
      <c r="G25" t="inlineStr">
        <is>
          <t>-121,546</t>
        </is>
      </c>
    </row>
    <row r="26">
      <c r="A26" s="1" t="n">
        <v>24</v>
      </c>
      <c r="B26" t="inlineStr">
        <is>
          <t>1.2.2.</t>
        </is>
      </c>
      <c r="C26" t="inlineStr">
        <is>
          <t xml:space="preserve">  =&gt;Goodwill And Other Intangible Assets</t>
        </is>
      </c>
      <c r="D26" t="inlineStr">
        <is>
          <t>4,172,390</t>
        </is>
      </c>
      <c r="E26" t="inlineStr">
        <is>
          <t>3,733,171</t>
        </is>
      </c>
      <c r="F26" t="inlineStr">
        <is>
          <t>2,889,991</t>
        </is>
      </c>
      <c r="G26" t="inlineStr">
        <is>
          <t>1,783,727</t>
        </is>
      </c>
    </row>
    <row r="27">
      <c r="A27" s="1" t="n">
        <v>25</v>
      </c>
      <c r="B27" t="inlineStr">
        <is>
          <t>1.2.2.1.</t>
        </is>
      </c>
      <c r="C27" t="inlineStr">
        <is>
          <t xml:space="preserve">  =&gt;=&gt;Goodwill</t>
        </is>
      </c>
      <c r="D27" t="inlineStr">
        <is>
          <t>3,409,271</t>
        </is>
      </c>
      <c r="E27" t="inlineStr">
        <is>
          <t>3,038,306</t>
        </is>
      </c>
      <c r="F27" t="inlineStr">
        <is>
          <t>2,413,280</t>
        </is>
      </c>
      <c r="G27" t="inlineStr">
        <is>
          <t>1,572,455</t>
        </is>
      </c>
    </row>
    <row r="28">
      <c r="A28" s="1" t="n">
        <v>26</v>
      </c>
      <c r="B28" t="inlineStr">
        <is>
          <t>1.2.2.2.</t>
        </is>
      </c>
      <c r="C28" t="inlineStr">
        <is>
          <t xml:space="preserve">  =&gt;  Other Intangible Assets</t>
        </is>
      </c>
      <c r="D28" t="inlineStr">
        <is>
          <t>763,119</t>
        </is>
      </c>
      <c r="E28" t="inlineStr">
        <is>
          <t>694,865</t>
        </is>
      </c>
      <c r="F28" t="inlineStr">
        <is>
          <t>476,711</t>
        </is>
      </c>
      <c r="G28" t="inlineStr">
        <is>
          <t>211,272</t>
        </is>
      </c>
    </row>
    <row r="29">
      <c r="A29" s="1" t="n">
        <v>27</v>
      </c>
      <c r="B29" t="inlineStr">
        <is>
          <t>1.2.3.</t>
        </is>
      </c>
      <c r="C29" t="inlineStr">
        <is>
          <t xml:space="preserve">  =&gt;Non Current Deferred Assets</t>
        </is>
      </c>
      <c r="D29" t="inlineStr">
        <is>
          <t>24,879</t>
        </is>
      </c>
      <c r="E29" t="inlineStr">
        <is>
          <t>28,830</t>
        </is>
      </c>
      <c r="F29" t="inlineStr">
        <is>
          <t>24,077</t>
        </is>
      </c>
      <c r="G29" t="inlineStr">
        <is>
          <t>26,630</t>
        </is>
      </c>
    </row>
    <row r="30">
      <c r="A30" s="1" t="n">
        <v>28</v>
      </c>
      <c r="B30" t="inlineStr">
        <is>
          <t>1.2.3.1.</t>
        </is>
      </c>
      <c r="C30" t="inlineStr">
        <is>
          <t xml:space="preserve">  =&gt;  Non Current Deferred Taxes Assets</t>
        </is>
      </c>
      <c r="D30" t="inlineStr">
        <is>
          <t>24,879</t>
        </is>
      </c>
      <c r="E30" t="inlineStr">
        <is>
          <t>28,830</t>
        </is>
      </c>
      <c r="F30" t="inlineStr">
        <is>
          <t>24,077</t>
        </is>
      </c>
      <c r="G30" t="inlineStr">
        <is>
          <t>26,630</t>
        </is>
      </c>
    </row>
    <row r="31">
      <c r="A31" s="1" t="n">
        <v>29</v>
      </c>
      <c r="B31" t="inlineStr">
        <is>
          <t>1.2.4.</t>
        </is>
      </c>
      <c r="C31" t="inlineStr">
        <is>
          <t xml:space="preserve">    Other Non Current Assets</t>
        </is>
      </c>
      <c r="D31" t="inlineStr">
        <is>
          <t>279,676</t>
        </is>
      </c>
      <c r="E31" t="inlineStr">
        <is>
          <t>225,119</t>
        </is>
      </c>
      <c r="F31" t="inlineStr">
        <is>
          <t>180,032</t>
        </is>
      </c>
      <c r="G31" t="inlineStr">
        <is>
          <t>82,775</t>
        </is>
      </c>
    </row>
    <row r="32">
      <c r="A32" s="1" t="n">
        <v>30</v>
      </c>
      <c r="B32" t="inlineStr">
        <is>
          <t>2.</t>
        </is>
      </c>
      <c r="C32" t="inlineStr">
        <is>
          <t>Total Liabilities Net Minority Interest</t>
        </is>
      </c>
      <c r="D32" t="inlineStr">
        <is>
          <t>1,840,266</t>
        </is>
      </c>
      <c r="E32" t="inlineStr">
        <is>
          <t>1,842,718</t>
        </is>
      </c>
      <c r="F32" t="inlineStr">
        <is>
          <t>1,385,508</t>
        </is>
      </c>
      <c r="G32" t="inlineStr">
        <is>
          <t>616,417</t>
        </is>
      </c>
    </row>
    <row r="33">
      <c r="A33" s="1" t="n">
        <v>31</v>
      </c>
      <c r="B33" t="inlineStr">
        <is>
          <t>2.1.</t>
        </is>
      </c>
      <c r="C33">
        <f>&gt;Current Liabilities</f>
        <v/>
      </c>
      <c r="D33" t="inlineStr">
        <is>
          <t>778,492</t>
        </is>
      </c>
      <c r="E33" t="inlineStr">
        <is>
          <t>728,825</t>
        </is>
      </c>
      <c r="F33" t="inlineStr">
        <is>
          <t>695,140</t>
        </is>
      </c>
      <c r="G33" t="inlineStr">
        <is>
          <t>524,767</t>
        </is>
      </c>
    </row>
    <row r="34">
      <c r="A34" s="1" t="n">
        <v>32</v>
      </c>
      <c r="B34" t="inlineStr">
        <is>
          <t>2.1.1.</t>
        </is>
      </c>
      <c r="C34">
        <f>&gt;=&gt;Payables And Accrued Expenses</f>
        <v/>
      </c>
      <c r="D34" t="inlineStr">
        <is>
          <t>386,964</t>
        </is>
      </c>
      <c r="E34" t="inlineStr">
        <is>
          <t>356,764</t>
        </is>
      </c>
      <c r="F34" t="inlineStr">
        <is>
          <t>268,787</t>
        </is>
      </c>
      <c r="G34" t="inlineStr">
        <is>
          <t>196,183</t>
        </is>
      </c>
    </row>
    <row r="35">
      <c r="A35" s="1" t="n">
        <v>33</v>
      </c>
      <c r="B35" t="inlineStr">
        <is>
          <t>2.1.1.1.</t>
        </is>
      </c>
      <c r="C35">
        <f>&gt;=&gt;=&gt;Payables</f>
        <v/>
      </c>
      <c r="D35" t="inlineStr">
        <is>
          <t>71,903</t>
        </is>
      </c>
      <c r="E35" t="inlineStr">
        <is>
          <t>89,963</t>
        </is>
      </c>
      <c r="F35" t="inlineStr">
        <is>
          <t>60,692</t>
        </is>
      </c>
      <c r="G35" t="inlineStr">
        <is>
          <t>16,679</t>
        </is>
      </c>
    </row>
    <row r="36">
      <c r="A36" s="1" t="n">
        <v>34</v>
      </c>
      <c r="B36" t="inlineStr">
        <is>
          <t>2.1.1.1.1.</t>
        </is>
      </c>
      <c r="C36">
        <f>&gt;=&gt;=&gt;=&gt;Accounts Payable</f>
        <v/>
      </c>
      <c r="D36" t="inlineStr">
        <is>
          <t>10,863</t>
        </is>
      </c>
      <c r="E36" t="inlineStr">
        <is>
          <t>18,691</t>
        </is>
      </c>
      <c r="F36" t="inlineStr">
        <is>
          <t>14,298</t>
        </is>
      </c>
      <c r="G36" t="inlineStr">
        <is>
          <t>7,953</t>
        </is>
      </c>
    </row>
    <row r="37">
      <c r="A37" s="1" t="n">
        <v>35</v>
      </c>
      <c r="B37" t="inlineStr">
        <is>
          <t>2.1.1.1.2.</t>
        </is>
      </c>
      <c r="C37">
        <f>&gt;=&gt;=&gt;  Total Tax Payable</f>
        <v/>
      </c>
      <c r="D37" t="inlineStr">
        <is>
          <t>61,040</t>
        </is>
      </c>
      <c r="E37" t="inlineStr">
        <is>
          <t>71,272</t>
        </is>
      </c>
      <c r="F37" t="inlineStr">
        <is>
          <t>46,394</t>
        </is>
      </c>
      <c r="G37" t="inlineStr">
        <is>
          <t>8,726</t>
        </is>
      </c>
    </row>
    <row r="38">
      <c r="A38" s="1" t="n">
        <v>36</v>
      </c>
      <c r="B38" t="inlineStr">
        <is>
          <t>2.1.1.1.2.1.</t>
        </is>
      </c>
      <c r="C38">
        <f>&gt;=&gt;=&gt;    Income Tax Payable</f>
        <v/>
      </c>
      <c r="D38" t="inlineStr">
        <is>
          <t>8,410</t>
        </is>
      </c>
      <c r="E38" t="inlineStr">
        <is>
          <t>26,116</t>
        </is>
      </c>
      <c r="F38" t="inlineStr">
        <is>
          <t>9,996</t>
        </is>
      </c>
      <c r="G38" t="inlineStr">
        <is>
          <t>8,726</t>
        </is>
      </c>
    </row>
    <row r="39">
      <c r="A39" s="1" t="n">
        <v>37</v>
      </c>
      <c r="B39" t="inlineStr">
        <is>
          <t>2.1.1.2.</t>
        </is>
      </c>
      <c r="C39">
        <f>&gt;=&gt;  Current Accrued Expenses</f>
        <v/>
      </c>
      <c r="D39" t="inlineStr">
        <is>
          <t>315,061</t>
        </is>
      </c>
      <c r="E39" t="inlineStr">
        <is>
          <t>266,801</t>
        </is>
      </c>
      <c r="F39" t="inlineStr">
        <is>
          <t>208,095</t>
        </is>
      </c>
      <c r="G39" t="inlineStr">
        <is>
          <t>179,504</t>
        </is>
      </c>
    </row>
    <row r="40">
      <c r="A40" s="1" t="n">
        <v>38</v>
      </c>
      <c r="B40" t="inlineStr">
        <is>
          <t>2.1.2.</t>
        </is>
      </c>
      <c r="C40">
        <f>&gt;=&gt;Current Debt And Capital Lease Obligation</f>
        <v/>
      </c>
      <c r="D40" t="inlineStr">
        <is>
          <t>-</t>
        </is>
      </c>
      <c r="E40" t="inlineStr">
        <is>
          <t>-</t>
        </is>
      </c>
      <c r="F40" t="inlineStr">
        <is>
          <t>75,000</t>
        </is>
      </c>
      <c r="G40" t="inlineStr">
        <is>
          <t>-</t>
        </is>
      </c>
    </row>
    <row r="41">
      <c r="A41" s="1" t="n">
        <v>39</v>
      </c>
      <c r="B41" t="inlineStr">
        <is>
          <t>2.1.2.1.</t>
        </is>
      </c>
      <c r="C41">
        <f>&gt;=&gt;  Current Debt</f>
        <v/>
      </c>
      <c r="D41" t="inlineStr">
        <is>
          <t>-</t>
        </is>
      </c>
      <c r="E41" t="inlineStr">
        <is>
          <t>-</t>
        </is>
      </c>
      <c r="F41" t="inlineStr">
        <is>
          <t>75,000</t>
        </is>
      </c>
      <c r="G41" t="inlineStr">
        <is>
          <t>-</t>
        </is>
      </c>
    </row>
    <row r="42">
      <c r="A42" s="1" t="n">
        <v>40</v>
      </c>
      <c r="B42" t="inlineStr">
        <is>
          <t>2.1.3.</t>
        </is>
      </c>
      <c r="C42">
        <f>&gt;  Current Deferred Liabilities</f>
        <v/>
      </c>
      <c r="D42" t="inlineStr">
        <is>
          <t>391,528</t>
        </is>
      </c>
      <c r="E42" t="inlineStr">
        <is>
          <t>372,061</t>
        </is>
      </c>
      <c r="F42" t="inlineStr">
        <is>
          <t>351,353</t>
        </is>
      </c>
      <c r="G42" t="inlineStr">
        <is>
          <t>328,584</t>
        </is>
      </c>
    </row>
    <row r="43">
      <c r="A43" s="1" t="n">
        <v>41</v>
      </c>
      <c r="B43" t="inlineStr">
        <is>
          <t>2.1.3.1.</t>
        </is>
      </c>
      <c r="C43">
        <f>&gt;    Current Deferred Revenue</f>
        <v/>
      </c>
      <c r="D43" t="inlineStr">
        <is>
          <t>391,528</t>
        </is>
      </c>
      <c r="E43" t="inlineStr">
        <is>
          <t>372,061</t>
        </is>
      </c>
      <c r="F43" t="inlineStr">
        <is>
          <t>351,353</t>
        </is>
      </c>
      <c r="G43" t="inlineStr">
        <is>
          <t>328,584</t>
        </is>
      </c>
    </row>
    <row r="44">
      <c r="A44" s="1" t="n">
        <v>42</v>
      </c>
      <c r="B44" t="inlineStr">
        <is>
          <t>2.2.</t>
        </is>
      </c>
      <c r="C44" t="inlineStr">
        <is>
          <t xml:space="preserve">  Total Non Current Liabilities Net Minority Interest</t>
        </is>
      </c>
      <c r="D44" t="inlineStr">
        <is>
          <t>1,061,774</t>
        </is>
      </c>
      <c r="E44" t="inlineStr">
        <is>
          <t>1,113,893</t>
        </is>
      </c>
      <c r="F44" t="inlineStr">
        <is>
          <t>690,368</t>
        </is>
      </c>
      <c r="G44" t="inlineStr">
        <is>
          <t>91,650</t>
        </is>
      </c>
    </row>
    <row r="45">
      <c r="A45" s="1" t="n">
        <v>43</v>
      </c>
      <c r="B45" t="inlineStr">
        <is>
          <t>2.2.1.</t>
        </is>
      </c>
      <c r="C45" t="inlineStr">
        <is>
          <t xml:space="preserve">  =&gt;Long Term Debt And Capital Lease Obligation</t>
        </is>
      </c>
      <c r="D45" t="inlineStr">
        <is>
          <t>857,954</t>
        </is>
      </c>
      <c r="E45" t="inlineStr">
        <is>
          <t>919,058</t>
        </is>
      </c>
      <c r="F45" t="inlineStr">
        <is>
          <t>515,299</t>
        </is>
      </c>
      <c r="G45" t="inlineStr">
        <is>
          <t>-</t>
        </is>
      </c>
    </row>
    <row r="46">
      <c r="A46" s="1" t="n">
        <v>44</v>
      </c>
      <c r="B46" t="inlineStr">
        <is>
          <t>2.2.1.1.</t>
        </is>
      </c>
      <c r="C46" t="inlineStr">
        <is>
          <t xml:space="preserve">  =&gt;=&gt;Long Term Debt</t>
        </is>
      </c>
      <c r="D46" t="inlineStr">
        <is>
          <t>753,576</t>
        </is>
      </c>
      <c r="E46" t="inlineStr">
        <is>
          <t>798,118</t>
        </is>
      </c>
      <c r="F46" t="inlineStr">
        <is>
          <t>423,531</t>
        </is>
      </c>
      <c r="G46" t="inlineStr">
        <is>
          <t>-</t>
        </is>
      </c>
    </row>
    <row r="47">
      <c r="A47" s="1" t="n">
        <v>45</v>
      </c>
      <c r="B47" t="inlineStr">
        <is>
          <t>2.2.1.2.</t>
        </is>
      </c>
      <c r="C47" t="inlineStr">
        <is>
          <t xml:space="preserve">  =&gt;  Long Term Capital Lease Obligation</t>
        </is>
      </c>
      <c r="D47" t="inlineStr">
        <is>
          <t>104,378</t>
        </is>
      </c>
      <c r="E47" t="inlineStr">
        <is>
          <t>120,940</t>
        </is>
      </c>
      <c r="F47" t="inlineStr">
        <is>
          <t>91,768</t>
        </is>
      </c>
      <c r="G47" t="inlineStr">
        <is>
          <t>-</t>
        </is>
      </c>
    </row>
    <row r="48">
      <c r="A48" s="1" t="n">
        <v>46</v>
      </c>
      <c r="B48" t="inlineStr">
        <is>
          <t>2.2.2.</t>
        </is>
      </c>
      <c r="C48" t="inlineStr">
        <is>
          <t xml:space="preserve">  =&gt;Non Current Deferred Liabilities</t>
        </is>
      </c>
      <c r="D48" t="inlineStr">
        <is>
          <t>105,548</t>
        </is>
      </c>
      <c r="E48" t="inlineStr">
        <is>
          <t>110,321</t>
        </is>
      </c>
      <c r="F48" t="inlineStr">
        <is>
          <t>78,643</t>
        </is>
      </c>
      <c r="G48" t="inlineStr">
        <is>
          <t>30,077</t>
        </is>
      </c>
    </row>
    <row r="49">
      <c r="A49" s="1" t="n">
        <v>47</v>
      </c>
      <c r="B49" t="inlineStr">
        <is>
          <t>2.2.2.1.</t>
        </is>
      </c>
      <c r="C49" t="inlineStr">
        <is>
          <t xml:space="preserve">  =&gt;  Non Current Deferred Taxes Liabilities</t>
        </is>
      </c>
      <c r="D49" t="inlineStr">
        <is>
          <t>105,548</t>
        </is>
      </c>
      <c r="E49" t="inlineStr">
        <is>
          <t>110,321</t>
        </is>
      </c>
      <c r="F49" t="inlineStr">
        <is>
          <t>78,643</t>
        </is>
      </c>
      <c r="G49" t="inlineStr">
        <is>
          <t>30,077</t>
        </is>
      </c>
    </row>
    <row r="50">
      <c r="A50" s="1" t="n">
        <v>48</v>
      </c>
      <c r="B50" t="inlineStr">
        <is>
          <t>2.2.3.</t>
        </is>
      </c>
      <c r="C50" t="inlineStr">
        <is>
          <t xml:space="preserve">    Other Non Current Liabilities</t>
        </is>
      </c>
      <c r="D50" t="inlineStr">
        <is>
          <t>98,272</t>
        </is>
      </c>
      <c r="E50" t="inlineStr">
        <is>
          <t>84,514</t>
        </is>
      </c>
      <c r="F50" t="inlineStr">
        <is>
          <t>96,426</t>
        </is>
      </c>
      <c r="G50" t="inlineStr">
        <is>
          <t>61,573</t>
        </is>
      </c>
    </row>
    <row r="51">
      <c r="A51" s="1" t="n">
        <v>49</v>
      </c>
      <c r="B51" t="inlineStr">
        <is>
          <t>3.</t>
        </is>
      </c>
      <c r="C51" t="inlineStr">
        <is>
          <t>Total Equity Gross Minority Interest</t>
        </is>
      </c>
      <c r="D51" t="inlineStr">
        <is>
          <t>4,484,048</t>
        </is>
      </c>
      <c r="E51" t="inlineStr">
        <is>
          <t>4,097,872</t>
        </is>
      </c>
      <c r="F51" t="inlineStr">
        <is>
          <t>3,453,379</t>
        </is>
      </c>
      <c r="G51" t="inlineStr">
        <is>
          <t>2,649,547</t>
        </is>
      </c>
    </row>
    <row r="52">
      <c r="A52" s="1" t="n">
        <v>50</v>
      </c>
      <c r="B52" t="inlineStr">
        <is>
          <t>3.1.</t>
        </is>
      </c>
      <c r="C52" t="inlineStr">
        <is>
          <t xml:space="preserve">  Stockholders' Equity</t>
        </is>
      </c>
      <c r="D52" t="inlineStr">
        <is>
          <t>4,484,048</t>
        </is>
      </c>
      <c r="E52" t="inlineStr">
        <is>
          <t>4,097,872</t>
        </is>
      </c>
      <c r="F52" t="inlineStr">
        <is>
          <t>3,453,379</t>
        </is>
      </c>
      <c r="G52" t="inlineStr">
        <is>
          <t>2,649,547</t>
        </is>
      </c>
    </row>
    <row r="53">
      <c r="A53" s="1" t="n">
        <v>51</v>
      </c>
      <c r="B53" t="inlineStr">
        <is>
          <t>3.1.1.</t>
        </is>
      </c>
      <c r="C53" t="inlineStr">
        <is>
          <t xml:space="preserve">  =&gt;Capital Stock</t>
        </is>
      </c>
      <c r="D53" t="inlineStr">
        <is>
          <t>953</t>
        </is>
      </c>
      <c r="E53" t="inlineStr">
        <is>
          <t>953</t>
        </is>
      </c>
      <c r="F53" t="inlineStr">
        <is>
          <t>946</t>
        </is>
      </c>
      <c r="G53" t="inlineStr">
        <is>
          <t>932</t>
        </is>
      </c>
    </row>
    <row r="54">
      <c r="A54" s="1" t="n">
        <v>52</v>
      </c>
      <c r="B54" t="inlineStr">
        <is>
          <t>3.1.1.1.</t>
        </is>
      </c>
      <c r="C54" t="inlineStr">
        <is>
          <t xml:space="preserve">  =&gt;=&gt;Preferred Stock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</row>
    <row r="55">
      <c r="A55" s="1" t="n">
        <v>53</v>
      </c>
      <c r="B55" t="inlineStr">
        <is>
          <t>3.1.1.2.</t>
        </is>
      </c>
      <c r="C55" t="inlineStr">
        <is>
          <t xml:space="preserve">  =&gt;  Common Stock</t>
        </is>
      </c>
      <c r="D55" t="inlineStr">
        <is>
          <t>953</t>
        </is>
      </c>
      <c r="E55" t="inlineStr">
        <is>
          <t>953</t>
        </is>
      </c>
      <c r="F55" t="inlineStr">
        <is>
          <t>946</t>
        </is>
      </c>
      <c r="G55" t="inlineStr">
        <is>
          <t>932</t>
        </is>
      </c>
    </row>
    <row r="56">
      <c r="A56" s="1" t="n">
        <v>54</v>
      </c>
      <c r="B56" t="inlineStr">
        <is>
          <t>3.1.2.</t>
        </is>
      </c>
      <c r="C56" t="inlineStr">
        <is>
          <t xml:space="preserve">  =&gt;Additional Paid in Capital</t>
        </is>
      </c>
      <c r="D56" t="inlineStr">
        <is>
          <t>1,465,694</t>
        </is>
      </c>
      <c r="E56" t="inlineStr">
        <is>
          <t>1,434,203</t>
        </is>
      </c>
      <c r="F56" t="inlineStr">
        <is>
          <t>1,188,939</t>
        </is>
      </c>
      <c r="G56" t="inlineStr">
        <is>
          <t>867,462</t>
        </is>
      </c>
    </row>
    <row r="57">
      <c r="A57" s="1" t="n">
        <v>55</v>
      </c>
      <c r="B57" t="inlineStr">
        <is>
          <t>3.1.3.</t>
        </is>
      </c>
      <c r="C57" t="inlineStr">
        <is>
          <t xml:space="preserve">  =&gt;Retained Earnings</t>
        </is>
      </c>
      <c r="D57" t="inlineStr">
        <is>
          <t>4,259,220</t>
        </is>
      </c>
      <c r="E57" t="inlineStr">
        <is>
          <t>3,804,593</t>
        </is>
      </c>
      <c r="F57" t="inlineStr">
        <is>
          <t>3,370,706</t>
        </is>
      </c>
      <c r="G57" t="inlineStr">
        <is>
          <t>2,919,411</t>
        </is>
      </c>
    </row>
    <row r="58">
      <c r="A58" s="1" t="n">
        <v>56</v>
      </c>
      <c r="B58" t="inlineStr">
        <is>
          <t>3.1.4.</t>
        </is>
      </c>
      <c r="C58" t="inlineStr">
        <is>
          <t xml:space="preserve">  =&gt;Treasury Stock</t>
        </is>
      </c>
      <c r="D58" t="inlineStr">
        <is>
          <t>1,185,707</t>
        </is>
      </c>
      <c r="E58" t="inlineStr">
        <is>
          <t>1,124,102</t>
        </is>
      </c>
      <c r="F58" t="inlineStr">
        <is>
          <t>1,041,831</t>
        </is>
      </c>
      <c r="G58" t="inlineStr">
        <is>
          <t>1,075,879</t>
        </is>
      </c>
    </row>
    <row r="59">
      <c r="A59" s="1" t="n">
        <v>57</v>
      </c>
      <c r="B59" t="inlineStr">
        <is>
          <t>3.1.5.</t>
        </is>
      </c>
      <c r="C59" t="inlineStr">
        <is>
          <t xml:space="preserve">    Gains Losses Not Affecting Retained Earnings</t>
        </is>
      </c>
      <c r="D59" t="inlineStr">
        <is>
          <t>-56,112</t>
        </is>
      </c>
      <c r="E59" t="inlineStr">
        <is>
          <t>-17,775</t>
        </is>
      </c>
      <c r="F59" t="inlineStr">
        <is>
          <t>-65,381</t>
        </is>
      </c>
      <c r="G59" t="inlineStr">
        <is>
          <t>-62,379</t>
        </is>
      </c>
    </row>
    <row r="60">
      <c r="A60" s="1" t="n">
        <v>58</v>
      </c>
      <c r="B60" t="inlineStr">
        <is>
          <t>4.</t>
        </is>
      </c>
      <c r="C60" t="inlineStr">
        <is>
          <t>Total Capitalization</t>
        </is>
      </c>
      <c r="D60" t="inlineStr">
        <is>
          <t>5,237,624</t>
        </is>
      </c>
      <c r="E60" t="inlineStr">
        <is>
          <t>4,895,990</t>
        </is>
      </c>
      <c r="F60" t="inlineStr">
        <is>
          <t>3,876,910</t>
        </is>
      </c>
      <c r="G60" t="inlineStr">
        <is>
          <t>2,649,547</t>
        </is>
      </c>
    </row>
    <row r="61">
      <c r="A61" s="1" t="n">
        <v>59</v>
      </c>
      <c r="B61" t="inlineStr">
        <is>
          <t>5.</t>
        </is>
      </c>
      <c r="C61" t="inlineStr">
        <is>
          <t>Common Stock Equity</t>
        </is>
      </c>
      <c r="D61" t="inlineStr">
        <is>
          <t>4,484,048</t>
        </is>
      </c>
      <c r="E61" t="inlineStr">
        <is>
          <t>4,097,872</t>
        </is>
      </c>
      <c r="F61" t="inlineStr">
        <is>
          <t>3,453,379</t>
        </is>
      </c>
      <c r="G61" t="inlineStr">
        <is>
          <t>2,649,547</t>
        </is>
      </c>
    </row>
    <row r="62">
      <c r="A62" s="1" t="n">
        <v>60</v>
      </c>
      <c r="B62" t="inlineStr">
        <is>
          <t>6.</t>
        </is>
      </c>
      <c r="C62" t="inlineStr">
        <is>
          <t>Capital Lease Obligations</t>
        </is>
      </c>
      <c r="D62" t="inlineStr">
        <is>
          <t>104,378</t>
        </is>
      </c>
      <c r="E62" t="inlineStr">
        <is>
          <t>120,940</t>
        </is>
      </c>
      <c r="F62" t="inlineStr">
        <is>
          <t>91,768</t>
        </is>
      </c>
      <c r="G62" t="inlineStr">
        <is>
          <t>-</t>
        </is>
      </c>
    </row>
    <row r="63">
      <c r="A63" s="1" t="n">
        <v>61</v>
      </c>
      <c r="B63" t="inlineStr">
        <is>
          <t>7.</t>
        </is>
      </c>
      <c r="C63" t="inlineStr">
        <is>
          <t>Net Tangible Assets</t>
        </is>
      </c>
      <c r="D63" t="inlineStr">
        <is>
          <t>311,658</t>
        </is>
      </c>
      <c r="E63" t="inlineStr">
        <is>
          <t>364,701</t>
        </is>
      </c>
      <c r="F63" t="inlineStr">
        <is>
          <t>563,388</t>
        </is>
      </c>
      <c r="G63" t="inlineStr">
        <is>
          <t>865,820</t>
        </is>
      </c>
    </row>
    <row r="64">
      <c r="A64" s="1" t="n">
        <v>62</v>
      </c>
      <c r="B64" t="inlineStr">
        <is>
          <t>8.</t>
        </is>
      </c>
      <c r="C64" t="inlineStr">
        <is>
          <t>Working Capital</t>
        </is>
      </c>
      <c r="D64" t="inlineStr">
        <is>
          <t>860,082</t>
        </is>
      </c>
      <c r="E64" t="inlineStr">
        <is>
          <t>990,412</t>
        </is>
      </c>
      <c r="F64" t="inlineStr">
        <is>
          <t>860,340</t>
        </is>
      </c>
      <c r="G64" t="inlineStr">
        <is>
          <t>786,410</t>
        </is>
      </c>
    </row>
    <row r="65">
      <c r="A65" s="1" t="n">
        <v>63</v>
      </c>
      <c r="B65" t="inlineStr">
        <is>
          <t>9.</t>
        </is>
      </c>
      <c r="C65" t="inlineStr">
        <is>
          <t>Invested Capital</t>
        </is>
      </c>
      <c r="D65" t="inlineStr">
        <is>
          <t>5,237,624</t>
        </is>
      </c>
      <c r="E65" t="inlineStr">
        <is>
          <t>4,895,990</t>
        </is>
      </c>
      <c r="F65" t="inlineStr">
        <is>
          <t>3,951,910</t>
        </is>
      </c>
      <c r="G65" t="inlineStr">
        <is>
          <t>2,649,547</t>
        </is>
      </c>
    </row>
    <row r="66">
      <c r="A66" s="1" t="n">
        <v>64</v>
      </c>
      <c r="B66" t="inlineStr">
        <is>
          <t>10.</t>
        </is>
      </c>
      <c r="C66" t="inlineStr">
        <is>
          <t>Tangible Book Value</t>
        </is>
      </c>
      <c r="D66" t="inlineStr">
        <is>
          <t>311,658</t>
        </is>
      </c>
      <c r="E66" t="inlineStr">
        <is>
          <t>364,701</t>
        </is>
      </c>
      <c r="F66" t="inlineStr">
        <is>
          <t>563,388</t>
        </is>
      </c>
      <c r="G66" t="inlineStr">
        <is>
          <t>865,820</t>
        </is>
      </c>
    </row>
    <row r="67">
      <c r="A67" s="1" t="n">
        <v>65</v>
      </c>
      <c r="B67" t="inlineStr">
        <is>
          <t>11.</t>
        </is>
      </c>
      <c r="C67" t="inlineStr">
        <is>
          <t>Total Debt</t>
        </is>
      </c>
      <c r="D67" t="inlineStr">
        <is>
          <t>857,954</t>
        </is>
      </c>
      <c r="E67" t="inlineStr">
        <is>
          <t>919,058</t>
        </is>
      </c>
      <c r="F67" t="inlineStr">
        <is>
          <t>590,299</t>
        </is>
      </c>
      <c r="G67" t="inlineStr">
        <is>
          <t>-</t>
        </is>
      </c>
    </row>
    <row r="68">
      <c r="A68" s="1" t="n">
        <v>66</v>
      </c>
      <c r="B68" t="inlineStr">
        <is>
          <t>12.</t>
        </is>
      </c>
      <c r="C68" t="inlineStr">
        <is>
          <t>Net Debt</t>
        </is>
      </c>
      <c r="D68" t="inlineStr">
        <is>
          <t>85,909</t>
        </is>
      </c>
      <c r="E68" t="inlineStr">
        <is>
          <t>798,118</t>
        </is>
      </c>
      <c r="F68" t="inlineStr">
        <is>
          <t>423,531</t>
        </is>
      </c>
      <c r="G68" t="inlineStr">
        <is>
          <t>-</t>
        </is>
      </c>
    </row>
    <row r="69">
      <c r="A69" s="1" t="n">
        <v>67</v>
      </c>
      <c r="B69" t="inlineStr">
        <is>
          <t>13.</t>
        </is>
      </c>
      <c r="C69" t="inlineStr">
        <is>
          <t>Share Issued</t>
        </is>
      </c>
      <c r="D69" t="inlineStr">
        <is>
          <t>95,267</t>
        </is>
      </c>
      <c r="E69" t="inlineStr">
        <is>
          <t>95,266</t>
        </is>
      </c>
      <c r="F69" t="inlineStr">
        <is>
          <t>94,628</t>
        </is>
      </c>
      <c r="G69" t="inlineStr">
        <is>
          <t>93,236</t>
        </is>
      </c>
    </row>
    <row r="70">
      <c r="A70" s="1" t="n">
        <v>68</v>
      </c>
      <c r="B70" t="inlineStr">
        <is>
          <t>14.</t>
        </is>
      </c>
      <c r="C70" t="inlineStr">
        <is>
          <t>Ordinary Shares Number</t>
        </is>
      </c>
      <c r="D70" t="inlineStr">
        <is>
          <t>87,079</t>
        </is>
      </c>
      <c r="E70" t="inlineStr">
        <is>
          <t>86,573</t>
        </is>
      </c>
      <c r="F70" t="inlineStr">
        <is>
          <t>85,734</t>
        </is>
      </c>
      <c r="G70" t="inlineStr">
        <is>
          <t>83,634</t>
        </is>
      </c>
    </row>
    <row r="71">
      <c r="A71" s="1" t="n">
        <v>69</v>
      </c>
      <c r="B71" t="inlineStr">
        <is>
          <t>15.</t>
        </is>
      </c>
      <c r="C71" t="inlineStr">
        <is>
          <t>Treasury Shares Number</t>
        </is>
      </c>
      <c r="D71" t="inlineStr">
        <is>
          <t>8,188</t>
        </is>
      </c>
      <c r="E71" t="inlineStr">
        <is>
          <t>8,694</t>
        </is>
      </c>
      <c r="F71" t="inlineStr">
        <is>
          <t>8,893</t>
        </is>
      </c>
      <c r="G71" t="inlineStr">
        <is>
          <t>9,602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549,482</t>
        </is>
      </c>
      <c r="E2" t="inlineStr">
        <is>
          <t>549,482</t>
        </is>
      </c>
      <c r="F2" t="inlineStr">
        <is>
          <t>547,310</t>
        </is>
      </c>
      <c r="G2" t="inlineStr">
        <is>
          <t>499,936</t>
        </is>
      </c>
      <c r="H2" t="inlineStr">
        <is>
          <t>486,437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549,482</t>
        </is>
      </c>
      <c r="E3" t="inlineStr">
        <is>
          <t>549,482</t>
        </is>
      </c>
      <c r="F3" t="inlineStr">
        <is>
          <t>547,310</t>
        </is>
      </c>
      <c r="G3" t="inlineStr">
        <is>
          <t>499,936</t>
        </is>
      </c>
      <c r="H3" t="inlineStr">
        <is>
          <t>486,437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454,627</t>
        </is>
      </c>
      <c r="E4" t="inlineStr">
        <is>
          <t>454,627</t>
        </is>
      </c>
      <c r="F4" t="inlineStr">
        <is>
          <t>433,887</t>
        </is>
      </c>
      <c r="G4" t="inlineStr">
        <is>
          <t>451,295</t>
        </is>
      </c>
      <c r="H4" t="inlineStr">
        <is>
          <t>419,375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-15,139</t>
        </is>
      </c>
      <c r="E5" t="inlineStr">
        <is>
          <t>-15,139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Investment Securities</t>
        </is>
      </c>
      <c r="D6" t="inlineStr">
        <is>
          <t>-15,139</t>
        </is>
      </c>
      <c r="E6" t="inlineStr">
        <is>
          <t>-15,139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106,867</t>
        </is>
      </c>
      <c r="E7" t="inlineStr">
        <is>
          <t>106,867</t>
        </is>
      </c>
      <c r="F7" t="inlineStr">
        <is>
          <t>106,246</t>
        </is>
      </c>
      <c r="G7" t="inlineStr">
        <is>
          <t>78,975</t>
        </is>
      </c>
      <c r="H7" t="inlineStr">
        <is>
          <t>59,255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106,867</t>
        </is>
      </c>
      <c r="E8" t="inlineStr">
        <is>
          <t>106,867</t>
        </is>
      </c>
      <c r="F8" t="inlineStr">
        <is>
          <t>106,246</t>
        </is>
      </c>
      <c r="G8" t="inlineStr">
        <is>
          <t>78,975</t>
        </is>
      </c>
      <c r="H8" t="inlineStr">
        <is>
          <t>59,255</t>
        </is>
      </c>
    </row>
    <row r="9">
      <c r="A9" s="1" t="n">
        <v>7</v>
      </c>
      <c r="B9" t="inlineStr">
        <is>
          <t>1.1.3.1.1.</t>
        </is>
      </c>
      <c r="C9" t="inlineStr">
        <is>
          <t xml:space="preserve">  =&gt;  =&gt;Depreciation</t>
        </is>
      </c>
      <c r="D9" t="inlineStr">
        <is>
          <t>-</t>
        </is>
      </c>
      <c r="E9" t="inlineStr">
        <is>
          <t>-</t>
        </is>
      </c>
      <c r="F9" t="inlineStr">
        <is>
          <t>106,246</t>
        </is>
      </c>
      <c r="G9" t="inlineStr">
        <is>
          <t>18,459</t>
        </is>
      </c>
      <c r="H9" t="inlineStr">
        <is>
          <t>-</t>
        </is>
      </c>
    </row>
    <row r="10">
      <c r="A10" s="1" t="n">
        <v>8</v>
      </c>
      <c r="B10" t="inlineStr">
        <is>
          <t>1.1.3.1.2.</t>
        </is>
      </c>
      <c r="C10" t="inlineStr">
        <is>
          <t xml:space="preserve">  =&gt;    Amortization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60,516</t>
        </is>
      </c>
      <c r="H10" t="inlineStr">
        <is>
          <t>-</t>
        </is>
      </c>
    </row>
    <row r="11">
      <c r="A11" s="1" t="n">
        <v>9</v>
      </c>
      <c r="B11" t="inlineStr">
        <is>
          <t>1.1.3.1.2.1.</t>
        </is>
      </c>
      <c r="C11" t="inlineStr">
        <is>
          <t xml:space="preserve">  =&gt;      Amortization of Intangibles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60,516</t>
        </is>
      </c>
      <c r="H11" t="inlineStr">
        <is>
          <t>-</t>
        </is>
      </c>
    </row>
    <row r="12">
      <c r="A12" s="1" t="n">
        <v>10</v>
      </c>
      <c r="B12" t="inlineStr">
        <is>
          <t>1.1.4.</t>
        </is>
      </c>
      <c r="C12" t="inlineStr">
        <is>
          <t xml:space="preserve">  =&gt;Deferred Tax</t>
        </is>
      </c>
      <c r="D12" t="inlineStr">
        <is>
          <t>-34,490</t>
        </is>
      </c>
      <c r="E12" t="inlineStr">
        <is>
          <t>-34,490</t>
        </is>
      </c>
      <c r="F12" t="inlineStr">
        <is>
          <t>-30,932</t>
        </is>
      </c>
      <c r="G12" t="inlineStr">
        <is>
          <t>-14,511</t>
        </is>
      </c>
      <c r="H12" t="inlineStr">
        <is>
          <t>-33,675</t>
        </is>
      </c>
    </row>
    <row r="13">
      <c r="A13" s="1" t="n">
        <v>11</v>
      </c>
      <c r="B13" t="inlineStr">
        <is>
          <t>1.1.4.1.</t>
        </is>
      </c>
      <c r="C13" t="inlineStr">
        <is>
          <t xml:space="preserve">  =&gt;  Deferred Income Tax</t>
        </is>
      </c>
      <c r="D13" t="inlineStr">
        <is>
          <t>-34,490</t>
        </is>
      </c>
      <c r="E13" t="inlineStr">
        <is>
          <t>-34,490</t>
        </is>
      </c>
      <c r="F13" t="inlineStr">
        <is>
          <t>-30,932</t>
        </is>
      </c>
      <c r="G13" t="inlineStr">
        <is>
          <t>-14,511</t>
        </is>
      </c>
      <c r="H13" t="inlineStr">
        <is>
          <t>-33,675</t>
        </is>
      </c>
    </row>
    <row r="14">
      <c r="A14" s="1" t="n">
        <v>12</v>
      </c>
      <c r="B14" t="inlineStr">
        <is>
          <t>1.1.5.</t>
        </is>
      </c>
      <c r="C14" t="inlineStr">
        <is>
          <t xml:space="preserve">  =&gt;Provision &amp; Write Off of Assets</t>
        </is>
      </c>
      <c r="D14" t="inlineStr">
        <is>
          <t>1,006</t>
        </is>
      </c>
      <c r="E14" t="inlineStr">
        <is>
          <t>1,006</t>
        </is>
      </c>
      <c r="F14" t="inlineStr">
        <is>
          <t>6,438</t>
        </is>
      </c>
      <c r="G14" t="inlineStr">
        <is>
          <t>2,928</t>
        </is>
      </c>
      <c r="H14" t="inlineStr">
        <is>
          <t>1,577</t>
        </is>
      </c>
    </row>
    <row r="15">
      <c r="A15" s="1" t="n">
        <v>13</v>
      </c>
      <c r="B15" t="inlineStr">
        <is>
          <t>1.1.6.</t>
        </is>
      </c>
      <c r="C15" t="inlineStr">
        <is>
          <t xml:space="preserve">  =&gt;Stock based compensation</t>
        </is>
      </c>
      <c r="D15" t="inlineStr">
        <is>
          <t>166,338</t>
        </is>
      </c>
      <c r="E15" t="inlineStr">
        <is>
          <t>166,338</t>
        </is>
      </c>
      <c r="F15" t="inlineStr">
        <is>
          <t>145,615</t>
        </is>
      </c>
      <c r="G15" t="inlineStr">
        <is>
          <t>116,190</t>
        </is>
      </c>
      <c r="H15" t="inlineStr">
        <is>
          <t>83,346</t>
        </is>
      </c>
    </row>
    <row r="16">
      <c r="A16" s="1" t="n">
        <v>14</v>
      </c>
      <c r="B16" t="inlineStr">
        <is>
          <t>1.1.7.</t>
        </is>
      </c>
      <c r="C16" t="inlineStr">
        <is>
          <t xml:space="preserve">  =&gt;Other non-cash items</t>
        </is>
      </c>
      <c r="D16" t="inlineStr">
        <is>
          <t>24,901</t>
        </is>
      </c>
      <c r="E16" t="inlineStr">
        <is>
          <t>24,901</t>
        </is>
      </c>
      <c r="F16" t="inlineStr">
        <is>
          <t>2,180</t>
        </is>
      </c>
      <c r="G16" t="inlineStr">
        <is>
          <t>2,778</t>
        </is>
      </c>
      <c r="H16" t="inlineStr">
        <is>
          <t>410</t>
        </is>
      </c>
    </row>
    <row r="17">
      <c r="A17" s="1" t="n">
        <v>15</v>
      </c>
      <c r="B17" t="inlineStr">
        <is>
          <t>1.1.8.</t>
        </is>
      </c>
      <c r="C17" t="inlineStr">
        <is>
          <t xml:space="preserve">    Change in working capital</t>
        </is>
      </c>
      <c r="D17" t="inlineStr">
        <is>
          <t>-154,628</t>
        </is>
      </c>
      <c r="E17" t="inlineStr">
        <is>
          <t>-154,628</t>
        </is>
      </c>
      <c r="F17" t="inlineStr">
        <is>
          <t>-116,124</t>
        </is>
      </c>
      <c r="G17" t="inlineStr">
        <is>
          <t>-137,719</t>
        </is>
      </c>
      <c r="H17" t="inlineStr">
        <is>
          <t>-43,851</t>
        </is>
      </c>
    </row>
    <row r="18">
      <c r="A18" s="1" t="n">
        <v>16</v>
      </c>
      <c r="B18" t="inlineStr">
        <is>
          <t>1.1.8.1.</t>
        </is>
      </c>
      <c r="C18" t="inlineStr">
        <is>
          <t xml:space="preserve">    =&gt;Change in Receivables</t>
        </is>
      </c>
      <c r="D18" t="inlineStr">
        <is>
          <t>-213,333</t>
        </is>
      </c>
      <c r="E18" t="inlineStr">
        <is>
          <t>-213,333</t>
        </is>
      </c>
      <c r="F18" t="inlineStr">
        <is>
          <t>-162,631</t>
        </is>
      </c>
      <c r="G18" t="inlineStr">
        <is>
          <t>-180,585</t>
        </is>
      </c>
      <c r="H18" t="inlineStr">
        <is>
          <t>-104,696</t>
        </is>
      </c>
    </row>
    <row r="19">
      <c r="A19" s="1" t="n">
        <v>17</v>
      </c>
      <c r="B19" t="inlineStr">
        <is>
          <t>1.1.8.1.1.</t>
        </is>
      </c>
      <c r="C19" t="inlineStr">
        <is>
          <t xml:space="preserve">    =&gt;  Changes in Account Receivables</t>
        </is>
      </c>
      <c r="D19" t="inlineStr">
        <is>
          <t>-149,017</t>
        </is>
      </c>
      <c r="E19" t="inlineStr">
        <is>
          <t>-149,017</t>
        </is>
      </c>
      <c r="F19" t="inlineStr">
        <is>
          <t>-160,319</t>
        </is>
      </c>
      <c r="G19" t="inlineStr">
        <is>
          <t>-154,403</t>
        </is>
      </c>
      <c r="H19" t="inlineStr">
        <is>
          <t>-74,455</t>
        </is>
      </c>
    </row>
    <row r="20">
      <c r="A20" s="1" t="n">
        <v>18</v>
      </c>
      <c r="B20" t="inlineStr">
        <is>
          <t>1.1.8.2.</t>
        </is>
      </c>
      <c r="C20" t="inlineStr">
        <is>
          <t xml:space="preserve">    =&gt;Change in Payables And Accrued Expense</t>
        </is>
      </c>
      <c r="D20" t="inlineStr">
        <is>
          <t>35,417</t>
        </is>
      </c>
      <c r="E20" t="inlineStr">
        <is>
          <t>35,417</t>
        </is>
      </c>
      <c r="F20" t="inlineStr">
        <is>
          <t>41,075</t>
        </is>
      </c>
      <c r="G20" t="inlineStr">
        <is>
          <t>39,118</t>
        </is>
      </c>
      <c r="H20" t="inlineStr">
        <is>
          <t>21,006</t>
        </is>
      </c>
    </row>
    <row r="21">
      <c r="A21" s="1" t="n">
        <v>19</v>
      </c>
      <c r="B21" t="inlineStr">
        <is>
          <t>1.1.8.2.1.</t>
        </is>
      </c>
      <c r="C21" t="inlineStr">
        <is>
          <t xml:space="preserve">    =&gt;  Change in Payable</t>
        </is>
      </c>
      <c r="D21" t="inlineStr">
        <is>
          <t>35,417</t>
        </is>
      </c>
      <c r="E21" t="inlineStr">
        <is>
          <t>35,417</t>
        </is>
      </c>
      <c r="F21" t="inlineStr">
        <is>
          <t>41,075</t>
        </is>
      </c>
      <c r="G21" t="inlineStr">
        <is>
          <t>39,118</t>
        </is>
      </c>
      <c r="H21" t="inlineStr">
        <is>
          <t>21,006</t>
        </is>
      </c>
    </row>
    <row r="22">
      <c r="A22" s="1" t="n">
        <v>20</v>
      </c>
      <c r="B22" t="inlineStr">
        <is>
          <t>1.1.8.2.1.1.</t>
        </is>
      </c>
      <c r="C22" t="inlineStr">
        <is>
          <t xml:space="preserve">    =&gt;  =&gt;Change in Tax Payable</t>
        </is>
      </c>
      <c r="D22" t="inlineStr">
        <is>
          <t>-18,429</t>
        </is>
      </c>
      <c r="E22" t="inlineStr">
        <is>
          <t>-18,429</t>
        </is>
      </c>
      <c r="F22" t="inlineStr">
        <is>
          <t>19,713</t>
        </is>
      </c>
      <c r="G22" t="inlineStr">
        <is>
          <t>575</t>
        </is>
      </c>
      <c r="H22" t="inlineStr">
        <is>
          <t>1,086</t>
        </is>
      </c>
    </row>
    <row r="23">
      <c r="A23" s="1" t="n">
        <v>21</v>
      </c>
      <c r="B23" t="inlineStr">
        <is>
          <t>1.1.8.2.1.1.1.</t>
        </is>
      </c>
      <c r="C23" t="inlineStr">
        <is>
          <t xml:space="preserve">    =&gt;  =&gt;  Change in Income Tax Payable</t>
        </is>
      </c>
      <c r="D23" t="inlineStr">
        <is>
          <t>-18,429</t>
        </is>
      </c>
      <c r="E23" t="inlineStr">
        <is>
          <t>-18,429</t>
        </is>
      </c>
      <c r="F23" t="inlineStr">
        <is>
          <t>19,713</t>
        </is>
      </c>
      <c r="G23" t="inlineStr">
        <is>
          <t>575</t>
        </is>
      </c>
      <c r="H23" t="inlineStr">
        <is>
          <t>1,086</t>
        </is>
      </c>
    </row>
    <row r="24">
      <c r="A24" s="1" t="n">
        <v>22</v>
      </c>
      <c r="B24" t="inlineStr">
        <is>
          <t>1.1.8.2.1.2.</t>
        </is>
      </c>
      <c r="C24" t="inlineStr">
        <is>
          <t xml:space="preserve">    =&gt;    Change in Account Payable</t>
        </is>
      </c>
      <c r="D24" t="inlineStr">
        <is>
          <t>53,846</t>
        </is>
      </c>
      <c r="E24" t="inlineStr">
        <is>
          <t>53,846</t>
        </is>
      </c>
      <c r="F24" t="inlineStr">
        <is>
          <t>21,362</t>
        </is>
      </c>
      <c r="G24" t="inlineStr">
        <is>
          <t>38,543</t>
        </is>
      </c>
      <c r="H24" t="inlineStr">
        <is>
          <t>19,920</t>
        </is>
      </c>
    </row>
    <row r="25">
      <c r="A25" s="1" t="n">
        <v>23</v>
      </c>
      <c r="B25" t="inlineStr">
        <is>
          <t>1.1.8.3.</t>
        </is>
      </c>
      <c r="C25" t="inlineStr">
        <is>
          <t xml:space="preserve">    =&gt;Change in Other Current Assets</t>
        </is>
      </c>
      <c r="D25" t="inlineStr">
        <is>
          <t>-3,217</t>
        </is>
      </c>
      <c r="E25" t="inlineStr">
        <is>
          <t>-3,217</t>
        </is>
      </c>
      <c r="F25" t="inlineStr">
        <is>
          <t>-14,818</t>
        </is>
      </c>
      <c r="G25" t="inlineStr">
        <is>
          <t>-5,622</t>
        </is>
      </c>
      <c r="H25" t="inlineStr">
        <is>
          <t>3,288</t>
        </is>
      </c>
    </row>
    <row r="26">
      <c r="A26" s="1" t="n">
        <v>24</v>
      </c>
      <c r="B26" t="inlineStr">
        <is>
          <t>1.1.8.4.</t>
        </is>
      </c>
      <c r="C26" t="inlineStr">
        <is>
          <t xml:space="preserve">    =&gt;Change in Other Current Liabilities</t>
        </is>
      </c>
      <c r="D26" t="inlineStr">
        <is>
          <t>-42</t>
        </is>
      </c>
      <c r="E26" t="inlineStr">
        <is>
          <t>-42</t>
        </is>
      </c>
      <c r="F26" t="inlineStr">
        <is>
          <t>14,802</t>
        </is>
      </c>
      <c r="G26" t="inlineStr">
        <is>
          <t>-7,875</t>
        </is>
      </c>
      <c r="H26" t="inlineStr">
        <is>
          <t>-19,662</t>
        </is>
      </c>
    </row>
    <row r="27">
      <c r="A27" s="1" t="n">
        <v>25</v>
      </c>
      <c r="B27" t="inlineStr">
        <is>
          <t>1.1.8.5.</t>
        </is>
      </c>
      <c r="C27" t="inlineStr">
        <is>
          <t xml:space="preserve">      Change in Other Working Capital</t>
        </is>
      </c>
      <c r="D27" t="inlineStr">
        <is>
          <t>26,547</t>
        </is>
      </c>
      <c r="E27" t="inlineStr">
        <is>
          <t>26,547</t>
        </is>
      </c>
      <c r="F27" t="inlineStr">
        <is>
          <t>5,448</t>
        </is>
      </c>
      <c r="G27" t="inlineStr">
        <is>
          <t>17,245</t>
        </is>
      </c>
      <c r="H27" t="inlineStr">
        <is>
          <t>56,213</t>
        </is>
      </c>
    </row>
    <row r="28">
      <c r="A28" s="1" t="n">
        <v>26</v>
      </c>
      <c r="B28" t="inlineStr">
        <is>
          <t>2.</t>
        </is>
      </c>
      <c r="C28" t="inlineStr">
        <is>
          <t>Investing Cash Flow</t>
        </is>
      </c>
      <c r="D28" t="inlineStr">
        <is>
          <t>-536,813</t>
        </is>
      </c>
      <c r="E28" t="inlineStr">
        <is>
          <t>-536,813</t>
        </is>
      </c>
      <c r="F28" t="inlineStr">
        <is>
          <t>-614,253</t>
        </is>
      </c>
      <c r="G28" t="inlineStr">
        <is>
          <t>-833,548</t>
        </is>
      </c>
      <c r="H28" t="inlineStr">
        <is>
          <t>-313,680</t>
        </is>
      </c>
    </row>
    <row r="29">
      <c r="A29" s="1" t="n">
        <v>27</v>
      </c>
      <c r="B29" t="inlineStr">
        <is>
          <t>2.1.</t>
        </is>
      </c>
      <c r="C29" t="inlineStr">
        <is>
          <t xml:space="preserve">  Cash Flow from Continuing Investing Activities</t>
        </is>
      </c>
      <c r="D29" t="inlineStr">
        <is>
          <t>-536,813</t>
        </is>
      </c>
      <c r="E29" t="inlineStr">
        <is>
          <t>-536,813</t>
        </is>
      </c>
      <c r="F29" t="inlineStr">
        <is>
          <t>-614,253</t>
        </is>
      </c>
      <c r="G29" t="inlineStr">
        <is>
          <t>-833,548</t>
        </is>
      </c>
      <c r="H29" t="inlineStr">
        <is>
          <t>-313,680</t>
        </is>
      </c>
    </row>
    <row r="30">
      <c r="A30" s="1" t="n">
        <v>28</v>
      </c>
      <c r="B30" t="inlineStr">
        <is>
          <t>2.1.1.</t>
        </is>
      </c>
      <c r="C30" t="inlineStr">
        <is>
          <t xml:space="preserve">  =&gt;Capital Expenditure Reported</t>
        </is>
      </c>
      <c r="D30" t="inlineStr">
        <is>
          <t>-23,018</t>
        </is>
      </c>
      <c r="E30" t="inlineStr">
        <is>
          <t>-23,018</t>
        </is>
      </c>
      <c r="F30" t="inlineStr">
        <is>
          <t>-35,370</t>
        </is>
      </c>
      <c r="G30" t="inlineStr">
        <is>
          <t>-44,940</t>
        </is>
      </c>
      <c r="H30" t="inlineStr">
        <is>
          <t>-21,762</t>
        </is>
      </c>
    </row>
    <row r="31">
      <c r="A31" s="1" t="n">
        <v>29</v>
      </c>
      <c r="B31" t="inlineStr">
        <is>
          <t>2.1.2.</t>
        </is>
      </c>
      <c r="C31" t="inlineStr">
        <is>
          <t xml:space="preserve">  =&gt;Net Business Purchase And Sale</t>
        </is>
      </c>
      <c r="D31" t="inlineStr">
        <is>
          <t>-510,805</t>
        </is>
      </c>
      <c r="E31" t="inlineStr">
        <is>
          <t>-510,805</t>
        </is>
      </c>
      <c r="F31" t="inlineStr">
        <is>
          <t>-572,328</t>
        </is>
      </c>
      <c r="G31" t="inlineStr">
        <is>
          <t>-787,196</t>
        </is>
      </c>
      <c r="H31" t="inlineStr">
        <is>
          <t>-283,026</t>
        </is>
      </c>
    </row>
    <row r="32">
      <c r="A32" s="1" t="n">
        <v>30</v>
      </c>
      <c r="B32" t="inlineStr">
        <is>
          <t>2.1.2.1.</t>
        </is>
      </c>
      <c r="C32" t="inlineStr">
        <is>
          <t xml:space="preserve">  =&gt;  Purchase of Business</t>
        </is>
      </c>
      <c r="D32" t="inlineStr">
        <is>
          <t>-510,805</t>
        </is>
      </c>
      <c r="E32" t="inlineStr">
        <is>
          <t>-510,805</t>
        </is>
      </c>
      <c r="F32" t="inlineStr">
        <is>
          <t>-572,328</t>
        </is>
      </c>
      <c r="G32" t="inlineStr">
        <is>
          <t>-787,196</t>
        </is>
      </c>
      <c r="H32" t="inlineStr">
        <is>
          <t>-283,026</t>
        </is>
      </c>
    </row>
    <row r="33">
      <c r="A33" s="1" t="n">
        <v>31</v>
      </c>
      <c r="B33" t="inlineStr">
        <is>
          <t>2.1.3.</t>
        </is>
      </c>
      <c r="C33" t="inlineStr">
        <is>
          <t xml:space="preserve">    Net Other Investing Changes</t>
        </is>
      </c>
      <c r="D33" t="inlineStr">
        <is>
          <t>-2,990</t>
        </is>
      </c>
      <c r="E33" t="inlineStr">
        <is>
          <t>-2,990</t>
        </is>
      </c>
      <c r="F33" t="inlineStr">
        <is>
          <t>-6,555</t>
        </is>
      </c>
      <c r="G33" t="inlineStr">
        <is>
          <t>-1,412</t>
        </is>
      </c>
      <c r="H33" t="inlineStr">
        <is>
          <t>-8,892</t>
        </is>
      </c>
    </row>
    <row r="34">
      <c r="A34" s="1" t="n">
        <v>32</v>
      </c>
      <c r="B34" t="inlineStr">
        <is>
          <t>3.</t>
        </is>
      </c>
      <c r="C34" t="inlineStr">
        <is>
          <t>Financing Cash Flow</t>
        </is>
      </c>
      <c r="D34" t="inlineStr">
        <is>
          <t>-245,852</t>
        </is>
      </c>
      <c r="E34" t="inlineStr">
        <is>
          <t>-245,852</t>
        </is>
      </c>
      <c r="F34" t="inlineStr">
        <is>
          <t>96,597</t>
        </is>
      </c>
      <c r="G34" t="inlineStr">
        <is>
          <t>429,409</t>
        </is>
      </c>
      <c r="H34" t="inlineStr">
        <is>
          <t>-262,675</t>
        </is>
      </c>
    </row>
    <row r="35">
      <c r="A35" s="1" t="n">
        <v>33</v>
      </c>
      <c r="B35" t="inlineStr">
        <is>
          <t>3.1.</t>
        </is>
      </c>
      <c r="C35" t="inlineStr">
        <is>
          <t xml:space="preserve">  Cash Flow from Continuing Financing Activities</t>
        </is>
      </c>
      <c r="D35" t="inlineStr">
        <is>
          <t>-245,852</t>
        </is>
      </c>
      <c r="E35" t="inlineStr">
        <is>
          <t>-245,852</t>
        </is>
      </c>
      <c r="F35" t="inlineStr">
        <is>
          <t>96,597</t>
        </is>
      </c>
      <c r="G35" t="inlineStr">
        <is>
          <t>429,409</t>
        </is>
      </c>
      <c r="H35" t="inlineStr">
        <is>
          <t>-262,675</t>
        </is>
      </c>
    </row>
    <row r="36">
      <c r="A36" s="1" t="n">
        <v>34</v>
      </c>
      <c r="B36" t="inlineStr">
        <is>
          <t>3.1.1.</t>
        </is>
      </c>
      <c r="C36" t="inlineStr">
        <is>
          <t xml:space="preserve">  =&gt;Net Issuance Payments of Debt</t>
        </is>
      </c>
      <c r="D36" t="inlineStr">
        <is>
          <t>-45,000</t>
        </is>
      </c>
      <c r="E36" t="inlineStr">
        <is>
          <t>-45,000</t>
        </is>
      </c>
      <c r="F36" t="inlineStr">
        <is>
          <t>300,000</t>
        </is>
      </c>
      <c r="G36" t="inlineStr">
        <is>
          <t>500,000</t>
        </is>
      </c>
      <c r="H36" t="inlineStr">
        <is>
          <t>-</t>
        </is>
      </c>
    </row>
    <row r="37">
      <c r="A37" s="1" t="n">
        <v>35</v>
      </c>
      <c r="B37" t="inlineStr">
        <is>
          <t>3.1.1.1.</t>
        </is>
      </c>
      <c r="C37" t="inlineStr">
        <is>
          <t xml:space="preserve">  =&gt;  Net Long Term Debt Issuance</t>
        </is>
      </c>
      <c r="D37" t="inlineStr">
        <is>
          <t>-45,000</t>
        </is>
      </c>
      <c r="E37" t="inlineStr">
        <is>
          <t>-45,000</t>
        </is>
      </c>
      <c r="F37" t="inlineStr">
        <is>
          <t>300,000</t>
        </is>
      </c>
      <c r="G37" t="inlineStr">
        <is>
          <t>500,000</t>
        </is>
      </c>
      <c r="H37" t="inlineStr">
        <is>
          <t>-</t>
        </is>
      </c>
    </row>
    <row r="38">
      <c r="A38" s="1" t="n">
        <v>36</v>
      </c>
      <c r="B38" t="inlineStr">
        <is>
          <t>3.1.1.1.1.</t>
        </is>
      </c>
      <c r="C38" t="inlineStr">
        <is>
          <t xml:space="preserve">  =&gt;  =&gt;Long Term Debt Issuance</t>
        </is>
      </c>
      <c r="D38" t="inlineStr">
        <is>
          <t>0</t>
        </is>
      </c>
      <c r="E38" t="inlineStr">
        <is>
          <t>0</t>
        </is>
      </c>
      <c r="F38" t="inlineStr">
        <is>
          <t>375,000</t>
        </is>
      </c>
      <c r="G38" t="inlineStr">
        <is>
          <t>500,000</t>
        </is>
      </c>
      <c r="H38" t="inlineStr">
        <is>
          <t>-</t>
        </is>
      </c>
    </row>
    <row r="39">
      <c r="A39" s="1" t="n">
        <v>37</v>
      </c>
      <c r="B39" t="inlineStr">
        <is>
          <t>3.1.1.1.2.</t>
        </is>
      </c>
      <c r="C39" t="inlineStr">
        <is>
          <t xml:space="preserve">  =&gt;    Long Term Debt Payments</t>
        </is>
      </c>
      <c r="D39" t="inlineStr">
        <is>
          <t>-45,000</t>
        </is>
      </c>
      <c r="E39" t="inlineStr">
        <is>
          <t>-45,000</t>
        </is>
      </c>
      <c r="F39" t="inlineStr">
        <is>
          <t>-75,000</t>
        </is>
      </c>
      <c r="G39" t="inlineStr">
        <is>
          <t>-</t>
        </is>
      </c>
      <c r="H39" t="inlineStr">
        <is>
          <t>-</t>
        </is>
      </c>
    </row>
    <row r="40">
      <c r="A40" s="1" t="n">
        <v>38</v>
      </c>
      <c r="B40" t="inlineStr">
        <is>
          <t>3.1.2.</t>
        </is>
      </c>
      <c r="C40" t="inlineStr">
        <is>
          <t xml:space="preserve">  =&gt;Net Common Stock Issuance</t>
        </is>
      </c>
      <c r="D40" t="inlineStr">
        <is>
          <t>-134,679</t>
        </is>
      </c>
      <c r="E40" t="inlineStr">
        <is>
          <t>-134,679</t>
        </is>
      </c>
      <c r="F40" t="inlineStr">
        <is>
          <t>-161,029</t>
        </is>
      </c>
      <c r="G40" t="inlineStr">
        <is>
          <t>-59,116</t>
        </is>
      </c>
      <c r="H40" t="inlineStr">
        <is>
          <t>-269,801</t>
        </is>
      </c>
    </row>
    <row r="41">
      <c r="A41" s="1" t="n">
        <v>39</v>
      </c>
      <c r="B41" t="inlineStr">
        <is>
          <t>3.1.2.1.</t>
        </is>
      </c>
      <c r="C41" t="inlineStr">
        <is>
          <t xml:space="preserve">  =&gt;  Common Stock Payments</t>
        </is>
      </c>
      <c r="D41" t="inlineStr">
        <is>
          <t>-134,679</t>
        </is>
      </c>
      <c r="E41" t="inlineStr">
        <is>
          <t>-134,679</t>
        </is>
      </c>
      <c r="F41" t="inlineStr">
        <is>
          <t>-161,029</t>
        </is>
      </c>
      <c r="G41" t="inlineStr">
        <is>
          <t>-59,116</t>
        </is>
      </c>
      <c r="H41" t="inlineStr">
        <is>
          <t>-269,801</t>
        </is>
      </c>
    </row>
    <row r="42">
      <c r="A42" s="1" t="n">
        <v>40</v>
      </c>
      <c r="B42" t="inlineStr">
        <is>
          <t>3.1.3.</t>
        </is>
      </c>
      <c r="C42" t="inlineStr">
        <is>
          <t xml:space="preserve">  =&gt;Proceeds from Stock Option Exercised</t>
        </is>
      </c>
      <c r="D42" t="inlineStr">
        <is>
          <t>31,377</t>
        </is>
      </c>
      <c r="E42" t="inlineStr">
        <is>
          <t>31,377</t>
        </is>
      </c>
      <c r="F42" t="inlineStr">
        <is>
          <t>29,560</t>
        </is>
      </c>
      <c r="G42" t="inlineStr">
        <is>
          <t>34,093</t>
        </is>
      </c>
      <c r="H42" t="inlineStr">
        <is>
          <t>41,019</t>
        </is>
      </c>
    </row>
    <row r="43">
      <c r="A43" s="1" t="n">
        <v>41</v>
      </c>
      <c r="B43" t="inlineStr">
        <is>
          <t>3.1.4.</t>
        </is>
      </c>
      <c r="C43" t="inlineStr">
        <is>
          <t xml:space="preserve">    Net Other Financing Charges</t>
        </is>
      </c>
      <c r="D43" t="inlineStr">
        <is>
          <t>-97,550</t>
        </is>
      </c>
      <c r="E43" t="inlineStr">
        <is>
          <t>-97,550</t>
        </is>
      </c>
      <c r="F43" t="inlineStr">
        <is>
          <t>-71,934</t>
        </is>
      </c>
      <c r="G43" t="inlineStr">
        <is>
          <t>-45,568</t>
        </is>
      </c>
      <c r="H43" t="inlineStr">
        <is>
          <t>-33,893</t>
        </is>
      </c>
    </row>
    <row r="44">
      <c r="A44" s="1" t="n">
        <v>42</v>
      </c>
      <c r="B44" t="inlineStr">
        <is>
          <t>4.</t>
        </is>
      </c>
      <c r="C44" t="inlineStr">
        <is>
          <t>End Cash Position</t>
        </is>
      </c>
      <c r="D44" t="inlineStr">
        <is>
          <t>667,667</t>
        </is>
      </c>
      <c r="E44" t="inlineStr">
        <is>
          <t>667,667</t>
        </is>
      </c>
      <c r="F44" t="inlineStr">
        <is>
          <t>912,672</t>
        </is>
      </c>
      <c r="G44" t="inlineStr">
        <is>
          <t>872,094</t>
        </is>
      </c>
      <c r="H44" t="inlineStr">
        <is>
          <t>777,139</t>
        </is>
      </c>
    </row>
    <row r="45">
      <c r="A45" s="1" t="n">
        <v>43</v>
      </c>
      <c r="B45" t="inlineStr">
        <is>
          <t>4.1.</t>
        </is>
      </c>
      <c r="C45">
        <f>&gt;Changes in Cash</f>
        <v/>
      </c>
      <c r="D45" t="inlineStr">
        <is>
          <t>-233,183</t>
        </is>
      </c>
      <c r="E45" t="inlineStr">
        <is>
          <t>-233,183</t>
        </is>
      </c>
      <c r="F45" t="inlineStr">
        <is>
          <t>29,654</t>
        </is>
      </c>
      <c r="G45" t="inlineStr">
        <is>
          <t>95,797</t>
        </is>
      </c>
      <c r="H45" t="inlineStr">
        <is>
          <t>-89,918</t>
        </is>
      </c>
    </row>
    <row r="46">
      <c r="A46" s="1" t="n">
        <v>44</v>
      </c>
      <c r="B46" t="inlineStr">
        <is>
          <t>4.2.</t>
        </is>
      </c>
      <c r="C46">
        <f>&gt;Effect of Exchange Rate Changes</f>
        <v/>
      </c>
      <c r="D46" t="inlineStr">
        <is>
          <t>-11,822</t>
        </is>
      </c>
      <c r="E46" t="inlineStr">
        <is>
          <t>-11,822</t>
        </is>
      </c>
      <c r="F46" t="inlineStr">
        <is>
          <t>10,924</t>
        </is>
      </c>
      <c r="G46" t="inlineStr">
        <is>
          <t>-842</t>
        </is>
      </c>
      <c r="H46" t="inlineStr">
        <is>
          <t>-14,444</t>
        </is>
      </c>
    </row>
    <row r="47">
      <c r="A47" s="1" t="n">
        <v>45</v>
      </c>
      <c r="B47" t="inlineStr">
        <is>
          <t>4.3.</t>
        </is>
      </c>
      <c r="C47" t="inlineStr">
        <is>
          <t xml:space="preserve">  Beginning Cash Position</t>
        </is>
      </c>
      <c r="D47" t="inlineStr">
        <is>
          <t>912,672</t>
        </is>
      </c>
      <c r="E47" t="inlineStr">
        <is>
          <t>912,672</t>
        </is>
      </c>
      <c r="F47" t="inlineStr">
        <is>
          <t>872,094</t>
        </is>
      </c>
      <c r="G47" t="inlineStr">
        <is>
          <t>777,139</t>
        </is>
      </c>
      <c r="H47" t="inlineStr">
        <is>
          <t>881,501</t>
        </is>
      </c>
    </row>
    <row r="48">
      <c r="A48" s="1" t="n">
        <v>46</v>
      </c>
      <c r="B48" t="inlineStr">
        <is>
          <t>5.</t>
        </is>
      </c>
      <c r="C48" t="inlineStr">
        <is>
          <t>Income Tax Paid Supplemental Data</t>
        </is>
      </c>
      <c r="D48" t="inlineStr">
        <is>
          <t>130,426</t>
        </is>
      </c>
      <c r="E48" t="inlineStr">
        <is>
          <t>130,426</t>
        </is>
      </c>
      <c r="F48" t="inlineStr">
        <is>
          <t>54,174</t>
        </is>
      </c>
      <c r="G48" t="inlineStr">
        <is>
          <t>86,770</t>
        </is>
      </c>
      <c r="H48" t="inlineStr">
        <is>
          <t>87,244</t>
        </is>
      </c>
    </row>
    <row r="49">
      <c r="A49" s="1" t="n">
        <v>47</v>
      </c>
      <c r="B49" t="inlineStr">
        <is>
          <t>6.</t>
        </is>
      </c>
      <c r="C49" t="inlineStr">
        <is>
          <t>Interest Paid Supplemental Data</t>
        </is>
      </c>
      <c r="D49" t="inlineStr">
        <is>
          <t>11,146</t>
        </is>
      </c>
      <c r="E49" t="inlineStr">
        <is>
          <t>11,146</t>
        </is>
      </c>
      <c r="F49" t="inlineStr">
        <is>
          <t>11,941</t>
        </is>
      </c>
      <c r="G49" t="inlineStr">
        <is>
          <t>787</t>
        </is>
      </c>
      <c r="H49" t="inlineStr">
        <is>
          <t>-</t>
        </is>
      </c>
    </row>
    <row r="50">
      <c r="A50" s="1" t="n">
        <v>48</v>
      </c>
      <c r="B50" t="inlineStr">
        <is>
          <t>7.</t>
        </is>
      </c>
      <c r="C50" t="inlineStr">
        <is>
          <t>Capital Expenditure</t>
        </is>
      </c>
      <c r="D50" t="inlineStr">
        <is>
          <t>-23,018</t>
        </is>
      </c>
      <c r="E50" t="inlineStr">
        <is>
          <t>-23,018</t>
        </is>
      </c>
      <c r="F50" t="inlineStr">
        <is>
          <t>-35,370</t>
        </is>
      </c>
      <c r="G50" t="inlineStr">
        <is>
          <t>-44,940</t>
        </is>
      </c>
      <c r="H50" t="inlineStr">
        <is>
          <t>-21,762</t>
        </is>
      </c>
    </row>
    <row r="51">
      <c r="A51" s="1" t="n">
        <v>49</v>
      </c>
      <c r="B51" t="inlineStr">
        <is>
          <t>8.</t>
        </is>
      </c>
      <c r="C51" t="inlineStr">
        <is>
          <t>Issuance of Debt</t>
        </is>
      </c>
      <c r="D51" t="inlineStr">
        <is>
          <t>0</t>
        </is>
      </c>
      <c r="E51" t="inlineStr">
        <is>
          <t>0</t>
        </is>
      </c>
      <c r="F51" t="inlineStr">
        <is>
          <t>375,000</t>
        </is>
      </c>
      <c r="G51" t="inlineStr">
        <is>
          <t>500,000</t>
        </is>
      </c>
      <c r="H51" t="inlineStr">
        <is>
          <t>-</t>
        </is>
      </c>
    </row>
    <row r="52">
      <c r="A52" s="1" t="n">
        <v>50</v>
      </c>
      <c r="B52" t="inlineStr">
        <is>
          <t>9.</t>
        </is>
      </c>
      <c r="C52" t="inlineStr">
        <is>
          <t>Repayment of Debt</t>
        </is>
      </c>
      <c r="D52" t="inlineStr">
        <is>
          <t>-45,000</t>
        </is>
      </c>
      <c r="E52" t="inlineStr">
        <is>
          <t>-45,000</t>
        </is>
      </c>
      <c r="F52" t="inlineStr">
        <is>
          <t>-75,000</t>
        </is>
      </c>
      <c r="G52" t="inlineStr">
        <is>
          <t>-</t>
        </is>
      </c>
      <c r="H52" t="inlineStr">
        <is>
          <t>-</t>
        </is>
      </c>
    </row>
    <row r="53">
      <c r="A53" s="1" t="n">
        <v>51</v>
      </c>
      <c r="B53" t="inlineStr">
        <is>
          <t>10.</t>
        </is>
      </c>
      <c r="C53" t="inlineStr">
        <is>
          <t>Repurchase of Capital Stock</t>
        </is>
      </c>
      <c r="D53" t="inlineStr">
        <is>
          <t>-134,679</t>
        </is>
      </c>
      <c r="E53" t="inlineStr">
        <is>
          <t>-134,679</t>
        </is>
      </c>
      <c r="F53" t="inlineStr">
        <is>
          <t>-161,029</t>
        </is>
      </c>
      <c r="G53" t="inlineStr">
        <is>
          <t>-59,116</t>
        </is>
      </c>
      <c r="H53" t="inlineStr">
        <is>
          <t>-269,801</t>
        </is>
      </c>
    </row>
    <row r="54">
      <c r="A54" s="1" t="n">
        <v>52</v>
      </c>
      <c r="B54" t="inlineStr">
        <is>
          <t>11.</t>
        </is>
      </c>
      <c r="C54" t="inlineStr">
        <is>
          <t>Free Cash Flow</t>
        </is>
      </c>
      <c r="D54" t="inlineStr">
        <is>
          <t>526,464</t>
        </is>
      </c>
      <c r="E54" t="inlineStr">
        <is>
          <t>526,464</t>
        </is>
      </c>
      <c r="F54" t="inlineStr">
        <is>
          <t>511,940</t>
        </is>
      </c>
      <c r="G54" t="inlineStr">
        <is>
          <t>454,996</t>
        </is>
      </c>
      <c r="H54" t="inlineStr">
        <is>
          <t>464,675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