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10/30/2021</t>
        </is>
      </c>
      <c r="F1" s="1" t="inlineStr">
        <is>
          <t>10/30/2020</t>
        </is>
      </c>
      <c r="G1" s="1" t="inlineStr">
        <is>
          <t>10/30/2019</t>
        </is>
      </c>
      <c r="H1" s="1" t="inlineStr">
        <is>
          <t>10/30/2018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27,450,000</t>
        </is>
      </c>
      <c r="E2" t="inlineStr">
        <is>
          <t>27,450,000</t>
        </is>
      </c>
      <c r="F2" t="inlineStr">
        <is>
          <t>23,888,000</t>
        </is>
      </c>
      <c r="G2" t="inlineStr">
        <is>
          <t>22,597,000</t>
        </is>
      </c>
      <c r="H2" t="inlineStr">
        <is>
          <t>20,848,000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27,450,000</t>
        </is>
      </c>
      <c r="E3" t="inlineStr">
        <is>
          <t>27,450,000</t>
        </is>
      </c>
      <c r="F3" t="inlineStr">
        <is>
          <t>23,888,000</t>
        </is>
      </c>
      <c r="G3" t="inlineStr">
        <is>
          <t>22,597,000</t>
        </is>
      </c>
      <c r="H3" t="inlineStr">
        <is>
          <t>20,848,000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10,606,000</t>
        </is>
      </c>
      <c r="E4" t="inlineStr">
        <is>
          <t>10,606,000</t>
        </is>
      </c>
      <c r="F4" t="inlineStr">
        <is>
          <t>10,372,000</t>
        </is>
      </c>
      <c r="G4" t="inlineStr">
        <is>
          <t>10,114,000</t>
        </is>
      </c>
      <c r="H4" t="inlineStr">
        <is>
          <t>10,115,000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16,844,000</t>
        </is>
      </c>
      <c r="E5" t="inlineStr">
        <is>
          <t>16,844,000</t>
        </is>
      </c>
      <c r="F5" t="inlineStr">
        <is>
          <t>13,516,000</t>
        </is>
      </c>
      <c r="G5" t="inlineStr">
        <is>
          <t>12,483,000</t>
        </is>
      </c>
      <c r="H5" t="inlineStr">
        <is>
          <t>10,733,000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8,177,000</t>
        </is>
      </c>
      <c r="E6" t="inlineStr">
        <is>
          <t>8,177,000</t>
        </is>
      </c>
      <c r="F6" t="inlineStr">
        <is>
          <t>9,304,000</t>
        </is>
      </c>
      <c r="G6" t="inlineStr">
        <is>
          <t>8,303,000</t>
        </is>
      </c>
      <c r="H6" t="inlineStr">
        <is>
          <t>5,365,000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1,347,000</t>
        </is>
      </c>
      <c r="E7" t="inlineStr">
        <is>
          <t>1,347,000</t>
        </is>
      </c>
      <c r="F7" t="inlineStr">
        <is>
          <t>1,935,000</t>
        </is>
      </c>
      <c r="G7" t="inlineStr">
        <is>
          <t>1,709,000</t>
        </is>
      </c>
      <c r="H7" t="inlineStr">
        <is>
          <t>1,056,000</t>
        </is>
      </c>
    </row>
    <row r="8">
      <c r="A8" s="1" t="n">
        <v>6</v>
      </c>
      <c r="B8" t="inlineStr">
        <is>
          <t>4.2.</t>
        </is>
      </c>
      <c r="C8">
        <f>&gt;Research &amp; Development</f>
        <v/>
      </c>
      <c r="D8" t="inlineStr">
        <is>
          <t>4,854,000</t>
        </is>
      </c>
      <c r="E8" t="inlineStr">
        <is>
          <t>4,854,000</t>
        </is>
      </c>
      <c r="F8" t="inlineStr">
        <is>
          <t>4,968,000</t>
        </is>
      </c>
      <c r="G8" t="inlineStr">
        <is>
          <t>4,696,000</t>
        </is>
      </c>
      <c r="H8" t="inlineStr">
        <is>
          <t>3,768,000</t>
        </is>
      </c>
    </row>
    <row r="9">
      <c r="A9" s="1" t="n">
        <v>7</v>
      </c>
      <c r="B9" t="inlineStr">
        <is>
          <t>4.3.</t>
        </is>
      </c>
      <c r="C9" t="inlineStr">
        <is>
          <t xml:space="preserve">  Depreciation Amortization Depletion</t>
        </is>
      </c>
      <c r="D9" t="inlineStr">
        <is>
          <t>1,976,000</t>
        </is>
      </c>
      <c r="E9" t="inlineStr">
        <is>
          <t>1,976,000</t>
        </is>
      </c>
      <c r="F9" t="inlineStr">
        <is>
          <t>2,401,000</t>
        </is>
      </c>
      <c r="G9" t="inlineStr">
        <is>
          <t>1,898,000</t>
        </is>
      </c>
      <c r="H9" t="inlineStr">
        <is>
          <t>541,000</t>
        </is>
      </c>
    </row>
    <row r="10">
      <c r="A10" s="1" t="n">
        <v>8</v>
      </c>
      <c r="B10" t="inlineStr">
        <is>
          <t>4.3.1.</t>
        </is>
      </c>
      <c r="C10" t="inlineStr">
        <is>
          <t xml:space="preserve">    Depreciation &amp; amortization</t>
        </is>
      </c>
      <c r="D10" t="inlineStr">
        <is>
          <t>1,976,000</t>
        </is>
      </c>
      <c r="E10" t="inlineStr">
        <is>
          <t>1,976,000</t>
        </is>
      </c>
      <c r="F10" t="inlineStr">
        <is>
          <t>2,401,000</t>
        </is>
      </c>
      <c r="G10" t="inlineStr">
        <is>
          <t>1,898,000</t>
        </is>
      </c>
      <c r="H10" t="inlineStr">
        <is>
          <t>541,000</t>
        </is>
      </c>
    </row>
    <row r="11">
      <c r="A11" s="1" t="n">
        <v>9</v>
      </c>
      <c r="B11" t="inlineStr">
        <is>
          <t>4.3.1.1.</t>
        </is>
      </c>
      <c r="C11" t="inlineStr">
        <is>
          <t xml:space="preserve">      Amortization</t>
        </is>
      </c>
      <c r="D11" t="inlineStr">
        <is>
          <t>1,976,000</t>
        </is>
      </c>
      <c r="E11" t="inlineStr">
        <is>
          <t>1,976,000</t>
        </is>
      </c>
      <c r="F11" t="inlineStr">
        <is>
          <t>2,401,000</t>
        </is>
      </c>
      <c r="G11" t="inlineStr">
        <is>
          <t>1,898,000</t>
        </is>
      </c>
      <c r="H11" t="inlineStr">
        <is>
          <t>541,000</t>
        </is>
      </c>
    </row>
    <row r="12">
      <c r="A12" s="1" t="n">
        <v>10</v>
      </c>
      <c r="B12" t="inlineStr">
        <is>
          <t>4.3.1.1.1.</t>
        </is>
      </c>
      <c r="C12" t="inlineStr">
        <is>
          <t xml:space="preserve">        Amortization of Intangibles</t>
        </is>
      </c>
      <c r="D12" t="inlineStr">
        <is>
          <t>1,976,000</t>
        </is>
      </c>
      <c r="E12" t="inlineStr">
        <is>
          <t>1,976,000</t>
        </is>
      </c>
      <c r="F12" t="inlineStr">
        <is>
          <t>2,401,000</t>
        </is>
      </c>
      <c r="G12" t="inlineStr">
        <is>
          <t>1,898,000</t>
        </is>
      </c>
      <c r="H12" t="inlineStr">
        <is>
          <t>541,000</t>
        </is>
      </c>
    </row>
    <row r="13">
      <c r="A13" s="1" t="n">
        <v>11</v>
      </c>
      <c r="B13" t="inlineStr">
        <is>
          <t>5.</t>
        </is>
      </c>
      <c r="C13" t="inlineStr">
        <is>
          <t>Operating Income</t>
        </is>
      </c>
      <c r="D13" t="inlineStr">
        <is>
          <t>8,667,000</t>
        </is>
      </c>
      <c r="E13" t="inlineStr">
        <is>
          <t>8,667,000</t>
        </is>
      </c>
      <c r="F13" t="inlineStr">
        <is>
          <t>4,212,000</t>
        </is>
      </c>
      <c r="G13" t="inlineStr">
        <is>
          <t>4,180,000</t>
        </is>
      </c>
      <c r="H13" t="inlineStr">
        <is>
          <t>5,368,000</t>
        </is>
      </c>
    </row>
    <row r="14">
      <c r="A14" s="1" t="n">
        <v>12</v>
      </c>
      <c r="B14" t="inlineStr">
        <is>
          <t>6.</t>
        </is>
      </c>
      <c r="C14" t="inlineStr">
        <is>
          <t>Net Non Operating Interest Income Expense</t>
        </is>
      </c>
      <c r="D14" t="inlineStr">
        <is>
          <t>-1,869,000</t>
        </is>
      </c>
      <c r="E14" t="inlineStr">
        <is>
          <t>-1,869,000</t>
        </is>
      </c>
      <c r="F14" t="inlineStr">
        <is>
          <t>-1,724,000</t>
        </is>
      </c>
      <c r="G14" t="inlineStr">
        <is>
          <t>-1,346,000</t>
        </is>
      </c>
      <c r="H14" t="inlineStr">
        <is>
          <t>-514,000</t>
        </is>
      </c>
    </row>
    <row r="15">
      <c r="A15" s="1" t="n">
        <v>13</v>
      </c>
      <c r="B15" t="inlineStr">
        <is>
          <t>6.1.</t>
        </is>
      </c>
      <c r="C15">
        <f>&gt;Interest Income Non Operating</f>
        <v/>
      </c>
      <c r="D15" t="inlineStr">
        <is>
          <t>53,000</t>
        </is>
      </c>
      <c r="E15" t="inlineStr">
        <is>
          <t>16,000</t>
        </is>
      </c>
      <c r="F15" t="inlineStr">
        <is>
          <t>53,000</t>
        </is>
      </c>
      <c r="G15" t="inlineStr">
        <is>
          <t>98,000</t>
        </is>
      </c>
      <c r="H15" t="inlineStr">
        <is>
          <t>114,000</t>
        </is>
      </c>
    </row>
    <row r="16">
      <c r="A16" s="1" t="n">
        <v>14</v>
      </c>
      <c r="B16" t="inlineStr">
        <is>
          <t>6.2.</t>
        </is>
      </c>
      <c r="C16" t="inlineStr">
        <is>
          <t xml:space="preserve">  Interest Expense Non Operating</t>
        </is>
      </c>
      <c r="D16" t="inlineStr">
        <is>
          <t>1,885,000</t>
        </is>
      </c>
      <c r="E16" t="inlineStr">
        <is>
          <t>1,885,000</t>
        </is>
      </c>
      <c r="F16" t="inlineStr">
        <is>
          <t>1,777,000</t>
        </is>
      </c>
      <c r="G16" t="inlineStr">
        <is>
          <t>1,444,000</t>
        </is>
      </c>
      <c r="H16" t="inlineStr">
        <is>
          <t>628,000</t>
        </is>
      </c>
    </row>
    <row r="17">
      <c r="A17" s="1" t="n">
        <v>15</v>
      </c>
      <c r="B17" t="inlineStr">
        <is>
          <t>7.</t>
        </is>
      </c>
      <c r="C17" t="inlineStr">
        <is>
          <t>Other Income Expense</t>
        </is>
      </c>
      <c r="D17" t="inlineStr">
        <is>
          <t>-33,000</t>
        </is>
      </c>
      <c r="E17" t="inlineStr">
        <is>
          <t>-33,000</t>
        </is>
      </c>
      <c r="F17" t="inlineStr">
        <is>
          <t>-45,000</t>
        </is>
      </c>
      <c r="G17" t="inlineStr">
        <is>
          <t>-608,000</t>
        </is>
      </c>
      <c r="H17" t="inlineStr">
        <is>
          <t>-309,000</t>
        </is>
      </c>
    </row>
    <row r="18">
      <c r="A18" s="1" t="n">
        <v>16</v>
      </c>
      <c r="B18" t="inlineStr">
        <is>
          <t>7.1.</t>
        </is>
      </c>
      <c r="C18">
        <f>&gt;Gain on Sale of Security</f>
        <v/>
      </c>
      <c r="D18" t="inlineStr">
        <is>
          <t>31,000</t>
        </is>
      </c>
      <c r="E18" t="inlineStr">
        <is>
          <t>99,000</t>
        </is>
      </c>
      <c r="F18" t="inlineStr">
        <is>
          <t>31,000</t>
        </is>
      </c>
      <c r="G18" t="inlineStr">
        <is>
          <t>145,000</t>
        </is>
      </c>
      <c r="H18" t="inlineStr">
        <is>
          <t>-</t>
        </is>
      </c>
    </row>
    <row r="19">
      <c r="A19" s="1" t="n">
        <v>17</v>
      </c>
      <c r="B19" t="inlineStr">
        <is>
          <t>7.2.</t>
        </is>
      </c>
      <c r="C19">
        <f>&gt;Special Income Charges</f>
        <v/>
      </c>
      <c r="D19" t="inlineStr">
        <is>
          <t>-148,000</t>
        </is>
      </c>
      <c r="E19" t="inlineStr">
        <is>
          <t>-148,000</t>
        </is>
      </c>
      <c r="F19" t="inlineStr">
        <is>
          <t>-82,000</t>
        </is>
      </c>
      <c r="G19" t="inlineStr">
        <is>
          <t>-736,000</t>
        </is>
      </c>
      <c r="H19" t="inlineStr">
        <is>
          <t>-339,000</t>
        </is>
      </c>
    </row>
    <row r="20">
      <c r="A20" s="1" t="n">
        <v>18</v>
      </c>
      <c r="B20" t="inlineStr">
        <is>
          <t>7.2.1.</t>
        </is>
      </c>
      <c r="C20">
        <f>&gt;=&gt;Restructuring &amp; Mergers Acquisition</f>
        <v/>
      </c>
      <c r="D20" t="inlineStr">
        <is>
          <t>148,000</t>
        </is>
      </c>
      <c r="E20" t="inlineStr">
        <is>
          <t>148,000</t>
        </is>
      </c>
      <c r="F20" t="inlineStr">
        <is>
          <t>198,000</t>
        </is>
      </c>
      <c r="G20" t="inlineStr">
        <is>
          <t>736,000</t>
        </is>
      </c>
      <c r="H20" t="inlineStr">
        <is>
          <t>219,000</t>
        </is>
      </c>
    </row>
    <row r="21">
      <c r="A21" s="1" t="n">
        <v>19</v>
      </c>
      <c r="B21" t="inlineStr">
        <is>
          <t>7.2.2.</t>
        </is>
      </c>
      <c r="C21">
        <f>&gt;=&gt;Write Off</f>
        <v/>
      </c>
      <c r="D21" t="inlineStr">
        <is>
          <t>0</t>
        </is>
      </c>
      <c r="E21" t="inlineStr">
        <is>
          <t>-</t>
        </is>
      </c>
      <c r="F21" t="inlineStr">
        <is>
          <t>0</t>
        </is>
      </c>
      <c r="G21" t="inlineStr">
        <is>
          <t>0</t>
        </is>
      </c>
      <c r="H21" t="inlineStr">
        <is>
          <t>106,000</t>
        </is>
      </c>
    </row>
    <row r="22">
      <c r="A22" s="1" t="n">
        <v>20</v>
      </c>
      <c r="B22" t="inlineStr">
        <is>
          <t>7.2.3.</t>
        </is>
      </c>
      <c r="C22">
        <f>&gt;  Other Special Charges</f>
        <v/>
      </c>
      <c r="D22" t="inlineStr">
        <is>
          <t>-116,000</t>
        </is>
      </c>
      <c r="E22" t="inlineStr">
        <is>
          <t>-</t>
        </is>
      </c>
      <c r="F22" t="inlineStr">
        <is>
          <t>-116,000</t>
        </is>
      </c>
      <c r="G22" t="inlineStr">
        <is>
          <t>-</t>
        </is>
      </c>
      <c r="H22" t="inlineStr">
        <is>
          <t>14,000</t>
        </is>
      </c>
    </row>
    <row r="23">
      <c r="A23" s="1" t="n">
        <v>21</v>
      </c>
      <c r="B23" t="inlineStr">
        <is>
          <t>7.3.</t>
        </is>
      </c>
      <c r="C23" t="inlineStr">
        <is>
          <t xml:space="preserve">  Other Non Operating Income Expenses</t>
        </is>
      </c>
      <c r="D23" t="inlineStr">
        <is>
          <t>16,000</t>
        </is>
      </c>
      <c r="E23" t="inlineStr">
        <is>
          <t>16,000</t>
        </is>
      </c>
      <c r="F23" t="inlineStr">
        <is>
          <t>6,000</t>
        </is>
      </c>
      <c r="G23" t="inlineStr">
        <is>
          <t>-17,000</t>
        </is>
      </c>
      <c r="H23" t="inlineStr">
        <is>
          <t>30,000</t>
        </is>
      </c>
    </row>
    <row r="24">
      <c r="A24" s="1" t="n">
        <v>22</v>
      </c>
      <c r="B24" t="inlineStr">
        <is>
          <t>8.</t>
        </is>
      </c>
      <c r="C24" t="inlineStr">
        <is>
          <t>Pretax Income</t>
        </is>
      </c>
      <c r="D24" t="inlineStr">
        <is>
          <t>6,765,000</t>
        </is>
      </c>
      <c r="E24" t="inlineStr">
        <is>
          <t>6,765,000</t>
        </is>
      </c>
      <c r="F24" t="inlineStr">
        <is>
          <t>2,443,000</t>
        </is>
      </c>
      <c r="G24" t="inlineStr">
        <is>
          <t>2,226,000</t>
        </is>
      </c>
      <c r="H24" t="inlineStr">
        <is>
          <t>4,545,000</t>
        </is>
      </c>
    </row>
    <row r="25">
      <c r="A25" s="1" t="n">
        <v>23</v>
      </c>
      <c r="B25" t="inlineStr">
        <is>
          <t>9.</t>
        </is>
      </c>
      <c r="C25" t="inlineStr">
        <is>
          <t>Tax Provision</t>
        </is>
      </c>
      <c r="D25" t="inlineStr">
        <is>
          <t>29,000</t>
        </is>
      </c>
      <c r="E25" t="inlineStr">
        <is>
          <t>29,000</t>
        </is>
      </c>
      <c r="F25" t="inlineStr">
        <is>
          <t>-518,000</t>
        </is>
      </c>
      <c r="G25" t="inlineStr">
        <is>
          <t>-510,000</t>
        </is>
      </c>
      <c r="H25" t="inlineStr">
        <is>
          <t>-8,084,000</t>
        </is>
      </c>
    </row>
    <row r="26">
      <c r="A26" s="1" t="n">
        <v>24</v>
      </c>
      <c r="B26" t="inlineStr">
        <is>
          <t>10.</t>
        </is>
      </c>
      <c r="C26" t="inlineStr">
        <is>
          <t>Net Income Common Stockholders</t>
        </is>
      </c>
      <c r="D26" t="inlineStr">
        <is>
          <t>6,437,000</t>
        </is>
      </c>
      <c r="E26" t="inlineStr">
        <is>
          <t>6,437,000</t>
        </is>
      </c>
      <c r="F26" t="inlineStr">
        <is>
          <t>2,663,000</t>
        </is>
      </c>
      <c r="G26" t="inlineStr">
        <is>
          <t>2,695,000</t>
        </is>
      </c>
      <c r="H26" t="inlineStr">
        <is>
          <t>12,259,000</t>
        </is>
      </c>
    </row>
    <row r="27">
      <c r="A27" s="1" t="n">
        <v>25</v>
      </c>
      <c r="B27" t="inlineStr">
        <is>
          <t>10.1.</t>
        </is>
      </c>
      <c r="C27">
        <f>&gt;Net Income</f>
        <v/>
      </c>
      <c r="D27" t="inlineStr">
        <is>
          <t>6,736,000</t>
        </is>
      </c>
      <c r="E27" t="inlineStr">
        <is>
          <t>6,736,000</t>
        </is>
      </c>
      <c r="F27" t="inlineStr">
        <is>
          <t>2,960,000</t>
        </is>
      </c>
      <c r="G27" t="inlineStr">
        <is>
          <t>2,724,000</t>
        </is>
      </c>
      <c r="H27" t="inlineStr">
        <is>
          <t>12,259,000</t>
        </is>
      </c>
    </row>
    <row r="28">
      <c r="A28" s="1" t="n">
        <v>26</v>
      </c>
      <c r="B28" t="inlineStr">
        <is>
          <t>10.1.1.</t>
        </is>
      </c>
      <c r="C28">
        <f>&gt;=&gt;Net Income Including Non-Controlling Interests</f>
        <v/>
      </c>
      <c r="D28" t="inlineStr">
        <is>
          <t>6,736,000</t>
        </is>
      </c>
      <c r="E28" t="inlineStr">
        <is>
          <t>6,736,000</t>
        </is>
      </c>
      <c r="F28" t="inlineStr">
        <is>
          <t>2,960,000</t>
        </is>
      </c>
      <c r="G28" t="inlineStr">
        <is>
          <t>2,724,000</t>
        </is>
      </c>
      <c r="H28" t="inlineStr">
        <is>
          <t>12,610,000</t>
        </is>
      </c>
    </row>
    <row r="29">
      <c r="A29" s="1" t="n">
        <v>27</v>
      </c>
      <c r="B29" t="inlineStr">
        <is>
          <t>10.1.1.1.</t>
        </is>
      </c>
      <c r="C29">
        <f>&gt;=&gt;=&gt;Net Income Continuous Operations</f>
        <v/>
      </c>
      <c r="D29" t="inlineStr">
        <is>
          <t>6,736,000</t>
        </is>
      </c>
      <c r="E29" t="inlineStr">
        <is>
          <t>6,736,000</t>
        </is>
      </c>
      <c r="F29" t="inlineStr">
        <is>
          <t>2,961,000</t>
        </is>
      </c>
      <c r="G29" t="inlineStr">
        <is>
          <t>2,736,000</t>
        </is>
      </c>
      <c r="H29" t="inlineStr">
        <is>
          <t>12,629,000</t>
        </is>
      </c>
    </row>
    <row r="30">
      <c r="A30" s="1" t="n">
        <v>28</v>
      </c>
      <c r="B30" t="inlineStr">
        <is>
          <t>10.1.1.2.</t>
        </is>
      </c>
      <c r="C30">
        <f>&gt;=&gt;  Net Income Discontinuous Operations</f>
        <v/>
      </c>
      <c r="D30" t="inlineStr">
        <is>
          <t>0</t>
        </is>
      </c>
      <c r="E30" t="inlineStr">
        <is>
          <t>0</t>
        </is>
      </c>
      <c r="F30" t="inlineStr">
        <is>
          <t>-1,000</t>
        </is>
      </c>
      <c r="G30" t="inlineStr">
        <is>
          <t>-12,000</t>
        </is>
      </c>
      <c r="H30" t="inlineStr">
        <is>
          <t>-19,000</t>
        </is>
      </c>
    </row>
    <row r="31">
      <c r="A31" s="1" t="n">
        <v>29</v>
      </c>
      <c r="B31" t="inlineStr">
        <is>
          <t>10.1.2.</t>
        </is>
      </c>
      <c r="C31">
        <f>&gt;  Minority Interests</f>
        <v/>
      </c>
      <c r="D31" t="inlineStr">
        <is>
          <t>0</t>
        </is>
      </c>
      <c r="E31" t="inlineStr">
        <is>
          <t>-</t>
        </is>
      </c>
      <c r="F31" t="inlineStr">
        <is>
          <t>0</t>
        </is>
      </c>
      <c r="G31" t="inlineStr">
        <is>
          <t>-29,000</t>
        </is>
      </c>
      <c r="H31" t="inlineStr">
        <is>
          <t>-351,000</t>
        </is>
      </c>
    </row>
    <row r="32">
      <c r="A32" s="1" t="n">
        <v>30</v>
      </c>
      <c r="B32" t="inlineStr">
        <is>
          <t>10.2.</t>
        </is>
      </c>
      <c r="C32" t="inlineStr">
        <is>
          <t xml:space="preserve">  Preferred Stock Dividends</t>
        </is>
      </c>
      <c r="D32" t="inlineStr">
        <is>
          <t>299,000</t>
        </is>
      </c>
      <c r="E32" t="inlineStr">
        <is>
          <t>299,000</t>
        </is>
      </c>
      <c r="F32" t="inlineStr">
        <is>
          <t>297,000</t>
        </is>
      </c>
      <c r="G32" t="inlineStr">
        <is>
          <t>29,000</t>
        </is>
      </c>
      <c r="H32" t="inlineStr">
        <is>
          <t>-</t>
        </is>
      </c>
    </row>
    <row r="33">
      <c r="A33" s="1" t="n">
        <v>31</v>
      </c>
      <c r="B33" t="inlineStr">
        <is>
          <t>11.</t>
        </is>
      </c>
      <c r="C33" t="inlineStr">
        <is>
          <t>Diluted NI Available to Com Stockholders</t>
        </is>
      </c>
      <c r="D33" t="inlineStr">
        <is>
          <t>6,437,000</t>
        </is>
      </c>
      <c r="E33" t="inlineStr">
        <is>
          <t>6,437,000</t>
        </is>
      </c>
      <c r="F33" t="inlineStr">
        <is>
          <t>2,663,000</t>
        </is>
      </c>
      <c r="G33" t="inlineStr">
        <is>
          <t>2,695,000</t>
        </is>
      </c>
      <c r="H33" t="inlineStr">
        <is>
          <t>12,259,000</t>
        </is>
      </c>
    </row>
    <row r="34">
      <c r="A34" s="1" t="n">
        <v>32</v>
      </c>
      <c r="B34" t="inlineStr">
        <is>
          <t>12.</t>
        </is>
      </c>
      <c r="C34" t="inlineStr">
        <is>
          <t>Basic EPS</t>
        </is>
      </c>
      <c r="D34" t="inlineStr">
        <is>
          <t>-</t>
        </is>
      </c>
      <c r="E34" t="inlineStr">
        <is>
          <t>-</t>
        </is>
      </c>
      <c r="F34" t="inlineStr">
        <is>
          <t>6.62</t>
        </is>
      </c>
      <c r="G34" t="inlineStr">
        <is>
          <t>6.77</t>
        </is>
      </c>
      <c r="H34" t="inlineStr">
        <is>
          <t>29.33</t>
        </is>
      </c>
    </row>
    <row r="35">
      <c r="A35" s="1" t="n">
        <v>33</v>
      </c>
      <c r="B35" t="inlineStr">
        <is>
          <t>13.</t>
        </is>
      </c>
      <c r="C35" t="inlineStr">
        <is>
          <t>Diluted EPS</t>
        </is>
      </c>
      <c r="D35" t="inlineStr">
        <is>
          <t>-</t>
        </is>
      </c>
      <c r="E35" t="inlineStr">
        <is>
          <t>-</t>
        </is>
      </c>
      <c r="F35" t="inlineStr">
        <is>
          <t>6.33</t>
        </is>
      </c>
      <c r="G35" t="inlineStr">
        <is>
          <t>6.43</t>
        </is>
      </c>
      <c r="H35" t="inlineStr">
        <is>
          <t>28.44</t>
        </is>
      </c>
    </row>
    <row r="36">
      <c r="A36" s="1" t="n">
        <v>34</v>
      </c>
      <c r="B36" t="inlineStr">
        <is>
          <t>14.</t>
        </is>
      </c>
      <c r="C36" t="inlineStr">
        <is>
          <t>Basic Average Shares</t>
        </is>
      </c>
      <c r="D36" t="inlineStr">
        <is>
          <t>-</t>
        </is>
      </c>
      <c r="E36" t="inlineStr">
        <is>
          <t>-</t>
        </is>
      </c>
      <c r="F36" t="inlineStr">
        <is>
          <t>402,000</t>
        </is>
      </c>
      <c r="G36" t="inlineStr">
        <is>
          <t>398,000</t>
        </is>
      </c>
      <c r="H36" t="inlineStr">
        <is>
          <t>418,000</t>
        </is>
      </c>
    </row>
    <row r="37">
      <c r="A37" s="1" t="n">
        <v>35</v>
      </c>
      <c r="B37" t="inlineStr">
        <is>
          <t>15.</t>
        </is>
      </c>
      <c r="C37" t="inlineStr">
        <is>
          <t>Diluted Average Shares</t>
        </is>
      </c>
      <c r="D37" t="inlineStr">
        <is>
          <t>-</t>
        </is>
      </c>
      <c r="E37" t="inlineStr">
        <is>
          <t>-</t>
        </is>
      </c>
      <c r="F37" t="inlineStr">
        <is>
          <t>421,000</t>
        </is>
      </c>
      <c r="G37" t="inlineStr">
        <is>
          <t>419,000</t>
        </is>
      </c>
      <c r="H37" t="inlineStr">
        <is>
          <t>431,000</t>
        </is>
      </c>
    </row>
    <row r="38">
      <c r="A38" s="1" t="n">
        <v>36</v>
      </c>
      <c r="B38" t="inlineStr">
        <is>
          <t>16.</t>
        </is>
      </c>
      <c r="C38" t="inlineStr">
        <is>
          <t>Total Operating Income as Reported</t>
        </is>
      </c>
      <c r="D38" t="inlineStr">
        <is>
          <t>8,519,000</t>
        </is>
      </c>
      <c r="E38" t="inlineStr">
        <is>
          <t>8,519,000</t>
        </is>
      </c>
      <c r="F38" t="inlineStr">
        <is>
          <t>4,014,000</t>
        </is>
      </c>
      <c r="G38" t="inlineStr">
        <is>
          <t>3,444,000</t>
        </is>
      </c>
      <c r="H38" t="inlineStr">
        <is>
          <t>5,135,000</t>
        </is>
      </c>
    </row>
    <row r="39">
      <c r="A39" s="1" t="n">
        <v>37</v>
      </c>
      <c r="B39" t="inlineStr">
        <is>
          <t>17.</t>
        </is>
      </c>
      <c r="C39" t="inlineStr">
        <is>
          <t>Total Expenses</t>
        </is>
      </c>
      <c r="D39" t="inlineStr">
        <is>
          <t>18,783,000</t>
        </is>
      </c>
      <c r="E39" t="inlineStr">
        <is>
          <t>18,783,000</t>
        </is>
      </c>
      <c r="F39" t="inlineStr">
        <is>
          <t>19,676,000</t>
        </is>
      </c>
      <c r="G39" t="inlineStr">
        <is>
          <t>18,417,000</t>
        </is>
      </c>
      <c r="H39" t="inlineStr">
        <is>
          <t>15,480,000</t>
        </is>
      </c>
    </row>
    <row r="40">
      <c r="A40" s="1" t="n">
        <v>38</v>
      </c>
      <c r="B40" t="inlineStr">
        <is>
          <t>18.</t>
        </is>
      </c>
      <c r="C40" t="inlineStr">
        <is>
          <t>Net Income from Continuing &amp; Discontinued Operation</t>
        </is>
      </c>
      <c r="D40" t="inlineStr">
        <is>
          <t>6,736,000</t>
        </is>
      </c>
      <c r="E40" t="inlineStr">
        <is>
          <t>6,736,000</t>
        </is>
      </c>
      <c r="F40" t="inlineStr">
        <is>
          <t>2,960,000</t>
        </is>
      </c>
      <c r="G40" t="inlineStr">
        <is>
          <t>2,724,000</t>
        </is>
      </c>
      <c r="H40" t="inlineStr">
        <is>
          <t>12,259,000</t>
        </is>
      </c>
    </row>
    <row r="41">
      <c r="A41" s="1" t="n">
        <v>39</v>
      </c>
      <c r="B41" t="inlineStr">
        <is>
          <t>19.</t>
        </is>
      </c>
      <c r="C41" t="inlineStr">
        <is>
          <t>Normalized Income</t>
        </is>
      </c>
      <c r="D41" t="inlineStr">
        <is>
          <t>6,784,804</t>
        </is>
      </c>
      <c r="E41" t="inlineStr">
        <is>
          <t>6,784,804</t>
        </is>
      </c>
      <c r="F41" t="inlineStr">
        <is>
          <t>2,998,230</t>
        </is>
      </c>
      <c r="G41" t="inlineStr">
        <is>
          <t>3,191,661</t>
        </is>
      </c>
      <c r="H41" t="inlineStr">
        <is>
          <t>12,525,470</t>
        </is>
      </c>
    </row>
    <row r="42">
      <c r="A42" s="1" t="n">
        <v>40</v>
      </c>
      <c r="B42" t="inlineStr">
        <is>
          <t>20.</t>
        </is>
      </c>
      <c r="C42" t="inlineStr">
        <is>
          <t>Interest Income</t>
        </is>
      </c>
      <c r="D42" t="inlineStr">
        <is>
          <t>53,000</t>
        </is>
      </c>
      <c r="E42" t="inlineStr">
        <is>
          <t>16,000</t>
        </is>
      </c>
      <c r="F42" t="inlineStr">
        <is>
          <t>53,000</t>
        </is>
      </c>
      <c r="G42" t="inlineStr">
        <is>
          <t>98,000</t>
        </is>
      </c>
      <c r="H42" t="inlineStr">
        <is>
          <t>114,000</t>
        </is>
      </c>
    </row>
    <row r="43">
      <c r="A43" s="1" t="n">
        <v>41</v>
      </c>
      <c r="B43" t="inlineStr">
        <is>
          <t>21.</t>
        </is>
      </c>
      <c r="C43" t="inlineStr">
        <is>
          <t>Interest Expense</t>
        </is>
      </c>
      <c r="D43" t="inlineStr">
        <is>
          <t>1,885,000</t>
        </is>
      </c>
      <c r="E43" t="inlineStr">
        <is>
          <t>1,885,000</t>
        </is>
      </c>
      <c r="F43" t="inlineStr">
        <is>
          <t>1,777,000</t>
        </is>
      </c>
      <c r="G43" t="inlineStr">
        <is>
          <t>1,444,000</t>
        </is>
      </c>
      <c r="H43" t="inlineStr">
        <is>
          <t>628,000</t>
        </is>
      </c>
    </row>
    <row r="44">
      <c r="A44" s="1" t="n">
        <v>42</v>
      </c>
      <c r="B44" t="inlineStr">
        <is>
          <t>22.</t>
        </is>
      </c>
      <c r="C44" t="inlineStr">
        <is>
          <t>Net Interest Income</t>
        </is>
      </c>
      <c r="D44" t="inlineStr">
        <is>
          <t>-1,869,000</t>
        </is>
      </c>
      <c r="E44" t="inlineStr">
        <is>
          <t>-1,869,000</t>
        </is>
      </c>
      <c r="F44" t="inlineStr">
        <is>
          <t>-1,724,000</t>
        </is>
      </c>
      <c r="G44" t="inlineStr">
        <is>
          <t>-1,346,000</t>
        </is>
      </c>
      <c r="H44" t="inlineStr">
        <is>
          <t>-514,000</t>
        </is>
      </c>
    </row>
    <row r="45">
      <c r="A45" s="1" t="n">
        <v>43</v>
      </c>
      <c r="B45" t="inlineStr">
        <is>
          <t>23.</t>
        </is>
      </c>
      <c r="C45" t="inlineStr">
        <is>
          <t>EBIT</t>
        </is>
      </c>
      <c r="D45" t="inlineStr">
        <is>
          <t>8,650,000</t>
        </is>
      </c>
      <c r="E45" t="inlineStr">
        <is>
          <t>8,650,000</t>
        </is>
      </c>
      <c r="F45" t="inlineStr">
        <is>
          <t>4,220,000</t>
        </is>
      </c>
      <c r="G45" t="inlineStr">
        <is>
          <t>3,670,000</t>
        </is>
      </c>
      <c r="H45" t="inlineStr">
        <is>
          <t>5,173,000</t>
        </is>
      </c>
    </row>
    <row r="46">
      <c r="A46" s="1" t="n">
        <v>44</v>
      </c>
      <c r="B46" t="inlineStr">
        <is>
          <t>24.</t>
        </is>
      </c>
      <c r="C46" t="inlineStr">
        <is>
          <t>EBITDA</t>
        </is>
      </c>
      <c r="D46" t="inlineStr">
        <is>
          <t>14,691,000</t>
        </is>
      </c>
      <c r="E46" t="inlineStr">
        <is>
          <t>-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</row>
    <row r="47">
      <c r="A47" s="1" t="n">
        <v>45</v>
      </c>
      <c r="B47" t="inlineStr">
        <is>
          <t>25.</t>
        </is>
      </c>
      <c r="C47" t="inlineStr">
        <is>
          <t>Reconciled Cost of Revenue</t>
        </is>
      </c>
      <c r="D47" t="inlineStr">
        <is>
          <t>6,541,000</t>
        </is>
      </c>
      <c r="E47" t="inlineStr">
        <is>
          <t>6,541,000</t>
        </is>
      </c>
      <c r="F47" t="inlineStr">
        <is>
          <t>5,868,000</t>
        </is>
      </c>
      <c r="G47" t="inlineStr">
        <is>
          <t>6,204,000</t>
        </is>
      </c>
      <c r="H47" t="inlineStr">
        <is>
          <t>6,575,000</t>
        </is>
      </c>
    </row>
    <row r="48">
      <c r="A48" s="1" t="n">
        <v>46</v>
      </c>
      <c r="B48" t="inlineStr">
        <is>
          <t>26.</t>
        </is>
      </c>
      <c r="C48" t="inlineStr">
        <is>
          <t>Reconciled Depreciation</t>
        </is>
      </c>
      <c r="D48" t="inlineStr">
        <is>
          <t>6,041,000</t>
        </is>
      </c>
      <c r="E48" t="inlineStr">
        <is>
          <t>6,041,000</t>
        </is>
      </c>
      <c r="F48" t="inlineStr">
        <is>
          <t>6,905,000</t>
        </is>
      </c>
      <c r="G48" t="inlineStr">
        <is>
          <t>5,808,000</t>
        </is>
      </c>
      <c r="H48" t="inlineStr">
        <is>
          <t>4,081,000</t>
        </is>
      </c>
    </row>
    <row r="49">
      <c r="A49" s="1" t="n">
        <v>47</v>
      </c>
      <c r="B49" t="inlineStr">
        <is>
          <t>27.</t>
        </is>
      </c>
      <c r="C49" t="inlineStr">
        <is>
          <t>Net Income from Continuing Operation Net Minority Interest</t>
        </is>
      </c>
      <c r="D49" t="inlineStr">
        <is>
          <t>6,736,000</t>
        </is>
      </c>
      <c r="E49" t="inlineStr">
        <is>
          <t>6,736,000</t>
        </is>
      </c>
      <c r="F49" t="inlineStr">
        <is>
          <t>2,961,000</t>
        </is>
      </c>
      <c r="G49" t="inlineStr">
        <is>
          <t>2,736,000</t>
        </is>
      </c>
      <c r="H49" t="inlineStr">
        <is>
          <t>12,278,000</t>
        </is>
      </c>
    </row>
    <row r="50">
      <c r="A50" s="1" t="n">
        <v>48</v>
      </c>
      <c r="B50" t="inlineStr">
        <is>
          <t>28.</t>
        </is>
      </c>
      <c r="C50" t="inlineStr">
        <is>
          <t>Total Unusual Items Excluding Goodwill</t>
        </is>
      </c>
      <c r="D50" t="inlineStr">
        <is>
          <t>-49,000</t>
        </is>
      </c>
      <c r="E50" t="inlineStr">
        <is>
          <t>-49,000</t>
        </is>
      </c>
      <c r="F50" t="inlineStr">
        <is>
          <t>-51,000</t>
        </is>
      </c>
      <c r="G50" t="inlineStr">
        <is>
          <t>-591,000</t>
        </is>
      </c>
      <c r="H50" t="inlineStr">
        <is>
          <t>-339,000</t>
        </is>
      </c>
    </row>
    <row r="51">
      <c r="A51" s="1" t="n">
        <v>49</v>
      </c>
      <c r="B51" t="inlineStr">
        <is>
          <t>29.</t>
        </is>
      </c>
      <c r="C51" t="inlineStr">
        <is>
          <t>Total Unusual Items</t>
        </is>
      </c>
      <c r="D51" t="inlineStr">
        <is>
          <t>-49,000</t>
        </is>
      </c>
      <c r="E51" t="inlineStr">
        <is>
          <t>-49,000</t>
        </is>
      </c>
      <c r="F51" t="inlineStr">
        <is>
          <t>-51,000</t>
        </is>
      </c>
      <c r="G51" t="inlineStr">
        <is>
          <t>-591,000</t>
        </is>
      </c>
      <c r="H51" t="inlineStr">
        <is>
          <t>-339,000</t>
        </is>
      </c>
    </row>
    <row r="52">
      <c r="A52" s="1" t="n">
        <v>50</v>
      </c>
      <c r="B52" t="inlineStr">
        <is>
          <t>30.</t>
        </is>
      </c>
      <c r="C52" t="inlineStr">
        <is>
          <t>Normalized EBITDA</t>
        </is>
      </c>
      <c r="D52" t="inlineStr">
        <is>
          <t>14,740,000</t>
        </is>
      </c>
      <c r="E52" t="inlineStr">
        <is>
          <t>14,740,000</t>
        </is>
      </c>
      <c r="F52" t="inlineStr">
        <is>
          <t>11,176,000</t>
        </is>
      </c>
      <c r="G52" t="inlineStr">
        <is>
          <t>10,069,000</t>
        </is>
      </c>
      <c r="H52" t="inlineStr">
        <is>
          <t>9,593,000</t>
        </is>
      </c>
    </row>
    <row r="53">
      <c r="A53" s="1" t="n">
        <v>51</v>
      </c>
      <c r="B53" t="inlineStr">
        <is>
          <t>31.</t>
        </is>
      </c>
      <c r="C53" t="inlineStr">
        <is>
          <t>Tax Rate for Calcs</t>
        </is>
      </c>
      <c r="D53" t="inlineStr">
        <is>
          <t>0</t>
        </is>
      </c>
      <c r="E53" t="inlineStr">
        <is>
          <t>0</t>
        </is>
      </c>
      <c r="F53" t="inlineStr">
        <is>
          <t>0</t>
        </is>
      </c>
      <c r="G53" t="inlineStr">
        <is>
          <t>0</t>
        </is>
      </c>
      <c r="H53" t="inlineStr">
        <is>
          <t>0</t>
        </is>
      </c>
    </row>
    <row r="54">
      <c r="A54" s="1" t="n">
        <v>52</v>
      </c>
      <c r="B54" t="inlineStr">
        <is>
          <t>32.</t>
        </is>
      </c>
      <c r="C54" t="inlineStr">
        <is>
          <t>Tax Effect of Unusual Items</t>
        </is>
      </c>
      <c r="D54" t="inlineStr">
        <is>
          <t>-196</t>
        </is>
      </c>
      <c r="E54" t="inlineStr">
        <is>
          <t>-196</t>
        </is>
      </c>
      <c r="F54" t="inlineStr">
        <is>
          <t>-13,770</t>
        </is>
      </c>
      <c r="G54" t="inlineStr">
        <is>
          <t>-135,339</t>
        </is>
      </c>
      <c r="H54" t="inlineStr">
        <is>
          <t>-91,530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10/30/2021</t>
        </is>
      </c>
      <c r="E1" s="1" t="inlineStr">
        <is>
          <t>10/30/2020</t>
        </is>
      </c>
      <c r="F1" s="1" t="inlineStr">
        <is>
          <t>10/30/2019</t>
        </is>
      </c>
      <c r="G1" s="1" t="inlineStr">
        <is>
          <t>10/30/2018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75,570,000</t>
        </is>
      </c>
      <c r="E2" t="inlineStr">
        <is>
          <t>75,933,000</t>
        </is>
      </c>
      <c r="F2" t="inlineStr">
        <is>
          <t>67,493,000</t>
        </is>
      </c>
      <c r="G2" t="inlineStr">
        <is>
          <t>50,124,000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16,586,000</t>
        </is>
      </c>
      <c r="E3" t="inlineStr">
        <is>
          <t>11,895,000</t>
        </is>
      </c>
      <c r="F3" t="inlineStr">
        <is>
          <t>9,917,000</t>
        </is>
      </c>
      <c r="G3" t="inlineStr">
        <is>
          <t>9,107,000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12,163,000</t>
        </is>
      </c>
      <c r="E4" t="inlineStr">
        <is>
          <t>7,618,000</t>
        </is>
      </c>
      <c r="F4" t="inlineStr">
        <is>
          <t>5,055,000</t>
        </is>
      </c>
      <c r="G4" t="inlineStr">
        <is>
          <t>4,292,000</t>
        </is>
      </c>
    </row>
    <row r="5">
      <c r="A5" s="1" t="n">
        <v>3</v>
      </c>
      <c r="B5" t="inlineStr">
        <is>
          <t>1.1.1.1.</t>
        </is>
      </c>
      <c r="C5">
        <f>&gt;=&gt;  Cash And Cash Equivalents</f>
        <v/>
      </c>
      <c r="D5" t="inlineStr">
        <is>
          <t>12,163,000</t>
        </is>
      </c>
      <c r="E5" t="inlineStr">
        <is>
          <t>7,618,000</t>
        </is>
      </c>
      <c r="F5" t="inlineStr">
        <is>
          <t>5,055,000</t>
        </is>
      </c>
      <c r="G5" t="inlineStr">
        <is>
          <t>4,292,000</t>
        </is>
      </c>
    </row>
    <row r="6">
      <c r="A6" s="1" t="n">
        <v>4</v>
      </c>
      <c r="B6" t="inlineStr">
        <is>
          <t>1.1.2.</t>
        </is>
      </c>
      <c r="C6">
        <f>&gt;=&gt;Receivables</f>
        <v/>
      </c>
      <c r="D6" t="inlineStr">
        <is>
          <t>2,071,000</t>
        </is>
      </c>
      <c r="E6" t="inlineStr">
        <is>
          <t>2,297,000</t>
        </is>
      </c>
      <c r="F6" t="inlineStr">
        <is>
          <t>3,259,000</t>
        </is>
      </c>
      <c r="G6" t="inlineStr">
        <is>
          <t>3,390,000</t>
        </is>
      </c>
    </row>
    <row r="7">
      <c r="A7" s="1" t="n">
        <v>5</v>
      </c>
      <c r="B7" t="inlineStr">
        <is>
          <t>1.1.2.1.</t>
        </is>
      </c>
      <c r="C7">
        <f>&gt;=&gt;=&gt;Accounts receivable</f>
        <v/>
      </c>
      <c r="D7" t="inlineStr">
        <is>
          <t>2,071,000</t>
        </is>
      </c>
      <c r="E7" t="inlineStr">
        <is>
          <t>2,297,000</t>
        </is>
      </c>
      <c r="F7" t="inlineStr">
        <is>
          <t>3,259,000</t>
        </is>
      </c>
      <c r="G7" t="inlineStr">
        <is>
          <t>3,325,000</t>
        </is>
      </c>
    </row>
    <row r="8">
      <c r="A8" s="1" t="n">
        <v>6</v>
      </c>
      <c r="B8" t="inlineStr">
        <is>
          <t>1.1.2.1.1.</t>
        </is>
      </c>
      <c r="C8">
        <f>&gt;=&gt;=&gt;=&gt;Gross Accounts Receivable</f>
        <v/>
      </c>
      <c r="D8" t="inlineStr">
        <is>
          <t>4,668,000</t>
        </is>
      </c>
      <c r="E8" t="inlineStr">
        <is>
          <t>2,471,000</t>
        </is>
      </c>
      <c r="F8" t="inlineStr">
        <is>
          <t>3,437,000</t>
        </is>
      </c>
      <c r="G8" t="inlineStr">
        <is>
          <t>-</t>
        </is>
      </c>
    </row>
    <row r="9">
      <c r="A9" s="1" t="n">
        <v>7</v>
      </c>
      <c r="B9" t="inlineStr">
        <is>
          <t>1.1.2.1.2.</t>
        </is>
      </c>
      <c r="C9">
        <f>&gt;=&gt;=&gt;  Allowance For Doubtful Accounts Receivable</f>
        <v/>
      </c>
      <c r="D9" t="inlineStr">
        <is>
          <t>-2,597,000</t>
        </is>
      </c>
      <c r="E9" t="inlineStr">
        <is>
          <t>-174,000</t>
        </is>
      </c>
      <c r="F9" t="inlineStr">
        <is>
          <t>-178,000</t>
        </is>
      </c>
      <c r="G9" t="inlineStr">
        <is>
          <t>-</t>
        </is>
      </c>
    </row>
    <row r="10">
      <c r="A10" s="1" t="n">
        <v>8</v>
      </c>
      <c r="B10" t="inlineStr">
        <is>
          <t>1.1.2.2.</t>
        </is>
      </c>
      <c r="C10">
        <f>&gt;=&gt;  Other Receivables</f>
        <v/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65,000</t>
        </is>
      </c>
    </row>
    <row r="11">
      <c r="A11" s="1" t="n">
        <v>9</v>
      </c>
      <c r="B11" t="inlineStr">
        <is>
          <t>1.1.3.</t>
        </is>
      </c>
      <c r="C11">
        <f>&gt;=&gt;Inventory</f>
        <v/>
      </c>
      <c r="D11" t="inlineStr">
        <is>
          <t>1,297,000</t>
        </is>
      </c>
      <c r="E11" t="inlineStr">
        <is>
          <t>1,003,000</t>
        </is>
      </c>
      <c r="F11" t="inlineStr">
        <is>
          <t>874,000</t>
        </is>
      </c>
      <c r="G11" t="inlineStr">
        <is>
          <t>1,124,000</t>
        </is>
      </c>
    </row>
    <row r="12">
      <c r="A12" s="1" t="n">
        <v>10</v>
      </c>
      <c r="B12" t="inlineStr">
        <is>
          <t>1.1.3.1.</t>
        </is>
      </c>
      <c r="C12">
        <f>&gt;=&gt;=&gt;Raw Materials</f>
        <v/>
      </c>
      <c r="D12" t="inlineStr">
        <is>
          <t>194,000</t>
        </is>
      </c>
      <c r="E12" t="inlineStr">
        <is>
          <t>122,000</t>
        </is>
      </c>
      <c r="F12" t="inlineStr">
        <is>
          <t>121,000</t>
        </is>
      </c>
      <c r="G12" t="inlineStr">
        <is>
          <t>136,000</t>
        </is>
      </c>
    </row>
    <row r="13">
      <c r="A13" s="1" t="n">
        <v>11</v>
      </c>
      <c r="B13" t="inlineStr">
        <is>
          <t>1.1.3.2.</t>
        </is>
      </c>
      <c r="C13">
        <f>&gt;=&gt;=&gt;Work in Process</f>
        <v/>
      </c>
      <c r="D13" t="inlineStr">
        <is>
          <t>680,000</t>
        </is>
      </c>
      <c r="E13" t="inlineStr">
        <is>
          <t>558,000</t>
        </is>
      </c>
      <c r="F13" t="inlineStr">
        <is>
          <t>414,000</t>
        </is>
      </c>
      <c r="G13" t="inlineStr">
        <is>
          <t>505,000</t>
        </is>
      </c>
    </row>
    <row r="14">
      <c r="A14" s="1" t="n">
        <v>12</v>
      </c>
      <c r="B14" t="inlineStr">
        <is>
          <t>1.1.3.3.</t>
        </is>
      </c>
      <c r="C14">
        <f>&gt;=&gt;  Finished Goods</f>
        <v/>
      </c>
      <c r="D14" t="inlineStr">
        <is>
          <t>423,000</t>
        </is>
      </c>
      <c r="E14" t="inlineStr">
        <is>
          <t>323,000</t>
        </is>
      </c>
      <c r="F14" t="inlineStr">
        <is>
          <t>339,000</t>
        </is>
      </c>
      <c r="G14" t="inlineStr">
        <is>
          <t>483,000</t>
        </is>
      </c>
    </row>
    <row r="15">
      <c r="A15" s="1" t="n">
        <v>13</v>
      </c>
      <c r="B15" t="inlineStr">
        <is>
          <t>1.1.4.</t>
        </is>
      </c>
      <c r="C15">
        <f>&gt;=&gt;Prepaid Assets</f>
        <v/>
      </c>
      <c r="D15" t="inlineStr">
        <is>
          <t>539,000</t>
        </is>
      </c>
      <c r="E15" t="inlineStr">
        <is>
          <t>387,000</t>
        </is>
      </c>
      <c r="F15" t="inlineStr">
        <is>
          <t>302,000</t>
        </is>
      </c>
      <c r="G15" t="inlineStr">
        <is>
          <t>243,000</t>
        </is>
      </c>
    </row>
    <row r="16">
      <c r="A16" s="1" t="n">
        <v>14</v>
      </c>
      <c r="B16" t="inlineStr">
        <is>
          <t>1.1.5.</t>
        </is>
      </c>
      <c r="C16">
        <f>&gt;  Other Current Assets</f>
        <v/>
      </c>
      <c r="D16" t="inlineStr">
        <is>
          <t>516,000</t>
        </is>
      </c>
      <c r="E16" t="inlineStr">
        <is>
          <t>590,000</t>
        </is>
      </c>
      <c r="F16" t="inlineStr">
        <is>
          <t>427,000</t>
        </is>
      </c>
      <c r="G16" t="inlineStr">
        <is>
          <t>58,000</t>
        </is>
      </c>
    </row>
    <row r="17">
      <c r="A17" s="1" t="n">
        <v>15</v>
      </c>
      <c r="B17" t="inlineStr">
        <is>
          <t>1.2.</t>
        </is>
      </c>
      <c r="C17" t="inlineStr">
        <is>
          <t xml:space="preserve">  Total non-current assets</t>
        </is>
      </c>
      <c r="D17" t="inlineStr">
        <is>
          <t>58,984,000</t>
        </is>
      </c>
      <c r="E17" t="inlineStr">
        <is>
          <t>64,038,000</t>
        </is>
      </c>
      <c r="F17" t="inlineStr">
        <is>
          <t>57,576,000</t>
        </is>
      </c>
      <c r="G17" t="inlineStr">
        <is>
          <t>41,017,000</t>
        </is>
      </c>
    </row>
    <row r="18">
      <c r="A18" s="1" t="n">
        <v>16</v>
      </c>
      <c r="B18" t="inlineStr">
        <is>
          <t>1.2.1.</t>
        </is>
      </c>
      <c r="C18" t="inlineStr">
        <is>
          <t xml:space="preserve">  =&gt;Net PPE</t>
        </is>
      </c>
      <c r="D18" t="inlineStr">
        <is>
          <t>2,348,000</t>
        </is>
      </c>
      <c r="E18" t="inlineStr">
        <is>
          <t>2,509,000</t>
        </is>
      </c>
      <c r="F18" t="inlineStr">
        <is>
          <t>2,565,000</t>
        </is>
      </c>
      <c r="G18" t="inlineStr">
        <is>
          <t>2,635,000</t>
        </is>
      </c>
    </row>
    <row r="19">
      <c r="A19" s="1" t="n">
        <v>17</v>
      </c>
      <c r="B19" t="inlineStr">
        <is>
          <t>1.2.1.1.</t>
        </is>
      </c>
      <c r="C19" t="inlineStr">
        <is>
          <t xml:space="preserve">  =&gt;=&gt;Gross PPE</t>
        </is>
      </c>
      <c r="D19" t="inlineStr">
        <is>
          <t>5,544,000</t>
        </is>
      </c>
      <c r="E19" t="inlineStr">
        <is>
          <t>5,331,000</t>
        </is>
      </c>
      <c r="F19" t="inlineStr">
        <is>
          <t>4,896,000</t>
        </is>
      </c>
      <c r="G19" t="inlineStr">
        <is>
          <t>4,529,000</t>
        </is>
      </c>
    </row>
    <row r="20">
      <c r="A20" s="1" t="n">
        <v>18</v>
      </c>
      <c r="B20" t="inlineStr">
        <is>
          <t>1.2.1.1.1.</t>
        </is>
      </c>
      <c r="C20" t="inlineStr">
        <is>
          <t xml:space="preserve">  =&gt;=&gt;=&gt;Properties</t>
        </is>
      </c>
      <c r="D20" t="inlineStr">
        <is>
          <t>0</t>
        </is>
      </c>
      <c r="E20" t="inlineStr">
        <is>
          <t>0</t>
        </is>
      </c>
      <c r="F20" t="inlineStr">
        <is>
          <t>0</t>
        </is>
      </c>
      <c r="G20" t="inlineStr">
        <is>
          <t>0</t>
        </is>
      </c>
    </row>
    <row r="21">
      <c r="A21" s="1" t="n">
        <v>19</v>
      </c>
      <c r="B21" t="inlineStr">
        <is>
          <t>1.2.1.1.2.</t>
        </is>
      </c>
      <c r="C21" t="inlineStr">
        <is>
          <t xml:space="preserve">  =&gt;=&gt;=&gt;Land And Improvements</t>
        </is>
      </c>
      <c r="D21" t="inlineStr">
        <is>
          <t>195,000</t>
        </is>
      </c>
      <c r="E21" t="inlineStr">
        <is>
          <t>194,000</t>
        </is>
      </c>
      <c r="F21" t="inlineStr">
        <is>
          <t>189,000</t>
        </is>
      </c>
      <c r="G21" t="inlineStr">
        <is>
          <t>189,000</t>
        </is>
      </c>
    </row>
    <row r="22">
      <c r="A22" s="1" t="n">
        <v>20</v>
      </c>
      <c r="B22" t="inlineStr">
        <is>
          <t>1.2.1.1.3.</t>
        </is>
      </c>
      <c r="C22" t="inlineStr">
        <is>
          <t xml:space="preserve">  =&gt;=&gt;=&gt;Buildings And Improvements</t>
        </is>
      </c>
      <c r="D22" t="inlineStr">
        <is>
          <t>1,150,000</t>
        </is>
      </c>
      <c r="E22" t="inlineStr">
        <is>
          <t>1,133,000</t>
        </is>
      </c>
      <c r="F22" t="inlineStr">
        <is>
          <t>1,078,000</t>
        </is>
      </c>
      <c r="G22" t="inlineStr">
        <is>
          <t>1,016,000</t>
        </is>
      </c>
    </row>
    <row r="23">
      <c r="A23" s="1" t="n">
        <v>21</v>
      </c>
      <c r="B23" t="inlineStr">
        <is>
          <t>1.2.1.1.4.</t>
        </is>
      </c>
      <c r="C23" t="inlineStr">
        <is>
          <t xml:space="preserve">  =&gt;=&gt;=&gt;Machinery Furniture Equipment</t>
        </is>
      </c>
      <c r="D23" t="inlineStr">
        <is>
          <t>4,161,000</t>
        </is>
      </c>
      <c r="E23" t="inlineStr">
        <is>
          <t>3,891,000</t>
        </is>
      </c>
      <c r="F23" t="inlineStr">
        <is>
          <t>3,544,000</t>
        </is>
      </c>
      <c r="G23" t="inlineStr">
        <is>
          <t>3,257,000</t>
        </is>
      </c>
    </row>
    <row r="24">
      <c r="A24" s="1" t="n">
        <v>22</v>
      </c>
      <c r="B24" t="inlineStr">
        <is>
          <t>1.2.1.1.5.</t>
        </is>
      </c>
      <c r="C24" t="inlineStr">
        <is>
          <t xml:space="preserve">  =&gt;=&gt;  Construction in Progress</t>
        </is>
      </c>
      <c r="D24" t="inlineStr">
        <is>
          <t>38,000</t>
        </is>
      </c>
      <c r="E24" t="inlineStr">
        <is>
          <t>113,000</t>
        </is>
      </c>
      <c r="F24" t="inlineStr">
        <is>
          <t>85,000</t>
        </is>
      </c>
      <c r="G24" t="inlineStr">
        <is>
          <t>67,000</t>
        </is>
      </c>
    </row>
    <row r="25">
      <c r="A25" s="1" t="n">
        <v>23</v>
      </c>
      <c r="B25" t="inlineStr">
        <is>
          <t>1.2.1.2.</t>
        </is>
      </c>
      <c r="C25" t="inlineStr">
        <is>
          <t xml:space="preserve">  =&gt;  Accumulated Depreciation</t>
        </is>
      </c>
      <c r="D25" t="inlineStr">
        <is>
          <t>-3,196,000</t>
        </is>
      </c>
      <c r="E25" t="inlineStr">
        <is>
          <t>-2,822,000</t>
        </is>
      </c>
      <c r="F25" t="inlineStr">
        <is>
          <t>-2,331,000</t>
        </is>
      </c>
      <c r="G25" t="inlineStr">
        <is>
          <t>-1,894,000</t>
        </is>
      </c>
    </row>
    <row r="26">
      <c r="A26" s="1" t="n">
        <v>24</v>
      </c>
      <c r="B26" t="inlineStr">
        <is>
          <t>1.2.2.</t>
        </is>
      </c>
      <c r="C26" t="inlineStr">
        <is>
          <t xml:space="preserve">  =&gt;Goodwill And Other Intangible Assets</t>
        </is>
      </c>
      <c r="D26" t="inlineStr">
        <is>
          <t>54,824,000</t>
        </is>
      </c>
      <c r="E26" t="inlineStr">
        <is>
          <t>60,229,000</t>
        </is>
      </c>
      <c r="F26" t="inlineStr">
        <is>
          <t>54,268,000</t>
        </is>
      </c>
      <c r="G26" t="inlineStr">
        <is>
          <t>37,675,000</t>
        </is>
      </c>
    </row>
    <row r="27">
      <c r="A27" s="1" t="n">
        <v>25</v>
      </c>
      <c r="B27" t="inlineStr">
        <is>
          <t>1.2.2.1.</t>
        </is>
      </c>
      <c r="C27" t="inlineStr">
        <is>
          <t xml:space="preserve">  =&gt;=&gt;Goodwill</t>
        </is>
      </c>
      <c r="D27" t="inlineStr">
        <is>
          <t>43,450,000</t>
        </is>
      </c>
      <c r="E27" t="inlineStr">
        <is>
          <t>43,447,000</t>
        </is>
      </c>
      <c r="F27" t="inlineStr">
        <is>
          <t>36,714,000</t>
        </is>
      </c>
      <c r="G27" t="inlineStr">
        <is>
          <t>26,913,000</t>
        </is>
      </c>
    </row>
    <row r="28">
      <c r="A28" s="1" t="n">
        <v>26</v>
      </c>
      <c r="B28" t="inlineStr">
        <is>
          <t>1.2.2.2.</t>
        </is>
      </c>
      <c r="C28" t="inlineStr">
        <is>
          <t xml:space="preserve">  =&gt;  Other Intangible Assets</t>
        </is>
      </c>
      <c r="D28" t="inlineStr">
        <is>
          <t>11,374,000</t>
        </is>
      </c>
      <c r="E28" t="inlineStr">
        <is>
          <t>16,782,000</t>
        </is>
      </c>
      <c r="F28" t="inlineStr">
        <is>
          <t>17,554,000</t>
        </is>
      </c>
      <c r="G28" t="inlineStr">
        <is>
          <t>10,762,000</t>
        </is>
      </c>
    </row>
    <row r="29">
      <c r="A29" s="1" t="n">
        <v>27</v>
      </c>
      <c r="B29" t="inlineStr">
        <is>
          <t>1.2.3.</t>
        </is>
      </c>
      <c r="C29" t="inlineStr">
        <is>
          <t xml:space="preserve">    Other Non Current Assets</t>
        </is>
      </c>
      <c r="D29" t="inlineStr">
        <is>
          <t>1,812,000</t>
        </is>
      </c>
      <c r="E29" t="inlineStr">
        <is>
          <t>1,300,000</t>
        </is>
      </c>
      <c r="F29" t="inlineStr">
        <is>
          <t>743,000</t>
        </is>
      </c>
      <c r="G29" t="inlineStr">
        <is>
          <t>707,000</t>
        </is>
      </c>
    </row>
    <row r="30">
      <c r="A30" s="1" t="n">
        <v>28</v>
      </c>
      <c r="B30" t="inlineStr">
        <is>
          <t>2.</t>
        </is>
      </c>
      <c r="C30" t="inlineStr">
        <is>
          <t>Total Liabilities Net Minority Interest</t>
        </is>
      </c>
      <c r="D30" t="inlineStr">
        <is>
          <t>50,581,000</t>
        </is>
      </c>
      <c r="E30" t="inlineStr">
        <is>
          <t>52,032,000</t>
        </is>
      </c>
      <c r="F30" t="inlineStr">
        <is>
          <t>42,523,000</t>
        </is>
      </c>
      <c r="G30" t="inlineStr">
        <is>
          <t>23,467,000</t>
        </is>
      </c>
    </row>
    <row r="31">
      <c r="A31" s="1" t="n">
        <v>29</v>
      </c>
      <c r="B31" t="inlineStr">
        <is>
          <t>2.1.</t>
        </is>
      </c>
      <c r="C31">
        <f>&gt;Current Liabilities</f>
        <v/>
      </c>
      <c r="D31" t="inlineStr">
        <is>
          <t>6,281,000</t>
        </is>
      </c>
      <c r="E31" t="inlineStr">
        <is>
          <t>6,371,000</t>
        </is>
      </c>
      <c r="F31" t="inlineStr">
        <is>
          <t>6,899,000</t>
        </is>
      </c>
      <c r="G31" t="inlineStr">
        <is>
          <t>2,338,000</t>
        </is>
      </c>
    </row>
    <row r="32">
      <c r="A32" s="1" t="n">
        <v>30</v>
      </c>
      <c r="B32" t="inlineStr">
        <is>
          <t>2.1.1.</t>
        </is>
      </c>
      <c r="C32">
        <f>&gt;=&gt;Payables And Accrued Expenses</f>
        <v/>
      </c>
      <c r="D32" t="inlineStr">
        <is>
          <t>1,627,000</t>
        </is>
      </c>
      <c r="E32" t="inlineStr">
        <is>
          <t>1,276,000</t>
        </is>
      </c>
      <c r="F32" t="inlineStr">
        <is>
          <t>1,393,000</t>
        </is>
      </c>
      <c r="G32" t="inlineStr">
        <is>
          <t>1,299,000</t>
        </is>
      </c>
    </row>
    <row r="33">
      <c r="A33" s="1" t="n">
        <v>31</v>
      </c>
      <c r="B33" t="inlineStr">
        <is>
          <t>2.1.1.1.</t>
        </is>
      </c>
      <c r="C33">
        <f>&gt;=&gt;=&gt;Payables</f>
        <v/>
      </c>
      <c r="D33" t="inlineStr">
        <is>
          <t>1,627,000</t>
        </is>
      </c>
      <c r="E33" t="inlineStr">
        <is>
          <t>1,276,000</t>
        </is>
      </c>
      <c r="F33" t="inlineStr">
        <is>
          <t>1,084,000</t>
        </is>
      </c>
      <c r="G33" t="inlineStr">
        <is>
          <t>973,000</t>
        </is>
      </c>
    </row>
    <row r="34">
      <c r="A34" s="1" t="n">
        <v>32</v>
      </c>
      <c r="B34" t="inlineStr">
        <is>
          <t>2.1.1.1.1.</t>
        </is>
      </c>
      <c r="C34">
        <f>&gt;=&gt;=&gt;=&gt;Accounts Payable</f>
        <v/>
      </c>
      <c r="D34" t="inlineStr">
        <is>
          <t>1,086,000</t>
        </is>
      </c>
      <c r="E34" t="inlineStr">
        <is>
          <t>836,000</t>
        </is>
      </c>
      <c r="F34" t="inlineStr">
        <is>
          <t>855,000</t>
        </is>
      </c>
      <c r="G34" t="inlineStr">
        <is>
          <t>811,000</t>
        </is>
      </c>
    </row>
    <row r="35">
      <c r="A35" s="1" t="n">
        <v>33</v>
      </c>
      <c r="B35" t="inlineStr">
        <is>
          <t>2.1.1.1.2.</t>
        </is>
      </c>
      <c r="C35">
        <f>&gt;=&gt;=&gt;=&gt;Total Tax Payable</f>
        <v/>
      </c>
      <c r="D35" t="inlineStr">
        <is>
          <t>541,000</t>
        </is>
      </c>
      <c r="E35" t="inlineStr">
        <is>
          <t>440,000</t>
        </is>
      </c>
      <c r="F35" t="inlineStr">
        <is>
          <t>229,000</t>
        </is>
      </c>
      <c r="G35" t="inlineStr">
        <is>
          <t>162,000</t>
        </is>
      </c>
    </row>
    <row r="36">
      <c r="A36" s="1" t="n">
        <v>34</v>
      </c>
      <c r="B36" t="inlineStr">
        <is>
          <t>2.1.1.1.3.</t>
        </is>
      </c>
      <c r="C36">
        <f>&gt;=&gt;=&gt;  Dividends Payable</f>
        <v/>
      </c>
      <c r="D36" t="inlineStr">
        <is>
          <t>-</t>
        </is>
      </c>
      <c r="E36" t="inlineStr">
        <is>
          <t>-</t>
        </is>
      </c>
      <c r="F36" t="inlineStr">
        <is>
          <t>29,000</t>
        </is>
      </c>
      <c r="G36" t="inlineStr">
        <is>
          <t>-</t>
        </is>
      </c>
    </row>
    <row r="37">
      <c r="A37" s="1" t="n">
        <v>35</v>
      </c>
      <c r="B37" t="inlineStr">
        <is>
          <t>2.1.1.2.</t>
        </is>
      </c>
      <c r="C37">
        <f>&gt;=&gt;  Current Accrued Expenses</f>
        <v/>
      </c>
      <c r="D37" t="inlineStr">
        <is>
          <t>-</t>
        </is>
      </c>
      <c r="E37" t="inlineStr">
        <is>
          <t>-</t>
        </is>
      </c>
      <c r="F37" t="inlineStr">
        <is>
          <t>309,000</t>
        </is>
      </c>
      <c r="G37" t="inlineStr">
        <is>
          <t>326,000</t>
        </is>
      </c>
    </row>
    <row r="38">
      <c r="A38" s="1" t="n">
        <v>36</v>
      </c>
      <c r="B38" t="inlineStr">
        <is>
          <t>2.1.1.2.1.</t>
        </is>
      </c>
      <c r="C38">
        <f>&gt;=&gt;    Interest Payable</f>
        <v/>
      </c>
      <c r="D38" t="inlineStr">
        <is>
          <t>-</t>
        </is>
      </c>
      <c r="E38" t="inlineStr">
        <is>
          <t>-</t>
        </is>
      </c>
      <c r="F38" t="inlineStr">
        <is>
          <t>214,000</t>
        </is>
      </c>
      <c r="G38" t="inlineStr">
        <is>
          <t>165,000</t>
        </is>
      </c>
    </row>
    <row r="39">
      <c r="A39" s="1" t="n">
        <v>37</v>
      </c>
      <c r="B39" t="inlineStr">
        <is>
          <t>2.1.2.</t>
        </is>
      </c>
      <c r="C39">
        <f>&gt;=&gt;Pension &amp; Other Post Retirement Benefit Plans Current</f>
        <v/>
      </c>
      <c r="D39" t="inlineStr">
        <is>
          <t>1,066,000</t>
        </is>
      </c>
      <c r="E39" t="inlineStr">
        <is>
          <t>877,000</t>
        </is>
      </c>
      <c r="F39" t="inlineStr">
        <is>
          <t>641,000</t>
        </is>
      </c>
      <c r="G39" t="inlineStr">
        <is>
          <t>715,000</t>
        </is>
      </c>
    </row>
    <row r="40">
      <c r="A40" s="1" t="n">
        <v>38</v>
      </c>
      <c r="B40" t="inlineStr">
        <is>
          <t>2.1.3.</t>
        </is>
      </c>
      <c r="C40">
        <f>&gt;=&gt;Current Debt And Capital Lease Obligation</f>
        <v/>
      </c>
      <c r="D40" t="inlineStr">
        <is>
          <t>290,000</t>
        </is>
      </c>
      <c r="E40" t="inlineStr">
        <is>
          <t>827,000</t>
        </is>
      </c>
      <c r="F40" t="inlineStr">
        <is>
          <t>2,787,000</t>
        </is>
      </c>
      <c r="G40" t="inlineStr">
        <is>
          <t>-</t>
        </is>
      </c>
    </row>
    <row r="41">
      <c r="A41" s="1" t="n">
        <v>39</v>
      </c>
      <c r="B41" t="inlineStr">
        <is>
          <t>2.1.3.1.</t>
        </is>
      </c>
      <c r="C41">
        <f>&gt;=&gt;  Current Debt</f>
        <v/>
      </c>
      <c r="D41" t="inlineStr">
        <is>
          <t>290,000</t>
        </is>
      </c>
      <c r="E41" t="inlineStr">
        <is>
          <t>827,000</t>
        </is>
      </c>
      <c r="F41" t="inlineStr">
        <is>
          <t>2,787,000</t>
        </is>
      </c>
      <c r="G41" t="inlineStr">
        <is>
          <t>-</t>
        </is>
      </c>
    </row>
    <row r="42">
      <c r="A42" s="1" t="n">
        <v>40</v>
      </c>
      <c r="B42" t="inlineStr">
        <is>
          <t>2.1.4.</t>
        </is>
      </c>
      <c r="C42">
        <f>&gt;=&gt;Current Deferred Liabilities</f>
        <v/>
      </c>
      <c r="D42" t="inlineStr">
        <is>
          <t>2,619,000</t>
        </is>
      </c>
      <c r="E42" t="inlineStr">
        <is>
          <t>2,620,000</t>
        </is>
      </c>
      <c r="F42" t="inlineStr">
        <is>
          <t>1,501,000</t>
        </is>
      </c>
      <c r="G42" t="inlineStr">
        <is>
          <t>164,000</t>
        </is>
      </c>
    </row>
    <row r="43">
      <c r="A43" s="1" t="n">
        <v>41</v>
      </c>
      <c r="B43" t="inlineStr">
        <is>
          <t>2.1.4.1.</t>
        </is>
      </c>
      <c r="C43">
        <f>&gt;=&gt;  Current Deferred Revenue</f>
        <v/>
      </c>
      <c r="D43" t="inlineStr">
        <is>
          <t>2,619,000</t>
        </is>
      </c>
      <c r="E43" t="inlineStr">
        <is>
          <t>2,620,000</t>
        </is>
      </c>
      <c r="F43" t="inlineStr">
        <is>
          <t>1,501,000</t>
        </is>
      </c>
      <c r="G43" t="inlineStr">
        <is>
          <t>164,000</t>
        </is>
      </c>
    </row>
    <row r="44">
      <c r="A44" s="1" t="n">
        <v>42</v>
      </c>
      <c r="B44" t="inlineStr">
        <is>
          <t>2.1.5.</t>
        </is>
      </c>
      <c r="C44">
        <f>&gt;  Other Current Liabilities</f>
        <v/>
      </c>
      <c r="D44" t="inlineStr">
        <is>
          <t>679,000</t>
        </is>
      </c>
      <c r="E44" t="inlineStr">
        <is>
          <t>771,000</t>
        </is>
      </c>
      <c r="F44" t="inlineStr">
        <is>
          <t>577,000</t>
        </is>
      </c>
      <c r="G44" t="inlineStr">
        <is>
          <t>160,000</t>
        </is>
      </c>
    </row>
    <row r="45">
      <c r="A45" s="1" t="n">
        <v>43</v>
      </c>
      <c r="B45" t="inlineStr">
        <is>
          <t>2.2.</t>
        </is>
      </c>
      <c r="C45" t="inlineStr">
        <is>
          <t xml:space="preserve">  Total Non Current Liabilities Net Minority Interest</t>
        </is>
      </c>
      <c r="D45" t="inlineStr">
        <is>
          <t>44,300,000</t>
        </is>
      </c>
      <c r="E45" t="inlineStr">
        <is>
          <t>45,661,000</t>
        </is>
      </c>
      <c r="F45" t="inlineStr">
        <is>
          <t>35,624,000</t>
        </is>
      </c>
      <c r="G45" t="inlineStr">
        <is>
          <t>21,129,000</t>
        </is>
      </c>
    </row>
    <row r="46">
      <c r="A46" s="1" t="n">
        <v>44</v>
      </c>
      <c r="B46" t="inlineStr">
        <is>
          <t>2.2.1.</t>
        </is>
      </c>
      <c r="C46" t="inlineStr">
        <is>
          <t xml:space="preserve">  =&gt;Long Term Debt And Capital Lease Obligation</t>
        </is>
      </c>
      <c r="D46" t="inlineStr">
        <is>
          <t>39,440,000</t>
        </is>
      </c>
      <c r="E46" t="inlineStr">
        <is>
          <t>40,235,000</t>
        </is>
      </c>
      <c r="F46" t="inlineStr">
        <is>
          <t>30,011,000</t>
        </is>
      </c>
      <c r="G46" t="inlineStr">
        <is>
          <t>17,493,000</t>
        </is>
      </c>
    </row>
    <row r="47">
      <c r="A47" s="1" t="n">
        <v>45</v>
      </c>
      <c r="B47" t="inlineStr">
        <is>
          <t>2.2.1.1.</t>
        </is>
      </c>
      <c r="C47" t="inlineStr">
        <is>
          <t xml:space="preserve">  =&gt;  Long Term Debt</t>
        </is>
      </c>
      <c r="D47" t="inlineStr">
        <is>
          <t>39,440,000</t>
        </is>
      </c>
      <c r="E47" t="inlineStr">
        <is>
          <t>40,235,000</t>
        </is>
      </c>
      <c r="F47" t="inlineStr">
        <is>
          <t>30,011,000</t>
        </is>
      </c>
      <c r="G47" t="inlineStr">
        <is>
          <t>17,493,000</t>
        </is>
      </c>
    </row>
    <row r="48">
      <c r="A48" s="1" t="n">
        <v>46</v>
      </c>
      <c r="B48" t="inlineStr">
        <is>
          <t>2.2.2.</t>
        </is>
      </c>
      <c r="C48" t="inlineStr">
        <is>
          <t xml:space="preserve">  =&gt;Non Current Deferred Liabilities</t>
        </is>
      </c>
      <c r="D48" t="inlineStr">
        <is>
          <t>566,000</t>
        </is>
      </c>
      <c r="E48" t="inlineStr">
        <is>
          <t>823,000</t>
        </is>
      </c>
      <c r="F48" t="inlineStr">
        <is>
          <t>-</t>
        </is>
      </c>
      <c r="G48" t="inlineStr">
        <is>
          <t>169,000</t>
        </is>
      </c>
    </row>
    <row r="49">
      <c r="A49" s="1" t="n">
        <v>47</v>
      </c>
      <c r="B49" t="inlineStr">
        <is>
          <t>2.2.2.1.</t>
        </is>
      </c>
      <c r="C49" t="inlineStr">
        <is>
          <t xml:space="preserve">  =&gt;=&gt;Non Current Deferred Taxes Liabilities</t>
        </is>
      </c>
      <c r="D49" t="inlineStr">
        <is>
          <t>-</t>
        </is>
      </c>
      <c r="E49" t="inlineStr">
        <is>
          <t>-</t>
        </is>
      </c>
      <c r="F49" t="inlineStr">
        <is>
          <t>-</t>
        </is>
      </c>
      <c r="G49" t="inlineStr">
        <is>
          <t>169,000</t>
        </is>
      </c>
    </row>
    <row r="50">
      <c r="A50" s="1" t="n">
        <v>48</v>
      </c>
      <c r="B50" t="inlineStr">
        <is>
          <t>2.2.2.2.</t>
        </is>
      </c>
      <c r="C50" t="inlineStr">
        <is>
          <t xml:space="preserve">  =&gt;  Non Current Deferred Revenue</t>
        </is>
      </c>
      <c r="D50" t="inlineStr">
        <is>
          <t>566,000</t>
        </is>
      </c>
      <c r="E50" t="inlineStr">
        <is>
          <t>823,000</t>
        </is>
      </c>
      <c r="F50" t="inlineStr">
        <is>
          <t>-</t>
        </is>
      </c>
      <c r="G50" t="inlineStr">
        <is>
          <t>-</t>
        </is>
      </c>
    </row>
    <row r="51">
      <c r="A51" s="1" t="n">
        <v>49</v>
      </c>
      <c r="B51" t="inlineStr">
        <is>
          <t>2.2.3.</t>
        </is>
      </c>
      <c r="C51" t="inlineStr">
        <is>
          <t xml:space="preserve">  =&gt;Tradeand Other Payables Non Current</t>
        </is>
      </c>
      <c r="D51" t="inlineStr">
        <is>
          <t>-</t>
        </is>
      </c>
      <c r="E51" t="inlineStr">
        <is>
          <t>-</t>
        </is>
      </c>
      <c r="F51" t="inlineStr">
        <is>
          <t>116,000</t>
        </is>
      </c>
      <c r="G51" t="inlineStr">
        <is>
          <t>116,000</t>
        </is>
      </c>
    </row>
    <row r="52">
      <c r="A52" s="1" t="n">
        <v>50</v>
      </c>
      <c r="B52" t="inlineStr">
        <is>
          <t>2.2.4.</t>
        </is>
      </c>
      <c r="C52" t="inlineStr">
        <is>
          <t xml:space="preserve">    Other Non Current Liabilities</t>
        </is>
      </c>
      <c r="D52" t="inlineStr">
        <is>
          <t>4,294,000</t>
        </is>
      </c>
      <c r="E52" t="inlineStr">
        <is>
          <t>4,603,000</t>
        </is>
      </c>
      <c r="F52" t="inlineStr">
        <is>
          <t>5,497,000</t>
        </is>
      </c>
      <c r="G52" t="inlineStr">
        <is>
          <t>3,351,000</t>
        </is>
      </c>
    </row>
    <row r="53">
      <c r="A53" s="1" t="n">
        <v>51</v>
      </c>
      <c r="B53" t="inlineStr">
        <is>
          <t>3.</t>
        </is>
      </c>
      <c r="C53" t="inlineStr">
        <is>
          <t>Total Equity Gross Minority Interest</t>
        </is>
      </c>
      <c r="D53" t="inlineStr">
        <is>
          <t>24,989,000</t>
        </is>
      </c>
      <c r="E53" t="inlineStr">
        <is>
          <t>23,901,000</t>
        </is>
      </c>
      <c r="F53" t="inlineStr">
        <is>
          <t>24,970,000</t>
        </is>
      </c>
      <c r="G53" t="inlineStr">
        <is>
          <t>26,657,000</t>
        </is>
      </c>
    </row>
    <row r="54">
      <c r="A54" s="1" t="n">
        <v>52</v>
      </c>
      <c r="B54" t="inlineStr">
        <is>
          <t>3.1.</t>
        </is>
      </c>
      <c r="C54">
        <f>&gt;Stockholders' Equity</f>
        <v/>
      </c>
      <c r="D54" t="inlineStr">
        <is>
          <t>24,989,000</t>
        </is>
      </c>
      <c r="E54" t="inlineStr">
        <is>
          <t>23,901,000</t>
        </is>
      </c>
      <c r="F54" t="inlineStr">
        <is>
          <t>24,970,000</t>
        </is>
      </c>
      <c r="G54" t="inlineStr">
        <is>
          <t>26,657,000</t>
        </is>
      </c>
    </row>
    <row r="55">
      <c r="A55" s="1" t="n">
        <v>53</v>
      </c>
      <c r="B55" t="inlineStr">
        <is>
          <t>3.1.1.</t>
        </is>
      </c>
      <c r="C55">
        <f>&gt;=&gt;Capital Stock</f>
        <v/>
      </c>
      <c r="D55" t="inlineStr">
        <is>
          <t>27,000</t>
        </is>
      </c>
      <c r="E55" t="inlineStr">
        <is>
          <t>27,000</t>
        </is>
      </c>
      <c r="F55" t="inlineStr">
        <is>
          <t>29,000</t>
        </is>
      </c>
      <c r="G55" t="inlineStr">
        <is>
          <t>23,285,000</t>
        </is>
      </c>
    </row>
    <row r="56">
      <c r="A56" s="1" t="n">
        <v>54</v>
      </c>
      <c r="B56" t="inlineStr">
        <is>
          <t>3.1.1.1.</t>
        </is>
      </c>
      <c r="C56">
        <f>&gt;=&gt;=&gt;Preferred Stock</f>
        <v/>
      </c>
      <c r="D56" t="inlineStr">
        <is>
          <t>27,000</t>
        </is>
      </c>
      <c r="E56" t="inlineStr">
        <is>
          <t>27,000</t>
        </is>
      </c>
      <c r="F56" t="inlineStr">
        <is>
          <t>29,000</t>
        </is>
      </c>
      <c r="G56" t="inlineStr">
        <is>
          <t>-</t>
        </is>
      </c>
    </row>
    <row r="57">
      <c r="A57" s="1" t="n">
        <v>55</v>
      </c>
      <c r="B57" t="inlineStr">
        <is>
          <t>3.1.1.2.</t>
        </is>
      </c>
      <c r="C57">
        <f>&gt;=&gt;  Common Stock</f>
        <v/>
      </c>
      <c r="D57" t="inlineStr">
        <is>
          <t>0</t>
        </is>
      </c>
      <c r="E57" t="inlineStr">
        <is>
          <t>0</t>
        </is>
      </c>
      <c r="F57" t="inlineStr">
        <is>
          <t>0</t>
        </is>
      </c>
      <c r="G57" t="inlineStr">
        <is>
          <t>23,285,000</t>
        </is>
      </c>
    </row>
    <row r="58">
      <c r="A58" s="1" t="n">
        <v>56</v>
      </c>
      <c r="B58" t="inlineStr">
        <is>
          <t>3.1.2.</t>
        </is>
      </c>
      <c r="C58">
        <f>&gt;=&gt;Additional Paid in Capital</f>
        <v/>
      </c>
      <c r="D58" t="inlineStr">
        <is>
          <t>24,330,000</t>
        </is>
      </c>
      <c r="E58" t="inlineStr">
        <is>
          <t>23,982,000</t>
        </is>
      </c>
      <c r="F58" t="inlineStr">
        <is>
          <t>25,081,000</t>
        </is>
      </c>
      <c r="G58" t="inlineStr">
        <is>
          <t>-</t>
        </is>
      </c>
    </row>
    <row r="59">
      <c r="A59" s="1" t="n">
        <v>57</v>
      </c>
      <c r="B59" t="inlineStr">
        <is>
          <t>3.1.3.</t>
        </is>
      </c>
      <c r="C59">
        <f>&gt;=&gt;Retained Earnings</f>
        <v/>
      </c>
      <c r="D59" t="inlineStr">
        <is>
          <t>748,000</t>
        </is>
      </c>
      <c r="E59" t="inlineStr">
        <is>
          <t>0</t>
        </is>
      </c>
      <c r="F59" t="inlineStr">
        <is>
          <t>0</t>
        </is>
      </c>
      <c r="G59" t="inlineStr">
        <is>
          <t>3,487,000</t>
        </is>
      </c>
    </row>
    <row r="60">
      <c r="A60" s="1" t="n">
        <v>58</v>
      </c>
      <c r="B60" t="inlineStr">
        <is>
          <t>3.1.4.</t>
        </is>
      </c>
      <c r="C60">
        <f>&gt;  Gains Losses Not Affecting Retained Earnings</f>
        <v/>
      </c>
      <c r="D60" t="inlineStr">
        <is>
          <t>-116,000</t>
        </is>
      </c>
      <c r="E60" t="inlineStr">
        <is>
          <t>-108,000</t>
        </is>
      </c>
      <c r="F60" t="inlineStr">
        <is>
          <t>-140,000</t>
        </is>
      </c>
      <c r="G60" t="inlineStr">
        <is>
          <t>-115,000</t>
        </is>
      </c>
    </row>
    <row r="61">
      <c r="A61" s="1" t="n">
        <v>59</v>
      </c>
      <c r="B61" t="inlineStr">
        <is>
          <t>3.2.</t>
        </is>
      </c>
      <c r="C61" t="inlineStr">
        <is>
          <t xml:space="preserve">  Minority Interest</t>
        </is>
      </c>
      <c r="D61" t="inlineStr">
        <is>
          <t>-</t>
        </is>
      </c>
      <c r="E61" t="inlineStr">
        <is>
          <t>-</t>
        </is>
      </c>
      <c r="F61" t="inlineStr">
        <is>
          <t>-</t>
        </is>
      </c>
      <c r="G61" t="inlineStr">
        <is>
          <t>0</t>
        </is>
      </c>
    </row>
    <row r="62">
      <c r="A62" s="1" t="n">
        <v>60</v>
      </c>
      <c r="B62" t="inlineStr">
        <is>
          <t>4.</t>
        </is>
      </c>
      <c r="C62" t="inlineStr">
        <is>
          <t>Total Capitalization</t>
        </is>
      </c>
      <c r="D62" t="inlineStr">
        <is>
          <t>64,429,000</t>
        </is>
      </c>
      <c r="E62" t="inlineStr">
        <is>
          <t>64,136,000</t>
        </is>
      </c>
      <c r="F62" t="inlineStr">
        <is>
          <t>54,981,000</t>
        </is>
      </c>
      <c r="G62" t="inlineStr">
        <is>
          <t>44,150,000</t>
        </is>
      </c>
    </row>
    <row r="63">
      <c r="A63" s="1" t="n">
        <v>61</v>
      </c>
      <c r="B63" t="inlineStr">
        <is>
          <t>5.</t>
        </is>
      </c>
      <c r="C63" t="inlineStr">
        <is>
          <t>Preferred Stock Equity</t>
        </is>
      </c>
      <c r="D63" t="inlineStr">
        <is>
          <t>27,000</t>
        </is>
      </c>
      <c r="E63" t="inlineStr">
        <is>
          <t>27,000</t>
        </is>
      </c>
      <c r="F63" t="inlineStr">
        <is>
          <t>29,000</t>
        </is>
      </c>
      <c r="G63" t="inlineStr">
        <is>
          <t>-</t>
        </is>
      </c>
    </row>
    <row r="64">
      <c r="A64" s="1" t="n">
        <v>62</v>
      </c>
      <c r="B64" t="inlineStr">
        <is>
          <t>6.</t>
        </is>
      </c>
      <c r="C64" t="inlineStr">
        <is>
          <t>Common Stock Equity</t>
        </is>
      </c>
      <c r="D64" t="inlineStr">
        <is>
          <t>24,962,000</t>
        </is>
      </c>
      <c r="E64" t="inlineStr">
        <is>
          <t>23,874,000</t>
        </is>
      </c>
      <c r="F64" t="inlineStr">
        <is>
          <t>24,941,000</t>
        </is>
      </c>
      <c r="G64" t="inlineStr">
        <is>
          <t>26,657,000</t>
        </is>
      </c>
    </row>
    <row r="65">
      <c r="A65" s="1" t="n">
        <v>63</v>
      </c>
      <c r="B65" t="inlineStr">
        <is>
          <t>7.</t>
        </is>
      </c>
      <c r="C65" t="inlineStr">
        <is>
          <t>Net Tangible Assets</t>
        </is>
      </c>
      <c r="D65" t="inlineStr">
        <is>
          <t>-29,835,000</t>
        </is>
      </c>
      <c r="E65" t="inlineStr">
        <is>
          <t>-36,328,000</t>
        </is>
      </c>
      <c r="F65" t="inlineStr">
        <is>
          <t>-29,298,000</t>
        </is>
      </c>
      <c r="G65" t="inlineStr">
        <is>
          <t>-11,018,000</t>
        </is>
      </c>
    </row>
    <row r="66">
      <c r="A66" s="1" t="n">
        <v>64</v>
      </c>
      <c r="B66" t="inlineStr">
        <is>
          <t>8.</t>
        </is>
      </c>
      <c r="C66" t="inlineStr">
        <is>
          <t>Working Capital</t>
        </is>
      </c>
      <c r="D66" t="inlineStr">
        <is>
          <t>10,305,000</t>
        </is>
      </c>
      <c r="E66" t="inlineStr">
        <is>
          <t>5,524,000</t>
        </is>
      </c>
      <c r="F66" t="inlineStr">
        <is>
          <t>3,018,000</t>
        </is>
      </c>
      <c r="G66" t="inlineStr">
        <is>
          <t>6,769,000</t>
        </is>
      </c>
    </row>
    <row r="67">
      <c r="A67" s="1" t="n">
        <v>65</v>
      </c>
      <c r="B67" t="inlineStr">
        <is>
          <t>9.</t>
        </is>
      </c>
      <c r="C67" t="inlineStr">
        <is>
          <t>Invested Capital</t>
        </is>
      </c>
      <c r="D67" t="inlineStr">
        <is>
          <t>64,692,000</t>
        </is>
      </c>
      <c r="E67" t="inlineStr">
        <is>
          <t>64,936,000</t>
        </is>
      </c>
      <c r="F67" t="inlineStr">
        <is>
          <t>57,739,000</t>
        </is>
      </c>
      <c r="G67" t="inlineStr">
        <is>
          <t>44,150,000</t>
        </is>
      </c>
    </row>
    <row r="68">
      <c r="A68" s="1" t="n">
        <v>66</v>
      </c>
      <c r="B68" t="inlineStr">
        <is>
          <t>10.</t>
        </is>
      </c>
      <c r="C68" t="inlineStr">
        <is>
          <t>Tangible Book Value</t>
        </is>
      </c>
      <c r="D68" t="inlineStr">
        <is>
          <t>-29,862,000</t>
        </is>
      </c>
      <c r="E68" t="inlineStr">
        <is>
          <t>-36,355,000</t>
        </is>
      </c>
      <c r="F68" t="inlineStr">
        <is>
          <t>-29,327,000</t>
        </is>
      </c>
      <c r="G68" t="inlineStr">
        <is>
          <t>-11,018,000</t>
        </is>
      </c>
    </row>
    <row r="69">
      <c r="A69" s="1" t="n">
        <v>67</v>
      </c>
      <c r="B69" t="inlineStr">
        <is>
          <t>11.</t>
        </is>
      </c>
      <c r="C69" t="inlineStr">
        <is>
          <t>Total Debt</t>
        </is>
      </c>
      <c r="D69" t="inlineStr">
        <is>
          <t>39,730,000</t>
        </is>
      </c>
      <c r="E69" t="inlineStr">
        <is>
          <t>41,062,000</t>
        </is>
      </c>
      <c r="F69" t="inlineStr">
        <is>
          <t>32,798,000</t>
        </is>
      </c>
      <c r="G69" t="inlineStr">
        <is>
          <t>17,493,000</t>
        </is>
      </c>
    </row>
    <row r="70">
      <c r="A70" s="1" t="n">
        <v>68</v>
      </c>
      <c r="B70" t="inlineStr">
        <is>
          <t>12.</t>
        </is>
      </c>
      <c r="C70" t="inlineStr">
        <is>
          <t>Net Debt</t>
        </is>
      </c>
      <c r="D70" t="inlineStr">
        <is>
          <t>27,567,000</t>
        </is>
      </c>
      <c r="E70" t="inlineStr">
        <is>
          <t>33,444,000</t>
        </is>
      </c>
      <c r="F70" t="inlineStr">
        <is>
          <t>27,743,000</t>
        </is>
      </c>
      <c r="G70" t="inlineStr">
        <is>
          <t>13,201,000</t>
        </is>
      </c>
    </row>
    <row r="71">
      <c r="A71" s="1" t="n">
        <v>69</v>
      </c>
      <c r="B71" t="inlineStr">
        <is>
          <t>13.</t>
        </is>
      </c>
      <c r="C71" t="inlineStr">
        <is>
          <t>Share Issued</t>
        </is>
      </c>
      <c r="D71" t="inlineStr">
        <is>
          <t>413,000</t>
        </is>
      </c>
      <c r="E71" t="inlineStr">
        <is>
          <t>407,000</t>
        </is>
      </c>
      <c r="F71" t="inlineStr">
        <is>
          <t>398,000</t>
        </is>
      </c>
      <c r="G71" t="inlineStr">
        <is>
          <t>408,000</t>
        </is>
      </c>
    </row>
    <row r="72">
      <c r="A72" s="1" t="n">
        <v>70</v>
      </c>
      <c r="B72" t="inlineStr">
        <is>
          <t>14.</t>
        </is>
      </c>
      <c r="C72" t="inlineStr">
        <is>
          <t>Ordinary Shares Number</t>
        </is>
      </c>
      <c r="D72" t="inlineStr">
        <is>
          <t>413,000</t>
        </is>
      </c>
      <c r="E72" t="inlineStr">
        <is>
          <t>407,000</t>
        </is>
      </c>
      <c r="F72" t="inlineStr">
        <is>
          <t>398,000</t>
        </is>
      </c>
      <c r="G72" t="inlineStr">
        <is>
          <t>408,000</t>
        </is>
      </c>
    </row>
    <row r="73">
      <c r="A73" s="1" t="n">
        <v>71</v>
      </c>
      <c r="B73" t="inlineStr">
        <is>
          <t>15.</t>
        </is>
      </c>
      <c r="C73" t="inlineStr">
        <is>
          <t>Preferred Shares Number</t>
        </is>
      </c>
      <c r="D73" t="inlineStr">
        <is>
          <t>4,000</t>
        </is>
      </c>
      <c r="E73" t="inlineStr">
        <is>
          <t>4,000</t>
        </is>
      </c>
      <c r="F73" t="inlineStr">
        <is>
          <t>-</t>
        </is>
      </c>
      <c r="G73" t="inlineStr">
        <is>
          <t>-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10/30/2021</t>
        </is>
      </c>
      <c r="F1" s="1" t="inlineStr">
        <is>
          <t>10/30/2020</t>
        </is>
      </c>
      <c r="G1" s="1" t="inlineStr">
        <is>
          <t>10/30/2019</t>
        </is>
      </c>
      <c r="H1" s="1" t="inlineStr">
        <is>
          <t>10/30/2018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13,764,000</t>
        </is>
      </c>
      <c r="E2" t="inlineStr">
        <is>
          <t>13,764,000</t>
        </is>
      </c>
      <c r="F2" t="inlineStr">
        <is>
          <t>12,061,000</t>
        </is>
      </c>
      <c r="G2" t="inlineStr">
        <is>
          <t>9,697,000</t>
        </is>
      </c>
      <c r="H2" t="inlineStr">
        <is>
          <t>8,880,000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13,764,000</t>
        </is>
      </c>
      <c r="E3" t="inlineStr">
        <is>
          <t>13,764,000</t>
        </is>
      </c>
      <c r="F3" t="inlineStr">
        <is>
          <t>12,061,000</t>
        </is>
      </c>
      <c r="G3" t="inlineStr">
        <is>
          <t>9,697,000</t>
        </is>
      </c>
      <c r="H3" t="inlineStr">
        <is>
          <t>8,880,000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6,736,000</t>
        </is>
      </c>
      <c r="E4" t="inlineStr">
        <is>
          <t>6,736,000</t>
        </is>
      </c>
      <c r="F4" t="inlineStr">
        <is>
          <t>2,960,000</t>
        </is>
      </c>
      <c r="G4" t="inlineStr">
        <is>
          <t>2,724,000</t>
        </is>
      </c>
      <c r="H4" t="inlineStr">
        <is>
          <t>12,610,000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198,000</t>
        </is>
      </c>
      <c r="E5" t="inlineStr">
        <is>
          <t>198,000</t>
        </is>
      </c>
      <c r="F5" t="inlineStr">
        <is>
          <t>169,000</t>
        </is>
      </c>
      <c r="G5" t="inlineStr">
        <is>
          <t>-</t>
        </is>
      </c>
      <c r="H5" t="inlineStr">
        <is>
          <t>-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Gain Loss On Investment Securities</t>
        </is>
      </c>
      <c r="D6" t="inlineStr">
        <is>
          <t>-99,000</t>
        </is>
      </c>
      <c r="E6" t="inlineStr">
        <is>
          <t>-99,000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=&gt;Depreciation Amortization Depletion</t>
        </is>
      </c>
      <c r="D7" t="inlineStr">
        <is>
          <t>6,041,000</t>
        </is>
      </c>
      <c r="E7" t="inlineStr">
        <is>
          <t>6,041,000</t>
        </is>
      </c>
      <c r="F7" t="inlineStr">
        <is>
          <t>6,905,000</t>
        </is>
      </c>
      <c r="G7" t="inlineStr">
        <is>
          <t>5,808,000</t>
        </is>
      </c>
      <c r="H7" t="inlineStr">
        <is>
          <t>4,081,000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Depreciation &amp; amortization</t>
        </is>
      </c>
      <c r="D8" t="inlineStr">
        <is>
          <t>6,041,000</t>
        </is>
      </c>
      <c r="E8" t="inlineStr">
        <is>
          <t>6,041,000</t>
        </is>
      </c>
      <c r="F8" t="inlineStr">
        <is>
          <t>6,905,000</t>
        </is>
      </c>
      <c r="G8" t="inlineStr">
        <is>
          <t>5,808,000</t>
        </is>
      </c>
      <c r="H8" t="inlineStr">
        <is>
          <t>4,081,000</t>
        </is>
      </c>
    </row>
    <row r="9">
      <c r="A9" s="1" t="n">
        <v>7</v>
      </c>
      <c r="B9" t="inlineStr">
        <is>
          <t>1.1.3.1.1.</t>
        </is>
      </c>
      <c r="C9" t="inlineStr">
        <is>
          <t xml:space="preserve">  =&gt;  =&gt;Depreciation</t>
        </is>
      </c>
      <c r="D9" t="inlineStr">
        <is>
          <t>539,000</t>
        </is>
      </c>
      <c r="E9" t="inlineStr">
        <is>
          <t>539,000</t>
        </is>
      </c>
      <c r="F9" t="inlineStr">
        <is>
          <t>570,000</t>
        </is>
      </c>
      <c r="G9" t="inlineStr">
        <is>
          <t>569,000</t>
        </is>
      </c>
      <c r="H9" t="inlineStr">
        <is>
          <t>515,000</t>
        </is>
      </c>
    </row>
    <row r="10">
      <c r="A10" s="1" t="n">
        <v>8</v>
      </c>
      <c r="B10" t="inlineStr">
        <is>
          <t>1.1.3.1.2.</t>
        </is>
      </c>
      <c r="C10" t="inlineStr">
        <is>
          <t xml:space="preserve">  =&gt;    Amortization</t>
        </is>
      </c>
      <c r="D10" t="inlineStr">
        <is>
          <t>5,502,000</t>
        </is>
      </c>
      <c r="E10" t="inlineStr">
        <is>
          <t>5,502,000</t>
        </is>
      </c>
      <c r="F10" t="inlineStr">
        <is>
          <t>6,335,000</t>
        </is>
      </c>
      <c r="G10" t="inlineStr">
        <is>
          <t>5,239,000</t>
        </is>
      </c>
      <c r="H10" t="inlineStr">
        <is>
          <t>3,566,000</t>
        </is>
      </c>
    </row>
    <row r="11">
      <c r="A11" s="1" t="n">
        <v>9</v>
      </c>
      <c r="B11" t="inlineStr">
        <is>
          <t>1.1.3.1.2.1.</t>
        </is>
      </c>
      <c r="C11" t="inlineStr">
        <is>
          <t xml:space="preserve">  =&gt;      Amortization of Intangibles</t>
        </is>
      </c>
      <c r="D11" t="inlineStr">
        <is>
          <t>5,502,000</t>
        </is>
      </c>
      <c r="E11" t="inlineStr">
        <is>
          <t>5,502,000</t>
        </is>
      </c>
      <c r="F11" t="inlineStr">
        <is>
          <t>6,335,000</t>
        </is>
      </c>
      <c r="G11" t="inlineStr">
        <is>
          <t>5,239,000</t>
        </is>
      </c>
      <c r="H11" t="inlineStr">
        <is>
          <t>3,566,000</t>
        </is>
      </c>
    </row>
    <row r="12">
      <c r="A12" s="1" t="n">
        <v>10</v>
      </c>
      <c r="B12" t="inlineStr">
        <is>
          <t>1.1.4.</t>
        </is>
      </c>
      <c r="C12" t="inlineStr">
        <is>
          <t xml:space="preserve">  =&gt;Deferred Tax</t>
        </is>
      </c>
      <c r="D12" t="inlineStr">
        <is>
          <t>-809,000</t>
        </is>
      </c>
      <c r="E12" t="inlineStr">
        <is>
          <t>-809,000</t>
        </is>
      </c>
      <c r="F12" t="inlineStr">
        <is>
          <t>-1,142,000</t>
        </is>
      </c>
      <c r="G12" t="inlineStr">
        <is>
          <t>-934,000</t>
        </is>
      </c>
      <c r="H12" t="inlineStr">
        <is>
          <t>-8,270,000</t>
        </is>
      </c>
    </row>
    <row r="13">
      <c r="A13" s="1" t="n">
        <v>11</v>
      </c>
      <c r="B13" t="inlineStr">
        <is>
          <t>1.1.4.1.</t>
        </is>
      </c>
      <c r="C13" t="inlineStr">
        <is>
          <t xml:space="preserve">  =&gt;  Deferred Income Tax</t>
        </is>
      </c>
      <c r="D13" t="inlineStr">
        <is>
          <t>-809,000</t>
        </is>
      </c>
      <c r="E13" t="inlineStr">
        <is>
          <t>-809,000</t>
        </is>
      </c>
      <c r="F13" t="inlineStr">
        <is>
          <t>-1,142,000</t>
        </is>
      </c>
      <c r="G13" t="inlineStr">
        <is>
          <t>-934,000</t>
        </is>
      </c>
      <c r="H13" t="inlineStr">
        <is>
          <t>-8,270,000</t>
        </is>
      </c>
    </row>
    <row r="14">
      <c r="A14" s="1" t="n">
        <v>12</v>
      </c>
      <c r="B14" t="inlineStr">
        <is>
          <t>1.1.5.</t>
        </is>
      </c>
      <c r="C14" t="inlineStr">
        <is>
          <t xml:space="preserve">  =&gt;Asset Impairment Charge</t>
        </is>
      </c>
      <c r="D14" t="inlineStr">
        <is>
          <t>0</t>
        </is>
      </c>
      <c r="E14" t="inlineStr">
        <is>
          <t>-</t>
        </is>
      </c>
      <c r="F14" t="inlineStr">
        <is>
          <t>0</t>
        </is>
      </c>
      <c r="G14" t="inlineStr">
        <is>
          <t>0</t>
        </is>
      </c>
      <c r="H14" t="inlineStr">
        <is>
          <t>106,000</t>
        </is>
      </c>
    </row>
    <row r="15">
      <c r="A15" s="1" t="n">
        <v>13</v>
      </c>
      <c r="B15" t="inlineStr">
        <is>
          <t>1.1.6.</t>
        </is>
      </c>
      <c r="C15" t="inlineStr">
        <is>
          <t xml:space="preserve">  =&gt;Stock based compensation</t>
        </is>
      </c>
      <c r="D15" t="inlineStr">
        <is>
          <t>1,704,000</t>
        </is>
      </c>
      <c r="E15" t="inlineStr">
        <is>
          <t>1,704,000</t>
        </is>
      </c>
      <c r="F15" t="inlineStr">
        <is>
          <t>1,976,000</t>
        </is>
      </c>
      <c r="G15" t="inlineStr">
        <is>
          <t>2,185,000</t>
        </is>
      </c>
      <c r="H15" t="inlineStr">
        <is>
          <t>1,227,000</t>
        </is>
      </c>
    </row>
    <row r="16">
      <c r="A16" s="1" t="n">
        <v>14</v>
      </c>
      <c r="B16" t="inlineStr">
        <is>
          <t>1.1.7.</t>
        </is>
      </c>
      <c r="C16" t="inlineStr">
        <is>
          <t xml:space="preserve">  =&gt;Excess Tax Benefit from Stock Based Compensation</t>
        </is>
      </c>
      <c r="D16" t="inlineStr">
        <is>
          <t>-</t>
        </is>
      </c>
      <c r="E16" t="inlineStr">
        <is>
          <t>-</t>
        </is>
      </c>
      <c r="F16" t="inlineStr">
        <is>
          <t>-</t>
        </is>
      </c>
      <c r="G16" t="inlineStr">
        <is>
          <t>-</t>
        </is>
      </c>
      <c r="H16" t="inlineStr">
        <is>
          <t>0</t>
        </is>
      </c>
    </row>
    <row r="17">
      <c r="A17" s="1" t="n">
        <v>15</v>
      </c>
      <c r="B17" t="inlineStr">
        <is>
          <t>1.1.8.</t>
        </is>
      </c>
      <c r="C17" t="inlineStr">
        <is>
          <t xml:space="preserve">  =&gt;Other non-cash items</t>
        </is>
      </c>
      <c r="D17" t="inlineStr">
        <is>
          <t>21,000</t>
        </is>
      </c>
      <c r="E17" t="inlineStr">
        <is>
          <t>21,000</t>
        </is>
      </c>
      <c r="F17" t="inlineStr">
        <is>
          <t>100,000</t>
        </is>
      </c>
      <c r="G17" t="inlineStr">
        <is>
          <t>98,000</t>
        </is>
      </c>
      <c r="H17" t="inlineStr">
        <is>
          <t>-48,000</t>
        </is>
      </c>
    </row>
    <row r="18">
      <c r="A18" s="1" t="n">
        <v>16</v>
      </c>
      <c r="B18" t="inlineStr">
        <is>
          <t>1.1.9.</t>
        </is>
      </c>
      <c r="C18" t="inlineStr">
        <is>
          <t xml:space="preserve">    Change in working capital</t>
        </is>
      </c>
      <c r="D18" t="inlineStr">
        <is>
          <t>-127,000</t>
        </is>
      </c>
      <c r="E18" t="inlineStr">
        <is>
          <t>-127,000</t>
        </is>
      </c>
      <c r="F18" t="inlineStr">
        <is>
          <t>1,093,000</t>
        </is>
      </c>
      <c r="G18" t="inlineStr">
        <is>
          <t>-184,000</t>
        </is>
      </c>
      <c r="H18" t="inlineStr">
        <is>
          <t>-826,000</t>
        </is>
      </c>
    </row>
    <row r="19">
      <c r="A19" s="1" t="n">
        <v>17</v>
      </c>
      <c r="B19" t="inlineStr">
        <is>
          <t>1.1.9.1.</t>
        </is>
      </c>
      <c r="C19" t="inlineStr">
        <is>
          <t xml:space="preserve">    =&gt;Change in Receivables</t>
        </is>
      </c>
      <c r="D19" t="inlineStr">
        <is>
          <t>210,000</t>
        </is>
      </c>
      <c r="E19" t="inlineStr">
        <is>
          <t>210,000</t>
        </is>
      </c>
      <c r="F19" t="inlineStr">
        <is>
          <t>981,000</t>
        </is>
      </c>
      <c r="G19" t="inlineStr">
        <is>
          <t>486,000</t>
        </is>
      </c>
      <c r="H19" t="inlineStr">
        <is>
          <t>-652,000</t>
        </is>
      </c>
    </row>
    <row r="20">
      <c r="A20" s="1" t="n">
        <v>18</v>
      </c>
      <c r="B20" t="inlineStr">
        <is>
          <t>1.1.9.1.1.</t>
        </is>
      </c>
      <c r="C20" t="inlineStr">
        <is>
          <t xml:space="preserve">    =&gt;  Changes in Account Receivables</t>
        </is>
      </c>
      <c r="D20" t="inlineStr">
        <is>
          <t>210,000</t>
        </is>
      </c>
      <c r="E20" t="inlineStr">
        <is>
          <t>210,000</t>
        </is>
      </c>
      <c r="F20" t="inlineStr">
        <is>
          <t>981,000</t>
        </is>
      </c>
      <c r="G20" t="inlineStr">
        <is>
          <t>486,000</t>
        </is>
      </c>
      <c r="H20" t="inlineStr">
        <is>
          <t>-652,000</t>
        </is>
      </c>
    </row>
    <row r="21">
      <c r="A21" s="1" t="n">
        <v>19</v>
      </c>
      <c r="B21" t="inlineStr">
        <is>
          <t>1.1.9.2.</t>
        </is>
      </c>
      <c r="C21" t="inlineStr">
        <is>
          <t xml:space="preserve">    =&gt;Change in Inventory</t>
        </is>
      </c>
      <c r="D21" t="inlineStr">
        <is>
          <t>-294,000</t>
        </is>
      </c>
      <c r="E21" t="inlineStr">
        <is>
          <t>-294,000</t>
        </is>
      </c>
      <c r="F21" t="inlineStr">
        <is>
          <t>-31,000</t>
        </is>
      </c>
      <c r="G21" t="inlineStr">
        <is>
          <t>250,000</t>
        </is>
      </c>
      <c r="H21" t="inlineStr">
        <is>
          <t>417,000</t>
        </is>
      </c>
    </row>
    <row r="22">
      <c r="A22" s="1" t="n">
        <v>20</v>
      </c>
      <c r="B22" t="inlineStr">
        <is>
          <t>1.1.9.3.</t>
        </is>
      </c>
      <c r="C22" t="inlineStr">
        <is>
          <t xml:space="preserve">    =&gt;Change in Payables And Accrued Expense</t>
        </is>
      </c>
      <c r="D22" t="inlineStr">
        <is>
          <t>243,000</t>
        </is>
      </c>
      <c r="E22" t="inlineStr">
        <is>
          <t>243,000</t>
        </is>
      </c>
      <c r="F22" t="inlineStr">
        <is>
          <t>-3,000</t>
        </is>
      </c>
      <c r="G22" t="inlineStr">
        <is>
          <t>-42,000</t>
        </is>
      </c>
      <c r="H22" t="inlineStr">
        <is>
          <t>-325,000</t>
        </is>
      </c>
    </row>
    <row r="23">
      <c r="A23" s="1" t="n">
        <v>21</v>
      </c>
      <c r="B23" t="inlineStr">
        <is>
          <t>1.1.9.3.1.</t>
        </is>
      </c>
      <c r="C23" t="inlineStr">
        <is>
          <t xml:space="preserve">    =&gt;  Change in Payable</t>
        </is>
      </c>
      <c r="D23" t="inlineStr">
        <is>
          <t>243,000</t>
        </is>
      </c>
      <c r="E23" t="inlineStr">
        <is>
          <t>243,000</t>
        </is>
      </c>
      <c r="F23" t="inlineStr">
        <is>
          <t>-3,000</t>
        </is>
      </c>
      <c r="G23" t="inlineStr">
        <is>
          <t>-42,000</t>
        </is>
      </c>
      <c r="H23" t="inlineStr">
        <is>
          <t>-325,000</t>
        </is>
      </c>
    </row>
    <row r="24">
      <c r="A24" s="1" t="n">
        <v>22</v>
      </c>
      <c r="B24" t="inlineStr">
        <is>
          <t>1.1.9.3.1.1.</t>
        </is>
      </c>
      <c r="C24" t="inlineStr">
        <is>
          <t xml:space="preserve">    =&gt;    Change in Account Payable</t>
        </is>
      </c>
      <c r="D24" t="inlineStr">
        <is>
          <t>243,000</t>
        </is>
      </c>
      <c r="E24" t="inlineStr">
        <is>
          <t>243,000</t>
        </is>
      </c>
      <c r="F24" t="inlineStr">
        <is>
          <t>-3,000</t>
        </is>
      </c>
      <c r="G24" t="inlineStr">
        <is>
          <t>-42,000</t>
        </is>
      </c>
      <c r="H24" t="inlineStr">
        <is>
          <t>-325,000</t>
        </is>
      </c>
    </row>
    <row r="25">
      <c r="A25" s="1" t="n">
        <v>23</v>
      </c>
      <c r="B25" t="inlineStr">
        <is>
          <t>1.1.9.4.</t>
        </is>
      </c>
      <c r="C25" t="inlineStr">
        <is>
          <t xml:space="preserve">      Change in Other Working Capital</t>
        </is>
      </c>
      <c r="D25" t="inlineStr">
        <is>
          <t>-286,000</t>
        </is>
      </c>
      <c r="E25" t="inlineStr">
        <is>
          <t>-286,000</t>
        </is>
      </c>
      <c r="F25" t="inlineStr">
        <is>
          <t>146,000</t>
        </is>
      </c>
      <c r="G25" t="inlineStr">
        <is>
          <t>-878,000</t>
        </is>
      </c>
      <c r="H25" t="inlineStr">
        <is>
          <t>-266,000</t>
        </is>
      </c>
    </row>
    <row r="26">
      <c r="A26" s="1" t="n">
        <v>24</v>
      </c>
      <c r="B26" t="inlineStr">
        <is>
          <t>2.</t>
        </is>
      </c>
      <c r="C26" t="inlineStr">
        <is>
          <t>Investing Cash Flow</t>
        </is>
      </c>
      <c r="D26" t="inlineStr">
        <is>
          <t>-245,000</t>
        </is>
      </c>
      <c r="E26" t="inlineStr">
        <is>
          <t>-245,000</t>
        </is>
      </c>
      <c r="F26" t="inlineStr">
        <is>
          <t>-11,109,000</t>
        </is>
      </c>
      <c r="G26" t="inlineStr">
        <is>
          <t>-15,422,000</t>
        </is>
      </c>
      <c r="H26" t="inlineStr">
        <is>
          <t>-4,674,000</t>
        </is>
      </c>
    </row>
    <row r="27">
      <c r="A27" s="1" t="n">
        <v>25</v>
      </c>
      <c r="B27" t="inlineStr">
        <is>
          <t>2.1.</t>
        </is>
      </c>
      <c r="C27" t="inlineStr">
        <is>
          <t xml:space="preserve">  Cash Flow from Continuing Investing Activities</t>
        </is>
      </c>
      <c r="D27" t="inlineStr">
        <is>
          <t>-245,000</t>
        </is>
      </c>
      <c r="E27" t="inlineStr">
        <is>
          <t>-245,000</t>
        </is>
      </c>
      <c r="F27" t="inlineStr">
        <is>
          <t>-11,109,000</t>
        </is>
      </c>
      <c r="G27" t="inlineStr">
        <is>
          <t>-15,422,000</t>
        </is>
      </c>
      <c r="H27" t="inlineStr">
        <is>
          <t>-4,674,000</t>
        </is>
      </c>
    </row>
    <row r="28">
      <c r="A28" s="1" t="n">
        <v>26</v>
      </c>
      <c r="B28" t="inlineStr">
        <is>
          <t>2.1.1.</t>
        </is>
      </c>
      <c r="C28" t="inlineStr">
        <is>
          <t xml:space="preserve">  =&gt;Net PPE Purchase And Sale</t>
        </is>
      </c>
      <c r="D28" t="inlineStr">
        <is>
          <t>-439,000</t>
        </is>
      </c>
      <c r="E28" t="inlineStr">
        <is>
          <t>-439,000</t>
        </is>
      </c>
      <c r="F28" t="inlineStr">
        <is>
          <t>-451,000</t>
        </is>
      </c>
      <c r="G28" t="inlineStr">
        <is>
          <t>-344,000</t>
        </is>
      </c>
      <c r="H28" t="inlineStr">
        <is>
          <t>-396,000</t>
        </is>
      </c>
    </row>
    <row r="29">
      <c r="A29" s="1" t="n">
        <v>27</v>
      </c>
      <c r="B29" t="inlineStr">
        <is>
          <t>2.1.1.1.</t>
        </is>
      </c>
      <c r="C29" t="inlineStr">
        <is>
          <t xml:space="preserve">  =&gt;=&gt;Purchase of PPE</t>
        </is>
      </c>
      <c r="D29" t="inlineStr">
        <is>
          <t>-443,000</t>
        </is>
      </c>
      <c r="E29" t="inlineStr">
        <is>
          <t>-443,000</t>
        </is>
      </c>
      <c r="F29" t="inlineStr">
        <is>
          <t>-463,000</t>
        </is>
      </c>
      <c r="G29" t="inlineStr">
        <is>
          <t>-432,000</t>
        </is>
      </c>
      <c r="H29" t="inlineStr">
        <is>
          <t>-635,000</t>
        </is>
      </c>
    </row>
    <row r="30">
      <c r="A30" s="1" t="n">
        <v>28</v>
      </c>
      <c r="B30" t="inlineStr">
        <is>
          <t>2.1.1.2.</t>
        </is>
      </c>
      <c r="C30" t="inlineStr">
        <is>
          <t xml:space="preserve">  =&gt;  Sale of PPE</t>
        </is>
      </c>
      <c r="D30" t="inlineStr">
        <is>
          <t>12,000</t>
        </is>
      </c>
      <c r="E30" t="inlineStr">
        <is>
          <t>4,000</t>
        </is>
      </c>
      <c r="F30" t="inlineStr">
        <is>
          <t>12,000</t>
        </is>
      </c>
      <c r="G30" t="inlineStr">
        <is>
          <t>88,000</t>
        </is>
      </c>
      <c r="H30" t="inlineStr">
        <is>
          <t>239,000</t>
        </is>
      </c>
    </row>
    <row r="31">
      <c r="A31" s="1" t="n">
        <v>29</v>
      </c>
      <c r="B31" t="inlineStr">
        <is>
          <t>2.1.2.</t>
        </is>
      </c>
      <c r="C31" t="inlineStr">
        <is>
          <t xml:space="preserve">  =&gt;Net Business Purchase And Sale</t>
        </is>
      </c>
      <c r="D31" t="inlineStr">
        <is>
          <t>37,000</t>
        </is>
      </c>
      <c r="E31" t="inlineStr">
        <is>
          <t>37,000</t>
        </is>
      </c>
      <c r="F31" t="inlineStr">
        <is>
          <t>-10,654,000</t>
        </is>
      </c>
      <c r="G31" t="inlineStr">
        <is>
          <t>-15,076,000</t>
        </is>
      </c>
      <c r="H31" t="inlineStr">
        <is>
          <t>-4,027,000</t>
        </is>
      </c>
    </row>
    <row r="32">
      <c r="A32" s="1" t="n">
        <v>30</v>
      </c>
      <c r="B32" t="inlineStr">
        <is>
          <t>2.1.2.1.</t>
        </is>
      </c>
      <c r="C32" t="inlineStr">
        <is>
          <t xml:space="preserve">  =&gt;=&gt;Purchase of Business</t>
        </is>
      </c>
      <c r="D32" t="inlineStr">
        <is>
          <t>-8,000</t>
        </is>
      </c>
      <c r="E32" t="inlineStr">
        <is>
          <t>-8,000</t>
        </is>
      </c>
      <c r="F32" t="inlineStr">
        <is>
          <t>-10,872,000</t>
        </is>
      </c>
      <c r="G32" t="inlineStr">
        <is>
          <t>-16,033,000</t>
        </is>
      </c>
      <c r="H32" t="inlineStr">
        <is>
          <t>-4,800,000</t>
        </is>
      </c>
    </row>
    <row r="33">
      <c r="A33" s="1" t="n">
        <v>31</v>
      </c>
      <c r="B33" t="inlineStr">
        <is>
          <t>2.1.2.2.</t>
        </is>
      </c>
      <c r="C33" t="inlineStr">
        <is>
          <t xml:space="preserve">  =&gt;  Sale of Business</t>
        </is>
      </c>
      <c r="D33" t="inlineStr">
        <is>
          <t>218,000</t>
        </is>
      </c>
      <c r="E33" t="inlineStr">
        <is>
          <t>45,000</t>
        </is>
      </c>
      <c r="F33" t="inlineStr">
        <is>
          <t>218,000</t>
        </is>
      </c>
      <c r="G33" t="inlineStr">
        <is>
          <t>957,000</t>
        </is>
      </c>
      <c r="H33" t="inlineStr">
        <is>
          <t>773,000</t>
        </is>
      </c>
    </row>
    <row r="34">
      <c r="A34" s="1" t="n">
        <v>32</v>
      </c>
      <c r="B34" t="inlineStr">
        <is>
          <t>2.1.3.</t>
        </is>
      </c>
      <c r="C34" t="inlineStr">
        <is>
          <t xml:space="preserve">  =&gt;Net Investment Purchase And Sale</t>
        </is>
      </c>
      <c r="D34" t="inlineStr">
        <is>
          <t>0</t>
        </is>
      </c>
      <c r="E34" t="inlineStr">
        <is>
          <t>169,000</t>
        </is>
      </c>
      <c r="F34" t="inlineStr">
        <is>
          <t>0</t>
        </is>
      </c>
      <c r="G34" t="inlineStr">
        <is>
          <t>0</t>
        </is>
      </c>
      <c r="H34" t="inlineStr">
        <is>
          <t>-195,000</t>
        </is>
      </c>
    </row>
    <row r="35">
      <c r="A35" s="1" t="n">
        <v>33</v>
      </c>
      <c r="B35" t="inlineStr">
        <is>
          <t>2.1.3.1.</t>
        </is>
      </c>
      <c r="C35" t="inlineStr">
        <is>
          <t xml:space="preserve">  =&gt;=&gt;Purchase of Investment</t>
        </is>
      </c>
      <c r="D35" t="inlineStr">
        <is>
          <t>0</t>
        </is>
      </c>
      <c r="E35" t="inlineStr">
        <is>
          <t>-</t>
        </is>
      </c>
      <c r="F35" t="inlineStr">
        <is>
          <t>0</t>
        </is>
      </c>
      <c r="G35" t="inlineStr">
        <is>
          <t>-5,000</t>
        </is>
      </c>
      <c r="H35" t="inlineStr">
        <is>
          <t>-249,000</t>
        </is>
      </c>
    </row>
    <row r="36">
      <c r="A36" s="1" t="n">
        <v>34</v>
      </c>
      <c r="B36" t="inlineStr">
        <is>
          <t>2.1.3.2.</t>
        </is>
      </c>
      <c r="C36" t="inlineStr">
        <is>
          <t xml:space="preserve">  =&gt;  Sale of Investment</t>
        </is>
      </c>
      <c r="D36" t="inlineStr">
        <is>
          <t>169,000</t>
        </is>
      </c>
      <c r="E36" t="inlineStr">
        <is>
          <t>169,000</t>
        </is>
      </c>
      <c r="F36" t="inlineStr">
        <is>
          <t>-</t>
        </is>
      </c>
      <c r="G36" t="inlineStr">
        <is>
          <t>5,000</t>
        </is>
      </c>
      <c r="H36" t="inlineStr">
        <is>
          <t>54,000</t>
        </is>
      </c>
    </row>
    <row r="37">
      <c r="A37" s="1" t="n">
        <v>35</v>
      </c>
      <c r="B37" t="inlineStr">
        <is>
          <t>2.1.4.</t>
        </is>
      </c>
      <c r="C37" t="inlineStr">
        <is>
          <t xml:space="preserve">    Net Other Investing Changes</t>
        </is>
      </c>
      <c r="D37" t="inlineStr">
        <is>
          <t>-4,000</t>
        </is>
      </c>
      <c r="E37" t="inlineStr">
        <is>
          <t>-12,000</t>
        </is>
      </c>
      <c r="F37" t="inlineStr">
        <is>
          <t>-4,000</t>
        </is>
      </c>
      <c r="G37" t="inlineStr">
        <is>
          <t>-2,000</t>
        </is>
      </c>
      <c r="H37" t="inlineStr">
        <is>
          <t>-56,000</t>
        </is>
      </c>
    </row>
    <row r="38">
      <c r="A38" s="1" t="n">
        <v>36</v>
      </c>
      <c r="B38" t="inlineStr">
        <is>
          <t>3.</t>
        </is>
      </c>
      <c r="C38" t="inlineStr">
        <is>
          <t>Financing Cash Flow</t>
        </is>
      </c>
      <c r="D38" t="inlineStr">
        <is>
          <t>-8,974,000</t>
        </is>
      </c>
      <c r="E38" t="inlineStr">
        <is>
          <t>-8,974,000</t>
        </is>
      </c>
      <c r="F38" t="inlineStr">
        <is>
          <t>1,611,000</t>
        </is>
      </c>
      <c r="G38" t="inlineStr">
        <is>
          <t>6,488,000</t>
        </is>
      </c>
      <c r="H38" t="inlineStr">
        <is>
          <t>-11,118,000</t>
        </is>
      </c>
    </row>
    <row r="39">
      <c r="A39" s="1" t="n">
        <v>37</v>
      </c>
      <c r="B39" t="inlineStr">
        <is>
          <t>3.1.</t>
        </is>
      </c>
      <c r="C39" t="inlineStr">
        <is>
          <t xml:space="preserve">  Cash Flow from Continuing Financing Activities</t>
        </is>
      </c>
      <c r="D39" t="inlineStr">
        <is>
          <t>-8,974,000</t>
        </is>
      </c>
      <c r="E39" t="inlineStr">
        <is>
          <t>-8,974,000</t>
        </is>
      </c>
      <c r="F39" t="inlineStr">
        <is>
          <t>1,611,000</t>
        </is>
      </c>
      <c r="G39" t="inlineStr">
        <is>
          <t>6,488,000</t>
        </is>
      </c>
      <c r="H39" t="inlineStr">
        <is>
          <t>-11,118,000</t>
        </is>
      </c>
    </row>
    <row r="40">
      <c r="A40" s="1" t="n">
        <v>38</v>
      </c>
      <c r="B40" t="inlineStr">
        <is>
          <t>3.1.1.</t>
        </is>
      </c>
      <c r="C40" t="inlineStr">
        <is>
          <t xml:space="preserve">  =&gt;Net Issuance Payments of Debt</t>
        </is>
      </c>
      <c r="D40" t="inlineStr">
        <is>
          <t>-1,591,000</t>
        </is>
      </c>
      <c r="E40" t="inlineStr">
        <is>
          <t>-1,591,000</t>
        </is>
      </c>
      <c r="F40" t="inlineStr">
        <is>
          <t>7,703,000</t>
        </is>
      </c>
      <c r="G40" t="inlineStr">
        <is>
          <t>13,234,000</t>
        </is>
      </c>
      <c r="H40" t="inlineStr">
        <is>
          <t>-994,000</t>
        </is>
      </c>
    </row>
    <row r="41">
      <c r="A41" s="1" t="n">
        <v>39</v>
      </c>
      <c r="B41" t="inlineStr">
        <is>
          <t>3.1.1.1.</t>
        </is>
      </c>
      <c r="C41" t="inlineStr">
        <is>
          <t xml:space="preserve">  =&gt;  Net Long Term Debt Issuance</t>
        </is>
      </c>
      <c r="D41" t="inlineStr">
        <is>
          <t>-1,591,000</t>
        </is>
      </c>
      <c r="E41" t="inlineStr">
        <is>
          <t>-1,591,000</t>
        </is>
      </c>
      <c r="F41" t="inlineStr">
        <is>
          <t>7,703,000</t>
        </is>
      </c>
      <c r="G41" t="inlineStr">
        <is>
          <t>13,234,000</t>
        </is>
      </c>
      <c r="H41" t="inlineStr">
        <is>
          <t>-994,000</t>
        </is>
      </c>
    </row>
    <row r="42">
      <c r="A42" s="1" t="n">
        <v>40</v>
      </c>
      <c r="B42" t="inlineStr">
        <is>
          <t>3.1.1.1.1.</t>
        </is>
      </c>
      <c r="C42" t="inlineStr">
        <is>
          <t xml:space="preserve">  =&gt;  =&gt;Long Term Debt Issuance</t>
        </is>
      </c>
      <c r="D42" t="inlineStr">
        <is>
          <t>9,904,000</t>
        </is>
      </c>
      <c r="E42" t="inlineStr">
        <is>
          <t>9,904,000</t>
        </is>
      </c>
      <c r="F42" t="inlineStr">
        <is>
          <t>27,802,000</t>
        </is>
      </c>
      <c r="G42" t="inlineStr">
        <is>
          <t>30,034,000</t>
        </is>
      </c>
      <c r="H42" t="inlineStr">
        <is>
          <t>0</t>
        </is>
      </c>
    </row>
    <row r="43">
      <c r="A43" s="1" t="n">
        <v>41</v>
      </c>
      <c r="B43" t="inlineStr">
        <is>
          <t>3.1.1.1.2.</t>
        </is>
      </c>
      <c r="C43" t="inlineStr">
        <is>
          <t xml:space="preserve">  =&gt;    Long Term Debt Payments</t>
        </is>
      </c>
      <c r="D43" t="inlineStr">
        <is>
          <t>-11,495,000</t>
        </is>
      </c>
      <c r="E43" t="inlineStr">
        <is>
          <t>-11,495,000</t>
        </is>
      </c>
      <c r="F43" t="inlineStr">
        <is>
          <t>-20,099,000</t>
        </is>
      </c>
      <c r="G43" t="inlineStr">
        <is>
          <t>-16,800,000</t>
        </is>
      </c>
      <c r="H43" t="inlineStr">
        <is>
          <t>-994,000</t>
        </is>
      </c>
    </row>
    <row r="44">
      <c r="A44" s="1" t="n">
        <v>42</v>
      </c>
      <c r="B44" t="inlineStr">
        <is>
          <t>3.1.2.</t>
        </is>
      </c>
      <c r="C44" t="inlineStr">
        <is>
          <t xml:space="preserve">  =&gt;Net Common Stock Issuance</t>
        </is>
      </c>
      <c r="D44" t="inlineStr">
        <is>
          <t>-1,129,000</t>
        </is>
      </c>
      <c r="E44" t="inlineStr">
        <is>
          <t>-1,129,000</t>
        </is>
      </c>
      <c r="F44" t="inlineStr">
        <is>
          <t>-489,000</t>
        </is>
      </c>
      <c r="G44" t="inlineStr">
        <is>
          <t>-6,154,000</t>
        </is>
      </c>
      <c r="H44" t="inlineStr">
        <is>
          <t>-7,102,000</t>
        </is>
      </c>
    </row>
    <row r="45">
      <c r="A45" s="1" t="n">
        <v>43</v>
      </c>
      <c r="B45" t="inlineStr">
        <is>
          <t>3.1.2.1.</t>
        </is>
      </c>
      <c r="C45" t="inlineStr">
        <is>
          <t xml:space="preserve">  =&gt;=&gt;Common Stock Issuance</t>
        </is>
      </c>
      <c r="D45" t="inlineStr">
        <is>
          <t>170,000</t>
        </is>
      </c>
      <c r="E45" t="inlineStr">
        <is>
          <t>170,000</t>
        </is>
      </c>
      <c r="F45" t="inlineStr">
        <is>
          <t>276,000</t>
        </is>
      </c>
      <c r="G45" t="inlineStr">
        <is>
          <t>253,000</t>
        </is>
      </c>
      <c r="H45" t="inlineStr">
        <is>
          <t>156,000</t>
        </is>
      </c>
    </row>
    <row r="46">
      <c r="A46" s="1" t="n">
        <v>44</v>
      </c>
      <c r="B46" t="inlineStr">
        <is>
          <t>3.1.2.2.</t>
        </is>
      </c>
      <c r="C46" t="inlineStr">
        <is>
          <t xml:space="preserve">  =&gt;  Common Stock Payments</t>
        </is>
      </c>
      <c r="D46" t="inlineStr">
        <is>
          <t>-1,299,000</t>
        </is>
      </c>
      <c r="E46" t="inlineStr">
        <is>
          <t>-1,299,000</t>
        </is>
      </c>
      <c r="F46" t="inlineStr">
        <is>
          <t>-765,000</t>
        </is>
      </c>
      <c r="G46" t="inlineStr">
        <is>
          <t>-6,407,000</t>
        </is>
      </c>
      <c r="H46" t="inlineStr">
        <is>
          <t>-7,258,000</t>
        </is>
      </c>
    </row>
    <row r="47">
      <c r="A47" s="1" t="n">
        <v>45</v>
      </c>
      <c r="B47" t="inlineStr">
        <is>
          <t>3.1.3.</t>
        </is>
      </c>
      <c r="C47" t="inlineStr">
        <is>
          <t xml:space="preserve">  =&gt;Net Preferred Stock Issuance</t>
        </is>
      </c>
      <c r="D47" t="inlineStr">
        <is>
          <t>0</t>
        </is>
      </c>
      <c r="E47" t="inlineStr">
        <is>
          <t>0</t>
        </is>
      </c>
      <c r="F47" t="inlineStr">
        <is>
          <t>0</t>
        </is>
      </c>
      <c r="G47" t="inlineStr">
        <is>
          <t>3,679,000</t>
        </is>
      </c>
      <c r="H47" t="inlineStr">
        <is>
          <t>-</t>
        </is>
      </c>
    </row>
    <row r="48">
      <c r="A48" s="1" t="n">
        <v>46</v>
      </c>
      <c r="B48" t="inlineStr">
        <is>
          <t>3.1.3.1.</t>
        </is>
      </c>
      <c r="C48" t="inlineStr">
        <is>
          <t xml:space="preserve">  =&gt;  Preferred Stock Issuance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3,679,000</t>
        </is>
      </c>
      <c r="H48" t="inlineStr">
        <is>
          <t>-</t>
        </is>
      </c>
    </row>
    <row r="49">
      <c r="A49" s="1" t="n">
        <v>47</v>
      </c>
      <c r="B49" t="inlineStr">
        <is>
          <t>3.1.4.</t>
        </is>
      </c>
      <c r="C49" t="inlineStr">
        <is>
          <t xml:space="preserve">  =&gt;Cash Dividends Paid</t>
        </is>
      </c>
      <c r="D49" t="inlineStr">
        <is>
          <t>-6,212,000</t>
        </is>
      </c>
      <c r="E49" t="inlineStr">
        <is>
          <t>-6,212,000</t>
        </is>
      </c>
      <c r="F49" t="inlineStr">
        <is>
          <t>-5,534,000</t>
        </is>
      </c>
      <c r="G49" t="inlineStr">
        <is>
          <t>-4,235,000</t>
        </is>
      </c>
      <c r="H49" t="inlineStr">
        <is>
          <t>-2,998,000</t>
        </is>
      </c>
    </row>
    <row r="50">
      <c r="A50" s="1" t="n">
        <v>48</v>
      </c>
      <c r="B50" t="inlineStr">
        <is>
          <t>3.1.4.1.</t>
        </is>
      </c>
      <c r="C50" t="inlineStr">
        <is>
          <t xml:space="preserve">  =&gt;  Common Stock Dividend Paid</t>
        </is>
      </c>
      <c r="D50" t="inlineStr">
        <is>
          <t>-</t>
        </is>
      </c>
      <c r="E50" t="inlineStr">
        <is>
          <t>-</t>
        </is>
      </c>
      <c r="F50" t="inlineStr">
        <is>
          <t>-5,534,000</t>
        </is>
      </c>
      <c r="G50" t="inlineStr">
        <is>
          <t>-4,235,000</t>
        </is>
      </c>
      <c r="H50" t="inlineStr">
        <is>
          <t>-2,998,000</t>
        </is>
      </c>
    </row>
    <row r="51">
      <c r="A51" s="1" t="n">
        <v>49</v>
      </c>
      <c r="B51" t="inlineStr">
        <is>
          <t>3.1.5.</t>
        </is>
      </c>
      <c r="C51" t="inlineStr">
        <is>
          <t xml:space="preserve">    Net Other Financing Charges</t>
        </is>
      </c>
      <c r="D51" t="inlineStr">
        <is>
          <t>-42,000</t>
        </is>
      </c>
      <c r="E51" t="inlineStr">
        <is>
          <t>-42,000</t>
        </is>
      </c>
      <c r="F51" t="inlineStr">
        <is>
          <t>-69,000</t>
        </is>
      </c>
      <c r="G51" t="inlineStr">
        <is>
          <t>-36,000</t>
        </is>
      </c>
      <c r="H51" t="inlineStr">
        <is>
          <t>-24,000</t>
        </is>
      </c>
    </row>
    <row r="52">
      <c r="A52" s="1" t="n">
        <v>50</v>
      </c>
      <c r="B52" t="inlineStr">
        <is>
          <t>4.</t>
        </is>
      </c>
      <c r="C52" t="inlineStr">
        <is>
          <t>End Cash Position</t>
        </is>
      </c>
      <c r="D52" t="inlineStr">
        <is>
          <t>12,163,000</t>
        </is>
      </c>
      <c r="E52" t="inlineStr">
        <is>
          <t>12,163,000</t>
        </is>
      </c>
      <c r="F52" t="inlineStr">
        <is>
          <t>7,618,000</t>
        </is>
      </c>
      <c r="G52" t="inlineStr">
        <is>
          <t>5,055,000</t>
        </is>
      </c>
      <c r="H52" t="inlineStr">
        <is>
          <t>4,292,000</t>
        </is>
      </c>
    </row>
    <row r="53">
      <c r="A53" s="1" t="n">
        <v>51</v>
      </c>
      <c r="B53" t="inlineStr">
        <is>
          <t>4.1.</t>
        </is>
      </c>
      <c r="C53">
        <f>&gt;Changes in Cash</f>
        <v/>
      </c>
      <c r="D53" t="inlineStr">
        <is>
          <t>4,545,000</t>
        </is>
      </c>
      <c r="E53" t="inlineStr">
        <is>
          <t>4,545,000</t>
        </is>
      </c>
      <c r="F53" t="inlineStr">
        <is>
          <t>2,563,000</t>
        </is>
      </c>
      <c r="G53" t="inlineStr">
        <is>
          <t>763,000</t>
        </is>
      </c>
      <c r="H53" t="inlineStr">
        <is>
          <t>-6,912,000</t>
        </is>
      </c>
    </row>
    <row r="54">
      <c r="A54" s="1" t="n">
        <v>52</v>
      </c>
      <c r="B54" t="inlineStr">
        <is>
          <t>4.2.</t>
        </is>
      </c>
      <c r="C54" t="inlineStr">
        <is>
          <t xml:space="preserve">  Beginning Cash Position</t>
        </is>
      </c>
      <c r="D54" t="inlineStr">
        <is>
          <t>7,618,000</t>
        </is>
      </c>
      <c r="E54" t="inlineStr">
        <is>
          <t>7,618,000</t>
        </is>
      </c>
      <c r="F54" t="inlineStr">
        <is>
          <t>5,055,000</t>
        </is>
      </c>
      <c r="G54" t="inlineStr">
        <is>
          <t>4,292,000</t>
        </is>
      </c>
      <c r="H54" t="inlineStr">
        <is>
          <t>11,204,000</t>
        </is>
      </c>
    </row>
    <row r="55">
      <c r="A55" s="1" t="n">
        <v>53</v>
      </c>
      <c r="B55" t="inlineStr">
        <is>
          <t>5.</t>
        </is>
      </c>
      <c r="C55" t="inlineStr">
        <is>
          <t>Income Tax Paid Supplemental Data</t>
        </is>
      </c>
      <c r="D55" t="inlineStr">
        <is>
          <t>501,000</t>
        </is>
      </c>
      <c r="E55" t="inlineStr">
        <is>
          <t>775,000</t>
        </is>
      </c>
      <c r="F55" t="inlineStr">
        <is>
          <t>501,000</t>
        </is>
      </c>
      <c r="G55" t="inlineStr">
        <is>
          <t>741,000</t>
        </is>
      </c>
      <c r="H55" t="inlineStr">
        <is>
          <t>512,000</t>
        </is>
      </c>
    </row>
    <row r="56">
      <c r="A56" s="1" t="n">
        <v>54</v>
      </c>
      <c r="B56" t="inlineStr">
        <is>
          <t>6.</t>
        </is>
      </c>
      <c r="C56" t="inlineStr">
        <is>
          <t>Interest Paid Supplemental Data</t>
        </is>
      </c>
      <c r="D56" t="inlineStr">
        <is>
          <t>1,408,000</t>
        </is>
      </c>
      <c r="E56" t="inlineStr">
        <is>
          <t>1,565,000</t>
        </is>
      </c>
      <c r="F56" t="inlineStr">
        <is>
          <t>1,408,000</t>
        </is>
      </c>
      <c r="G56" t="inlineStr">
        <is>
          <t>1,287,000</t>
        </is>
      </c>
      <c r="H56" t="inlineStr">
        <is>
          <t>547,000</t>
        </is>
      </c>
    </row>
    <row r="57">
      <c r="A57" s="1" t="n">
        <v>55</v>
      </c>
      <c r="B57" t="inlineStr">
        <is>
          <t>7.</t>
        </is>
      </c>
      <c r="C57" t="inlineStr">
        <is>
          <t>Capital Expenditure</t>
        </is>
      </c>
      <c r="D57" t="inlineStr">
        <is>
          <t>-443,000</t>
        </is>
      </c>
      <c r="E57" t="inlineStr">
        <is>
          <t>-443,000</t>
        </is>
      </c>
      <c r="F57" t="inlineStr">
        <is>
          <t>-463,000</t>
        </is>
      </c>
      <c r="G57" t="inlineStr">
        <is>
          <t>-432,000</t>
        </is>
      </c>
      <c r="H57" t="inlineStr">
        <is>
          <t>-635,000</t>
        </is>
      </c>
    </row>
    <row r="58">
      <c r="A58" s="1" t="n">
        <v>56</v>
      </c>
      <c r="B58" t="inlineStr">
        <is>
          <t>8.</t>
        </is>
      </c>
      <c r="C58" t="inlineStr">
        <is>
          <t>Issuance of Capital Stock</t>
        </is>
      </c>
      <c r="D58" t="inlineStr">
        <is>
          <t>170,000</t>
        </is>
      </c>
      <c r="E58" t="inlineStr">
        <is>
          <t>170,000</t>
        </is>
      </c>
      <c r="F58" t="inlineStr">
        <is>
          <t>276,000</t>
        </is>
      </c>
      <c r="G58" t="inlineStr">
        <is>
          <t>3,932,000</t>
        </is>
      </c>
      <c r="H58" t="inlineStr">
        <is>
          <t>156,000</t>
        </is>
      </c>
    </row>
    <row r="59">
      <c r="A59" s="1" t="n">
        <v>57</v>
      </c>
      <c r="B59" t="inlineStr">
        <is>
          <t>9.</t>
        </is>
      </c>
      <c r="C59" t="inlineStr">
        <is>
          <t>Issuance of Debt</t>
        </is>
      </c>
      <c r="D59" t="inlineStr">
        <is>
          <t>9,904,000</t>
        </is>
      </c>
      <c r="E59" t="inlineStr">
        <is>
          <t>9,904,000</t>
        </is>
      </c>
      <c r="F59" t="inlineStr">
        <is>
          <t>27,802,000</t>
        </is>
      </c>
      <c r="G59" t="inlineStr">
        <is>
          <t>30,034,000</t>
        </is>
      </c>
      <c r="H59" t="inlineStr">
        <is>
          <t>0</t>
        </is>
      </c>
    </row>
    <row r="60">
      <c r="A60" s="1" t="n">
        <v>58</v>
      </c>
      <c r="B60" t="inlineStr">
        <is>
          <t>10.</t>
        </is>
      </c>
      <c r="C60" t="inlineStr">
        <is>
          <t>Repayment of Debt</t>
        </is>
      </c>
      <c r="D60" t="inlineStr">
        <is>
          <t>-11,495,000</t>
        </is>
      </c>
      <c r="E60" t="inlineStr">
        <is>
          <t>-11,495,000</t>
        </is>
      </c>
      <c r="F60" t="inlineStr">
        <is>
          <t>-20,099,000</t>
        </is>
      </c>
      <c r="G60" t="inlineStr">
        <is>
          <t>-16,800,000</t>
        </is>
      </c>
      <c r="H60" t="inlineStr">
        <is>
          <t>-994,000</t>
        </is>
      </c>
    </row>
    <row r="61">
      <c r="A61" s="1" t="n">
        <v>59</v>
      </c>
      <c r="B61" t="inlineStr">
        <is>
          <t>11.</t>
        </is>
      </c>
      <c r="C61" t="inlineStr">
        <is>
          <t>Repurchase of Capital Stock</t>
        </is>
      </c>
      <c r="D61" t="inlineStr">
        <is>
          <t>-1,299,000</t>
        </is>
      </c>
      <c r="E61" t="inlineStr">
        <is>
          <t>-1,299,000</t>
        </is>
      </c>
      <c r="F61" t="inlineStr">
        <is>
          <t>-765,000</t>
        </is>
      </c>
      <c r="G61" t="inlineStr">
        <is>
          <t>-6,407,000</t>
        </is>
      </c>
      <c r="H61" t="inlineStr">
        <is>
          <t>-7,258,000</t>
        </is>
      </c>
    </row>
    <row r="62">
      <c r="A62" s="1" t="n">
        <v>60</v>
      </c>
      <c r="B62" t="inlineStr">
        <is>
          <t>12.</t>
        </is>
      </c>
      <c r="C62" t="inlineStr">
        <is>
          <t>Free Cash Flow</t>
        </is>
      </c>
      <c r="D62" t="inlineStr">
        <is>
          <t>13,321,000</t>
        </is>
      </c>
      <c r="E62" t="inlineStr">
        <is>
          <t>13,321,000</t>
        </is>
      </c>
      <c r="F62" t="inlineStr">
        <is>
          <t>11,598,000</t>
        </is>
      </c>
      <c r="G62" t="inlineStr">
        <is>
          <t>9,265,000</t>
        </is>
      </c>
      <c r="H62" t="inlineStr">
        <is>
          <t>8,245,000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2022-02-27T21:58:07Z</dcterms:created>
  <dcterms:modified xmlns:dcterms="http://purl.org/dc/terms/" xmlns:xsi="http://www.w3.org/2001/XMLSchema-instance" xsi:type="dcterms:W3CDTF">2022-02-27T21:58:07Z</dcterms:modified>
</cp:coreProperties>
</file>