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912,983</t>
        </is>
      </c>
      <c r="E2" t="inlineStr">
        <is>
          <t>801,544</t>
        </is>
      </c>
      <c r="F2" t="inlineStr">
        <is>
          <t>736,654</t>
        </is>
      </c>
      <c r="G2" t="inlineStr">
        <is>
          <t>691,710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912,983</t>
        </is>
      </c>
      <c r="E3" t="inlineStr">
        <is>
          <t>801,544</t>
        </is>
      </c>
      <c r="F3" t="inlineStr">
        <is>
          <t>736,654</t>
        </is>
      </c>
      <c r="G3" t="inlineStr">
        <is>
          <t>691,710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207,535</t>
        </is>
      </c>
      <c r="E4" t="inlineStr">
        <is>
          <t>167,155</t>
        </is>
      </c>
      <c r="F4" t="inlineStr">
        <is>
          <t>144,150</t>
        </is>
      </c>
      <c r="G4" t="inlineStr">
        <is>
          <t>131,324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705,448</t>
        </is>
      </c>
      <c r="E5" t="inlineStr">
        <is>
          <t>634,389</t>
        </is>
      </c>
      <c r="F5" t="inlineStr">
        <is>
          <t>592,504</t>
        </is>
      </c>
      <c r="G5" t="inlineStr">
        <is>
          <t>560,386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603,751</t>
        </is>
      </c>
      <c r="E6" t="inlineStr">
        <is>
          <t>458,109</t>
        </is>
      </c>
      <c r="F6" t="inlineStr">
        <is>
          <t>450,639</t>
        </is>
      </c>
      <c r="G6" t="inlineStr">
        <is>
          <t>438,995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378,822</t>
        </is>
      </c>
      <c r="E7" t="inlineStr">
        <is>
          <t>257,242</t>
        </is>
      </c>
      <c r="F7" t="inlineStr">
        <is>
          <t>252,874</t>
        </is>
      </c>
      <c r="G7" t="inlineStr">
        <is>
          <t>249,963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227,736</t>
        </is>
      </c>
      <c r="E8" t="inlineStr">
        <is>
          <t>113,451</t>
        </is>
      </c>
      <c r="F8" t="inlineStr">
        <is>
          <t>97,580</t>
        </is>
      </c>
      <c r="G8" t="inlineStr">
        <is>
          <t>89,328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138,294</t>
        </is>
      </c>
      <c r="E9" t="inlineStr">
        <is>
          <t>113,451</t>
        </is>
      </c>
      <c r="F9" t="inlineStr">
        <is>
          <t>97,580</t>
        </is>
      </c>
      <c r="G9" t="inlineStr">
        <is>
          <t>89,328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151,086</t>
        </is>
      </c>
      <c r="E10" t="inlineStr">
        <is>
          <t>143,791</t>
        </is>
      </c>
      <c r="F10" t="inlineStr">
        <is>
          <t>155,294</t>
        </is>
      </c>
      <c r="G10" t="inlineStr">
        <is>
          <t>160,635</t>
        </is>
      </c>
    </row>
    <row r="11">
      <c r="A11" s="1" t="n">
        <v>9</v>
      </c>
      <c r="B11" t="inlineStr">
        <is>
          <t>4.2.</t>
        </is>
      </c>
      <c r="C11">
        <f>&gt;Research &amp; Development</f>
        <v/>
      </c>
      <c r="D11" t="inlineStr">
        <is>
          <t>203,858</t>
        </is>
      </c>
      <c r="E11" t="inlineStr">
        <is>
          <t>185,515</t>
        </is>
      </c>
      <c r="F11" t="inlineStr">
        <is>
          <t>183,552</t>
        </is>
      </c>
      <c r="G11" t="inlineStr">
        <is>
          <t>175,032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Depreciation Amortization Depletion</t>
        </is>
      </c>
      <c r="D12" t="inlineStr">
        <is>
          <t>21,071</t>
        </is>
      </c>
      <c r="E12" t="inlineStr">
        <is>
          <t>15,352</t>
        </is>
      </c>
      <c r="F12" t="inlineStr">
        <is>
          <t>14,213</t>
        </is>
      </c>
      <c r="G12" t="inlineStr">
        <is>
          <t>14,000</t>
        </is>
      </c>
    </row>
    <row r="13">
      <c r="A13" s="1" t="n">
        <v>11</v>
      </c>
      <c r="B13" t="inlineStr">
        <is>
          <t>4.3.1.</t>
        </is>
      </c>
      <c r="C13" t="inlineStr">
        <is>
          <t xml:space="preserve">    Depreciation &amp; amortization</t>
        </is>
      </c>
      <c r="D13" t="inlineStr">
        <is>
          <t>21,071</t>
        </is>
      </c>
      <c r="E13" t="inlineStr">
        <is>
          <t>15,352</t>
        </is>
      </c>
      <c r="F13" t="inlineStr">
        <is>
          <t>14,213</t>
        </is>
      </c>
      <c r="G13" t="inlineStr">
        <is>
          <t>14,000</t>
        </is>
      </c>
    </row>
    <row r="14">
      <c r="A14" s="1" t="n">
        <v>12</v>
      </c>
      <c r="B14" t="inlineStr">
        <is>
          <t>4.3.1.1.</t>
        </is>
      </c>
      <c r="C14" t="inlineStr">
        <is>
          <t xml:space="preserve">      Amortization</t>
        </is>
      </c>
      <c r="D14" t="inlineStr">
        <is>
          <t>21,071</t>
        </is>
      </c>
      <c r="E14" t="inlineStr">
        <is>
          <t>15,352</t>
        </is>
      </c>
      <c r="F14" t="inlineStr">
        <is>
          <t>14,213</t>
        </is>
      </c>
      <c r="G14" t="inlineStr">
        <is>
          <t>14,000</t>
        </is>
      </c>
    </row>
    <row r="15">
      <c r="A15" s="1" t="n">
        <v>13</v>
      </c>
      <c r="B15" t="inlineStr">
        <is>
          <t>4.3.1.1.1.</t>
        </is>
      </c>
      <c r="C15" t="inlineStr">
        <is>
          <t xml:space="preserve">        Amortization of Intangibles</t>
        </is>
      </c>
      <c r="D15" t="inlineStr">
        <is>
          <t>21,071</t>
        </is>
      </c>
      <c r="E15" t="inlineStr">
        <is>
          <t>15,352</t>
        </is>
      </c>
      <c r="F15" t="inlineStr">
        <is>
          <t>14,213</t>
        </is>
      </c>
      <c r="G15" t="inlineStr">
        <is>
          <t>14,000</t>
        </is>
      </c>
    </row>
    <row r="16">
      <c r="A16" s="1" t="n">
        <v>14</v>
      </c>
      <c r="B16" t="inlineStr">
        <is>
          <t>5.</t>
        </is>
      </c>
      <c r="C16" t="inlineStr">
        <is>
          <t>Operating Income</t>
        </is>
      </c>
      <c r="D16" t="inlineStr">
        <is>
          <t>101,697</t>
        </is>
      </c>
      <c r="E16" t="inlineStr">
        <is>
          <t>176,280</t>
        </is>
      </c>
      <c r="F16" t="inlineStr">
        <is>
          <t>141,865</t>
        </is>
      </c>
      <c r="G16" t="inlineStr">
        <is>
          <t>121,391</t>
        </is>
      </c>
    </row>
    <row r="17">
      <c r="A17" s="1" t="n">
        <v>15</v>
      </c>
      <c r="B17" t="inlineStr">
        <is>
          <t>6.</t>
        </is>
      </c>
      <c r="C17" t="inlineStr">
        <is>
          <t>Net Non Operating Interest Income Expense</t>
        </is>
      </c>
      <c r="D17" t="inlineStr">
        <is>
          <t>-11,634</t>
        </is>
      </c>
      <c r="E17" t="inlineStr">
        <is>
          <t>-33,606</t>
        </is>
      </c>
      <c r="F17" t="inlineStr">
        <is>
          <t>-8,199</t>
        </is>
      </c>
      <c r="G17" t="inlineStr">
        <is>
          <t>-8,765</t>
        </is>
      </c>
    </row>
    <row r="18">
      <c r="A18" s="1" t="n">
        <v>16</v>
      </c>
      <c r="B18" t="inlineStr">
        <is>
          <t>6.1.</t>
        </is>
      </c>
      <c r="C18">
        <f>&gt;Interest Income Non Operating</f>
        <v/>
      </c>
      <c r="D18" t="inlineStr">
        <is>
          <t>302</t>
        </is>
      </c>
      <c r="E18" t="inlineStr">
        <is>
          <t>437</t>
        </is>
      </c>
      <c r="F18" t="inlineStr">
        <is>
          <t>1,532</t>
        </is>
      </c>
      <c r="G18" t="inlineStr">
        <is>
          <t>842</t>
        </is>
      </c>
    </row>
    <row r="19">
      <c r="A19" s="1" t="n">
        <v>17</v>
      </c>
      <c r="B19" t="inlineStr">
        <is>
          <t>6.2.</t>
        </is>
      </c>
      <c r="C19">
        <f>&gt;Interest Expense Non Operating</f>
        <v/>
      </c>
      <c r="D19" t="inlineStr">
        <is>
          <t>11,936</t>
        </is>
      </c>
      <c r="E19" t="inlineStr">
        <is>
          <t>7,913</t>
        </is>
      </c>
      <c r="F19" t="inlineStr">
        <is>
          <t>9,731</t>
        </is>
      </c>
      <c r="G19" t="inlineStr">
        <is>
          <t>9,607</t>
        </is>
      </c>
    </row>
    <row r="20">
      <c r="A20" s="1" t="n">
        <v>18</v>
      </c>
      <c r="B20" t="inlineStr">
        <is>
          <t>6.3.</t>
        </is>
      </c>
      <c r="C20" t="inlineStr">
        <is>
          <t xml:space="preserve">  Total Other Finance Cost</t>
        </is>
      </c>
      <c r="D20" t="inlineStr">
        <is>
          <t>-</t>
        </is>
      </c>
      <c r="E20" t="inlineStr">
        <is>
          <t>26,130</t>
        </is>
      </c>
      <c r="F20" t="inlineStr">
        <is>
          <t>-</t>
        </is>
      </c>
      <c r="G20" t="inlineStr">
        <is>
          <t>-</t>
        </is>
      </c>
    </row>
    <row r="21">
      <c r="A21" s="1" t="n">
        <v>19</v>
      </c>
      <c r="B21" t="inlineStr">
        <is>
          <t>7.</t>
        </is>
      </c>
      <c r="C21" t="inlineStr">
        <is>
          <t>Other Income Expense</t>
        </is>
      </c>
      <c r="D21" t="inlineStr">
        <is>
          <t>27,938</t>
        </is>
      </c>
      <c r="E21" t="inlineStr">
        <is>
          <t>24,946</t>
        </is>
      </c>
      <c r="F21" t="inlineStr">
        <is>
          <t>-5,557</t>
        </is>
      </c>
      <c r="G21" t="inlineStr">
        <is>
          <t>236</t>
        </is>
      </c>
    </row>
    <row r="22">
      <c r="A22" s="1" t="n">
        <v>20</v>
      </c>
      <c r="B22" t="inlineStr">
        <is>
          <t>7.1.</t>
        </is>
      </c>
      <c r="C22">
        <f>&gt;Gain on Sale of Security</f>
        <v/>
      </c>
      <c r="D22" t="inlineStr">
        <is>
          <t>14,104</t>
        </is>
      </c>
      <c r="E22" t="inlineStr">
        <is>
          <t>22,919</t>
        </is>
      </c>
      <c r="F22" t="inlineStr">
        <is>
          <t>-5,591</t>
        </is>
      </c>
      <c r="G22" t="inlineStr">
        <is>
          <t>-418</t>
        </is>
      </c>
    </row>
    <row r="23">
      <c r="A23" s="1" t="n">
        <v>21</v>
      </c>
      <c r="B23" t="inlineStr">
        <is>
          <t>7.2.</t>
        </is>
      </c>
      <c r="C23">
        <f>&gt;Special Income Charges</f>
        <v/>
      </c>
      <c r="D23" t="inlineStr">
        <is>
          <t>-</t>
        </is>
      </c>
      <c r="E23" t="inlineStr">
        <is>
          <t>-26,130</t>
        </is>
      </c>
      <c r="F23" t="inlineStr">
        <is>
          <t>-</t>
        </is>
      </c>
      <c r="G23" t="inlineStr">
        <is>
          <t>0</t>
        </is>
      </c>
    </row>
    <row r="24">
      <c r="A24" s="1" t="n">
        <v>22</v>
      </c>
      <c r="B24" t="inlineStr">
        <is>
          <t>7.2.1.</t>
        </is>
      </c>
      <c r="C24">
        <f>&gt;  Other Special Charges</f>
        <v/>
      </c>
      <c r="D24" t="inlineStr">
        <is>
          <t>-</t>
        </is>
      </c>
      <c r="E24" t="inlineStr">
        <is>
          <t>26,130</t>
        </is>
      </c>
      <c r="F24" t="inlineStr">
        <is>
          <t>-</t>
        </is>
      </c>
      <c r="G24" t="inlineStr">
        <is>
          <t>-</t>
        </is>
      </c>
    </row>
    <row r="25">
      <c r="A25" s="1" t="n">
        <v>23</v>
      </c>
      <c r="B25" t="inlineStr">
        <is>
          <t>7.3.</t>
        </is>
      </c>
      <c r="C25" t="inlineStr">
        <is>
          <t xml:space="preserve">  Other Non Operating Income Expenses</t>
        </is>
      </c>
      <c r="D25" t="inlineStr">
        <is>
          <t>13,834</t>
        </is>
      </c>
      <c r="E25" t="inlineStr">
        <is>
          <t>2,027</t>
        </is>
      </c>
      <c r="F25" t="inlineStr">
        <is>
          <t>34</t>
        </is>
      </c>
      <c r="G25" t="inlineStr">
        <is>
          <t>654</t>
        </is>
      </c>
    </row>
    <row r="26">
      <c r="A26" s="1" t="n">
        <v>24</v>
      </c>
      <c r="B26" t="inlineStr">
        <is>
          <t>8.</t>
        </is>
      </c>
      <c r="C26" t="inlineStr">
        <is>
          <t>Pretax Income</t>
        </is>
      </c>
      <c r="D26" t="inlineStr">
        <is>
          <t>118,001</t>
        </is>
      </c>
      <c r="E26" t="inlineStr">
        <is>
          <t>167,620</t>
        </is>
      </c>
      <c r="F26" t="inlineStr">
        <is>
          <t>128,109</t>
        </is>
      </c>
      <c r="G26" t="inlineStr">
        <is>
          <t>112,862</t>
        </is>
      </c>
    </row>
    <row r="27">
      <c r="A27" s="1" t="n">
        <v>25</v>
      </c>
      <c r="B27" t="inlineStr">
        <is>
          <t>9.</t>
        </is>
      </c>
      <c r="C27" t="inlineStr">
        <is>
          <t>Tax Provision</t>
        </is>
      </c>
      <c r="D27" t="inlineStr">
        <is>
          <t>10,315</t>
        </is>
      </c>
      <c r="E27" t="inlineStr">
        <is>
          <t>38,625</t>
        </is>
      </c>
      <c r="F27" t="inlineStr">
        <is>
          <t>23,738</t>
        </is>
      </c>
      <c r="G27" t="inlineStr">
        <is>
          <t>-29,250</t>
        </is>
      </c>
    </row>
    <row r="28">
      <c r="A28" s="1" t="n">
        <v>26</v>
      </c>
      <c r="B28" t="inlineStr">
        <is>
          <t>10.</t>
        </is>
      </c>
      <c r="C28" t="inlineStr">
        <is>
          <t>Earnings from Equity Interest Net of Tax</t>
        </is>
      </c>
      <c r="D28" t="inlineStr">
        <is>
          <t>-3,966</t>
        </is>
      </c>
      <c r="E28" t="inlineStr">
        <is>
          <t>-2,474</t>
        </is>
      </c>
      <c r="F28" t="inlineStr">
        <is>
          <t>-1,275</t>
        </is>
      </c>
      <c r="G28" t="inlineStr">
        <is>
          <t>0</t>
        </is>
      </c>
    </row>
    <row r="29">
      <c r="A29" s="1" t="n">
        <v>27</v>
      </c>
      <c r="B29" t="inlineStr">
        <is>
          <t>11.</t>
        </is>
      </c>
      <c r="C29" t="inlineStr">
        <is>
          <t>Net Income Common Stockholders</t>
        </is>
      </c>
      <c r="D29" t="inlineStr">
        <is>
          <t>103,484</t>
        </is>
      </c>
      <c r="E29" t="inlineStr">
        <is>
          <t>126,287</t>
        </is>
      </c>
      <c r="F29" t="inlineStr">
        <is>
          <t>103,088</t>
        </is>
      </c>
      <c r="G29" t="inlineStr">
        <is>
          <t>142,108</t>
        </is>
      </c>
    </row>
    <row r="30">
      <c r="A30" s="1" t="n">
        <v>28</v>
      </c>
      <c r="B30" t="inlineStr">
        <is>
          <t>11.1.</t>
        </is>
      </c>
      <c r="C30">
        <f>&gt;Net Income</f>
        <v/>
      </c>
      <c r="D30" t="inlineStr">
        <is>
          <t>103,720</t>
        </is>
      </c>
      <c r="E30" t="inlineStr">
        <is>
          <t>126,521</t>
        </is>
      </c>
      <c r="F30" t="inlineStr">
        <is>
          <t>103,096</t>
        </is>
      </c>
      <c r="G30" t="inlineStr">
        <is>
          <t>142,112</t>
        </is>
      </c>
    </row>
    <row r="31">
      <c r="A31" s="1" t="n">
        <v>29</v>
      </c>
      <c r="B31" t="inlineStr">
        <is>
          <t>11.1.1.</t>
        </is>
      </c>
      <c r="C31">
        <f>&gt;  Net Income Including Non-Controlling Interests</f>
        <v/>
      </c>
      <c r="D31" t="inlineStr">
        <is>
          <t>103,720</t>
        </is>
      </c>
      <c r="E31" t="inlineStr">
        <is>
          <t>126,521</t>
        </is>
      </c>
      <c r="F31" t="inlineStr">
        <is>
          <t>103,096</t>
        </is>
      </c>
      <c r="G31" t="inlineStr">
        <is>
          <t>142,112</t>
        </is>
      </c>
    </row>
    <row r="32">
      <c r="A32" s="1" t="n">
        <v>30</v>
      </c>
      <c r="B32" t="inlineStr">
        <is>
          <t>11.1.1.1.</t>
        </is>
      </c>
      <c r="C32">
        <f>&gt;    Net Income Continuous Operations</f>
        <v/>
      </c>
      <c r="D32" t="inlineStr">
        <is>
          <t>103,720</t>
        </is>
      </c>
      <c r="E32" t="inlineStr">
        <is>
          <t>126,521</t>
        </is>
      </c>
      <c r="F32" t="inlineStr">
        <is>
          <t>103,096</t>
        </is>
      </c>
      <c r="G32" t="inlineStr">
        <is>
          <t>142,112</t>
        </is>
      </c>
    </row>
    <row r="33">
      <c r="A33" s="1" t="n">
        <v>31</v>
      </c>
      <c r="B33" t="inlineStr">
        <is>
          <t>11.2.</t>
        </is>
      </c>
      <c r="C33" t="inlineStr">
        <is>
          <t xml:space="preserve">  Otherunder Preferred Stock Dividend</t>
        </is>
      </c>
      <c r="D33" t="inlineStr">
        <is>
          <t>236</t>
        </is>
      </c>
      <c r="E33" t="inlineStr">
        <is>
          <t>234</t>
        </is>
      </c>
      <c r="F33" t="inlineStr">
        <is>
          <t>8</t>
        </is>
      </c>
      <c r="G33" t="inlineStr">
        <is>
          <t>4</t>
        </is>
      </c>
    </row>
    <row r="34">
      <c r="A34" s="1" t="n">
        <v>32</v>
      </c>
      <c r="B34" t="inlineStr">
        <is>
          <t>12.</t>
        </is>
      </c>
      <c r="C34" t="inlineStr">
        <is>
          <t>Diluted NI Available to Com Stockholders</t>
        </is>
      </c>
      <c r="D34" t="inlineStr">
        <is>
          <t>103,484</t>
        </is>
      </c>
      <c r="E34" t="inlineStr">
        <is>
          <t>126,287</t>
        </is>
      </c>
      <c r="F34" t="inlineStr">
        <is>
          <t>103,088</t>
        </is>
      </c>
      <c r="G34" t="inlineStr">
        <is>
          <t>142,108</t>
        </is>
      </c>
    </row>
    <row r="35">
      <c r="A35" s="1" t="n">
        <v>33</v>
      </c>
      <c r="B35" t="inlineStr">
        <is>
          <t>13.</t>
        </is>
      </c>
      <c r="C35" t="inlineStr">
        <is>
          <t>Basic EPS</t>
        </is>
      </c>
      <c r="D35" t="inlineStr">
        <is>
          <t>-</t>
        </is>
      </c>
      <c r="E35" t="inlineStr">
        <is>
          <t>0.44</t>
        </is>
      </c>
      <c r="F35" t="inlineStr">
        <is>
          <t>0.40</t>
        </is>
      </c>
      <c r="G35" t="inlineStr">
        <is>
          <t>0.54</t>
        </is>
      </c>
    </row>
    <row r="36">
      <c r="A36" s="1" t="n">
        <v>34</v>
      </c>
      <c r="B36" t="inlineStr">
        <is>
          <t>14.</t>
        </is>
      </c>
      <c r="C36" t="inlineStr">
        <is>
          <t>Diluted EPS</t>
        </is>
      </c>
      <c r="D36" t="inlineStr">
        <is>
          <t>-</t>
        </is>
      </c>
      <c r="E36" t="inlineStr">
        <is>
          <t>0.42</t>
        </is>
      </c>
      <c r="F36" t="inlineStr">
        <is>
          <t>0.40</t>
        </is>
      </c>
      <c r="G36" t="inlineStr">
        <is>
          <t>0.54</t>
        </is>
      </c>
    </row>
    <row r="37">
      <c r="A37" s="1" t="n">
        <v>35</v>
      </c>
      <c r="B37" t="inlineStr">
        <is>
          <t>15.</t>
        </is>
      </c>
      <c r="C37" t="inlineStr">
        <is>
          <t>Basic Average Shares</t>
        </is>
      </c>
      <c r="D37" t="inlineStr">
        <is>
          <t>-</t>
        </is>
      </c>
      <c r="E37" t="inlineStr">
        <is>
          <t>289,863</t>
        </is>
      </c>
      <c r="F37" t="inlineStr">
        <is>
          <t>261,235</t>
        </is>
      </c>
      <c r="G37" t="inlineStr">
        <is>
          <t>261,235</t>
        </is>
      </c>
    </row>
    <row r="38">
      <c r="A38" s="1" t="n">
        <v>36</v>
      </c>
      <c r="B38" t="inlineStr">
        <is>
          <t>16.</t>
        </is>
      </c>
      <c r="C38" t="inlineStr">
        <is>
          <t>Diluted Average Shares</t>
        </is>
      </c>
      <c r="D38" t="inlineStr">
        <is>
          <t>-</t>
        </is>
      </c>
      <c r="E38" t="inlineStr">
        <is>
          <t>299,371</t>
        </is>
      </c>
      <c r="F38" t="inlineStr">
        <is>
          <t>261,235</t>
        </is>
      </c>
      <c r="G38" t="inlineStr">
        <is>
          <t>261,235</t>
        </is>
      </c>
    </row>
    <row r="39">
      <c r="A39" s="1" t="n">
        <v>37</v>
      </c>
      <c r="B39" t="inlineStr">
        <is>
          <t>17.</t>
        </is>
      </c>
      <c r="C39" t="inlineStr">
        <is>
          <t>Total Operating Income as Reported</t>
        </is>
      </c>
      <c r="D39" t="inlineStr">
        <is>
          <t>101,697</t>
        </is>
      </c>
      <c r="E39" t="inlineStr">
        <is>
          <t>150,150</t>
        </is>
      </c>
      <c r="F39" t="inlineStr">
        <is>
          <t>141,865</t>
        </is>
      </c>
      <c r="G39" t="inlineStr">
        <is>
          <t>121,391</t>
        </is>
      </c>
    </row>
    <row r="40">
      <c r="A40" s="1" t="n">
        <v>38</v>
      </c>
      <c r="B40" t="inlineStr">
        <is>
          <t>18.</t>
        </is>
      </c>
      <c r="C40" t="inlineStr">
        <is>
          <t>Total Expenses</t>
        </is>
      </c>
      <c r="D40" t="inlineStr">
        <is>
          <t>811,286</t>
        </is>
      </c>
      <c r="E40" t="inlineStr">
        <is>
          <t>625,264</t>
        </is>
      </c>
      <c r="F40" t="inlineStr">
        <is>
          <t>594,789</t>
        </is>
      </c>
      <c r="G40" t="inlineStr">
        <is>
          <t>570,319</t>
        </is>
      </c>
    </row>
    <row r="41">
      <c r="A41" s="1" t="n">
        <v>39</v>
      </c>
      <c r="B41" t="inlineStr">
        <is>
          <t>19.</t>
        </is>
      </c>
      <c r="C41" t="inlineStr">
        <is>
          <t>Net Income from Continuing &amp; Discontinued Operation</t>
        </is>
      </c>
      <c r="D41" t="inlineStr">
        <is>
          <t>103,720</t>
        </is>
      </c>
      <c r="E41" t="inlineStr">
        <is>
          <t>126,521</t>
        </is>
      </c>
      <c r="F41" t="inlineStr">
        <is>
          <t>103,096</t>
        </is>
      </c>
      <c r="G41" t="inlineStr">
        <is>
          <t>142,112</t>
        </is>
      </c>
    </row>
    <row r="42">
      <c r="A42" s="1" t="n">
        <v>40</v>
      </c>
      <c r="B42" t="inlineStr">
        <is>
          <t>20.</t>
        </is>
      </c>
      <c r="C42" t="inlineStr">
        <is>
          <t>Normalized Income</t>
        </is>
      </c>
      <c r="D42" t="inlineStr">
        <is>
          <t>90,849</t>
        </is>
      </c>
      <c r="E42" t="inlineStr">
        <is>
          <t>108,873</t>
        </is>
      </c>
      <c r="F42" t="inlineStr">
        <is>
          <t>107,651</t>
        </is>
      </c>
      <c r="G42" t="inlineStr">
        <is>
          <t>142,417</t>
        </is>
      </c>
    </row>
    <row r="43">
      <c r="A43" s="1" t="n">
        <v>41</v>
      </c>
      <c r="B43" t="inlineStr">
        <is>
          <t>21.</t>
        </is>
      </c>
      <c r="C43" t="inlineStr">
        <is>
          <t>Interest Income</t>
        </is>
      </c>
      <c r="D43" t="inlineStr">
        <is>
          <t>302</t>
        </is>
      </c>
      <c r="E43" t="inlineStr">
        <is>
          <t>437</t>
        </is>
      </c>
      <c r="F43" t="inlineStr">
        <is>
          <t>1,532</t>
        </is>
      </c>
      <c r="G43" t="inlineStr">
        <is>
          <t>842</t>
        </is>
      </c>
    </row>
    <row r="44">
      <c r="A44" s="1" t="n">
        <v>42</v>
      </c>
      <c r="B44" t="inlineStr">
        <is>
          <t>22.</t>
        </is>
      </c>
      <c r="C44" t="inlineStr">
        <is>
          <t>Interest Expense</t>
        </is>
      </c>
      <c r="D44" t="inlineStr">
        <is>
          <t>11,936</t>
        </is>
      </c>
      <c r="E44" t="inlineStr">
        <is>
          <t>7,913</t>
        </is>
      </c>
      <c r="F44" t="inlineStr">
        <is>
          <t>9,731</t>
        </is>
      </c>
      <c r="G44" t="inlineStr">
        <is>
          <t>9,607</t>
        </is>
      </c>
    </row>
    <row r="45">
      <c r="A45" s="1" t="n">
        <v>43</v>
      </c>
      <c r="B45" t="inlineStr">
        <is>
          <t>23.</t>
        </is>
      </c>
      <c r="C45" t="inlineStr">
        <is>
          <t>Net Interest Income</t>
        </is>
      </c>
      <c r="D45" t="inlineStr">
        <is>
          <t>-11,634</t>
        </is>
      </c>
      <c r="E45" t="inlineStr">
        <is>
          <t>-33,606</t>
        </is>
      </c>
      <c r="F45" t="inlineStr">
        <is>
          <t>-8,199</t>
        </is>
      </c>
      <c r="G45" t="inlineStr">
        <is>
          <t>-8,765</t>
        </is>
      </c>
    </row>
    <row r="46">
      <c r="A46" s="1" t="n">
        <v>44</v>
      </c>
      <c r="B46" t="inlineStr">
        <is>
          <t>24.</t>
        </is>
      </c>
      <c r="C46" t="inlineStr">
        <is>
          <t>EBIT</t>
        </is>
      </c>
      <c r="D46" t="inlineStr">
        <is>
          <t>129,937</t>
        </is>
      </c>
      <c r="E46" t="inlineStr">
        <is>
          <t>175,533</t>
        </is>
      </c>
      <c r="F46" t="inlineStr">
        <is>
          <t>137,840</t>
        </is>
      </c>
      <c r="G46" t="inlineStr">
        <is>
          <t>122,469</t>
        </is>
      </c>
    </row>
    <row r="47">
      <c r="A47" s="1" t="n">
        <v>45</v>
      </c>
      <c r="B47" t="inlineStr">
        <is>
          <t>25.</t>
        </is>
      </c>
      <c r="C47" t="inlineStr">
        <is>
          <t>EBITDA</t>
        </is>
      </c>
      <c r="D47" t="inlineStr">
        <is>
          <t>176,164</t>
        </is>
      </c>
      <c r="E47" t="inlineStr">
        <is>
          <t>-</t>
        </is>
      </c>
      <c r="F47" t="inlineStr">
        <is>
          <t>-</t>
        </is>
      </c>
      <c r="G47" t="inlineStr">
        <is>
          <t>-</t>
        </is>
      </c>
    </row>
    <row r="48">
      <c r="A48" s="1" t="n">
        <v>46</v>
      </c>
      <c r="B48" t="inlineStr">
        <is>
          <t>26.</t>
        </is>
      </c>
      <c r="C48" t="inlineStr">
        <is>
          <t>Reconciled Cost of Revenue</t>
        </is>
      </c>
      <c r="D48" t="inlineStr">
        <is>
          <t>182,379</t>
        </is>
      </c>
      <c r="E48" t="inlineStr">
        <is>
          <t>146,390</t>
        </is>
      </c>
      <c r="F48" t="inlineStr">
        <is>
          <t>126,203</t>
        </is>
      </c>
      <c r="G48" t="inlineStr">
        <is>
          <t>116,124</t>
        </is>
      </c>
    </row>
    <row r="49">
      <c r="A49" s="1" t="n">
        <v>47</v>
      </c>
      <c r="B49" t="inlineStr">
        <is>
          <t>27.</t>
        </is>
      </c>
      <c r="C49" t="inlineStr">
        <is>
          <t>Reconciled Depreciation</t>
        </is>
      </c>
      <c r="D49" t="inlineStr">
        <is>
          <t>46,227</t>
        </is>
      </c>
      <c r="E49" t="inlineStr">
        <is>
          <t>36,117</t>
        </is>
      </c>
      <c r="F49" t="inlineStr">
        <is>
          <t>32,160</t>
        </is>
      </c>
      <c r="G49" t="inlineStr">
        <is>
          <t>29,200</t>
        </is>
      </c>
    </row>
    <row r="50">
      <c r="A50" s="1" t="n">
        <v>48</v>
      </c>
      <c r="B50" t="inlineStr">
        <is>
          <t>28.</t>
        </is>
      </c>
      <c r="C50" t="inlineStr">
        <is>
          <t>Net Income from Continuing Operation Net Minority Interest</t>
        </is>
      </c>
      <c r="D50" t="inlineStr">
        <is>
          <t>103,720</t>
        </is>
      </c>
      <c r="E50" t="inlineStr">
        <is>
          <t>126,521</t>
        </is>
      </c>
      <c r="F50" t="inlineStr">
        <is>
          <t>103,096</t>
        </is>
      </c>
      <c r="G50" t="inlineStr">
        <is>
          <t>142,112</t>
        </is>
      </c>
    </row>
    <row r="51">
      <c r="A51" s="1" t="n">
        <v>49</v>
      </c>
      <c r="B51" t="inlineStr">
        <is>
          <t>29.</t>
        </is>
      </c>
      <c r="C51" t="inlineStr">
        <is>
          <t>Total Unusual Items Excluding Goodwill</t>
        </is>
      </c>
      <c r="D51" t="inlineStr">
        <is>
          <t>14,104</t>
        </is>
      </c>
      <c r="E51" t="inlineStr">
        <is>
          <t>22,919</t>
        </is>
      </c>
      <c r="F51" t="inlineStr">
        <is>
          <t>-5,591</t>
        </is>
      </c>
      <c r="G51" t="inlineStr">
        <is>
          <t>-418</t>
        </is>
      </c>
    </row>
    <row r="52">
      <c r="A52" s="1" t="n">
        <v>50</v>
      </c>
      <c r="B52" t="inlineStr">
        <is>
          <t>30.</t>
        </is>
      </c>
      <c r="C52" t="inlineStr">
        <is>
          <t>Total Unusual Items</t>
        </is>
      </c>
      <c r="D52" t="inlineStr">
        <is>
          <t>14,104</t>
        </is>
      </c>
      <c r="E52" t="inlineStr">
        <is>
          <t>22,919</t>
        </is>
      </c>
      <c r="F52" t="inlineStr">
        <is>
          <t>-5,591</t>
        </is>
      </c>
      <c r="G52" t="inlineStr">
        <is>
          <t>-418</t>
        </is>
      </c>
    </row>
    <row r="53">
      <c r="A53" s="1" t="n">
        <v>51</v>
      </c>
      <c r="B53" t="inlineStr">
        <is>
          <t>31.</t>
        </is>
      </c>
      <c r="C53" t="inlineStr">
        <is>
          <t>Normalized EBITDA</t>
        </is>
      </c>
      <c r="D53" t="inlineStr">
        <is>
          <t>162,060</t>
        </is>
      </c>
      <c r="E53" t="inlineStr">
        <is>
          <t>188,731</t>
        </is>
      </c>
      <c r="F53" t="inlineStr">
        <is>
          <t>175,591</t>
        </is>
      </c>
      <c r="G53" t="inlineStr">
        <is>
          <t>152,087</t>
        </is>
      </c>
    </row>
    <row r="54">
      <c r="A54" s="1" t="n">
        <v>52</v>
      </c>
      <c r="B54" t="inlineStr">
        <is>
          <t>32.</t>
        </is>
      </c>
      <c r="C54" t="inlineStr">
        <is>
          <t>Tax Rate for Calcs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</row>
    <row r="55">
      <c r="A55" s="1" t="n">
        <v>53</v>
      </c>
      <c r="B55" t="inlineStr">
        <is>
          <t>33.</t>
        </is>
      </c>
      <c r="C55" t="inlineStr">
        <is>
          <t>Tax Effect of Unusual Items</t>
        </is>
      </c>
      <c r="D55" t="inlineStr">
        <is>
          <t>1,233</t>
        </is>
      </c>
      <c r="E55" t="inlineStr">
        <is>
          <t>5,271</t>
        </is>
      </c>
      <c r="F55" t="inlineStr">
        <is>
          <t>-1,036</t>
        </is>
      </c>
      <c r="G55" t="inlineStr">
        <is>
          <t>-112.86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12/30/2020</t>
        </is>
      </c>
      <c r="E1" s="1" t="inlineStr">
        <is>
          <t>12/30/2019</t>
        </is>
      </c>
      <c r="F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1,126,035</t>
        </is>
      </c>
      <c r="E2" t="inlineStr">
        <is>
          <t>994,599</t>
        </is>
      </c>
      <c r="F2" t="inlineStr">
        <is>
          <t>923,596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340,258</t>
        </is>
      </c>
      <c r="E3" t="inlineStr">
        <is>
          <t>353,558</t>
        </is>
      </c>
      <c r="F3" t="inlineStr">
        <is>
          <t>283,223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122,006</t>
        </is>
      </c>
      <c r="E4" t="inlineStr">
        <is>
          <t>121,101</t>
        </is>
      </c>
      <c r="F4" t="inlineStr">
        <is>
          <t>81,183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122,006</t>
        </is>
      </c>
      <c r="E5" t="inlineStr">
        <is>
          <t>121,101</t>
        </is>
      </c>
      <c r="F5" t="inlineStr">
        <is>
          <t>81,183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190,023</t>
        </is>
      </c>
      <c r="E6" t="inlineStr">
        <is>
          <t>204,501</t>
        </is>
      </c>
      <c r="F6" t="inlineStr">
        <is>
          <t>184,565</t>
        </is>
      </c>
    </row>
    <row r="7">
      <c r="A7" s="1" t="n">
        <v>5</v>
      </c>
      <c r="B7" t="inlineStr">
        <is>
          <t>1.1.2.1.</t>
        </is>
      </c>
      <c r="C7">
        <f>&gt;=&gt;  Accounts receivable</f>
        <v/>
      </c>
      <c r="D7" t="inlineStr">
        <is>
          <t>190,023</t>
        </is>
      </c>
      <c r="E7" t="inlineStr">
        <is>
          <t>204,501</t>
        </is>
      </c>
      <c r="F7" t="inlineStr">
        <is>
          <t>184,565</t>
        </is>
      </c>
    </row>
    <row r="8">
      <c r="A8" s="1" t="n">
        <v>6</v>
      </c>
      <c r="B8" t="inlineStr">
        <is>
          <t>1.1.2.1.1.</t>
        </is>
      </c>
      <c r="C8">
        <f>&gt;=&gt;  =&gt;Gross Accounts Receivable</f>
        <v/>
      </c>
      <c r="D8" t="inlineStr">
        <is>
          <t>195,782</t>
        </is>
      </c>
      <c r="E8" t="inlineStr">
        <is>
          <t>211,775</t>
        </is>
      </c>
      <c r="F8" t="inlineStr">
        <is>
          <t>192,176</t>
        </is>
      </c>
    </row>
    <row r="9">
      <c r="A9" s="1" t="n">
        <v>7</v>
      </c>
      <c r="B9" t="inlineStr">
        <is>
          <t>1.1.2.1.2.</t>
        </is>
      </c>
      <c r="C9">
        <f>&gt;=&gt;    Allowance For Doubtful Accounts Receivable</f>
        <v/>
      </c>
      <c r="D9" t="inlineStr">
        <is>
          <t>-5,759</t>
        </is>
      </c>
      <c r="E9" t="inlineStr">
        <is>
          <t>-7,274</t>
        </is>
      </c>
      <c r="F9" t="inlineStr">
        <is>
          <t>-7,611</t>
        </is>
      </c>
    </row>
    <row r="10">
      <c r="A10" s="1" t="n">
        <v>8</v>
      </c>
      <c r="B10" t="inlineStr">
        <is>
          <t>1.1.3.</t>
        </is>
      </c>
      <c r="C10">
        <f>&gt;  Prepaid Assets</f>
        <v/>
      </c>
      <c r="D10" t="inlineStr">
        <is>
          <t>28,229</t>
        </is>
      </c>
      <c r="E10" t="inlineStr">
        <is>
          <t>27,956</t>
        </is>
      </c>
      <c r="F10" t="inlineStr">
        <is>
          <t>17,475</t>
        </is>
      </c>
    </row>
    <row r="11">
      <c r="A11" s="1" t="n">
        <v>9</v>
      </c>
      <c r="B11" t="inlineStr">
        <is>
          <t>1.2.</t>
        </is>
      </c>
      <c r="C11" t="inlineStr">
        <is>
          <t xml:space="preserve">  Total non-current assets</t>
        </is>
      </c>
      <c r="D11" t="inlineStr">
        <is>
          <t>785,777</t>
        </is>
      </c>
      <c r="E11" t="inlineStr">
        <is>
          <t>641,041</t>
        </is>
      </c>
      <c r="F11" t="inlineStr">
        <is>
          <t>640,373</t>
        </is>
      </c>
    </row>
    <row r="12">
      <c r="A12" s="1" t="n">
        <v>10</v>
      </c>
      <c r="B12" t="inlineStr">
        <is>
          <t>1.2.1.</t>
        </is>
      </c>
      <c r="C12" t="inlineStr">
        <is>
          <t xml:space="preserve">  =&gt;Net PPE</t>
        </is>
      </c>
      <c r="D12" t="inlineStr">
        <is>
          <t>74,542</t>
        </is>
      </c>
      <c r="E12" t="inlineStr">
        <is>
          <t>29,632</t>
        </is>
      </c>
      <c r="F12" t="inlineStr">
        <is>
          <t>29,393</t>
        </is>
      </c>
    </row>
    <row r="13">
      <c r="A13" s="1" t="n">
        <v>11</v>
      </c>
      <c r="B13" t="inlineStr">
        <is>
          <t>1.2.1.1.</t>
        </is>
      </c>
      <c r="C13" t="inlineStr">
        <is>
          <t xml:space="preserve">  =&gt;=&gt;Gross PPE</t>
        </is>
      </c>
      <c r="D13" t="inlineStr">
        <is>
          <t>143,384</t>
        </is>
      </c>
      <c r="E13" t="inlineStr">
        <is>
          <t>98,484</t>
        </is>
      </c>
      <c r="F13" t="inlineStr">
        <is>
          <t>95,900</t>
        </is>
      </c>
    </row>
    <row r="14">
      <c r="A14" s="1" t="n">
        <v>12</v>
      </c>
      <c r="B14" t="inlineStr">
        <is>
          <t>1.2.1.1.1.</t>
        </is>
      </c>
      <c r="C14" t="inlineStr">
        <is>
          <t xml:space="preserve">  =&gt;=&gt;=&gt;Properties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</row>
    <row r="15">
      <c r="A15" s="1" t="n">
        <v>13</v>
      </c>
      <c r="B15" t="inlineStr">
        <is>
          <t>1.2.1.1.2.</t>
        </is>
      </c>
      <c r="C15" t="inlineStr">
        <is>
          <t xml:space="preserve">  =&gt;=&gt;=&gt;Land And Improvements</t>
        </is>
      </c>
      <c r="D15" t="inlineStr">
        <is>
          <t>2,811</t>
        </is>
      </c>
      <c r="E15" t="inlineStr">
        <is>
          <t>2,811</t>
        </is>
      </c>
      <c r="F15" t="inlineStr">
        <is>
          <t>2,811</t>
        </is>
      </c>
    </row>
    <row r="16">
      <c r="A16" s="1" t="n">
        <v>14</v>
      </c>
      <c r="B16" t="inlineStr">
        <is>
          <t>1.2.1.1.3.</t>
        </is>
      </c>
      <c r="C16" t="inlineStr">
        <is>
          <t xml:space="preserve">  =&gt;=&gt;=&gt;Buildings And Improvements</t>
        </is>
      </c>
      <c r="D16" t="inlineStr">
        <is>
          <t>33,094</t>
        </is>
      </c>
      <c r="E16" t="inlineStr">
        <is>
          <t>31,619</t>
        </is>
      </c>
      <c r="F16" t="inlineStr">
        <is>
          <t>30,585</t>
        </is>
      </c>
    </row>
    <row r="17">
      <c r="A17" s="1" t="n">
        <v>15</v>
      </c>
      <c r="B17" t="inlineStr">
        <is>
          <t>1.2.1.1.4.</t>
        </is>
      </c>
      <c r="C17" t="inlineStr">
        <is>
          <t xml:space="preserve">  =&gt;=&gt;=&gt;Machinery Furniture Equipment</t>
        </is>
      </c>
      <c r="D17" t="inlineStr">
        <is>
          <t>61,293</t>
        </is>
      </c>
      <c r="E17" t="inlineStr">
        <is>
          <t>63,975</t>
        </is>
      </c>
      <c r="F17" t="inlineStr">
        <is>
          <t>62,443</t>
        </is>
      </c>
    </row>
    <row r="18">
      <c r="A18" s="1" t="n">
        <v>16</v>
      </c>
      <c r="B18" t="inlineStr">
        <is>
          <t>1.2.1.1.5.</t>
        </is>
      </c>
      <c r="C18" t="inlineStr">
        <is>
          <t xml:space="preserve">  =&gt;=&gt;  Other Properties</t>
        </is>
      </c>
      <c r="D18" t="inlineStr">
        <is>
          <t>46,186</t>
        </is>
      </c>
      <c r="E18" t="inlineStr">
        <is>
          <t>79</t>
        </is>
      </c>
      <c r="F18" t="inlineStr">
        <is>
          <t>61</t>
        </is>
      </c>
    </row>
    <row r="19">
      <c r="A19" s="1" t="n">
        <v>17</v>
      </c>
      <c r="B19" t="inlineStr">
        <is>
          <t>1.2.1.2.</t>
        </is>
      </c>
      <c r="C19" t="inlineStr">
        <is>
          <t xml:space="preserve">  =&gt;  Accumulated Depreciation</t>
        </is>
      </c>
      <c r="D19" t="inlineStr">
        <is>
          <t>-68,842</t>
        </is>
      </c>
      <c r="E19" t="inlineStr">
        <is>
          <t>-68,852</t>
        </is>
      </c>
      <c r="F19" t="inlineStr">
        <is>
          <t>-66,507</t>
        </is>
      </c>
    </row>
    <row r="20">
      <c r="A20" s="1" t="n">
        <v>18</v>
      </c>
      <c r="B20" t="inlineStr">
        <is>
          <t>1.2.2.</t>
        </is>
      </c>
      <c r="C20" t="inlineStr">
        <is>
          <t xml:space="preserve">  =&gt;Goodwill And Other Intangible Assets</t>
        </is>
      </c>
      <c r="D20" t="inlineStr">
        <is>
          <t>626,801</t>
        </is>
      </c>
      <c r="E20" t="inlineStr">
        <is>
          <t>526,378</t>
        </is>
      </c>
      <c r="F20" t="inlineStr">
        <is>
          <t>500,319</t>
        </is>
      </c>
    </row>
    <row r="21">
      <c r="A21" s="1" t="n">
        <v>19</v>
      </c>
      <c r="B21" t="inlineStr">
        <is>
          <t>1.2.2.1.</t>
        </is>
      </c>
      <c r="C21" t="inlineStr">
        <is>
          <t xml:space="preserve">  =&gt;=&gt;Goodwill</t>
        </is>
      </c>
      <c r="D21" t="inlineStr">
        <is>
          <t>581,174</t>
        </is>
      </c>
      <c r="E21" t="inlineStr">
        <is>
          <t>480,065</t>
        </is>
      </c>
      <c r="F21" t="inlineStr">
        <is>
          <t>446,318</t>
        </is>
      </c>
    </row>
    <row r="22">
      <c r="A22" s="1" t="n">
        <v>20</v>
      </c>
      <c r="B22" t="inlineStr">
        <is>
          <t>1.2.2.2.</t>
        </is>
      </c>
      <c r="C22" t="inlineStr">
        <is>
          <t xml:space="preserve">  =&gt;  Other Intangible Assets</t>
        </is>
      </c>
      <c r="D22" t="inlineStr">
        <is>
          <t>45,627</t>
        </is>
      </c>
      <c r="E22" t="inlineStr">
        <is>
          <t>46,313</t>
        </is>
      </c>
      <c r="F22" t="inlineStr">
        <is>
          <t>54,001</t>
        </is>
      </c>
    </row>
    <row r="23">
      <c r="A23" s="1" t="n">
        <v>21</v>
      </c>
      <c r="B23" t="inlineStr">
        <is>
          <t>1.2.3.</t>
        </is>
      </c>
      <c r="C23" t="inlineStr">
        <is>
          <t xml:space="preserve">  =&gt;Investments And Advances</t>
        </is>
      </c>
      <c r="D23" t="inlineStr">
        <is>
          <t>5,691</t>
        </is>
      </c>
      <c r="E23" t="inlineStr">
        <is>
          <t>1,725</t>
        </is>
      </c>
      <c r="F23" t="inlineStr">
        <is>
          <t>0</t>
        </is>
      </c>
    </row>
    <row r="24">
      <c r="A24" s="1" t="n">
        <v>22</v>
      </c>
      <c r="B24" t="inlineStr">
        <is>
          <t>1.2.3.1.</t>
        </is>
      </c>
      <c r="C24" t="inlineStr">
        <is>
          <t xml:space="preserve">  =&gt;  Long Term Equity Investment</t>
        </is>
      </c>
      <c r="D24" t="inlineStr">
        <is>
          <t>5,691</t>
        </is>
      </c>
      <c r="E24" t="inlineStr">
        <is>
          <t>1,725</t>
        </is>
      </c>
      <c r="F24" t="inlineStr">
        <is>
          <t>0</t>
        </is>
      </c>
    </row>
    <row r="25">
      <c r="A25" s="1" t="n">
        <v>23</v>
      </c>
      <c r="B25" t="inlineStr">
        <is>
          <t>1.2.3.1.1.</t>
        </is>
      </c>
      <c r="C25" t="inlineStr">
        <is>
          <t xml:space="preserve">  =&gt;    Investments in Joint Venturesat Cost</t>
        </is>
      </c>
      <c r="D25" t="inlineStr">
        <is>
          <t>5,691</t>
        </is>
      </c>
      <c r="E25" t="inlineStr">
        <is>
          <t>1,725</t>
        </is>
      </c>
      <c r="F25" t="inlineStr">
        <is>
          <t>0</t>
        </is>
      </c>
    </row>
    <row r="26">
      <c r="A26" s="1" t="n">
        <v>24</v>
      </c>
      <c r="B26" t="inlineStr">
        <is>
          <t>1.2.4.</t>
        </is>
      </c>
      <c r="C26" t="inlineStr">
        <is>
          <t xml:space="preserve">  =&gt;Non Current Deferred Assets</t>
        </is>
      </c>
      <c r="D26" t="inlineStr">
        <is>
          <t>39,224</t>
        </is>
      </c>
      <c r="E26" t="inlineStr">
        <is>
          <t>51,068</t>
        </is>
      </c>
      <c r="F26" t="inlineStr">
        <is>
          <t>81,066</t>
        </is>
      </c>
    </row>
    <row r="27">
      <c r="A27" s="1" t="n">
        <v>25</v>
      </c>
      <c r="B27" t="inlineStr">
        <is>
          <t>1.2.4.1.</t>
        </is>
      </c>
      <c r="C27" t="inlineStr">
        <is>
          <t xml:space="preserve">  =&gt;  Non Current Deferred Taxes Assets</t>
        </is>
      </c>
      <c r="D27" t="inlineStr">
        <is>
          <t>39,224</t>
        </is>
      </c>
      <c r="E27" t="inlineStr">
        <is>
          <t>51,068</t>
        </is>
      </c>
      <c r="F27" t="inlineStr">
        <is>
          <t>81,066</t>
        </is>
      </c>
    </row>
    <row r="28">
      <c r="A28" s="1" t="n">
        <v>26</v>
      </c>
      <c r="B28" t="inlineStr">
        <is>
          <t>1.2.5.</t>
        </is>
      </c>
      <c r="C28" t="inlineStr">
        <is>
          <t xml:space="preserve">    Other Non Current Assets</t>
        </is>
      </c>
      <c r="D28" t="inlineStr">
        <is>
          <t>39,519</t>
        </is>
      </c>
      <c r="E28" t="inlineStr">
        <is>
          <t>32,238</t>
        </is>
      </c>
      <c r="F28" t="inlineStr">
        <is>
          <t>29,595</t>
        </is>
      </c>
    </row>
    <row r="29">
      <c r="A29" s="1" t="n">
        <v>27</v>
      </c>
      <c r="B29" t="inlineStr">
        <is>
          <t>2.</t>
        </is>
      </c>
      <c r="C29" t="inlineStr">
        <is>
          <t>Total Liabilities Net Minority Interest</t>
        </is>
      </c>
      <c r="D29" t="inlineStr">
        <is>
          <t>784,436</t>
        </is>
      </c>
      <c r="E29" t="inlineStr">
        <is>
          <t>659,980</t>
        </is>
      </c>
      <c r="F29" t="inlineStr">
        <is>
          <t>776,165</t>
        </is>
      </c>
    </row>
    <row r="30">
      <c r="A30" s="1" t="n">
        <v>28</v>
      </c>
      <c r="B30" t="inlineStr">
        <is>
          <t>2.1.</t>
        </is>
      </c>
      <c r="C30">
        <f>&gt;Current Liabilities</f>
        <v/>
      </c>
      <c r="D30" t="inlineStr">
        <is>
          <t>465,555</t>
        </is>
      </c>
      <c r="E30" t="inlineStr">
        <is>
          <t>392,413</t>
        </is>
      </c>
      <c r="F30" t="inlineStr">
        <is>
          <t>435,742</t>
        </is>
      </c>
    </row>
    <row r="31">
      <c r="A31" s="1" t="n">
        <v>29</v>
      </c>
      <c r="B31" t="inlineStr">
        <is>
          <t>2.1.1.</t>
        </is>
      </c>
      <c r="C31">
        <f>&gt;=&gt;Payables And Accrued Expenses</f>
        <v/>
      </c>
      <c r="D31" t="inlineStr">
        <is>
          <t>61,239</t>
        </is>
      </c>
      <c r="E31" t="inlineStr">
        <is>
          <t>56,182</t>
        </is>
      </c>
      <c r="F31" t="inlineStr">
        <is>
          <t>46,948</t>
        </is>
      </c>
    </row>
    <row r="32">
      <c r="A32" s="1" t="n">
        <v>30</v>
      </c>
      <c r="B32" t="inlineStr">
        <is>
          <t>2.1.1.1.</t>
        </is>
      </c>
      <c r="C32">
        <f>&gt;=&gt;=&gt;Payables</f>
        <v/>
      </c>
      <c r="D32" t="inlineStr">
        <is>
          <t>36,088</t>
        </is>
      </c>
      <c r="E32" t="inlineStr">
        <is>
          <t>34,137</t>
        </is>
      </c>
      <c r="F32" t="inlineStr">
        <is>
          <t>23,295</t>
        </is>
      </c>
    </row>
    <row r="33">
      <c r="A33" s="1" t="n">
        <v>31</v>
      </c>
      <c r="B33" t="inlineStr">
        <is>
          <t>2.1.1.1.1.</t>
        </is>
      </c>
      <c r="C33">
        <f>&gt;=&gt;=&gt;=&gt;Accounts Payable</f>
        <v/>
      </c>
      <c r="D33" t="inlineStr">
        <is>
          <t>16,492</t>
        </is>
      </c>
      <c r="E33" t="inlineStr">
        <is>
          <t>17,669</t>
        </is>
      </c>
      <c r="F33" t="inlineStr">
        <is>
          <t>8,567</t>
        </is>
      </c>
    </row>
    <row r="34">
      <c r="A34" s="1" t="n">
        <v>32</v>
      </c>
      <c r="B34" t="inlineStr">
        <is>
          <t>2.1.1.1.2.</t>
        </is>
      </c>
      <c r="C34">
        <f>&gt;=&gt;=&gt;=&gt;Total Tax Payable</f>
        <v/>
      </c>
      <c r="D34" t="inlineStr">
        <is>
          <t>9,727</t>
        </is>
      </c>
      <c r="E34" t="inlineStr">
        <is>
          <t>7,523</t>
        </is>
      </c>
      <c r="F34" t="inlineStr">
        <is>
          <t>6,261</t>
        </is>
      </c>
    </row>
    <row r="35">
      <c r="A35" s="1" t="n">
        <v>33</v>
      </c>
      <c r="B35" t="inlineStr">
        <is>
          <t>2.1.1.1.2.1.</t>
        </is>
      </c>
      <c r="C35">
        <f>&gt;=&gt;=&gt;=&gt;  Income Tax Payable</f>
        <v/>
      </c>
      <c r="D35" t="inlineStr">
        <is>
          <t>3,366</t>
        </is>
      </c>
      <c r="E35" t="inlineStr">
        <is>
          <t>2,236</t>
        </is>
      </c>
      <c r="F35" t="inlineStr">
        <is>
          <t>2,794</t>
        </is>
      </c>
    </row>
    <row r="36">
      <c r="A36" s="1" t="n">
        <v>34</v>
      </c>
      <c r="B36" t="inlineStr">
        <is>
          <t>2.1.1.1.3.</t>
        </is>
      </c>
      <c r="C36">
        <f>&gt;=&gt;=&gt;  Other Payable</f>
        <v/>
      </c>
      <c r="D36" t="inlineStr">
        <is>
          <t>9,869</t>
        </is>
      </c>
      <c r="E36" t="inlineStr">
        <is>
          <t>8,945</t>
        </is>
      </c>
      <c r="F36" t="inlineStr">
        <is>
          <t>8,467</t>
        </is>
      </c>
    </row>
    <row r="37">
      <c r="A37" s="1" t="n">
        <v>35</v>
      </c>
      <c r="B37" t="inlineStr">
        <is>
          <t>2.1.1.2.</t>
        </is>
      </c>
      <c r="C37">
        <f>&gt;=&gt;  Current Accrued Expenses</f>
        <v/>
      </c>
      <c r="D37" t="inlineStr">
        <is>
          <t>25,151</t>
        </is>
      </c>
      <c r="E37" t="inlineStr">
        <is>
          <t>22,045</t>
        </is>
      </c>
      <c r="F37" t="inlineStr">
        <is>
          <t>23,653</t>
        </is>
      </c>
    </row>
    <row r="38">
      <c r="A38" s="1" t="n">
        <v>36</v>
      </c>
      <c r="B38" t="inlineStr">
        <is>
          <t>2.1.2.</t>
        </is>
      </c>
      <c r="C38">
        <f>&gt;=&gt;Pension &amp; Other Post Retirement Benefit Plans Current</f>
        <v/>
      </c>
      <c r="D38" t="inlineStr">
        <is>
          <t>71,552</t>
        </is>
      </c>
      <c r="E38" t="inlineStr">
        <is>
          <t>70,552</t>
        </is>
      </c>
      <c r="F38" t="inlineStr">
        <is>
          <t>64,552</t>
        </is>
      </c>
    </row>
    <row r="39">
      <c r="A39" s="1" t="n">
        <v>37</v>
      </c>
      <c r="B39" t="inlineStr">
        <is>
          <t>2.1.3.</t>
        </is>
      </c>
      <c r="C39">
        <f>&gt;=&gt;Current Debt And Capital Lease Obligation</f>
        <v/>
      </c>
      <c r="D39" t="inlineStr">
        <is>
          <t>16,610</t>
        </is>
      </c>
      <c r="E39" t="inlineStr">
        <is>
          <t>-</t>
        </is>
      </c>
      <c r="F39" t="inlineStr">
        <is>
          <t>-</t>
        </is>
      </c>
    </row>
    <row r="40">
      <c r="A40" s="1" t="n">
        <v>38</v>
      </c>
      <c r="B40" t="inlineStr">
        <is>
          <t>2.1.3.1.</t>
        </is>
      </c>
      <c r="C40">
        <f>&gt;=&gt;  Current Capital Lease Obligation</f>
        <v/>
      </c>
      <c r="D40" t="inlineStr">
        <is>
          <t>16,610</t>
        </is>
      </c>
      <c r="E40" t="inlineStr">
        <is>
          <t>-</t>
        </is>
      </c>
      <c r="F40" t="inlineStr">
        <is>
          <t>-</t>
        </is>
      </c>
    </row>
    <row r="41">
      <c r="A41" s="1" t="n">
        <v>39</v>
      </c>
      <c r="B41" t="inlineStr">
        <is>
          <t>2.1.4.</t>
        </is>
      </c>
      <c r="C41">
        <f>&gt;=&gt;Current Deferred Liabilities</f>
        <v/>
      </c>
      <c r="D41" t="inlineStr">
        <is>
          <t>202,294</t>
        </is>
      </c>
      <c r="E41" t="inlineStr">
        <is>
          <t>204,991</t>
        </is>
      </c>
      <c r="F41" t="inlineStr">
        <is>
          <t>287,682</t>
        </is>
      </c>
    </row>
    <row r="42">
      <c r="A42" s="1" t="n">
        <v>40</v>
      </c>
      <c r="B42" t="inlineStr">
        <is>
          <t>2.1.4.1.</t>
        </is>
      </c>
      <c r="C42">
        <f>&gt;=&gt;  Current Deferred Revenue</f>
        <v/>
      </c>
      <c r="D42" t="inlineStr">
        <is>
          <t>202,294</t>
        </is>
      </c>
      <c r="E42" t="inlineStr">
        <is>
          <t>204,991</t>
        </is>
      </c>
      <c r="F42" t="inlineStr">
        <is>
          <t>287,682</t>
        </is>
      </c>
    </row>
    <row r="43">
      <c r="A43" s="1" t="n">
        <v>41</v>
      </c>
      <c r="B43" t="inlineStr">
        <is>
          <t>2.1.5.</t>
        </is>
      </c>
      <c r="C43">
        <f>&gt;  Other Current Liabilities</f>
        <v/>
      </c>
      <c r="D43" t="inlineStr">
        <is>
          <t>113,860</t>
        </is>
      </c>
      <c r="E43" t="inlineStr">
        <is>
          <t>60,688</t>
        </is>
      </c>
      <c r="F43" t="inlineStr">
        <is>
          <t>36,560</t>
        </is>
      </c>
    </row>
    <row r="44">
      <c r="A44" s="1" t="n">
        <v>42</v>
      </c>
      <c r="B44" t="inlineStr">
        <is>
          <t>2.2.</t>
        </is>
      </c>
      <c r="C44" t="inlineStr">
        <is>
          <t xml:space="preserve">  Total Non Current Liabilities Net Minority Interest</t>
        </is>
      </c>
      <c r="D44" t="inlineStr">
        <is>
          <t>318,881</t>
        </is>
      </c>
      <c r="E44" t="inlineStr">
        <is>
          <t>267,567</t>
        </is>
      </c>
      <c r="F44" t="inlineStr">
        <is>
          <t>340,423</t>
        </is>
      </c>
    </row>
    <row r="45">
      <c r="A45" s="1" t="n">
        <v>43</v>
      </c>
      <c r="B45" t="inlineStr">
        <is>
          <t>2.2.1.</t>
        </is>
      </c>
      <c r="C45" t="inlineStr">
        <is>
          <t xml:space="preserve">  =&gt;Long Term Debt And Capital Lease Obligation</t>
        </is>
      </c>
      <c r="D45" t="inlineStr">
        <is>
          <t>277,767</t>
        </is>
      </c>
      <c r="E45" t="inlineStr">
        <is>
          <t>233,750</t>
        </is>
      </c>
      <c r="F45" t="inlineStr">
        <is>
          <t>258,750</t>
        </is>
      </c>
    </row>
    <row r="46">
      <c r="A46" s="1" t="n">
        <v>44</v>
      </c>
      <c r="B46" t="inlineStr">
        <is>
          <t>2.2.1.1.</t>
        </is>
      </c>
      <c r="C46" t="inlineStr">
        <is>
          <t xml:space="preserve">  =&gt;=&gt;Long Term Debt</t>
        </is>
      </c>
      <c r="D46" t="inlineStr">
        <is>
          <t>246,000</t>
        </is>
      </c>
      <c r="E46" t="inlineStr">
        <is>
          <t>233,750</t>
        </is>
      </c>
      <c r="F46" t="inlineStr">
        <is>
          <t>258,750</t>
        </is>
      </c>
    </row>
    <row r="47">
      <c r="A47" s="1" t="n">
        <v>45</v>
      </c>
      <c r="B47" t="inlineStr">
        <is>
          <t>2.2.1.2.</t>
        </is>
      </c>
      <c r="C47" t="inlineStr">
        <is>
          <t xml:space="preserve">  =&gt;  Long Term Capital Lease Obligation</t>
        </is>
      </c>
      <c r="D47" t="inlineStr">
        <is>
          <t>31,767</t>
        </is>
      </c>
      <c r="E47" t="inlineStr">
        <is>
          <t>-</t>
        </is>
      </c>
      <c r="F47" t="inlineStr">
        <is>
          <t>-</t>
        </is>
      </c>
    </row>
    <row r="48">
      <c r="A48" s="1" t="n">
        <v>46</v>
      </c>
      <c r="B48" t="inlineStr">
        <is>
          <t>2.2.2.</t>
        </is>
      </c>
      <c r="C48" t="inlineStr">
        <is>
          <t xml:space="preserve">  =&gt;Non Current Deferred Liabilities</t>
        </is>
      </c>
      <c r="D48" t="inlineStr">
        <is>
          <t>17,869</t>
        </is>
      </c>
      <c r="E48" t="inlineStr">
        <is>
          <t>16,414</t>
        </is>
      </c>
      <c r="F48" t="inlineStr">
        <is>
          <t>60,239</t>
        </is>
      </c>
    </row>
    <row r="49">
      <c r="A49" s="1" t="n">
        <v>47</v>
      </c>
      <c r="B49" t="inlineStr">
        <is>
          <t>2.2.2.1.</t>
        </is>
      </c>
      <c r="C49" t="inlineStr">
        <is>
          <t xml:space="preserve">  =&gt;=&gt;Non Current Deferred Taxes Liabilities</t>
        </is>
      </c>
      <c r="D49" t="inlineStr">
        <is>
          <t>10,849</t>
        </is>
      </c>
      <c r="E49" t="inlineStr">
        <is>
          <t>8,260</t>
        </is>
      </c>
      <c r="F49" t="inlineStr">
        <is>
          <t>10,470</t>
        </is>
      </c>
    </row>
    <row r="50">
      <c r="A50" s="1" t="n">
        <v>48</v>
      </c>
      <c r="B50" t="inlineStr">
        <is>
          <t>2.2.2.2.</t>
        </is>
      </c>
      <c r="C50" t="inlineStr">
        <is>
          <t xml:space="preserve">  =&gt;  Non Current Deferred Revenue</t>
        </is>
      </c>
      <c r="D50" t="inlineStr">
        <is>
          <t>7,020</t>
        </is>
      </c>
      <c r="E50" t="inlineStr">
        <is>
          <t>8,154</t>
        </is>
      </c>
      <c r="F50" t="inlineStr">
        <is>
          <t>49,769</t>
        </is>
      </c>
    </row>
    <row r="51">
      <c r="A51" s="1" t="n">
        <v>49</v>
      </c>
      <c r="B51" t="inlineStr">
        <is>
          <t>2.2.3.</t>
        </is>
      </c>
      <c r="C51" t="inlineStr">
        <is>
          <t xml:space="preserve">  =&gt;Tradeand Other Payables Non Current</t>
        </is>
      </c>
      <c r="D51" t="inlineStr">
        <is>
          <t>7,883</t>
        </is>
      </c>
      <c r="E51" t="inlineStr">
        <is>
          <t>8,140</t>
        </is>
      </c>
      <c r="F51" t="inlineStr">
        <is>
          <t>12,904</t>
        </is>
      </c>
    </row>
    <row r="52">
      <c r="A52" s="1" t="n">
        <v>50</v>
      </c>
      <c r="B52" t="inlineStr">
        <is>
          <t>2.2.4.</t>
        </is>
      </c>
      <c r="C52" t="inlineStr">
        <is>
          <t xml:space="preserve">    Other Non Current Liabilities</t>
        </is>
      </c>
      <c r="D52" t="inlineStr">
        <is>
          <t>15,362</t>
        </is>
      </c>
      <c r="E52" t="inlineStr">
        <is>
          <t>9,263</t>
        </is>
      </c>
      <c r="F52" t="inlineStr">
        <is>
          <t>8,530</t>
        </is>
      </c>
    </row>
    <row r="53">
      <c r="A53" s="1" t="n">
        <v>51</v>
      </c>
      <c r="B53" t="inlineStr">
        <is>
          <t>3.</t>
        </is>
      </c>
      <c r="C53" t="inlineStr">
        <is>
          <t>Total Equity Gross Minority Interest</t>
        </is>
      </c>
      <c r="D53" t="inlineStr">
        <is>
          <t>341,599</t>
        </is>
      </c>
      <c r="E53" t="inlineStr">
        <is>
          <t>334,619</t>
        </is>
      </c>
      <c r="F53" t="inlineStr">
        <is>
          <t>147,431</t>
        </is>
      </c>
    </row>
    <row r="54">
      <c r="A54" s="1" t="n">
        <v>52</v>
      </c>
      <c r="B54" t="inlineStr">
        <is>
          <t>3.1.</t>
        </is>
      </c>
      <c r="C54" t="inlineStr">
        <is>
          <t xml:space="preserve">  Stockholders' Equity</t>
        </is>
      </c>
      <c r="D54" t="inlineStr">
        <is>
          <t>341,599</t>
        </is>
      </c>
      <c r="E54" t="inlineStr">
        <is>
          <t>334,619</t>
        </is>
      </c>
      <c r="F54" t="inlineStr">
        <is>
          <t>147,431</t>
        </is>
      </c>
    </row>
    <row r="55">
      <c r="A55" s="1" t="n">
        <v>53</v>
      </c>
      <c r="B55" t="inlineStr">
        <is>
          <t>3.1.1.</t>
        </is>
      </c>
      <c r="C55" t="inlineStr">
        <is>
          <t xml:space="preserve">  =&gt;Capital Stock</t>
        </is>
      </c>
      <c r="D55" t="inlineStr">
        <is>
          <t>2,722</t>
        </is>
      </c>
      <c r="E55" t="inlineStr">
        <is>
          <t>2,548</t>
        </is>
      </c>
      <c r="F55" t="inlineStr">
        <is>
          <t>2,502</t>
        </is>
      </c>
    </row>
    <row r="56">
      <c r="A56" s="1" t="n">
        <v>54</v>
      </c>
      <c r="B56" t="inlineStr">
        <is>
          <t>3.1.1.1.</t>
        </is>
      </c>
      <c r="C56" t="inlineStr">
        <is>
          <t xml:space="preserve">  =&gt;=&gt;Preferred Stock</t>
        </is>
      </c>
      <c r="D56" t="inlineStr">
        <is>
          <t>0</t>
        </is>
      </c>
      <c r="E56" t="inlineStr">
        <is>
          <t>-</t>
        </is>
      </c>
      <c r="F56" t="inlineStr">
        <is>
          <t>-</t>
        </is>
      </c>
    </row>
    <row r="57">
      <c r="A57" s="1" t="n">
        <v>55</v>
      </c>
      <c r="B57" t="inlineStr">
        <is>
          <t>3.1.1.2.</t>
        </is>
      </c>
      <c r="C57" t="inlineStr">
        <is>
          <t xml:space="preserve">  =&gt;  Common Stock</t>
        </is>
      </c>
      <c r="D57" t="inlineStr">
        <is>
          <t>2,722</t>
        </is>
      </c>
      <c r="E57" t="inlineStr">
        <is>
          <t>2,548</t>
        </is>
      </c>
      <c r="F57" t="inlineStr">
        <is>
          <t>2,502</t>
        </is>
      </c>
    </row>
    <row r="58">
      <c r="A58" s="1" t="n">
        <v>56</v>
      </c>
      <c r="B58" t="inlineStr">
        <is>
          <t>3.1.2.</t>
        </is>
      </c>
      <c r="C58" t="inlineStr">
        <is>
          <t xml:space="preserve">  =&gt;Additional Paid in Capital</t>
        </is>
      </c>
      <c r="D58" t="inlineStr">
        <is>
          <t>741,113</t>
        </is>
      </c>
      <c r="E58" t="inlineStr">
        <is>
          <t>408,667</t>
        </is>
      </c>
      <c r="F58" t="inlineStr">
        <is>
          <t>392,896</t>
        </is>
      </c>
    </row>
    <row r="59">
      <c r="A59" s="1" t="n">
        <v>57</v>
      </c>
      <c r="B59" t="inlineStr">
        <is>
          <t>3.1.3.</t>
        </is>
      </c>
      <c r="C59" t="inlineStr">
        <is>
          <t xml:space="preserve">  =&gt;Retained Earnings</t>
        </is>
      </c>
      <c r="D59" t="inlineStr">
        <is>
          <t>-376,003</t>
        </is>
      </c>
      <c r="E59" t="inlineStr">
        <is>
          <t>-52,669</t>
        </is>
      </c>
      <c r="F59" t="inlineStr">
        <is>
          <t>-218,553</t>
        </is>
      </c>
    </row>
    <row r="60">
      <c r="A60" s="1" t="n">
        <v>58</v>
      </c>
      <c r="B60" t="inlineStr">
        <is>
          <t>3.1.4.</t>
        </is>
      </c>
      <c r="C60" t="inlineStr">
        <is>
          <t xml:space="preserve">    Gains Losses Not Affecting Retained Earnings</t>
        </is>
      </c>
      <c r="D60" t="inlineStr">
        <is>
          <t>-26,233</t>
        </is>
      </c>
      <c r="E60" t="inlineStr">
        <is>
          <t>-23,927</t>
        </is>
      </c>
      <c r="F60" t="inlineStr">
        <is>
          <t>-29,414</t>
        </is>
      </c>
    </row>
    <row r="61">
      <c r="A61" s="1" t="n">
        <v>59</v>
      </c>
      <c r="B61" t="inlineStr">
        <is>
          <t>4.</t>
        </is>
      </c>
      <c r="C61" t="inlineStr">
        <is>
          <t>Total Capitalization</t>
        </is>
      </c>
      <c r="D61" t="inlineStr">
        <is>
          <t>587,599</t>
        </is>
      </c>
      <c r="E61" t="inlineStr">
        <is>
          <t>568,369</t>
        </is>
      </c>
      <c r="F61" t="inlineStr">
        <is>
          <t>406,181</t>
        </is>
      </c>
    </row>
    <row r="62">
      <c r="A62" s="1" t="n">
        <v>60</v>
      </c>
      <c r="B62" t="inlineStr">
        <is>
          <t>5.</t>
        </is>
      </c>
      <c r="C62" t="inlineStr">
        <is>
          <t>Common Stock Equity</t>
        </is>
      </c>
      <c r="D62" t="inlineStr">
        <is>
          <t>341,599</t>
        </is>
      </c>
      <c r="E62" t="inlineStr">
        <is>
          <t>334,619</t>
        </is>
      </c>
      <c r="F62" t="inlineStr">
        <is>
          <t>147,431</t>
        </is>
      </c>
    </row>
    <row r="63">
      <c r="A63" s="1" t="n">
        <v>61</v>
      </c>
      <c r="B63" t="inlineStr">
        <is>
          <t>6.</t>
        </is>
      </c>
      <c r="C63" t="inlineStr">
        <is>
          <t>Capital Lease Obligations</t>
        </is>
      </c>
      <c r="D63" t="inlineStr">
        <is>
          <t>48,377</t>
        </is>
      </c>
      <c r="E63" t="inlineStr">
        <is>
          <t>-</t>
        </is>
      </c>
      <c r="F63" t="inlineStr">
        <is>
          <t>-</t>
        </is>
      </c>
    </row>
    <row r="64">
      <c r="A64" s="1" t="n">
        <v>62</v>
      </c>
      <c r="B64" t="inlineStr">
        <is>
          <t>7.</t>
        </is>
      </c>
      <c r="C64" t="inlineStr">
        <is>
          <t>Net Tangible Assets</t>
        </is>
      </c>
      <c r="D64" t="inlineStr">
        <is>
          <t>-285,202</t>
        </is>
      </c>
      <c r="E64" t="inlineStr">
        <is>
          <t>-191,759</t>
        </is>
      </c>
      <c r="F64" t="inlineStr">
        <is>
          <t>-352,888</t>
        </is>
      </c>
    </row>
    <row r="65">
      <c r="A65" s="1" t="n">
        <v>63</v>
      </c>
      <c r="B65" t="inlineStr">
        <is>
          <t>8.</t>
        </is>
      </c>
      <c r="C65" t="inlineStr">
        <is>
          <t>Working Capital</t>
        </is>
      </c>
      <c r="D65" t="inlineStr">
        <is>
          <t>-125,297</t>
        </is>
      </c>
      <c r="E65" t="inlineStr">
        <is>
          <t>-38,855</t>
        </is>
      </c>
      <c r="F65" t="inlineStr">
        <is>
          <t>-152,519</t>
        </is>
      </c>
    </row>
    <row r="66">
      <c r="A66" s="1" t="n">
        <v>64</v>
      </c>
      <c r="B66" t="inlineStr">
        <is>
          <t>9.</t>
        </is>
      </c>
      <c r="C66" t="inlineStr">
        <is>
          <t>Invested Capital</t>
        </is>
      </c>
      <c r="D66" t="inlineStr">
        <is>
          <t>587,599</t>
        </is>
      </c>
      <c r="E66" t="inlineStr">
        <is>
          <t>568,369</t>
        </is>
      </c>
      <c r="F66" t="inlineStr">
        <is>
          <t>406,181</t>
        </is>
      </c>
    </row>
    <row r="67">
      <c r="A67" s="1" t="n">
        <v>65</v>
      </c>
      <c r="B67" t="inlineStr">
        <is>
          <t>10.</t>
        </is>
      </c>
      <c r="C67" t="inlineStr">
        <is>
          <t>Tangible Book Value</t>
        </is>
      </c>
      <c r="D67" t="inlineStr">
        <is>
          <t>-285,202</t>
        </is>
      </c>
      <c r="E67" t="inlineStr">
        <is>
          <t>-191,759</t>
        </is>
      </c>
      <c r="F67" t="inlineStr">
        <is>
          <t>-352,888</t>
        </is>
      </c>
    </row>
    <row r="68">
      <c r="A68" s="1" t="n">
        <v>66</v>
      </c>
      <c r="B68" t="inlineStr">
        <is>
          <t>11.</t>
        </is>
      </c>
      <c r="C68" t="inlineStr">
        <is>
          <t>Total Debt</t>
        </is>
      </c>
      <c r="D68" t="inlineStr">
        <is>
          <t>294,377</t>
        </is>
      </c>
      <c r="E68" t="inlineStr">
        <is>
          <t>233,750</t>
        </is>
      </c>
      <c r="F68" t="inlineStr">
        <is>
          <t>258,750</t>
        </is>
      </c>
    </row>
    <row r="69">
      <c r="A69" s="1" t="n">
        <v>67</v>
      </c>
      <c r="B69" t="inlineStr">
        <is>
          <t>12.</t>
        </is>
      </c>
      <c r="C69" t="inlineStr">
        <is>
          <t>Net Debt</t>
        </is>
      </c>
      <c r="D69" t="inlineStr">
        <is>
          <t>123,994</t>
        </is>
      </c>
      <c r="E69" t="inlineStr">
        <is>
          <t>112,649</t>
        </is>
      </c>
      <c r="F69" t="inlineStr">
        <is>
          <t>177,567</t>
        </is>
      </c>
    </row>
    <row r="70">
      <c r="A70" s="1" t="n">
        <v>68</v>
      </c>
      <c r="B70" t="inlineStr">
        <is>
          <t>13.</t>
        </is>
      </c>
      <c r="C70" t="inlineStr">
        <is>
          <t>Share Issued</t>
        </is>
      </c>
      <c r="D70" t="inlineStr">
        <is>
          <t>272,155</t>
        </is>
      </c>
      <c r="E70" t="inlineStr">
        <is>
          <t>261,235</t>
        </is>
      </c>
      <c r="F70" t="inlineStr">
        <is>
          <t>261,235</t>
        </is>
      </c>
    </row>
    <row r="71">
      <c r="A71" s="1" t="n">
        <v>69</v>
      </c>
      <c r="B71" t="inlineStr">
        <is>
          <t>14.</t>
        </is>
      </c>
      <c r="C71" t="inlineStr">
        <is>
          <t>Ordinary Shares Number</t>
        </is>
      </c>
      <c r="D71" t="inlineStr">
        <is>
          <t>272,155</t>
        </is>
      </c>
      <c r="E71" t="inlineStr">
        <is>
          <t>261,235</t>
        </is>
      </c>
      <c r="F71" t="inlineStr">
        <is>
          <t>261,235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289,732</t>
        </is>
      </c>
      <c r="E2" t="inlineStr">
        <is>
          <t>258,340</t>
        </is>
      </c>
      <c r="F2" t="inlineStr">
        <is>
          <t>170,773</t>
        </is>
      </c>
      <c r="G2" t="inlineStr">
        <is>
          <t>161,465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289,732</t>
        </is>
      </c>
      <c r="E3" t="inlineStr">
        <is>
          <t>258,340</t>
        </is>
      </c>
      <c r="F3" t="inlineStr">
        <is>
          <t>170,773</t>
        </is>
      </c>
      <c r="G3" t="inlineStr">
        <is>
          <t>161,465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103,720</t>
        </is>
      </c>
      <c r="E4" t="inlineStr">
        <is>
          <t>126,521</t>
        </is>
      </c>
      <c r="F4" t="inlineStr">
        <is>
          <t>103,096</t>
        </is>
      </c>
      <c r="G4" t="inlineStr">
        <is>
          <t>142,112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63,551</t>
        </is>
      </c>
      <c r="E5" t="inlineStr">
        <is>
          <t>-18,669</t>
        </is>
      </c>
      <c r="F5" t="inlineStr">
        <is>
          <t>10,739</t>
        </is>
      </c>
      <c r="G5" t="inlineStr">
        <is>
          <t>3,165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=&gt;=&gt;Net Foreign Currency Exchange Gain Loss</t>
        </is>
      </c>
      <c r="D6" t="inlineStr">
        <is>
          <t>-15,332</t>
        </is>
      </c>
      <c r="E6" t="inlineStr">
        <is>
          <t>-24,502</t>
        </is>
      </c>
      <c r="F6" t="inlineStr">
        <is>
          <t>5,311</t>
        </is>
      </c>
      <c r="G6" t="inlineStr">
        <is>
          <t>-1,645</t>
        </is>
      </c>
    </row>
    <row r="7">
      <c r="A7" s="1" t="n">
        <v>5</v>
      </c>
      <c r="B7" t="inlineStr">
        <is>
          <t>1.1.2.2.</t>
        </is>
      </c>
      <c r="C7" t="inlineStr">
        <is>
          <t xml:space="preserve">  =&gt;=&gt;Gain Loss On Investment Securities</t>
        </is>
      </c>
      <c r="D7" t="inlineStr">
        <is>
          <t>-12,910</t>
        </is>
      </c>
      <c r="E7" t="inlineStr">
        <is>
          <t>-347</t>
        </is>
      </c>
      <c r="F7" t="inlineStr">
        <is>
          <t>159</t>
        </is>
      </c>
      <c r="G7" t="inlineStr">
        <is>
          <t>487</t>
        </is>
      </c>
    </row>
    <row r="8">
      <c r="A8" s="1" t="n">
        <v>6</v>
      </c>
      <c r="B8" t="inlineStr">
        <is>
          <t>1.1.2.3.</t>
        </is>
      </c>
      <c r="C8" t="inlineStr">
        <is>
          <t xml:space="preserve">  =&gt;=&gt;Earnings Losses from Equity Investments</t>
        </is>
      </c>
      <c r="D8" t="inlineStr">
        <is>
          <t>3,966</t>
        </is>
      </c>
      <c r="E8" t="inlineStr">
        <is>
          <t>2,474</t>
        </is>
      </c>
      <c r="F8" t="inlineStr">
        <is>
          <t>1,275</t>
        </is>
      </c>
      <c r="G8" t="inlineStr">
        <is>
          <t>0</t>
        </is>
      </c>
    </row>
    <row r="9">
      <c r="A9" s="1" t="n">
        <v>7</v>
      </c>
      <c r="B9" t="inlineStr">
        <is>
          <t>1.1.2.4.</t>
        </is>
      </c>
      <c r="C9" t="inlineStr">
        <is>
          <t xml:space="preserve">  =&gt;  Pension And Employee Benefit Expense</t>
        </is>
      </c>
      <c r="D9" t="inlineStr">
        <is>
          <t>87,827</t>
        </is>
      </c>
      <c r="E9" t="inlineStr">
        <is>
          <t>3,706</t>
        </is>
      </c>
      <c r="F9" t="inlineStr">
        <is>
          <t>3,994</t>
        </is>
      </c>
      <c r="G9" t="inlineStr">
        <is>
          <t>4,323</t>
        </is>
      </c>
    </row>
    <row r="10">
      <c r="A10" s="1" t="n">
        <v>8</v>
      </c>
      <c r="B10" t="inlineStr">
        <is>
          <t>1.1.3.</t>
        </is>
      </c>
      <c r="C10" t="inlineStr">
        <is>
          <t xml:space="preserve">  =&gt;Depreciation Amortization Depletion</t>
        </is>
      </c>
      <c r="D10" t="inlineStr">
        <is>
          <t>46,227</t>
        </is>
      </c>
      <c r="E10" t="inlineStr">
        <is>
          <t>36,117</t>
        </is>
      </c>
      <c r="F10" t="inlineStr">
        <is>
          <t>32,160</t>
        </is>
      </c>
      <c r="G10" t="inlineStr">
        <is>
          <t>29,200</t>
        </is>
      </c>
    </row>
    <row r="11">
      <c r="A11" s="1" t="n">
        <v>9</v>
      </c>
      <c r="B11" t="inlineStr">
        <is>
          <t>1.1.3.1.</t>
        </is>
      </c>
      <c r="C11" t="inlineStr">
        <is>
          <t xml:space="preserve">  =&gt;  Depreciation &amp; amortization</t>
        </is>
      </c>
      <c r="D11" t="inlineStr">
        <is>
          <t>46,227</t>
        </is>
      </c>
      <c r="E11" t="inlineStr">
        <is>
          <t>36,117</t>
        </is>
      </c>
      <c r="F11" t="inlineStr">
        <is>
          <t>32,160</t>
        </is>
      </c>
      <c r="G11" t="inlineStr">
        <is>
          <t>29,200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-9,395</t>
        </is>
      </c>
      <c r="E12" t="inlineStr">
        <is>
          <t>16,246</t>
        </is>
      </c>
      <c r="F12" t="inlineStr">
        <is>
          <t>732</t>
        </is>
      </c>
      <c r="G12" t="inlineStr">
        <is>
          <t>-60,060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-9,395</t>
        </is>
      </c>
      <c r="E13" t="inlineStr">
        <is>
          <t>16,246</t>
        </is>
      </c>
      <c r="F13" t="inlineStr">
        <is>
          <t>732</t>
        </is>
      </c>
      <c r="G13" t="inlineStr">
        <is>
          <t>-60,060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=&gt;Provision &amp; Write Off of Assets</t>
        </is>
      </c>
      <c r="D14" t="inlineStr">
        <is>
          <t>7</t>
        </is>
      </c>
      <c r="E14" t="inlineStr">
        <is>
          <t>-1,000</t>
        </is>
      </c>
      <c r="F14" t="inlineStr">
        <is>
          <t>862</t>
        </is>
      </c>
      <c r="G14" t="inlineStr">
        <is>
          <t>2,393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=&gt;Stock based compensation</t>
        </is>
      </c>
      <c r="D15" t="inlineStr">
        <is>
          <t>41,350</t>
        </is>
      </c>
      <c r="E15" t="inlineStr">
        <is>
          <t>32,114</t>
        </is>
      </c>
      <c r="F15" t="inlineStr">
        <is>
          <t>8,091</t>
        </is>
      </c>
      <c r="G15" t="inlineStr">
        <is>
          <t>7,882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=&gt;Other non-cash items</t>
        </is>
      </c>
      <c r="D16" t="inlineStr">
        <is>
          <t>4,715</t>
        </is>
      </c>
      <c r="E16" t="inlineStr">
        <is>
          <t>-355</t>
        </is>
      </c>
      <c r="F16" t="inlineStr">
        <is>
          <t>615</t>
        </is>
      </c>
      <c r="G16" t="inlineStr">
        <is>
          <t>824</t>
        </is>
      </c>
    </row>
    <row r="17">
      <c r="A17" s="1" t="n">
        <v>15</v>
      </c>
      <c r="B17" t="inlineStr">
        <is>
          <t>1.1.8.</t>
        </is>
      </c>
      <c r="C17" t="inlineStr">
        <is>
          <t xml:space="preserve">    Change in working capital</t>
        </is>
      </c>
      <c r="D17" t="inlineStr">
        <is>
          <t>39,557</t>
        </is>
      </c>
      <c r="E17" t="inlineStr">
        <is>
          <t>67,366</t>
        </is>
      </c>
      <c r="F17" t="inlineStr">
        <is>
          <t>14,478</t>
        </is>
      </c>
      <c r="G17" t="inlineStr">
        <is>
          <t>35,949</t>
        </is>
      </c>
    </row>
    <row r="18">
      <c r="A18" s="1" t="n">
        <v>16</v>
      </c>
      <c r="B18" t="inlineStr">
        <is>
          <t>1.1.8.1.</t>
        </is>
      </c>
      <c r="C18" t="inlineStr">
        <is>
          <t xml:space="preserve">    =&gt;Change in Receivables</t>
        </is>
      </c>
      <c r="D18" t="inlineStr">
        <is>
          <t>-7,968</t>
        </is>
      </c>
      <c r="E18" t="inlineStr">
        <is>
          <t>12,388</t>
        </is>
      </c>
      <c r="F18" t="inlineStr">
        <is>
          <t>-21,152</t>
        </is>
      </c>
      <c r="G18" t="inlineStr">
        <is>
          <t>-41,787</t>
        </is>
      </c>
    </row>
    <row r="19">
      <c r="A19" s="1" t="n">
        <v>17</v>
      </c>
      <c r="B19" t="inlineStr">
        <is>
          <t>1.1.8.1.1.</t>
        </is>
      </c>
      <c r="C19" t="inlineStr">
        <is>
          <t xml:space="preserve">    =&gt;  Changes in Account Receivables</t>
        </is>
      </c>
      <c r="D19" t="inlineStr">
        <is>
          <t>-7,968</t>
        </is>
      </c>
      <c r="E19" t="inlineStr">
        <is>
          <t>12,388</t>
        </is>
      </c>
      <c r="F19" t="inlineStr">
        <is>
          <t>-21,152</t>
        </is>
      </c>
      <c r="G19" t="inlineStr">
        <is>
          <t>-41,787</t>
        </is>
      </c>
    </row>
    <row r="20">
      <c r="A20" s="1" t="n">
        <v>18</v>
      </c>
      <c r="B20" t="inlineStr">
        <is>
          <t>1.1.8.2.</t>
        </is>
      </c>
      <c r="C20" t="inlineStr">
        <is>
          <t xml:space="preserve">    =&gt;Change in Prepaid Assets</t>
        </is>
      </c>
      <c r="D20" t="inlineStr">
        <is>
          <t>14,108</t>
        </is>
      </c>
      <c r="E20" t="inlineStr">
        <is>
          <t>11,705</t>
        </is>
      </c>
      <c r="F20" t="inlineStr">
        <is>
          <t>-668</t>
        </is>
      </c>
      <c r="G20" t="inlineStr">
        <is>
          <t>2,831</t>
        </is>
      </c>
    </row>
    <row r="21">
      <c r="A21" s="1" t="n">
        <v>19</v>
      </c>
      <c r="B21" t="inlineStr">
        <is>
          <t>1.1.8.3.</t>
        </is>
      </c>
      <c r="C21" t="inlineStr">
        <is>
          <t xml:space="preserve">    =&gt;Change in Payables And Accrued Expense</t>
        </is>
      </c>
      <c r="D21" t="inlineStr">
        <is>
          <t>44,118</t>
        </is>
      </c>
      <c r="E21" t="inlineStr">
        <is>
          <t>43,838</t>
        </is>
      </c>
      <c r="F21" t="inlineStr">
        <is>
          <t>36,566</t>
        </is>
      </c>
      <c r="G21" t="inlineStr">
        <is>
          <t>53,658</t>
        </is>
      </c>
    </row>
    <row r="22">
      <c r="A22" s="1" t="n">
        <v>20</v>
      </c>
      <c r="B22" t="inlineStr">
        <is>
          <t>1.1.8.3.1.</t>
        </is>
      </c>
      <c r="C22" t="inlineStr">
        <is>
          <t xml:space="preserve">    =&gt;  Change in Payable</t>
        </is>
      </c>
      <c r="D22" t="inlineStr">
        <is>
          <t>44,118</t>
        </is>
      </c>
      <c r="E22" t="inlineStr">
        <is>
          <t>43,838</t>
        </is>
      </c>
      <c r="F22" t="inlineStr">
        <is>
          <t>36,566</t>
        </is>
      </c>
      <c r="G22" t="inlineStr">
        <is>
          <t>53,658</t>
        </is>
      </c>
    </row>
    <row r="23">
      <c r="A23" s="1" t="n">
        <v>21</v>
      </c>
      <c r="B23" t="inlineStr">
        <is>
          <t>1.1.8.3.1.1.</t>
        </is>
      </c>
      <c r="C23" t="inlineStr">
        <is>
          <t xml:space="preserve">    =&gt;  =&gt;Change in Tax Payable</t>
        </is>
      </c>
      <c r="D23" t="inlineStr">
        <is>
          <t>-</t>
        </is>
      </c>
      <c r="E23" t="inlineStr">
        <is>
          <t>-3,818</t>
        </is>
      </c>
      <c r="F23" t="inlineStr">
        <is>
          <t>-5,314</t>
        </is>
      </c>
      <c r="G23" t="inlineStr">
        <is>
          <t>16,409</t>
        </is>
      </c>
    </row>
    <row r="24">
      <c r="A24" s="1" t="n">
        <v>22</v>
      </c>
      <c r="B24" t="inlineStr">
        <is>
          <t>1.1.8.3.1.1.1.</t>
        </is>
      </c>
      <c r="C24" t="inlineStr">
        <is>
          <t xml:space="preserve">    =&gt;  =&gt;  Change in Income Tax Payable</t>
        </is>
      </c>
      <c r="D24" t="inlineStr">
        <is>
          <t>-</t>
        </is>
      </c>
      <c r="E24" t="inlineStr">
        <is>
          <t>-3,818</t>
        </is>
      </c>
      <c r="F24" t="inlineStr">
        <is>
          <t>-5,314</t>
        </is>
      </c>
      <c r="G24" t="inlineStr">
        <is>
          <t>16,409</t>
        </is>
      </c>
    </row>
    <row r="25">
      <c r="A25" s="1" t="n">
        <v>23</v>
      </c>
      <c r="B25" t="inlineStr">
        <is>
          <t>1.1.8.3.1.2.</t>
        </is>
      </c>
      <c r="C25" t="inlineStr">
        <is>
          <t xml:space="preserve">    =&gt;    Change in Account Payable</t>
        </is>
      </c>
      <c r="D25" t="inlineStr">
        <is>
          <t>47,936</t>
        </is>
      </c>
      <c r="E25" t="inlineStr">
        <is>
          <t>47,656</t>
        </is>
      </c>
      <c r="F25" t="inlineStr">
        <is>
          <t>41,880</t>
        </is>
      </c>
      <c r="G25" t="inlineStr">
        <is>
          <t>37,249</t>
        </is>
      </c>
    </row>
    <row r="26">
      <c r="A26" s="1" t="n">
        <v>24</v>
      </c>
      <c r="B26" t="inlineStr">
        <is>
          <t>1.1.8.4.</t>
        </is>
      </c>
      <c r="C26" t="inlineStr">
        <is>
          <t xml:space="preserve">      Change in Other Working Capital</t>
        </is>
      </c>
      <c r="D26" t="inlineStr">
        <is>
          <t>-10,701</t>
        </is>
      </c>
      <c r="E26" t="inlineStr">
        <is>
          <t>-565</t>
        </is>
      </c>
      <c r="F26" t="inlineStr">
        <is>
          <t>-268</t>
        </is>
      </c>
      <c r="G26" t="inlineStr">
        <is>
          <t>21,247</t>
        </is>
      </c>
    </row>
    <row r="27">
      <c r="A27" s="1" t="n">
        <v>25</v>
      </c>
      <c r="B27" t="inlineStr">
        <is>
          <t>2.</t>
        </is>
      </c>
      <c r="C27" t="inlineStr">
        <is>
          <t>Investing Cash Flow</t>
        </is>
      </c>
      <c r="D27" t="inlineStr">
        <is>
          <t>-1,076,372</t>
        </is>
      </c>
      <c r="E27" t="inlineStr">
        <is>
          <t>-117,333</t>
        </is>
      </c>
      <c r="F27" t="inlineStr">
        <is>
          <t>-53,693</t>
        </is>
      </c>
      <c r="G27" t="inlineStr">
        <is>
          <t>-154,757</t>
        </is>
      </c>
    </row>
    <row r="28">
      <c r="A28" s="1" t="n">
        <v>26</v>
      </c>
      <c r="B28" t="inlineStr">
        <is>
          <t>2.1.</t>
        </is>
      </c>
      <c r="C28" t="inlineStr">
        <is>
          <t xml:space="preserve">  Cash Flow from Continuing Investing Activities</t>
        </is>
      </c>
      <c r="D28" t="inlineStr">
        <is>
          <t>-1,076,372</t>
        </is>
      </c>
      <c r="E28" t="inlineStr">
        <is>
          <t>-117,333</t>
        </is>
      </c>
      <c r="F28" t="inlineStr">
        <is>
          <t>-53,693</t>
        </is>
      </c>
      <c r="G28" t="inlineStr">
        <is>
          <t>-154,757</t>
        </is>
      </c>
    </row>
    <row r="29">
      <c r="A29" s="1" t="n">
        <v>27</v>
      </c>
      <c r="B29" t="inlineStr">
        <is>
          <t>2.1.1.</t>
        </is>
      </c>
      <c r="C29" t="inlineStr">
        <is>
          <t xml:space="preserve">  =&gt;Capital Expenditure Reported</t>
        </is>
      </c>
      <c r="D29" t="inlineStr">
        <is>
          <t>-</t>
        </is>
      </c>
      <c r="E29" t="inlineStr">
        <is>
          <t>-951</t>
        </is>
      </c>
      <c r="F29" t="inlineStr">
        <is>
          <t>-835</t>
        </is>
      </c>
      <c r="G29" t="inlineStr">
        <is>
          <t>-877</t>
        </is>
      </c>
    </row>
    <row r="30">
      <c r="A30" s="1" t="n">
        <v>28</v>
      </c>
      <c r="B30" t="inlineStr">
        <is>
          <t>2.1.2.</t>
        </is>
      </c>
      <c r="C30" t="inlineStr">
        <is>
          <t xml:space="preserve">  =&gt;Net PPE Purchase And Sale</t>
        </is>
      </c>
      <c r="D30" t="inlineStr">
        <is>
          <t>-13,115</t>
        </is>
      </c>
      <c r="E30" t="inlineStr">
        <is>
          <t>-15,496</t>
        </is>
      </c>
      <c r="F30" t="inlineStr">
        <is>
          <t>-15,804</t>
        </is>
      </c>
      <c r="G30" t="inlineStr">
        <is>
          <t>-18,616</t>
        </is>
      </c>
    </row>
    <row r="31">
      <c r="A31" s="1" t="n">
        <v>29</v>
      </c>
      <c r="B31" t="inlineStr">
        <is>
          <t>2.1.2.1.</t>
        </is>
      </c>
      <c r="C31" t="inlineStr">
        <is>
          <t xml:space="preserve">  =&gt;  Purchase of PPE</t>
        </is>
      </c>
      <c r="D31" t="inlineStr">
        <is>
          <t>-13,115</t>
        </is>
      </c>
      <c r="E31" t="inlineStr">
        <is>
          <t>-15,496</t>
        </is>
      </c>
      <c r="F31" t="inlineStr">
        <is>
          <t>-15,804</t>
        </is>
      </c>
      <c r="G31" t="inlineStr">
        <is>
          <t>-18,616</t>
        </is>
      </c>
    </row>
    <row r="32">
      <c r="A32" s="1" t="n">
        <v>30</v>
      </c>
      <c r="B32" t="inlineStr">
        <is>
          <t>2.1.3.</t>
        </is>
      </c>
      <c r="C32" t="inlineStr">
        <is>
          <t xml:space="preserve">  =&gt;Net Business Purchase And Sale</t>
        </is>
      </c>
      <c r="D32" t="inlineStr">
        <is>
          <t>-1,057,807</t>
        </is>
      </c>
      <c r="E32" t="inlineStr">
        <is>
          <t>-93,032</t>
        </is>
      </c>
      <c r="F32" t="inlineStr">
        <is>
          <t>-37,054</t>
        </is>
      </c>
      <c r="G32" t="inlineStr">
        <is>
          <t>-135,264</t>
        </is>
      </c>
    </row>
    <row r="33">
      <c r="A33" s="1" t="n">
        <v>31</v>
      </c>
      <c r="B33" t="inlineStr">
        <is>
          <t>2.1.3.1.</t>
        </is>
      </c>
      <c r="C33" t="inlineStr">
        <is>
          <t xml:space="preserve">  =&gt;  Purchase of Business</t>
        </is>
      </c>
      <c r="D33" t="inlineStr">
        <is>
          <t>-1,057,807</t>
        </is>
      </c>
      <c r="E33" t="inlineStr">
        <is>
          <t>-93,032</t>
        </is>
      </c>
      <c r="F33" t="inlineStr">
        <is>
          <t>-37,054</t>
        </is>
      </c>
      <c r="G33" t="inlineStr">
        <is>
          <t>-135,264</t>
        </is>
      </c>
    </row>
    <row r="34">
      <c r="A34" s="1" t="n">
        <v>32</v>
      </c>
      <c r="B34" t="inlineStr">
        <is>
          <t>2.1.4.</t>
        </is>
      </c>
      <c r="C34" t="inlineStr">
        <is>
          <t xml:space="preserve">    Net Other Investing Changes</t>
        </is>
      </c>
      <c r="D34" t="inlineStr">
        <is>
          <t>-4,499</t>
        </is>
      </c>
      <c r="E34" t="inlineStr">
        <is>
          <t>-7,854</t>
        </is>
      </c>
      <c r="F34" t="inlineStr">
        <is>
          <t>-</t>
        </is>
      </c>
      <c r="G34" t="inlineStr">
        <is>
          <t>-</t>
        </is>
      </c>
    </row>
    <row r="35">
      <c r="A35" s="1" t="n">
        <v>33</v>
      </c>
      <c r="B35" t="inlineStr">
        <is>
          <t>3.</t>
        </is>
      </c>
      <c r="C35" t="inlineStr">
        <is>
          <t>Financing Cash Flow</t>
        </is>
      </c>
      <c r="D35" t="inlineStr">
        <is>
          <t>803,268</t>
        </is>
      </c>
      <c r="E35" t="inlineStr">
        <is>
          <t>-136,511</t>
        </is>
      </c>
      <c r="F35" t="inlineStr">
        <is>
          <t>-77,048</t>
        </is>
      </c>
      <c r="G35" t="inlineStr">
        <is>
          <t>-58,799</t>
        </is>
      </c>
    </row>
    <row r="36">
      <c r="A36" s="1" t="n">
        <v>34</v>
      </c>
      <c r="B36" t="inlineStr">
        <is>
          <t>3.1.</t>
        </is>
      </c>
      <c r="C36" t="inlineStr">
        <is>
          <t xml:space="preserve">  Cash Flow from Continuing Financing Activities</t>
        </is>
      </c>
      <c r="D36" t="inlineStr">
        <is>
          <t>803,268</t>
        </is>
      </c>
      <c r="E36" t="inlineStr">
        <is>
          <t>-136,511</t>
        </is>
      </c>
      <c r="F36" t="inlineStr">
        <is>
          <t>-77,048</t>
        </is>
      </c>
      <c r="G36" t="inlineStr">
        <is>
          <t>-58,799</t>
        </is>
      </c>
    </row>
    <row r="37">
      <c r="A37" s="1" t="n">
        <v>35</v>
      </c>
      <c r="B37" t="inlineStr">
        <is>
          <t>3.1.1.</t>
        </is>
      </c>
      <c r="C37" t="inlineStr">
        <is>
          <t xml:space="preserve">  =&gt;Net Issuance Payments of Debt</t>
        </is>
      </c>
      <c r="D37" t="inlineStr">
        <is>
          <t>711,037</t>
        </is>
      </c>
      <c r="E37" t="inlineStr">
        <is>
          <t>12,061</t>
        </is>
      </c>
      <c r="F37" t="inlineStr">
        <is>
          <t>-25,000</t>
        </is>
      </c>
      <c r="G37" t="inlineStr">
        <is>
          <t>-11,250</t>
        </is>
      </c>
    </row>
    <row r="38">
      <c r="A38" s="1" t="n">
        <v>36</v>
      </c>
      <c r="B38" t="inlineStr">
        <is>
          <t>3.1.1.1.</t>
        </is>
      </c>
      <c r="C38" t="inlineStr">
        <is>
          <t xml:space="preserve">  =&gt;=&gt;Net Long Term Debt Issuance</t>
        </is>
      </c>
      <c r="D38" t="inlineStr">
        <is>
          <t>1,120,432</t>
        </is>
      </c>
      <c r="E38" t="inlineStr">
        <is>
          <t>12,061</t>
        </is>
      </c>
      <c r="F38" t="inlineStr">
        <is>
          <t>-</t>
        </is>
      </c>
      <c r="G38" t="inlineStr">
        <is>
          <t>-11,250</t>
        </is>
      </c>
    </row>
    <row r="39">
      <c r="A39" s="1" t="n">
        <v>37</v>
      </c>
      <c r="B39" t="inlineStr">
        <is>
          <t>3.1.1.1.1.</t>
        </is>
      </c>
      <c r="C39" t="inlineStr">
        <is>
          <t xml:space="preserve">  =&gt;=&gt;=&gt;Long Term Debt Issuance</t>
        </is>
      </c>
      <c r="D39" t="inlineStr">
        <is>
          <t>1,784,252</t>
        </is>
      </c>
      <c r="E39" t="inlineStr">
        <is>
          <t>675,875</t>
        </is>
      </c>
      <c r="F39" t="inlineStr">
        <is>
          <t>-</t>
        </is>
      </c>
      <c r="G39" t="inlineStr">
        <is>
          <t>148,250</t>
        </is>
      </c>
    </row>
    <row r="40">
      <c r="A40" s="1" t="n">
        <v>38</v>
      </c>
      <c r="B40" t="inlineStr">
        <is>
          <t>3.1.1.1.2.</t>
        </is>
      </c>
      <c r="C40" t="inlineStr">
        <is>
          <t xml:space="preserve">  =&gt;=&gt;  Long Term Debt Payments</t>
        </is>
      </c>
      <c r="D40" t="inlineStr">
        <is>
          <t>-663,820</t>
        </is>
      </c>
      <c r="E40" t="inlineStr">
        <is>
          <t>-663,814</t>
        </is>
      </c>
      <c r="F40" t="inlineStr">
        <is>
          <t>-</t>
        </is>
      </c>
      <c r="G40" t="inlineStr">
        <is>
          <t>-159,500</t>
        </is>
      </c>
    </row>
    <row r="41">
      <c r="A41" s="1" t="n">
        <v>39</v>
      </c>
      <c r="B41" t="inlineStr">
        <is>
          <t>3.1.1.2.</t>
        </is>
      </c>
      <c r="C41" t="inlineStr">
        <is>
          <t xml:space="preserve">  =&gt;  Net Short Term Debt Issuance</t>
        </is>
      </c>
      <c r="D41" t="inlineStr">
        <is>
          <t>-</t>
        </is>
      </c>
      <c r="E41" t="inlineStr">
        <is>
          <t>-</t>
        </is>
      </c>
      <c r="F41" t="inlineStr">
        <is>
          <t>-25,000</t>
        </is>
      </c>
      <c r="G41" t="inlineStr">
        <is>
          <t>-11,250</t>
        </is>
      </c>
    </row>
    <row r="42">
      <c r="A42" s="1" t="n">
        <v>40</v>
      </c>
      <c r="B42" t="inlineStr">
        <is>
          <t>3.1.1.2.1.</t>
        </is>
      </c>
      <c r="C42" t="inlineStr">
        <is>
          <t xml:space="preserve">  =&gt;  =&gt;Short Term Debt Issuance</t>
        </is>
      </c>
      <c r="D42" t="inlineStr">
        <is>
          <t>-</t>
        </is>
      </c>
      <c r="E42" t="inlineStr">
        <is>
          <t>-</t>
        </is>
      </c>
      <c r="F42" t="inlineStr">
        <is>
          <t>191,250</t>
        </is>
      </c>
      <c r="G42" t="inlineStr">
        <is>
          <t>148,250</t>
        </is>
      </c>
    </row>
    <row r="43">
      <c r="A43" s="1" t="n">
        <v>41</v>
      </c>
      <c r="B43" t="inlineStr">
        <is>
          <t>3.1.1.2.2.</t>
        </is>
      </c>
      <c r="C43" t="inlineStr">
        <is>
          <t xml:space="preserve">  =&gt;    Short Term Debt Payments</t>
        </is>
      </c>
      <c r="D43" t="inlineStr">
        <is>
          <t>-</t>
        </is>
      </c>
      <c r="E43" t="inlineStr">
        <is>
          <t>-</t>
        </is>
      </c>
      <c r="F43" t="inlineStr">
        <is>
          <t>-216,250</t>
        </is>
      </c>
      <c r="G43" t="inlineStr">
        <is>
          <t>-159,500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=&gt;Net Common Stock Issuance</t>
        </is>
      </c>
      <c r="D44" t="inlineStr">
        <is>
          <t>172,997</t>
        </is>
      </c>
      <c r="E44" t="inlineStr">
        <is>
          <t>270,176</t>
        </is>
      </c>
      <c r="F44" t="inlineStr">
        <is>
          <t>-19,656</t>
        </is>
      </c>
      <c r="G44" t="inlineStr">
        <is>
          <t>-30,231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=&gt;=&gt;Common Stock Issuance</t>
        </is>
      </c>
      <c r="D45" t="inlineStr">
        <is>
          <t>295,802</t>
        </is>
      </c>
      <c r="E45" t="inlineStr">
        <is>
          <t>354,151</t>
        </is>
      </c>
      <c r="F45" t="inlineStr">
        <is>
          <t>4,510</t>
        </is>
      </c>
      <c r="G45" t="inlineStr">
        <is>
          <t>16,220</t>
        </is>
      </c>
    </row>
    <row r="46">
      <c r="A46" s="1" t="n">
        <v>44</v>
      </c>
      <c r="B46" t="inlineStr">
        <is>
          <t>3.1.2.2.</t>
        </is>
      </c>
      <c r="C46" t="inlineStr">
        <is>
          <t xml:space="preserve">  =&gt;  Common Stock Payments</t>
        </is>
      </c>
      <c r="D46" t="inlineStr">
        <is>
          <t>-122,805</t>
        </is>
      </c>
      <c r="E46" t="inlineStr">
        <is>
          <t>-83,975</t>
        </is>
      </c>
      <c r="F46" t="inlineStr">
        <is>
          <t>-24,166</t>
        </is>
      </c>
      <c r="G46" t="inlineStr">
        <is>
          <t>-46,451</t>
        </is>
      </c>
    </row>
    <row r="47">
      <c r="A47" s="1" t="n">
        <v>45</v>
      </c>
      <c r="B47" t="inlineStr">
        <is>
          <t>3.1.3.</t>
        </is>
      </c>
      <c r="C47" t="inlineStr">
        <is>
          <t xml:space="preserve">  =&gt;Cash Dividends Paid</t>
        </is>
      </c>
      <c r="D47" t="inlineStr">
        <is>
          <t>-34,870</t>
        </is>
      </c>
      <c r="E47" t="inlineStr">
        <is>
          <t>-422,646</t>
        </is>
      </c>
      <c r="F47" t="inlineStr">
        <is>
          <t>-24,989</t>
        </is>
      </c>
      <c r="G47" t="inlineStr">
        <is>
          <t>-20,059</t>
        </is>
      </c>
    </row>
    <row r="48">
      <c r="A48" s="1" t="n">
        <v>46</v>
      </c>
      <c r="B48" t="inlineStr">
        <is>
          <t>3.1.3.1.</t>
        </is>
      </c>
      <c r="C48" t="inlineStr">
        <is>
          <t xml:space="preserve">  =&gt;  Common Stock Dividend Paid</t>
        </is>
      </c>
      <c r="D48" t="inlineStr">
        <is>
          <t>-</t>
        </is>
      </c>
      <c r="E48" t="inlineStr">
        <is>
          <t>-422,646</t>
        </is>
      </c>
      <c r="F48" t="inlineStr">
        <is>
          <t>-24,989</t>
        </is>
      </c>
      <c r="G48" t="inlineStr">
        <is>
          <t>-20,059</t>
        </is>
      </c>
    </row>
    <row r="49">
      <c r="A49" s="1" t="n">
        <v>47</v>
      </c>
      <c r="B49" t="inlineStr">
        <is>
          <t>3.1.4.</t>
        </is>
      </c>
      <c r="C49" t="inlineStr">
        <is>
          <t xml:space="preserve">  =&gt;Proceeds from Stock Option Exercised</t>
        </is>
      </c>
      <c r="D49" t="inlineStr">
        <is>
          <t>14,807</t>
        </is>
      </c>
      <c r="E49" t="inlineStr">
        <is>
          <t>9,128</t>
        </is>
      </c>
      <c r="F49" t="inlineStr">
        <is>
          <t>3,626</t>
        </is>
      </c>
      <c r="G49" t="inlineStr">
        <is>
          <t>2,732</t>
        </is>
      </c>
    </row>
    <row r="50">
      <c r="A50" s="1" t="n">
        <v>48</v>
      </c>
      <c r="B50" t="inlineStr">
        <is>
          <t>3.1.5.</t>
        </is>
      </c>
      <c r="C50" t="inlineStr">
        <is>
          <t xml:space="preserve">    Net Other Financing Charges</t>
        </is>
      </c>
      <c r="D50" t="inlineStr">
        <is>
          <t>-60,703</t>
        </is>
      </c>
      <c r="E50" t="inlineStr">
        <is>
          <t>-5,230</t>
        </is>
      </c>
      <c r="F50" t="inlineStr">
        <is>
          <t>-11,029</t>
        </is>
      </c>
      <c r="G50" t="inlineStr">
        <is>
          <t>9</t>
        </is>
      </c>
    </row>
    <row r="51">
      <c r="A51" s="1" t="n">
        <v>49</v>
      </c>
      <c r="B51" t="inlineStr">
        <is>
          <t>4.</t>
        </is>
      </c>
      <c r="C51" t="inlineStr">
        <is>
          <t>End Cash Position</t>
        </is>
      </c>
      <c r="D51" t="inlineStr">
        <is>
          <t>154,226</t>
        </is>
      </c>
      <c r="E51" t="inlineStr">
        <is>
          <t>122,006</t>
        </is>
      </c>
      <c r="F51" t="inlineStr">
        <is>
          <t>121,101</t>
        </is>
      </c>
      <c r="G51" t="inlineStr">
        <is>
          <t>81,183</t>
        </is>
      </c>
    </row>
    <row r="52">
      <c r="A52" s="1" t="n">
        <v>50</v>
      </c>
      <c r="B52" t="inlineStr">
        <is>
          <t>4.1.</t>
        </is>
      </c>
      <c r="C52">
        <f>&gt;Changes in Cash</f>
        <v/>
      </c>
      <c r="D52" t="inlineStr">
        <is>
          <t>16,628</t>
        </is>
      </c>
      <c r="E52" t="inlineStr">
        <is>
          <t>4,496</t>
        </is>
      </c>
      <c r="F52" t="inlineStr">
        <is>
          <t>40,032</t>
        </is>
      </c>
      <c r="G52" t="inlineStr">
        <is>
          <t>-52,091</t>
        </is>
      </c>
    </row>
    <row r="53">
      <c r="A53" s="1" t="n">
        <v>51</v>
      </c>
      <c r="B53" t="inlineStr">
        <is>
          <t>4.2.</t>
        </is>
      </c>
      <c r="C53">
        <f>&gt;Effect of Exchange Rate Changes</f>
        <v/>
      </c>
      <c r="D53" t="inlineStr">
        <is>
          <t>1,529</t>
        </is>
      </c>
      <c r="E53" t="inlineStr">
        <is>
          <t>-3,591</t>
        </is>
      </c>
      <c r="F53" t="inlineStr">
        <is>
          <t>-114</t>
        </is>
      </c>
      <c r="G53" t="inlineStr">
        <is>
          <t>-1,193</t>
        </is>
      </c>
    </row>
    <row r="54">
      <c r="A54" s="1" t="n">
        <v>52</v>
      </c>
      <c r="B54" t="inlineStr">
        <is>
          <t>4.3.</t>
        </is>
      </c>
      <c r="C54" t="inlineStr">
        <is>
          <t xml:space="preserve">  Beginning Cash Position</t>
        </is>
      </c>
      <c r="D54" t="inlineStr">
        <is>
          <t>137,598</t>
        </is>
      </c>
      <c r="E54" t="inlineStr">
        <is>
          <t>121,101</t>
        </is>
      </c>
      <c r="F54" t="inlineStr">
        <is>
          <t>81,183</t>
        </is>
      </c>
      <c r="G54" t="inlineStr">
        <is>
          <t>134,467</t>
        </is>
      </c>
    </row>
    <row r="55">
      <c r="A55" s="1" t="n">
        <v>53</v>
      </c>
      <c r="B55" t="inlineStr">
        <is>
          <t>5.</t>
        </is>
      </c>
      <c r="C55" t="inlineStr">
        <is>
          <t>Income Tax Paid Supplemental Data</t>
        </is>
      </c>
      <c r="D55" t="inlineStr">
        <is>
          <t>44,007</t>
        </is>
      </c>
      <c r="E55" t="inlineStr">
        <is>
          <t>28,986</t>
        </is>
      </c>
      <c r="F55" t="inlineStr">
        <is>
          <t>27,907</t>
        </is>
      </c>
      <c r="G55" t="inlineStr">
        <is>
          <t>25,782</t>
        </is>
      </c>
    </row>
    <row r="56">
      <c r="A56" s="1" t="n">
        <v>54</v>
      </c>
      <c r="B56" t="inlineStr">
        <is>
          <t>6.</t>
        </is>
      </c>
      <c r="C56" t="inlineStr">
        <is>
          <t>Interest Paid Supplemental Data</t>
        </is>
      </c>
      <c r="D56" t="inlineStr">
        <is>
          <t>6,635</t>
        </is>
      </c>
      <c r="E56" t="inlineStr">
        <is>
          <t>8,012</t>
        </is>
      </c>
      <c r="F56" t="inlineStr">
        <is>
          <t>9,221</t>
        </is>
      </c>
      <c r="G56" t="inlineStr">
        <is>
          <t>8,863</t>
        </is>
      </c>
    </row>
    <row r="57">
      <c r="A57" s="1" t="n">
        <v>55</v>
      </c>
      <c r="B57" t="inlineStr">
        <is>
          <t>7.</t>
        </is>
      </c>
      <c r="C57" t="inlineStr">
        <is>
          <t>Capital Expenditure</t>
        </is>
      </c>
      <c r="D57" t="inlineStr">
        <is>
          <t>-14,066</t>
        </is>
      </c>
      <c r="E57" t="inlineStr">
        <is>
          <t>-16,447</t>
        </is>
      </c>
      <c r="F57" t="inlineStr">
        <is>
          <t>-16,639</t>
        </is>
      </c>
      <c r="G57" t="inlineStr">
        <is>
          <t>-19,493</t>
        </is>
      </c>
    </row>
    <row r="58">
      <c r="A58" s="1" t="n">
        <v>56</v>
      </c>
      <c r="B58" t="inlineStr">
        <is>
          <t>8.</t>
        </is>
      </c>
      <c r="C58" t="inlineStr">
        <is>
          <t>Issuance of Capital Stock</t>
        </is>
      </c>
      <c r="D58" t="inlineStr">
        <is>
          <t>295,802</t>
        </is>
      </c>
      <c r="E58" t="inlineStr">
        <is>
          <t>354,151</t>
        </is>
      </c>
      <c r="F58" t="inlineStr">
        <is>
          <t>4,510</t>
        </is>
      </c>
      <c r="G58" t="inlineStr">
        <is>
          <t>16,220</t>
        </is>
      </c>
    </row>
    <row r="59">
      <c r="A59" s="1" t="n">
        <v>57</v>
      </c>
      <c r="B59" t="inlineStr">
        <is>
          <t>9.</t>
        </is>
      </c>
      <c r="C59" t="inlineStr">
        <is>
          <t>Issuance of Debt</t>
        </is>
      </c>
      <c r="D59" t="inlineStr">
        <is>
          <t>2,033,960</t>
        </is>
      </c>
      <c r="E59" t="inlineStr">
        <is>
          <t>675,875</t>
        </is>
      </c>
      <c r="F59" t="inlineStr">
        <is>
          <t>191,250</t>
        </is>
      </c>
      <c r="G59" t="inlineStr">
        <is>
          <t>148,250</t>
        </is>
      </c>
    </row>
    <row r="60">
      <c r="A60" s="1" t="n">
        <v>58</v>
      </c>
      <c r="B60" t="inlineStr">
        <is>
          <t>10.</t>
        </is>
      </c>
      <c r="C60" t="inlineStr">
        <is>
          <t>Repayment of Debt</t>
        </is>
      </c>
      <c r="D60" t="inlineStr">
        <is>
          <t>-1,322,923</t>
        </is>
      </c>
      <c r="E60" t="inlineStr">
        <is>
          <t>-663,814</t>
        </is>
      </c>
      <c r="F60" t="inlineStr">
        <is>
          <t>-216,250</t>
        </is>
      </c>
      <c r="G60" t="inlineStr">
        <is>
          <t>-159,500</t>
        </is>
      </c>
    </row>
    <row r="61">
      <c r="A61" s="1" t="n">
        <v>59</v>
      </c>
      <c r="B61" t="inlineStr">
        <is>
          <t>11.</t>
        </is>
      </c>
      <c r="C61" t="inlineStr">
        <is>
          <t>Repurchase of Capital Stock</t>
        </is>
      </c>
      <c r="D61" t="inlineStr">
        <is>
          <t>-122,805</t>
        </is>
      </c>
      <c r="E61" t="inlineStr">
        <is>
          <t>-83,975</t>
        </is>
      </c>
      <c r="F61" t="inlineStr">
        <is>
          <t>-24,166</t>
        </is>
      </c>
      <c r="G61" t="inlineStr">
        <is>
          <t>-46,451</t>
        </is>
      </c>
    </row>
    <row r="62">
      <c r="A62" s="1" t="n">
        <v>60</v>
      </c>
      <c r="B62" t="inlineStr">
        <is>
          <t>12.</t>
        </is>
      </c>
      <c r="C62" t="inlineStr">
        <is>
          <t>Free Cash Flow</t>
        </is>
      </c>
      <c r="D62" t="inlineStr">
        <is>
          <t>275,666</t>
        </is>
      </c>
      <c r="E62" t="inlineStr">
        <is>
          <t>241,893</t>
        </is>
      </c>
      <c r="F62" t="inlineStr">
        <is>
          <t>154,134</t>
        </is>
      </c>
      <c r="G62" t="inlineStr">
        <is>
          <t>141,972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