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20,820,800</t>
        </is>
      </c>
      <c r="E2" t="inlineStr">
        <is>
          <t>20,820,800</t>
        </is>
      </c>
      <c r="F2" t="inlineStr">
        <is>
          <t>18,467,500</t>
        </is>
      </c>
      <c r="G2" t="inlineStr">
        <is>
          <t>18,032,400</t>
        </is>
      </c>
      <c r="H2" t="inlineStr">
        <is>
          <t>16,240,500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20,820,800</t>
        </is>
      </c>
      <c r="E3" t="inlineStr">
        <is>
          <t>20,820,800</t>
        </is>
      </c>
      <c r="F3" t="inlineStr">
        <is>
          <t>18,328,300</t>
        </is>
      </c>
      <c r="G3" t="inlineStr">
        <is>
          <t>17,908,000</t>
        </is>
      </c>
      <c r="H3" t="inlineStr">
        <is>
          <t>16,240,500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17,252,300</t>
        </is>
      </c>
      <c r="E4" t="inlineStr">
        <is>
          <t>17,252,300</t>
        </is>
      </c>
      <c r="F4" t="inlineStr">
        <is>
          <t>15,257,400</t>
        </is>
      </c>
      <c r="G4" t="inlineStr">
        <is>
          <t>14,992,500</t>
        </is>
      </c>
      <c r="H4" t="inlineStr">
        <is>
          <t>13,533,600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3,568,500</t>
        </is>
      </c>
      <c r="E5" t="inlineStr">
        <is>
          <t>3,568,500</t>
        </is>
      </c>
      <c r="F5" t="inlineStr">
        <is>
          <t>3,210,100</t>
        </is>
      </c>
      <c r="G5" t="inlineStr">
        <is>
          <t>3,039,900</t>
        </is>
      </c>
      <c r="H5" t="inlineStr">
        <is>
          <t>2,706,900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2,149,500</t>
        </is>
      </c>
      <c r="E6" t="inlineStr">
        <is>
          <t>2,149,500</t>
        </is>
      </c>
      <c r="F6" t="inlineStr">
        <is>
          <t>2,030,900</t>
        </is>
      </c>
      <c r="G6" t="inlineStr">
        <is>
          <t>1,906,300</t>
        </is>
      </c>
      <c r="H6" t="inlineStr">
        <is>
          <t>1,719,600</t>
        </is>
      </c>
    </row>
    <row r="7">
      <c r="A7" s="1" t="n">
        <v>5</v>
      </c>
      <c r="B7" t="inlineStr">
        <is>
          <t>4.1.</t>
        </is>
      </c>
      <c r="C7" t="inlineStr">
        <is>
          <t xml:space="preserve">  Selling General and Administrative</t>
        </is>
      </c>
      <c r="D7" t="inlineStr">
        <is>
          <t>2,149,500</t>
        </is>
      </c>
      <c r="E7" t="inlineStr">
        <is>
          <t>2,149,500</t>
        </is>
      </c>
      <c r="F7" t="inlineStr">
        <is>
          <t>2,030,900</t>
        </is>
      </c>
      <c r="G7" t="inlineStr">
        <is>
          <t>1,906,300</t>
        </is>
      </c>
      <c r="H7" t="inlineStr">
        <is>
          <t>1,719,600</t>
        </is>
      </c>
    </row>
    <row r="8">
      <c r="A8" s="1" t="n">
        <v>6</v>
      </c>
      <c r="B8" t="inlineStr">
        <is>
          <t>4.1.1.</t>
        </is>
      </c>
      <c r="C8" t="inlineStr">
        <is>
          <t xml:space="preserve">  =&gt;General &amp; Administrative Expense</t>
        </is>
      </c>
      <c r="D8" t="inlineStr">
        <is>
          <t>2,149,500</t>
        </is>
      </c>
      <c r="E8" t="inlineStr">
        <is>
          <t>2,149,500</t>
        </is>
      </c>
      <c r="F8" t="inlineStr">
        <is>
          <t>2,030,900</t>
        </is>
      </c>
      <c r="G8" t="inlineStr">
        <is>
          <t>1,713,100</t>
        </is>
      </c>
      <c r="H8" t="inlineStr">
        <is>
          <t>1,537,100</t>
        </is>
      </c>
    </row>
    <row r="9">
      <c r="A9" s="1" t="n">
        <v>7</v>
      </c>
      <c r="B9" t="inlineStr">
        <is>
          <t>4.1.1.1.</t>
        </is>
      </c>
      <c r="C9" t="inlineStr">
        <is>
          <t xml:space="preserve">  =&gt;  Other G and A</t>
        </is>
      </c>
      <c r="D9" t="inlineStr">
        <is>
          <t>2,149,500</t>
        </is>
      </c>
      <c r="E9" t="inlineStr">
        <is>
          <t>2,149,500</t>
        </is>
      </c>
      <c r="F9" t="inlineStr">
        <is>
          <t>2,030,900</t>
        </is>
      </c>
      <c r="G9" t="inlineStr">
        <is>
          <t>1,713,100</t>
        </is>
      </c>
      <c r="H9" t="inlineStr">
        <is>
          <t>1,537,100</t>
        </is>
      </c>
    </row>
    <row r="10">
      <c r="A10" s="1" t="n">
        <v>8</v>
      </c>
      <c r="B10" t="inlineStr">
        <is>
          <t>4.1.2.</t>
        </is>
      </c>
      <c r="C10" t="inlineStr">
        <is>
          <t xml:space="preserve">    Selling &amp; Marketing Expense</t>
        </is>
      </c>
      <c r="D10" t="inlineStr">
        <is>
          <t>-</t>
        </is>
      </c>
      <c r="E10" t="inlineStr">
        <is>
          <t>-</t>
        </is>
      </c>
      <c r="F10" t="inlineStr">
        <is>
          <t>-</t>
        </is>
      </c>
      <c r="G10" t="inlineStr">
        <is>
          <t>193,200</t>
        </is>
      </c>
      <c r="H10" t="inlineStr">
        <is>
          <t>182,500</t>
        </is>
      </c>
    </row>
    <row r="11">
      <c r="A11" s="1" t="n">
        <v>9</v>
      </c>
      <c r="B11" t="inlineStr">
        <is>
          <t>5.</t>
        </is>
      </c>
      <c r="C11" t="inlineStr">
        <is>
          <t>Operating Income</t>
        </is>
      </c>
      <c r="D11" t="inlineStr">
        <is>
          <t>1,419,000</t>
        </is>
      </c>
      <c r="E11" t="inlineStr">
        <is>
          <t>1,419,000</t>
        </is>
      </c>
      <c r="F11" t="inlineStr">
        <is>
          <t>1,179,200</t>
        </is>
      </c>
      <c r="G11" t="inlineStr">
        <is>
          <t>1,133,600</t>
        </is>
      </c>
      <c r="H11" t="inlineStr">
        <is>
          <t>987,300</t>
        </is>
      </c>
    </row>
    <row r="12">
      <c r="A12" s="1" t="n">
        <v>10</v>
      </c>
      <c r="B12" t="inlineStr">
        <is>
          <t>6.</t>
        </is>
      </c>
      <c r="C12" t="inlineStr">
        <is>
          <t>Net Non Operating Interest Income Expense</t>
        </is>
      </c>
      <c r="D12" t="inlineStr">
        <is>
          <t>-150,900</t>
        </is>
      </c>
      <c r="E12" t="inlineStr">
        <is>
          <t>-150,900</t>
        </is>
      </c>
      <c r="F12" t="inlineStr">
        <is>
          <t>-154,900</t>
        </is>
      </c>
      <c r="G12" t="inlineStr">
        <is>
          <t>-159,400</t>
        </is>
      </c>
      <c r="H12" t="inlineStr">
        <is>
          <t>-148,600</t>
        </is>
      </c>
    </row>
    <row r="13">
      <c r="A13" s="1" t="n">
        <v>11</v>
      </c>
      <c r="B13" t="inlineStr">
        <is>
          <t>6.1.</t>
        </is>
      </c>
      <c r="C13">
        <f>&gt;Interest Expense Non Operating</f>
        <v/>
      </c>
      <c r="D13" t="inlineStr">
        <is>
          <t>150,900</t>
        </is>
      </c>
      <c r="E13" t="inlineStr">
        <is>
          <t>150,900</t>
        </is>
      </c>
      <c r="F13" t="inlineStr">
        <is>
          <t>154,900</t>
        </is>
      </c>
      <c r="G13" t="inlineStr">
        <is>
          <t>159,400</t>
        </is>
      </c>
      <c r="H13" t="inlineStr">
        <is>
          <t>148,600</t>
        </is>
      </c>
    </row>
    <row r="14">
      <c r="A14" s="1" t="n">
        <v>12</v>
      </c>
      <c r="B14" t="inlineStr">
        <is>
          <t>6.2.</t>
        </is>
      </c>
      <c r="C14" t="inlineStr">
        <is>
          <t xml:space="preserve">  Total Other Finance Cost</t>
        </is>
      </c>
      <c r="D14" t="inlineStr">
        <is>
          <t>-</t>
        </is>
      </c>
      <c r="E14" t="inlineStr">
        <is>
          <t>-</t>
        </is>
      </c>
      <c r="F14" t="inlineStr">
        <is>
          <t>-</t>
        </is>
      </c>
      <c r="G14" t="inlineStr">
        <is>
          <t>159,400</t>
        </is>
      </c>
      <c r="H14" t="inlineStr">
        <is>
          <t>148,600</t>
        </is>
      </c>
    </row>
    <row r="15">
      <c r="A15" s="1" t="n">
        <v>13</v>
      </c>
      <c r="B15" t="inlineStr">
        <is>
          <t>7.</t>
        </is>
      </c>
      <c r="C15" t="inlineStr">
        <is>
          <t>Other Income Expense</t>
        </is>
      </c>
      <c r="D15" t="inlineStr">
        <is>
          <t>29,700</t>
        </is>
      </c>
      <c r="E15" t="inlineStr">
        <is>
          <t>29,700</t>
        </is>
      </c>
      <c r="F15" t="inlineStr">
        <is>
          <t>-22,000</t>
        </is>
      </c>
      <c r="G15" t="inlineStr">
        <is>
          <t>-24,500</t>
        </is>
      </c>
      <c r="H15" t="inlineStr">
        <is>
          <t>1,800</t>
        </is>
      </c>
    </row>
    <row r="16">
      <c r="A16" s="1" t="n">
        <v>14</v>
      </c>
      <c r="B16" t="inlineStr">
        <is>
          <t>7.1.</t>
        </is>
      </c>
      <c r="C16">
        <f>&gt;Special Income Charges</f>
        <v/>
      </c>
      <c r="D16" t="inlineStr">
        <is>
          <t>-</t>
        </is>
      </c>
      <c r="E16" t="inlineStr">
        <is>
          <t>-</t>
        </is>
      </c>
      <c r="F16" t="inlineStr">
        <is>
          <t>-</t>
        </is>
      </c>
      <c r="G16" t="inlineStr">
        <is>
          <t>-</t>
        </is>
      </c>
      <c r="H16" t="inlineStr">
        <is>
          <t>0</t>
        </is>
      </c>
    </row>
    <row r="17">
      <c r="A17" s="1" t="n">
        <v>15</v>
      </c>
      <c r="B17" t="inlineStr">
        <is>
          <t>7.2.</t>
        </is>
      </c>
      <c r="C17" t="inlineStr">
        <is>
          <t xml:space="preserve">  Other Non Operating Income Expenses</t>
        </is>
      </c>
      <c r="D17" t="inlineStr">
        <is>
          <t>29,700</t>
        </is>
      </c>
      <c r="E17" t="inlineStr">
        <is>
          <t>29,700</t>
        </is>
      </c>
      <c r="F17" t="inlineStr">
        <is>
          <t>-22,000</t>
        </is>
      </c>
      <c r="G17" t="inlineStr">
        <is>
          <t>-24,500</t>
        </is>
      </c>
      <c r="H17" t="inlineStr">
        <is>
          <t>1,800</t>
        </is>
      </c>
    </row>
    <row r="18">
      <c r="A18" s="1" t="n">
        <v>16</v>
      </c>
      <c r="B18" t="inlineStr">
        <is>
          <t>8.</t>
        </is>
      </c>
      <c r="C18" t="inlineStr">
        <is>
          <t>Pretax Income</t>
        </is>
      </c>
      <c r="D18" t="inlineStr">
        <is>
          <t>1,297,800</t>
        </is>
      </c>
      <c r="E18" t="inlineStr">
        <is>
          <t>1,297,800</t>
        </is>
      </c>
      <c r="F18" t="inlineStr">
        <is>
          <t>1,002,300</t>
        </is>
      </c>
      <c r="G18" t="inlineStr">
        <is>
          <t>949,700</t>
        </is>
      </c>
      <c r="H18" t="inlineStr">
        <is>
          <t>840,500</t>
        </is>
      </c>
    </row>
    <row r="19">
      <c r="A19" s="1" t="n">
        <v>17</v>
      </c>
      <c r="B19" t="inlineStr">
        <is>
          <t>9.</t>
        </is>
      </c>
      <c r="C19" t="inlineStr">
        <is>
          <t>Tax Provision</t>
        </is>
      </c>
      <c r="D19" t="inlineStr">
        <is>
          <t>309,200</t>
        </is>
      </c>
      <c r="E19" t="inlineStr">
        <is>
          <t>309,200</t>
        </is>
      </c>
      <c r="F19" t="inlineStr">
        <is>
          <t>213,800</t>
        </is>
      </c>
      <c r="G19" t="inlineStr">
        <is>
          <t>212,900</t>
        </is>
      </c>
      <c r="H19" t="inlineStr">
        <is>
          <t>197,500</t>
        </is>
      </c>
    </row>
    <row r="20">
      <c r="A20" s="1" t="n">
        <v>18</v>
      </c>
      <c r="B20" t="inlineStr">
        <is>
          <t>10.</t>
        </is>
      </c>
      <c r="C20" t="inlineStr">
        <is>
          <t>Net Income Common Stockholders</t>
        </is>
      </c>
      <c r="D20" t="inlineStr">
        <is>
          <t>988,600</t>
        </is>
      </c>
      <c r="E20" t="inlineStr">
        <is>
          <t>988,600</t>
        </is>
      </c>
      <c r="F20" t="inlineStr">
        <is>
          <t>788,500</t>
        </is>
      </c>
      <c r="G20" t="inlineStr">
        <is>
          <t>736,800</t>
        </is>
      </c>
      <c r="H20" t="inlineStr">
        <is>
          <t>643,000</t>
        </is>
      </c>
    </row>
    <row r="21">
      <c r="A21" s="1" t="n">
        <v>19</v>
      </c>
      <c r="B21" t="inlineStr">
        <is>
          <t>10.1.</t>
        </is>
      </c>
      <c r="C21" t="inlineStr">
        <is>
          <t xml:space="preserve">  Net Income</t>
        </is>
      </c>
      <c r="D21" t="inlineStr">
        <is>
          <t>988,600</t>
        </is>
      </c>
      <c r="E21" t="inlineStr">
        <is>
          <t>988,600</t>
        </is>
      </c>
      <c r="F21" t="inlineStr">
        <is>
          <t>788,500</t>
        </is>
      </c>
      <c r="G21" t="inlineStr">
        <is>
          <t>736,800</t>
        </is>
      </c>
      <c r="H21" t="inlineStr">
        <is>
          <t>643,000</t>
        </is>
      </c>
    </row>
    <row r="22">
      <c r="A22" s="1" t="n">
        <v>20</v>
      </c>
      <c r="B22" t="inlineStr">
        <is>
          <t>10.1.1.</t>
        </is>
      </c>
      <c r="C22" t="inlineStr">
        <is>
          <t xml:space="preserve">    Net Income Including Non-Controlling Interests</t>
        </is>
      </c>
      <c r="D22" t="inlineStr">
        <is>
          <t>988,600</t>
        </is>
      </c>
      <c r="E22" t="inlineStr">
        <is>
          <t>988,600</t>
        </is>
      </c>
      <c r="F22" t="inlineStr">
        <is>
          <t>788,500</t>
        </is>
      </c>
      <c r="G22" t="inlineStr">
        <is>
          <t>736,800</t>
        </is>
      </c>
      <c r="H22" t="inlineStr">
        <is>
          <t>643,000</t>
        </is>
      </c>
    </row>
    <row r="23">
      <c r="A23" s="1" t="n">
        <v>21</v>
      </c>
      <c r="B23" t="inlineStr">
        <is>
          <t>10.1.1.1.</t>
        </is>
      </c>
      <c r="C23" t="inlineStr">
        <is>
          <t xml:space="preserve">      Net Income Continuous Operations</t>
        </is>
      </c>
      <c r="D23" t="inlineStr">
        <is>
          <t>988,600</t>
        </is>
      </c>
      <c r="E23" t="inlineStr">
        <is>
          <t>988,600</t>
        </is>
      </c>
      <c r="F23" t="inlineStr">
        <is>
          <t>788,500</t>
        </is>
      </c>
      <c r="G23" t="inlineStr">
        <is>
          <t>736,800</t>
        </is>
      </c>
      <c r="H23" t="inlineStr">
        <is>
          <t>643,000</t>
        </is>
      </c>
    </row>
    <row r="24">
      <c r="A24" s="1" t="n">
        <v>22</v>
      </c>
      <c r="B24" t="inlineStr">
        <is>
          <t>11.</t>
        </is>
      </c>
      <c r="C24" t="inlineStr">
        <is>
          <t>Diluted NI Available to Com Stockholders</t>
        </is>
      </c>
      <c r="D24" t="inlineStr">
        <is>
          <t>988,600</t>
        </is>
      </c>
      <c r="E24" t="inlineStr">
        <is>
          <t>988,600</t>
        </is>
      </c>
      <c r="F24" t="inlineStr">
        <is>
          <t>788,500</t>
        </is>
      </c>
      <c r="G24" t="inlineStr">
        <is>
          <t>736,800</t>
        </is>
      </c>
      <c r="H24" t="inlineStr">
        <is>
          <t>643,000</t>
        </is>
      </c>
    </row>
    <row r="25">
      <c r="A25" s="1" t="n">
        <v>23</v>
      </c>
      <c r="B25" t="inlineStr">
        <is>
          <t>12.</t>
        </is>
      </c>
      <c r="C25" t="inlineStr">
        <is>
          <t>Basic EPS</t>
        </is>
      </c>
      <c r="D25" t="inlineStr">
        <is>
          <t>-</t>
        </is>
      </c>
      <c r="E25" t="inlineStr">
        <is>
          <t>7.14</t>
        </is>
      </c>
      <c r="F25" t="inlineStr">
        <is>
          <t>5.53</t>
        </is>
      </c>
      <c r="G25" t="inlineStr">
        <is>
          <t>5.08</t>
        </is>
      </c>
      <c r="H25" t="inlineStr">
        <is>
          <t>4.26</t>
        </is>
      </c>
    </row>
    <row r="26">
      <c r="A26" s="1" t="n">
        <v>24</v>
      </c>
      <c r="B26" t="inlineStr">
        <is>
          <t>13.</t>
        </is>
      </c>
      <c r="C26" t="inlineStr">
        <is>
          <t>Diluted EPS</t>
        </is>
      </c>
      <c r="D26" t="inlineStr">
        <is>
          <t>-</t>
        </is>
      </c>
      <c r="E26" t="inlineStr">
        <is>
          <t>7.04</t>
        </is>
      </c>
      <c r="F26" t="inlineStr">
        <is>
          <t>5.45</t>
        </is>
      </c>
      <c r="G26" t="inlineStr">
        <is>
          <t>4.99</t>
        </is>
      </c>
      <c r="H26" t="inlineStr">
        <is>
          <t>4.19</t>
        </is>
      </c>
    </row>
    <row r="27">
      <c r="A27" s="1" t="n">
        <v>25</v>
      </c>
      <c r="B27" t="inlineStr">
        <is>
          <t>14.</t>
        </is>
      </c>
      <c r="C27" t="inlineStr">
        <is>
          <t>Basic Average Shares</t>
        </is>
      </c>
      <c r="D27" t="inlineStr">
        <is>
          <t>-</t>
        </is>
      </c>
      <c r="E27" t="inlineStr">
        <is>
          <t>138,500</t>
        </is>
      </c>
      <c r="F27" t="inlineStr">
        <is>
          <t>142,600</t>
        </is>
      </c>
      <c r="G27" t="inlineStr">
        <is>
          <t>145,100</t>
        </is>
      </c>
      <c r="H27" t="inlineStr">
        <is>
          <t>150,900</t>
        </is>
      </c>
    </row>
    <row r="28">
      <c r="A28" s="1" t="n">
        <v>26</v>
      </c>
      <c r="B28" t="inlineStr">
        <is>
          <t>15.</t>
        </is>
      </c>
      <c r="C28" t="inlineStr">
        <is>
          <t>Diluted Average Shares</t>
        </is>
      </c>
      <c r="D28" t="inlineStr">
        <is>
          <t>-</t>
        </is>
      </c>
      <c r="E28" t="inlineStr">
        <is>
          <t>140,500</t>
        </is>
      </c>
      <c r="F28" t="inlineStr">
        <is>
          <t>144,800</t>
        </is>
      </c>
      <c r="G28" t="inlineStr">
        <is>
          <t>147,800</t>
        </is>
      </c>
      <c r="H28" t="inlineStr">
        <is>
          <t>153,600</t>
        </is>
      </c>
    </row>
    <row r="29">
      <c r="A29" s="1" t="n">
        <v>27</v>
      </c>
      <c r="B29" t="inlineStr">
        <is>
          <t>16.</t>
        </is>
      </c>
      <c r="C29" t="inlineStr">
        <is>
          <t>Total Operating Income as Reported</t>
        </is>
      </c>
      <c r="D29" t="inlineStr">
        <is>
          <t>1,419,000</t>
        </is>
      </c>
      <c r="E29" t="inlineStr">
        <is>
          <t>1,419,000</t>
        </is>
      </c>
      <c r="F29" t="inlineStr">
        <is>
          <t>1,179,200</t>
        </is>
      </c>
      <c r="G29" t="inlineStr">
        <is>
          <t>1,133,600</t>
        </is>
      </c>
      <c r="H29" t="inlineStr">
        <is>
          <t>987,300</t>
        </is>
      </c>
    </row>
    <row r="30">
      <c r="A30" s="1" t="n">
        <v>28</v>
      </c>
      <c r="B30" t="inlineStr">
        <is>
          <t>17.</t>
        </is>
      </c>
      <c r="C30" t="inlineStr">
        <is>
          <t>Total Expenses</t>
        </is>
      </c>
      <c r="D30" t="inlineStr">
        <is>
          <t>19,401,800</t>
        </is>
      </c>
      <c r="E30" t="inlineStr">
        <is>
          <t>19,401,800</t>
        </is>
      </c>
      <c r="F30" t="inlineStr">
        <is>
          <t>17,288,300</t>
        </is>
      </c>
      <c r="G30" t="inlineStr">
        <is>
          <t>16,898,800</t>
        </is>
      </c>
      <c r="H30" t="inlineStr">
        <is>
          <t>15,253,200</t>
        </is>
      </c>
    </row>
    <row r="31">
      <c r="A31" s="1" t="n">
        <v>29</v>
      </c>
      <c r="B31" t="inlineStr">
        <is>
          <t>18.</t>
        </is>
      </c>
      <c r="C31" t="inlineStr">
        <is>
          <t>Net Income from Continuing &amp; Discontinued Operation</t>
        </is>
      </c>
      <c r="D31" t="inlineStr">
        <is>
          <t>988,600</t>
        </is>
      </c>
      <c r="E31" t="inlineStr">
        <is>
          <t>988,600</t>
        </is>
      </c>
      <c r="F31" t="inlineStr">
        <is>
          <t>788,500</t>
        </is>
      </c>
      <c r="G31" t="inlineStr">
        <is>
          <t>736,800</t>
        </is>
      </c>
      <c r="H31" t="inlineStr">
        <is>
          <t>643,000</t>
        </is>
      </c>
    </row>
    <row r="32">
      <c r="A32" s="1" t="n">
        <v>30</v>
      </c>
      <c r="B32" t="inlineStr">
        <is>
          <t>19.</t>
        </is>
      </c>
      <c r="C32" t="inlineStr">
        <is>
          <t>Normalized Income</t>
        </is>
      </c>
      <c r="D32" t="inlineStr">
        <is>
          <t>988,600</t>
        </is>
      </c>
      <c r="E32" t="inlineStr">
        <is>
          <t>988,600</t>
        </is>
      </c>
      <c r="F32" t="inlineStr">
        <is>
          <t>788,500</t>
        </is>
      </c>
      <c r="G32" t="inlineStr">
        <is>
          <t>736,800</t>
        </is>
      </c>
      <c r="H32" t="inlineStr">
        <is>
          <t>643,000</t>
        </is>
      </c>
    </row>
    <row r="33">
      <c r="A33" s="1" t="n">
        <v>31</v>
      </c>
      <c r="B33" t="inlineStr">
        <is>
          <t>20.</t>
        </is>
      </c>
      <c r="C33" t="inlineStr">
        <is>
          <t>Interest Expense</t>
        </is>
      </c>
      <c r="D33" t="inlineStr">
        <is>
          <t>150,900</t>
        </is>
      </c>
      <c r="E33" t="inlineStr">
        <is>
          <t>150,900</t>
        </is>
      </c>
      <c r="F33" t="inlineStr">
        <is>
          <t>154,900</t>
        </is>
      </c>
      <c r="G33" t="inlineStr">
        <is>
          <t>159,400</t>
        </is>
      </c>
      <c r="H33" t="inlineStr">
        <is>
          <t>148,600</t>
        </is>
      </c>
    </row>
    <row r="34">
      <c r="A34" s="1" t="n">
        <v>32</v>
      </c>
      <c r="B34" t="inlineStr">
        <is>
          <t>21.</t>
        </is>
      </c>
      <c r="C34" t="inlineStr">
        <is>
          <t>Net Interest Income</t>
        </is>
      </c>
      <c r="D34" t="inlineStr">
        <is>
          <t>-150,900</t>
        </is>
      </c>
      <c r="E34" t="inlineStr">
        <is>
          <t>-150,900</t>
        </is>
      </c>
      <c r="F34" t="inlineStr">
        <is>
          <t>-154,900</t>
        </is>
      </c>
      <c r="G34" t="inlineStr">
        <is>
          <t>-159,400</t>
        </is>
      </c>
      <c r="H34" t="inlineStr">
        <is>
          <t>-148,600</t>
        </is>
      </c>
    </row>
    <row r="35">
      <c r="A35" s="1" t="n">
        <v>33</v>
      </c>
      <c r="B35" t="inlineStr">
        <is>
          <t>22.</t>
        </is>
      </c>
      <c r="C35" t="inlineStr">
        <is>
          <t>EBIT</t>
        </is>
      </c>
      <c r="D35" t="inlineStr">
        <is>
          <t>1,448,700</t>
        </is>
      </c>
      <c r="E35" t="inlineStr">
        <is>
          <t>1,448,700</t>
        </is>
      </c>
      <c r="F35" t="inlineStr">
        <is>
          <t>1,157,200</t>
        </is>
      </c>
      <c r="G35" t="inlineStr">
        <is>
          <t>1,109,100</t>
        </is>
      </c>
      <c r="H35" t="inlineStr">
        <is>
          <t>989,100</t>
        </is>
      </c>
    </row>
    <row r="36">
      <c r="A36" s="1" t="n">
        <v>34</v>
      </c>
      <c r="B36" t="inlineStr">
        <is>
          <t>23.</t>
        </is>
      </c>
      <c r="C36" t="inlineStr">
        <is>
          <t>EBITDA</t>
        </is>
      </c>
      <c r="D36" t="inlineStr">
        <is>
          <t>1,448,700</t>
        </is>
      </c>
      <c r="E36" t="inlineStr">
        <is>
          <t>-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</row>
    <row r="37">
      <c r="A37" s="1" t="n">
        <v>35</v>
      </c>
      <c r="B37" t="inlineStr">
        <is>
          <t>24.</t>
        </is>
      </c>
      <c r="C37" t="inlineStr">
        <is>
          <t>Reconciled Cost of Revenue</t>
        </is>
      </c>
      <c r="D37" t="inlineStr">
        <is>
          <t>17,252,300</t>
        </is>
      </c>
      <c r="E37" t="inlineStr">
        <is>
          <t>17,252,300</t>
        </is>
      </c>
      <c r="F37" t="inlineStr">
        <is>
          <t>15,257,400</t>
        </is>
      </c>
      <c r="G37" t="inlineStr">
        <is>
          <t>14,992,500</t>
        </is>
      </c>
      <c r="H37" t="inlineStr">
        <is>
          <t>13,533,600</t>
        </is>
      </c>
    </row>
    <row r="38">
      <c r="A38" s="1" t="n">
        <v>36</v>
      </c>
      <c r="B38" t="inlineStr">
        <is>
          <t>25.</t>
        </is>
      </c>
      <c r="C38" t="inlineStr">
        <is>
          <t>Reconciled Depreciation</t>
        </is>
      </c>
      <c r="D38" t="inlineStr">
        <is>
          <t>-</t>
        </is>
      </c>
      <c r="E38" t="inlineStr">
        <is>
          <t>-</t>
        </is>
      </c>
      <c r="F38" t="inlineStr">
        <is>
          <t>425,600</t>
        </is>
      </c>
      <c r="G38" t="inlineStr">
        <is>
          <t>267,100</t>
        </is>
      </c>
      <c r="H38" t="inlineStr">
        <is>
          <t>265,600</t>
        </is>
      </c>
    </row>
    <row r="39">
      <c r="A39" s="1" t="n">
        <v>37</v>
      </c>
      <c r="B39" t="inlineStr">
        <is>
          <t>26.</t>
        </is>
      </c>
      <c r="C39" t="inlineStr">
        <is>
          <t>Net Income from Continuing Operation Net Minority Interest</t>
        </is>
      </c>
      <c r="D39" t="inlineStr">
        <is>
          <t>988,600</t>
        </is>
      </c>
      <c r="E39" t="inlineStr">
        <is>
          <t>988,600</t>
        </is>
      </c>
      <c r="F39" t="inlineStr">
        <is>
          <t>788,500</t>
        </is>
      </c>
      <c r="G39" t="inlineStr">
        <is>
          <t>736,800</t>
        </is>
      </c>
      <c r="H39" t="inlineStr">
        <is>
          <t>643,000</t>
        </is>
      </c>
    </row>
    <row r="40">
      <c r="A40" s="1" t="n">
        <v>38</v>
      </c>
      <c r="B40" t="inlineStr">
        <is>
          <t>27.</t>
        </is>
      </c>
      <c r="C40" t="inlineStr">
        <is>
          <t>Total Unusual Items Excluding Goodwill</t>
        </is>
      </c>
      <c r="D40" t="inlineStr">
        <is>
          <t>-</t>
        </is>
      </c>
      <c r="E40" t="inlineStr">
        <is>
          <t>-</t>
        </is>
      </c>
      <c r="F40" t="inlineStr">
        <is>
          <t>-</t>
        </is>
      </c>
      <c r="G40" t="inlineStr">
        <is>
          <t>-</t>
        </is>
      </c>
      <c r="H40" t="inlineStr">
        <is>
          <t>0</t>
        </is>
      </c>
    </row>
    <row r="41">
      <c r="A41" s="1" t="n">
        <v>39</v>
      </c>
      <c r="B41" t="inlineStr">
        <is>
          <t>28.</t>
        </is>
      </c>
      <c r="C41" t="inlineStr">
        <is>
          <t>Total Unusual Items</t>
        </is>
      </c>
      <c r="D41" t="inlineStr">
        <is>
          <t>-</t>
        </is>
      </c>
      <c r="E41" t="inlineStr">
        <is>
          <t>-</t>
        </is>
      </c>
      <c r="F41" t="inlineStr">
        <is>
          <t>-</t>
        </is>
      </c>
      <c r="G41" t="inlineStr">
        <is>
          <t>-</t>
        </is>
      </c>
      <c r="H41" t="inlineStr">
        <is>
          <t>0</t>
        </is>
      </c>
    </row>
    <row r="42">
      <c r="A42" s="1" t="n">
        <v>40</v>
      </c>
      <c r="B42" t="inlineStr">
        <is>
          <t>29.</t>
        </is>
      </c>
      <c r="C42" t="inlineStr">
        <is>
          <t>Normalized EBITDA</t>
        </is>
      </c>
      <c r="D42" t="inlineStr">
        <is>
          <t>1,448,700</t>
        </is>
      </c>
      <c r="E42" t="inlineStr">
        <is>
          <t>1,448,700</t>
        </is>
      </c>
      <c r="F42" t="inlineStr">
        <is>
          <t>1,582,800</t>
        </is>
      </c>
      <c r="G42" t="inlineStr">
        <is>
          <t>1,376,200</t>
        </is>
      </c>
      <c r="H42" t="inlineStr">
        <is>
          <t>1,254,700</t>
        </is>
      </c>
    </row>
    <row r="43">
      <c r="A43" s="1" t="n">
        <v>41</v>
      </c>
      <c r="B43" t="inlineStr">
        <is>
          <t>30.</t>
        </is>
      </c>
      <c r="C43" t="inlineStr">
        <is>
          <t>Tax Rate for Calcs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</row>
    <row r="44">
      <c r="A44" s="1" t="n">
        <v>42</v>
      </c>
      <c r="B44" t="inlineStr">
        <is>
          <t>31.</t>
        </is>
      </c>
      <c r="C44" t="inlineStr">
        <is>
          <t>Tax Effect of Unusual Items</t>
        </is>
      </c>
      <c r="D44" t="inlineStr">
        <is>
          <t>0</t>
        </is>
      </c>
      <c r="E44" t="inlineStr">
        <is>
          <t>0</t>
        </is>
      </c>
      <c r="F44" t="inlineStr">
        <is>
          <t>0</t>
        </is>
      </c>
      <c r="G44" t="inlineStr">
        <is>
          <t>0</t>
        </is>
      </c>
      <c r="H44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13,199,400</t>
        </is>
      </c>
      <c r="E2" t="inlineStr">
        <is>
          <t>9,344,700</t>
        </is>
      </c>
      <c r="F2" t="inlineStr">
        <is>
          <t>7,999,400</t>
        </is>
      </c>
      <c r="G2" t="inlineStr">
        <is>
          <t>7,167,700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6,478,100</t>
        </is>
      </c>
      <c r="E3" t="inlineStr">
        <is>
          <t>5,953,500</t>
        </is>
      </c>
      <c r="F3" t="inlineStr">
        <is>
          <t>4,334,100</t>
        </is>
      </c>
      <c r="G3" t="inlineStr">
        <is>
          <t>3,796,800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258,100</t>
        </is>
      </c>
      <c r="E4" t="inlineStr">
        <is>
          <t>1,410,200</t>
        </is>
      </c>
      <c r="F4" t="inlineStr">
        <is>
          <t>154,000</t>
        </is>
      </c>
      <c r="G4" t="inlineStr">
        <is>
          <t>205,800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258,100</t>
        </is>
      </c>
      <c r="E5" t="inlineStr">
        <is>
          <t>1,410,200</t>
        </is>
      </c>
      <c r="F5" t="inlineStr">
        <is>
          <t>154,000</t>
        </is>
      </c>
      <c r="G5" t="inlineStr">
        <is>
          <t>205,800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4,934,900</t>
        </is>
      </c>
      <c r="E6" t="inlineStr">
        <is>
          <t>3,592,100</t>
        </is>
      </c>
      <c r="F6" t="inlineStr">
        <is>
          <t>3,397,300</t>
        </is>
      </c>
      <c r="G6" t="inlineStr">
        <is>
          <t>2,987,600</t>
        </is>
      </c>
    </row>
    <row r="7">
      <c r="A7" s="1" t="n">
        <v>5</v>
      </c>
      <c r="B7" t="inlineStr">
        <is>
          <t>1.1.2.1.</t>
        </is>
      </c>
      <c r="C7">
        <f>&gt;=&gt;=&gt;Accounts receivable</f>
        <v/>
      </c>
      <c r="D7" t="inlineStr">
        <is>
          <t>4,499,400</t>
        </is>
      </c>
      <c r="E7" t="inlineStr">
        <is>
          <t>3,212,600</t>
        </is>
      </c>
      <c r="F7" t="inlineStr">
        <is>
          <t>3,002,200</t>
        </is>
      </c>
      <c r="G7" t="inlineStr">
        <is>
          <t>2,671,200</t>
        </is>
      </c>
    </row>
    <row r="8">
      <c r="A8" s="1" t="n">
        <v>6</v>
      </c>
      <c r="B8" t="inlineStr">
        <is>
          <t>1.1.2.1.1.</t>
        </is>
      </c>
      <c r="C8">
        <f>&gt;=&gt;=&gt;=&gt;Gross Accounts Receivable</f>
        <v/>
      </c>
      <c r="D8" t="inlineStr">
        <is>
          <t>4,519,800</t>
        </is>
      </c>
      <c r="E8" t="inlineStr">
        <is>
          <t>3,242,200</t>
        </is>
      </c>
      <c r="F8" t="inlineStr">
        <is>
          <t>3,010,100</t>
        </is>
      </c>
      <c r="G8" t="inlineStr">
        <is>
          <t>2,678,200</t>
        </is>
      </c>
    </row>
    <row r="9">
      <c r="A9" s="1" t="n">
        <v>7</v>
      </c>
      <c r="B9" t="inlineStr">
        <is>
          <t>1.1.2.1.2.</t>
        </is>
      </c>
      <c r="C9">
        <f>&gt;=&gt;=&gt;  Allowance For Doubtful Accounts Receivable</f>
        <v/>
      </c>
      <c r="D9" t="inlineStr">
        <is>
          <t>-20,400</t>
        </is>
      </c>
      <c r="E9" t="inlineStr">
        <is>
          <t>-29,600</t>
        </is>
      </c>
      <c r="F9" t="inlineStr">
        <is>
          <t>-7,900</t>
        </is>
      </c>
      <c r="G9" t="inlineStr">
        <is>
          <t>-7,000</t>
        </is>
      </c>
    </row>
    <row r="10">
      <c r="A10" s="1" t="n">
        <v>8</v>
      </c>
      <c r="B10" t="inlineStr">
        <is>
          <t>1.1.2.2.</t>
        </is>
      </c>
      <c r="C10">
        <f>&gt;=&gt;  Other Receivables</f>
        <v/>
      </c>
      <c r="D10" t="inlineStr">
        <is>
          <t>435,500</t>
        </is>
      </c>
      <c r="E10" t="inlineStr">
        <is>
          <t>379,500</t>
        </is>
      </c>
      <c r="F10" t="inlineStr">
        <is>
          <t>395,100</t>
        </is>
      </c>
      <c r="G10" t="inlineStr">
        <is>
          <t>316,400</t>
        </is>
      </c>
    </row>
    <row r="11">
      <c r="A11" s="1" t="n">
        <v>9</v>
      </c>
      <c r="B11" t="inlineStr">
        <is>
          <t>1.1.3.</t>
        </is>
      </c>
      <c r="C11">
        <f>&gt;=&gt;Inventory</f>
        <v/>
      </c>
      <c r="D11" t="inlineStr">
        <is>
          <t>927,600</t>
        </is>
      </c>
      <c r="E11" t="inlineStr">
        <is>
          <t>760,000</t>
        </is>
      </c>
      <c r="F11" t="inlineStr">
        <is>
          <t>611,200</t>
        </is>
      </c>
      <c r="G11" t="inlineStr">
        <is>
          <t>454,300</t>
        </is>
      </c>
    </row>
    <row r="12">
      <c r="A12" s="1" t="n">
        <v>10</v>
      </c>
      <c r="B12" t="inlineStr">
        <is>
          <t>1.1.3.1.</t>
        </is>
      </c>
      <c r="C12">
        <f>&gt;=&gt;  Finished Goods</f>
        <v/>
      </c>
      <c r="D12" t="inlineStr">
        <is>
          <t>927,600</t>
        </is>
      </c>
      <c r="E12" t="inlineStr">
        <is>
          <t>760,000</t>
        </is>
      </c>
      <c r="F12" t="inlineStr">
        <is>
          <t>611,200</t>
        </is>
      </c>
      <c r="G12" t="inlineStr">
        <is>
          <t>454,300</t>
        </is>
      </c>
    </row>
    <row r="13">
      <c r="A13" s="1" t="n">
        <v>11</v>
      </c>
      <c r="B13" t="inlineStr">
        <is>
          <t>1.1.4.</t>
        </is>
      </c>
      <c r="C13">
        <f>&gt;  Prepaid Assets</f>
        <v/>
      </c>
      <c r="D13" t="inlineStr">
        <is>
          <t>357,500</t>
        </is>
      </c>
      <c r="E13" t="inlineStr">
        <is>
          <t>191,200</t>
        </is>
      </c>
      <c r="F13" t="inlineStr">
        <is>
          <t>171,600</t>
        </is>
      </c>
      <c r="G13" t="inlineStr">
        <is>
          <t>149,100</t>
        </is>
      </c>
    </row>
    <row r="14">
      <c r="A14" s="1" t="n">
        <v>12</v>
      </c>
      <c r="B14" t="inlineStr">
        <is>
          <t>1.2.</t>
        </is>
      </c>
      <c r="C14" t="inlineStr">
        <is>
          <t xml:space="preserve">  Total non-current assets</t>
        </is>
      </c>
      <c r="D14" t="inlineStr">
        <is>
          <t>6,721,300</t>
        </is>
      </c>
      <c r="E14" t="inlineStr">
        <is>
          <t>3,391,200</t>
        </is>
      </c>
      <c r="F14" t="inlineStr">
        <is>
          <t>3,665,300</t>
        </is>
      </c>
      <c r="G14" t="inlineStr">
        <is>
          <t>3,370,900</t>
        </is>
      </c>
    </row>
    <row r="15">
      <c r="A15" s="1" t="n">
        <v>13</v>
      </c>
      <c r="B15" t="inlineStr">
        <is>
          <t>1.2.1.</t>
        </is>
      </c>
      <c r="C15" t="inlineStr">
        <is>
          <t xml:space="preserve">  =&gt;Net PPE</t>
        </is>
      </c>
      <c r="D15" t="inlineStr">
        <is>
          <t>351,400</t>
        </is>
      </c>
      <c r="E15" t="inlineStr">
        <is>
          <t>306,300</t>
        </is>
      </c>
      <c r="F15" t="inlineStr">
        <is>
          <t>494,900</t>
        </is>
      </c>
      <c r="G15" t="inlineStr">
        <is>
          <t>156,100</t>
        </is>
      </c>
    </row>
    <row r="16">
      <c r="A16" s="1" t="n">
        <v>14</v>
      </c>
      <c r="B16" t="inlineStr">
        <is>
          <t>1.2.1.1.</t>
        </is>
      </c>
      <c r="C16" t="inlineStr">
        <is>
          <t xml:space="preserve">  =&gt;=&gt;Gross PPE</t>
        </is>
      </c>
      <c r="D16" t="inlineStr">
        <is>
          <t>351,400</t>
        </is>
      </c>
      <c r="E16" t="inlineStr">
        <is>
          <t>550,000</t>
        </is>
      </c>
      <c r="F16" t="inlineStr">
        <is>
          <t>752,000</t>
        </is>
      </c>
      <c r="G16" t="inlineStr">
        <is>
          <t>371,900</t>
        </is>
      </c>
    </row>
    <row r="17">
      <c r="A17" s="1" t="n">
        <v>15</v>
      </c>
      <c r="B17" t="inlineStr">
        <is>
          <t>1.2.1.1.1.</t>
        </is>
      </c>
      <c r="C17" t="inlineStr">
        <is>
          <t xml:space="preserve">  =&gt;=&gt;=&gt;Properties</t>
        </is>
      </c>
      <c r="D17" t="inlineStr">
        <is>
          <t>-</t>
        </is>
      </c>
      <c r="E17" t="inlineStr">
        <is>
          <t>0</t>
        </is>
      </c>
      <c r="F17" t="inlineStr">
        <is>
          <t>0</t>
        </is>
      </c>
      <c r="G17" t="inlineStr">
        <is>
          <t>0</t>
        </is>
      </c>
    </row>
    <row r="18">
      <c r="A18" s="1" t="n">
        <v>16</v>
      </c>
      <c r="B18" t="inlineStr">
        <is>
          <t>1.2.1.1.2.</t>
        </is>
      </c>
      <c r="C18" t="inlineStr">
        <is>
          <t xml:space="preserve">  =&gt;=&gt;=&gt;Land And Improvements</t>
        </is>
      </c>
      <c r="D18" t="inlineStr">
        <is>
          <t>-</t>
        </is>
      </c>
      <c r="E18" t="inlineStr">
        <is>
          <t>27,700</t>
        </is>
      </c>
      <c r="F18" t="inlineStr">
        <is>
          <t>27,700</t>
        </is>
      </c>
      <c r="G18" t="inlineStr">
        <is>
          <t>27,700</t>
        </is>
      </c>
    </row>
    <row r="19">
      <c r="A19" s="1" t="n">
        <v>17</v>
      </c>
      <c r="B19" t="inlineStr">
        <is>
          <t>1.2.1.1.3.</t>
        </is>
      </c>
      <c r="C19" t="inlineStr">
        <is>
          <t xml:space="preserve">  =&gt;=&gt;=&gt;Buildings And Improvements</t>
        </is>
      </c>
      <c r="D19" t="inlineStr">
        <is>
          <t>-</t>
        </is>
      </c>
      <c r="E19" t="inlineStr">
        <is>
          <t>126,800</t>
        </is>
      </c>
      <c r="F19" t="inlineStr">
        <is>
          <t>134,200</t>
        </is>
      </c>
      <c r="G19" t="inlineStr">
        <is>
          <t>129,100</t>
        </is>
      </c>
    </row>
    <row r="20">
      <c r="A20" s="1" t="n">
        <v>18</v>
      </c>
      <c r="B20" t="inlineStr">
        <is>
          <t>1.2.1.1.4.</t>
        </is>
      </c>
      <c r="C20" t="inlineStr">
        <is>
          <t xml:space="preserve">  =&gt;=&gt;=&gt;Machinery Furniture Equipment</t>
        </is>
      </c>
      <c r="D20" t="inlineStr">
        <is>
          <t>-</t>
        </is>
      </c>
      <c r="E20" t="inlineStr">
        <is>
          <t>213,900</t>
        </is>
      </c>
      <c r="F20" t="inlineStr">
        <is>
          <t>223,000</t>
        </is>
      </c>
      <c r="G20" t="inlineStr">
        <is>
          <t>190,600</t>
        </is>
      </c>
    </row>
    <row r="21">
      <c r="A21" s="1" t="n">
        <v>19</v>
      </c>
      <c r="B21" t="inlineStr">
        <is>
          <t>1.2.1.1.5.</t>
        </is>
      </c>
      <c r="C21" t="inlineStr">
        <is>
          <t xml:space="preserve">  =&gt;=&gt;=&gt;Other Properties</t>
        </is>
      </c>
      <c r="D21" t="inlineStr">
        <is>
          <t>351,400</t>
        </is>
      </c>
      <c r="E21" t="inlineStr">
        <is>
          <t>130,800</t>
        </is>
      </c>
      <c r="F21" t="inlineStr">
        <is>
          <t>343,800</t>
        </is>
      </c>
      <c r="G21" t="inlineStr">
        <is>
          <t>-</t>
        </is>
      </c>
    </row>
    <row r="22">
      <c r="A22" s="1" t="n">
        <v>20</v>
      </c>
      <c r="B22" t="inlineStr">
        <is>
          <t>1.2.1.1.6.</t>
        </is>
      </c>
      <c r="C22" t="inlineStr">
        <is>
          <t xml:space="preserve">  =&gt;=&gt;  Construction in Progress</t>
        </is>
      </c>
      <c r="D22" t="inlineStr">
        <is>
          <t>-</t>
        </is>
      </c>
      <c r="E22" t="inlineStr">
        <is>
          <t>50,800</t>
        </is>
      </c>
      <c r="F22" t="inlineStr">
        <is>
          <t>23,300</t>
        </is>
      </c>
      <c r="G22" t="inlineStr">
        <is>
          <t>24,500</t>
        </is>
      </c>
    </row>
    <row r="23">
      <c r="A23" s="1" t="n">
        <v>21</v>
      </c>
      <c r="B23" t="inlineStr">
        <is>
          <t>1.2.1.2.</t>
        </is>
      </c>
      <c r="C23" t="inlineStr">
        <is>
          <t xml:space="preserve">  =&gt;  Accumulated Depreciation</t>
        </is>
      </c>
      <c r="D23" t="inlineStr">
        <is>
          <t>-</t>
        </is>
      </c>
      <c r="E23" t="inlineStr">
        <is>
          <t>-243,700</t>
        </is>
      </c>
      <c r="F23" t="inlineStr">
        <is>
          <t>-257,100</t>
        </is>
      </c>
      <c r="G23" t="inlineStr">
        <is>
          <t>-215,800</t>
        </is>
      </c>
    </row>
    <row r="24">
      <c r="A24" s="1" t="n">
        <v>22</v>
      </c>
      <c r="B24" t="inlineStr">
        <is>
          <t>1.2.2.</t>
        </is>
      </c>
      <c r="C24" t="inlineStr">
        <is>
          <t xml:space="preserve">  =&gt;Goodwill And Other Intangible Assets</t>
        </is>
      </c>
      <c r="D24" t="inlineStr">
        <is>
          <t>6,011,000</t>
        </is>
      </c>
      <c r="E24" t="inlineStr">
        <is>
          <t>3,041,000</t>
        </is>
      </c>
      <c r="F24" t="inlineStr">
        <is>
          <t>3,147,100</t>
        </is>
      </c>
      <c r="G24" t="inlineStr">
        <is>
          <t>3,175,000</t>
        </is>
      </c>
    </row>
    <row r="25">
      <c r="A25" s="1" t="n">
        <v>23</v>
      </c>
      <c r="B25" t="inlineStr">
        <is>
          <t>1.2.2.1.</t>
        </is>
      </c>
      <c r="C25" t="inlineStr">
        <is>
          <t xml:space="preserve">  =&gt;=&gt;Goodwill</t>
        </is>
      </c>
      <c r="D25" t="inlineStr">
        <is>
          <t>4,382,900</t>
        </is>
      </c>
      <c r="E25" t="inlineStr">
        <is>
          <t>2,595,900</t>
        </is>
      </c>
      <c r="F25" t="inlineStr">
        <is>
          <t>2,553,000</t>
        </is>
      </c>
      <c r="G25" t="inlineStr">
        <is>
          <t>2,462,800</t>
        </is>
      </c>
    </row>
    <row r="26">
      <c r="A26" s="1" t="n">
        <v>24</v>
      </c>
      <c r="B26" t="inlineStr">
        <is>
          <t>1.2.2.2.</t>
        </is>
      </c>
      <c r="C26" t="inlineStr">
        <is>
          <t xml:space="preserve">  =&gt;  Other Intangible Assets</t>
        </is>
      </c>
      <c r="D26" t="inlineStr">
        <is>
          <t>1,628,100</t>
        </is>
      </c>
      <c r="E26" t="inlineStr">
        <is>
          <t>445,100</t>
        </is>
      </c>
      <c r="F26" t="inlineStr">
        <is>
          <t>594,100</t>
        </is>
      </c>
      <c r="G26" t="inlineStr">
        <is>
          <t>712,200</t>
        </is>
      </c>
    </row>
    <row r="27">
      <c r="A27" s="1" t="n">
        <v>25</v>
      </c>
      <c r="B27" t="inlineStr">
        <is>
          <t>1.2.3.</t>
        </is>
      </c>
      <c r="C27" t="inlineStr">
        <is>
          <t xml:space="preserve">    Other Non Current Assets</t>
        </is>
      </c>
      <c r="D27" t="inlineStr">
        <is>
          <t>358,900</t>
        </is>
      </c>
      <c r="E27" t="inlineStr">
        <is>
          <t>43,900</t>
        </is>
      </c>
      <c r="F27" t="inlineStr">
        <is>
          <t>23,300</t>
        </is>
      </c>
      <c r="G27" t="inlineStr">
        <is>
          <t>39,800</t>
        </is>
      </c>
    </row>
    <row r="28">
      <c r="A28" s="1" t="n">
        <v>26</v>
      </c>
      <c r="B28" t="inlineStr">
        <is>
          <t>2.</t>
        </is>
      </c>
      <c r="C28" t="inlineStr">
        <is>
          <t>Total Liabilities Net Minority Interest</t>
        </is>
      </c>
      <c r="D28" t="inlineStr">
        <is>
          <t>12,493,700</t>
        </is>
      </c>
      <c r="E28" t="inlineStr">
        <is>
          <t>8,047,600</t>
        </is>
      </c>
      <c r="F28" t="inlineStr">
        <is>
          <t>7,039,100</t>
        </is>
      </c>
      <c r="G28" t="inlineStr">
        <is>
          <t>6,192,500</t>
        </is>
      </c>
    </row>
    <row r="29">
      <c r="A29" s="1" t="n">
        <v>27</v>
      </c>
      <c r="B29" t="inlineStr">
        <is>
          <t>2.1.</t>
        </is>
      </c>
      <c r="C29">
        <f>&gt;Current Liabilities</f>
        <v/>
      </c>
      <c r="D29" t="inlineStr">
        <is>
          <t>5,096,000</t>
        </is>
      </c>
      <c r="E29" t="inlineStr">
        <is>
          <t>3,898,300</t>
        </is>
      </c>
      <c r="F29" t="inlineStr">
        <is>
          <t>3,491,400</t>
        </is>
      </c>
      <c r="G29" t="inlineStr">
        <is>
          <t>2,803,100</t>
        </is>
      </c>
    </row>
    <row r="30">
      <c r="A30" s="1" t="n">
        <v>28</v>
      </c>
      <c r="B30" t="inlineStr">
        <is>
          <t>2.1.1.</t>
        </is>
      </c>
      <c r="C30">
        <f>&gt;=&gt;Payables And Accrued Expenses</f>
        <v/>
      </c>
      <c r="D30" t="inlineStr">
        <is>
          <t>4,590,400</t>
        </is>
      </c>
      <c r="E30" t="inlineStr">
        <is>
          <t>2,400,500</t>
        </is>
      </c>
      <c r="F30" t="inlineStr">
        <is>
          <t>2,501,400</t>
        </is>
      </c>
      <c r="G30" t="inlineStr">
        <is>
          <t>2,181,100</t>
        </is>
      </c>
    </row>
    <row r="31">
      <c r="A31" s="1" t="n">
        <v>29</v>
      </c>
      <c r="B31" t="inlineStr">
        <is>
          <t>2.1.1.1.</t>
        </is>
      </c>
      <c r="C31">
        <f>&gt;=&gt;=&gt;Payables</f>
        <v/>
      </c>
      <c r="D31" t="inlineStr">
        <is>
          <t>3,562,500</t>
        </is>
      </c>
      <c r="E31" t="inlineStr">
        <is>
          <t>2,247,100</t>
        </is>
      </c>
      <c r="F31" t="inlineStr">
        <is>
          <t>2,353,500</t>
        </is>
      </c>
      <c r="G31" t="inlineStr">
        <is>
          <t>2,061,900</t>
        </is>
      </c>
    </row>
    <row r="32">
      <c r="A32" s="1" t="n">
        <v>30</v>
      </c>
      <c r="B32" t="inlineStr">
        <is>
          <t>2.1.1.1.1.</t>
        </is>
      </c>
      <c r="C32">
        <f>&gt;=&gt;=&gt;=&gt;Accounts Payable</f>
        <v/>
      </c>
      <c r="D32" t="inlineStr">
        <is>
          <t>3,114,200</t>
        </is>
      </c>
      <c r="E32" t="inlineStr">
        <is>
          <t>2,088,400</t>
        </is>
      </c>
      <c r="F32" t="inlineStr">
        <is>
          <t>1,835,000</t>
        </is>
      </c>
      <c r="G32" t="inlineStr">
        <is>
          <t>1,577,100</t>
        </is>
      </c>
    </row>
    <row r="33">
      <c r="A33" s="1" t="n">
        <v>31</v>
      </c>
      <c r="B33" t="inlineStr">
        <is>
          <t>2.1.1.1.2.</t>
        </is>
      </c>
      <c r="C33">
        <f>&gt;=&gt;=&gt;=&gt;Total Tax Payable</f>
        <v/>
      </c>
      <c r="D33" t="inlineStr">
        <is>
          <t>-</t>
        </is>
      </c>
      <c r="E33" t="inlineStr">
        <is>
          <t>104,200</t>
        </is>
      </c>
      <c r="F33" t="inlineStr">
        <is>
          <t>88,600</t>
        </is>
      </c>
      <c r="G33" t="inlineStr">
        <is>
          <t>55,500</t>
        </is>
      </c>
    </row>
    <row r="34">
      <c r="A34" s="1" t="n">
        <v>32</v>
      </c>
      <c r="B34" t="inlineStr">
        <is>
          <t>2.1.1.1.3.</t>
        </is>
      </c>
      <c r="C34">
        <f>&gt;=&gt;=&gt;  Other Payable</f>
        <v/>
      </c>
      <c r="D34" t="inlineStr">
        <is>
          <t>448,300</t>
        </is>
      </c>
      <c r="E34" t="inlineStr">
        <is>
          <t>54,500</t>
        </is>
      </c>
      <c r="F34" t="inlineStr">
        <is>
          <t>429,900</t>
        </is>
      </c>
      <c r="G34" t="inlineStr">
        <is>
          <t>429,300</t>
        </is>
      </c>
    </row>
    <row r="35">
      <c r="A35" s="1" t="n">
        <v>33</v>
      </c>
      <c r="B35" t="inlineStr">
        <is>
          <t>2.1.1.2.</t>
        </is>
      </c>
      <c r="C35">
        <f>&gt;=&gt;  Current Accrued Expenses</f>
        <v/>
      </c>
      <c r="D35" t="inlineStr">
        <is>
          <t>1,027,900</t>
        </is>
      </c>
      <c r="E35" t="inlineStr">
        <is>
          <t>153,400</t>
        </is>
      </c>
      <c r="F35" t="inlineStr">
        <is>
          <t>147,900</t>
        </is>
      </c>
      <c r="G35" t="inlineStr">
        <is>
          <t>119,200</t>
        </is>
      </c>
    </row>
    <row r="36">
      <c r="A36" s="1" t="n">
        <v>34</v>
      </c>
      <c r="B36" t="inlineStr">
        <is>
          <t>2.1.2.</t>
        </is>
      </c>
      <c r="C36">
        <f>&gt;=&gt;Pension &amp; Other Post Retirement Benefit Plans Current</f>
        <v/>
      </c>
      <c r="D36" t="inlineStr">
        <is>
          <t>-</t>
        </is>
      </c>
      <c r="E36" t="inlineStr">
        <is>
          <t>288,300</t>
        </is>
      </c>
      <c r="F36" t="inlineStr">
        <is>
          <t>212,300</t>
        </is>
      </c>
      <c r="G36" t="inlineStr">
        <is>
          <t>186,400</t>
        </is>
      </c>
    </row>
    <row r="37">
      <c r="A37" s="1" t="n">
        <v>35</v>
      </c>
      <c r="B37" t="inlineStr">
        <is>
          <t>2.1.3.</t>
        </is>
      </c>
      <c r="C37">
        <f>&gt;=&gt;Current Debt And Capital Lease Obligation</f>
        <v/>
      </c>
      <c r="D37" t="inlineStr">
        <is>
          <t>102,700</t>
        </is>
      </c>
      <c r="E37" t="inlineStr">
        <is>
          <t>541,000</t>
        </is>
      </c>
      <c r="F37" t="inlineStr">
        <is>
          <t>34,100</t>
        </is>
      </c>
      <c r="G37" t="inlineStr">
        <is>
          <t>25,300</t>
        </is>
      </c>
    </row>
    <row r="38">
      <c r="A38" s="1" t="n">
        <v>36</v>
      </c>
      <c r="B38" t="inlineStr">
        <is>
          <t>2.1.3.1.</t>
        </is>
      </c>
      <c r="C38">
        <f>&gt;=&gt;  Current Debt</f>
        <v/>
      </c>
      <c r="D38" t="inlineStr">
        <is>
          <t>102,700</t>
        </is>
      </c>
      <c r="E38" t="inlineStr">
        <is>
          <t>541,000</t>
        </is>
      </c>
      <c r="F38" t="inlineStr">
        <is>
          <t>34,100</t>
        </is>
      </c>
      <c r="G38" t="inlineStr">
        <is>
          <t>25,300</t>
        </is>
      </c>
    </row>
    <row r="39">
      <c r="A39" s="1" t="n">
        <v>37</v>
      </c>
      <c r="B39" t="inlineStr">
        <is>
          <t>2.1.3.1.1.</t>
        </is>
      </c>
      <c r="C39">
        <f>&gt;=&gt;  =&gt;Line of Credit</f>
        <v/>
      </c>
      <c r="D39" t="inlineStr">
        <is>
          <t>-</t>
        </is>
      </c>
      <c r="E39" t="inlineStr">
        <is>
          <t>470,100</t>
        </is>
      </c>
      <c r="F39" t="inlineStr">
        <is>
          <t>-</t>
        </is>
      </c>
      <c r="G39" t="inlineStr">
        <is>
          <t>-</t>
        </is>
      </c>
    </row>
    <row r="40">
      <c r="A40" s="1" t="n">
        <v>38</v>
      </c>
      <c r="B40" t="inlineStr">
        <is>
          <t>2.1.3.1.2.</t>
        </is>
      </c>
      <c r="C40">
        <f>&gt;=&gt;    Other Current Borrowings</f>
        <v/>
      </c>
      <c r="D40" t="inlineStr">
        <is>
          <t>-</t>
        </is>
      </c>
      <c r="E40" t="inlineStr">
        <is>
          <t>70,900</t>
        </is>
      </c>
      <c r="F40" t="inlineStr">
        <is>
          <t>-</t>
        </is>
      </c>
      <c r="G40" t="inlineStr">
        <is>
          <t>-</t>
        </is>
      </c>
    </row>
    <row r="41">
      <c r="A41" s="1" t="n">
        <v>39</v>
      </c>
      <c r="B41" t="inlineStr">
        <is>
          <t>2.1.4.</t>
        </is>
      </c>
      <c r="C41">
        <f>&gt;=&gt;Current Deferred Liabilities</f>
        <v/>
      </c>
      <c r="D41" t="inlineStr">
        <is>
          <t>402,900</t>
        </is>
      </c>
      <c r="E41" t="inlineStr">
        <is>
          <t>243,700</t>
        </is>
      </c>
      <c r="F41" t="inlineStr">
        <is>
          <t>252,200</t>
        </is>
      </c>
      <c r="G41" t="inlineStr">
        <is>
          <t>178,300</t>
        </is>
      </c>
    </row>
    <row r="42">
      <c r="A42" s="1" t="n">
        <v>40</v>
      </c>
      <c r="B42" t="inlineStr">
        <is>
          <t>2.1.4.1.</t>
        </is>
      </c>
      <c r="C42">
        <f>&gt;=&gt;  Current Deferred Revenue</f>
        <v/>
      </c>
      <c r="D42" t="inlineStr">
        <is>
          <t>402,900</t>
        </is>
      </c>
      <c r="E42" t="inlineStr">
        <is>
          <t>243,700</t>
        </is>
      </c>
      <c r="F42" t="inlineStr">
        <is>
          <t>252,200</t>
        </is>
      </c>
      <c r="G42" t="inlineStr">
        <is>
          <t>178,300</t>
        </is>
      </c>
    </row>
    <row r="43">
      <c r="A43" s="1" t="n">
        <v>41</v>
      </c>
      <c r="B43" t="inlineStr">
        <is>
          <t>2.1.5.</t>
        </is>
      </c>
      <c r="C43">
        <f>&gt;  Other Current Liabilities</f>
        <v/>
      </c>
      <c r="D43" t="inlineStr">
        <is>
          <t>-</t>
        </is>
      </c>
      <c r="E43" t="inlineStr">
        <is>
          <t>424,800</t>
        </is>
      </c>
      <c r="F43" t="inlineStr">
        <is>
          <t>491,400</t>
        </is>
      </c>
      <c r="G43" t="inlineStr">
        <is>
          <t>232,000</t>
        </is>
      </c>
    </row>
    <row r="44">
      <c r="A44" s="1" t="n">
        <v>42</v>
      </c>
      <c r="B44" t="inlineStr">
        <is>
          <t>2.2.</t>
        </is>
      </c>
      <c r="C44" t="inlineStr">
        <is>
          <t xml:space="preserve">  Total Non Current Liabilities Net Minority Interest</t>
        </is>
      </c>
      <c r="D44" t="inlineStr">
        <is>
          <t>7,397,700</t>
        </is>
      </c>
      <c r="E44" t="inlineStr">
        <is>
          <t>4,149,300</t>
        </is>
      </c>
      <c r="F44" t="inlineStr">
        <is>
          <t>3,547,700</t>
        </is>
      </c>
      <c r="G44" t="inlineStr">
        <is>
          <t>3,389,400</t>
        </is>
      </c>
    </row>
    <row r="45">
      <c r="A45" s="1" t="n">
        <v>43</v>
      </c>
      <c r="B45" t="inlineStr">
        <is>
          <t>2.2.1.</t>
        </is>
      </c>
      <c r="C45" t="inlineStr">
        <is>
          <t xml:space="preserve">  =&gt;Long Term Debt And Capital Lease Obligation</t>
        </is>
      </c>
      <c r="D45" t="inlineStr">
        <is>
          <t>6,940,000</t>
        </is>
      </c>
      <c r="E45" t="inlineStr">
        <is>
          <t>4,025,300</t>
        </is>
      </c>
      <c r="F45" t="inlineStr">
        <is>
          <t>3,414,300</t>
        </is>
      </c>
      <c r="G45" t="inlineStr">
        <is>
          <t>3,183,300</t>
        </is>
      </c>
    </row>
    <row r="46">
      <c r="A46" s="1" t="n">
        <v>44</v>
      </c>
      <c r="B46" t="inlineStr">
        <is>
          <t>2.2.1.1.</t>
        </is>
      </c>
      <c r="C46" t="inlineStr">
        <is>
          <t xml:space="preserve">  =&gt;=&gt;Long Term Debt</t>
        </is>
      </c>
      <c r="D46" t="inlineStr">
        <is>
          <t>6,755,800</t>
        </is>
      </c>
      <c r="E46" t="inlineStr">
        <is>
          <t>3,856,300</t>
        </is>
      </c>
      <c r="F46" t="inlineStr">
        <is>
          <t>3,283,200</t>
        </is>
      </c>
      <c r="G46" t="inlineStr">
        <is>
          <t>3,183,300</t>
        </is>
      </c>
    </row>
    <row r="47">
      <c r="A47" s="1" t="n">
        <v>45</v>
      </c>
      <c r="B47" t="inlineStr">
        <is>
          <t>2.2.1.2.</t>
        </is>
      </c>
      <c r="C47" t="inlineStr">
        <is>
          <t xml:space="preserve">  =&gt;  Long Term Capital Lease Obligation</t>
        </is>
      </c>
      <c r="D47" t="inlineStr">
        <is>
          <t>184,200</t>
        </is>
      </c>
      <c r="E47" t="inlineStr">
        <is>
          <t>169,000</t>
        </is>
      </c>
      <c r="F47" t="inlineStr">
        <is>
          <t>131,100</t>
        </is>
      </c>
      <c r="G47" t="inlineStr">
        <is>
          <t>-</t>
        </is>
      </c>
    </row>
    <row r="48">
      <c r="A48" s="1" t="n">
        <v>46</v>
      </c>
      <c r="B48" t="inlineStr">
        <is>
          <t>2.2.2.</t>
        </is>
      </c>
      <c r="C48" t="inlineStr">
        <is>
          <t xml:space="preserve">  =&gt;Non Current Deferred Liabilities</t>
        </is>
      </c>
      <c r="D48" t="inlineStr">
        <is>
          <t>222,300</t>
        </is>
      </c>
      <c r="E48" t="inlineStr">
        <is>
          <t>55,300</t>
        </is>
      </c>
      <c r="F48" t="inlineStr">
        <is>
          <t>62,400</t>
        </is>
      </c>
      <c r="G48" t="inlineStr">
        <is>
          <t>141,900</t>
        </is>
      </c>
    </row>
    <row r="49">
      <c r="A49" s="1" t="n">
        <v>47</v>
      </c>
      <c r="B49" t="inlineStr">
        <is>
          <t>2.2.2.1.</t>
        </is>
      </c>
      <c r="C49" t="inlineStr">
        <is>
          <t xml:space="preserve">  =&gt;  Non Current Deferred Taxes Liabilities</t>
        </is>
      </c>
      <c r="D49" t="inlineStr">
        <is>
          <t>222,300</t>
        </is>
      </c>
      <c r="E49" t="inlineStr">
        <is>
          <t>55,300</t>
        </is>
      </c>
      <c r="F49" t="inlineStr">
        <is>
          <t>62,400</t>
        </is>
      </c>
      <c r="G49" t="inlineStr">
        <is>
          <t>141,900</t>
        </is>
      </c>
    </row>
    <row r="50">
      <c r="A50" s="1" t="n">
        <v>48</v>
      </c>
      <c r="B50" t="inlineStr">
        <is>
          <t>2.2.3.</t>
        </is>
      </c>
      <c r="C50" t="inlineStr">
        <is>
          <t xml:space="preserve">    Other Non Current Liabilities</t>
        </is>
      </c>
      <c r="D50" t="inlineStr">
        <is>
          <t>235,400</t>
        </is>
      </c>
      <c r="E50" t="inlineStr">
        <is>
          <t>68,700</t>
        </is>
      </c>
      <c r="F50" t="inlineStr">
        <is>
          <t>71,000</t>
        </is>
      </c>
      <c r="G50" t="inlineStr">
        <is>
          <t>64,200</t>
        </is>
      </c>
    </row>
    <row r="51">
      <c r="A51" s="1" t="n">
        <v>49</v>
      </c>
      <c r="B51" t="inlineStr">
        <is>
          <t>3.</t>
        </is>
      </c>
      <c r="C51" t="inlineStr">
        <is>
          <t>Total Equity Gross Minority Interest</t>
        </is>
      </c>
      <c r="D51" t="inlineStr">
        <is>
          <t>705,700</t>
        </is>
      </c>
      <c r="E51" t="inlineStr">
        <is>
          <t>1,297,100</t>
        </is>
      </c>
      <c r="F51" t="inlineStr">
        <is>
          <t>960,300</t>
        </is>
      </c>
      <c r="G51" t="inlineStr">
        <is>
          <t>975,200</t>
        </is>
      </c>
    </row>
    <row r="52">
      <c r="A52" s="1" t="n">
        <v>50</v>
      </c>
      <c r="B52" t="inlineStr">
        <is>
          <t>3.1.</t>
        </is>
      </c>
      <c r="C52" t="inlineStr">
        <is>
          <t xml:space="preserve">  Stockholders' Equity</t>
        </is>
      </c>
      <c r="D52" t="inlineStr">
        <is>
          <t>705,700</t>
        </is>
      </c>
      <c r="E52" t="inlineStr">
        <is>
          <t>1,297,100</t>
        </is>
      </c>
      <c r="F52" t="inlineStr">
        <is>
          <t>960,300</t>
        </is>
      </c>
      <c r="G52" t="inlineStr">
        <is>
          <t>975,200</t>
        </is>
      </c>
    </row>
    <row r="53">
      <c r="A53" s="1" t="n">
        <v>51</v>
      </c>
      <c r="B53" t="inlineStr">
        <is>
          <t>3.1.1.</t>
        </is>
      </c>
      <c r="C53" t="inlineStr">
        <is>
          <t xml:space="preserve">  =&gt;Capital Stock</t>
        </is>
      </c>
      <c r="D53" t="inlineStr">
        <is>
          <t>-</t>
        </is>
      </c>
      <c r="E53" t="inlineStr">
        <is>
          <t>1,400</t>
        </is>
      </c>
      <c r="F53" t="inlineStr">
        <is>
          <t>1,400</t>
        </is>
      </c>
      <c r="G53" t="inlineStr">
        <is>
          <t>1,500</t>
        </is>
      </c>
    </row>
    <row r="54">
      <c r="A54" s="1" t="n">
        <v>52</v>
      </c>
      <c r="B54" t="inlineStr">
        <is>
          <t>3.1.1.1.</t>
        </is>
      </c>
      <c r="C54" t="inlineStr">
        <is>
          <t xml:space="preserve">  =&gt;=&gt;Preferred Stock</t>
        </is>
      </c>
      <c r="D54" t="inlineStr">
        <is>
          <t>-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</row>
    <row r="55">
      <c r="A55" s="1" t="n">
        <v>53</v>
      </c>
      <c r="B55" t="inlineStr">
        <is>
          <t>3.1.1.2.</t>
        </is>
      </c>
      <c r="C55" t="inlineStr">
        <is>
          <t xml:space="preserve">  =&gt;  Common Stock</t>
        </is>
      </c>
      <c r="D55" t="inlineStr">
        <is>
          <t>-</t>
        </is>
      </c>
      <c r="E55" t="inlineStr">
        <is>
          <t>1,400</t>
        </is>
      </c>
      <c r="F55" t="inlineStr">
        <is>
          <t>1,400</t>
        </is>
      </c>
      <c r="G55" t="inlineStr">
        <is>
          <t>1,500</t>
        </is>
      </c>
    </row>
    <row r="56">
      <c r="A56" s="1" t="n">
        <v>54</v>
      </c>
      <c r="B56" t="inlineStr">
        <is>
          <t>3.1.2.</t>
        </is>
      </c>
      <c r="C56" t="inlineStr">
        <is>
          <t xml:space="preserve">  =&gt;Additional Paid in Capital</t>
        </is>
      </c>
      <c r="D56" t="inlineStr">
        <is>
          <t>-</t>
        </is>
      </c>
      <c r="E56" t="inlineStr">
        <is>
          <t>3,204,900</t>
        </is>
      </c>
      <c r="F56" t="inlineStr">
        <is>
          <t>3,095,300</t>
        </is>
      </c>
      <c r="G56" t="inlineStr">
        <is>
          <t>2,996,900</t>
        </is>
      </c>
    </row>
    <row r="57">
      <c r="A57" s="1" t="n">
        <v>55</v>
      </c>
      <c r="B57" t="inlineStr">
        <is>
          <t>3.1.3.</t>
        </is>
      </c>
      <c r="C57" t="inlineStr">
        <is>
          <t xml:space="preserve">  =&gt;Retained Earnings</t>
        </is>
      </c>
      <c r="D57" t="inlineStr">
        <is>
          <t>-</t>
        </is>
      </c>
      <c r="E57" t="inlineStr">
        <is>
          <t>-1,813,400</t>
        </is>
      </c>
      <c r="F57" t="inlineStr">
        <is>
          <t>-2,018,600</t>
        </is>
      </c>
      <c r="G57" t="inlineStr">
        <is>
          <t>-1,892,600</t>
        </is>
      </c>
    </row>
    <row r="58">
      <c r="A58" s="1" t="n">
        <v>56</v>
      </c>
      <c r="B58" t="inlineStr">
        <is>
          <t>3.1.4.</t>
        </is>
      </c>
      <c r="C58" t="inlineStr">
        <is>
          <t xml:space="preserve">    Gains Losses Not Affecting Retained Earnings</t>
        </is>
      </c>
      <c r="D58" t="inlineStr">
        <is>
          <t>-</t>
        </is>
      </c>
      <c r="E58" t="inlineStr">
        <is>
          <t>-95,800</t>
        </is>
      </c>
      <c r="F58" t="inlineStr">
        <is>
          <t>-117,800</t>
        </is>
      </c>
      <c r="G58" t="inlineStr">
        <is>
          <t>-130,600</t>
        </is>
      </c>
    </row>
    <row r="59">
      <c r="A59" s="1" t="n">
        <v>57</v>
      </c>
      <c r="B59" t="inlineStr">
        <is>
          <t>4.</t>
        </is>
      </c>
      <c r="C59" t="inlineStr">
        <is>
          <t>Total Capitalization</t>
        </is>
      </c>
      <c r="D59" t="inlineStr">
        <is>
          <t>7,461,500</t>
        </is>
      </c>
      <c r="E59" t="inlineStr">
        <is>
          <t>5,153,400</t>
        </is>
      </c>
      <c r="F59" t="inlineStr">
        <is>
          <t>4,243,500</t>
        </is>
      </c>
      <c r="G59" t="inlineStr">
        <is>
          <t>4,158,500</t>
        </is>
      </c>
    </row>
    <row r="60">
      <c r="A60" s="1" t="n">
        <v>58</v>
      </c>
      <c r="B60" t="inlineStr">
        <is>
          <t>5.</t>
        </is>
      </c>
      <c r="C60" t="inlineStr">
        <is>
          <t>Common Stock Equity</t>
        </is>
      </c>
      <c r="D60" t="inlineStr">
        <is>
          <t>705,700</t>
        </is>
      </c>
      <c r="E60" t="inlineStr">
        <is>
          <t>1,297,100</t>
        </is>
      </c>
      <c r="F60" t="inlineStr">
        <is>
          <t>960,300</t>
        </is>
      </c>
      <c r="G60" t="inlineStr">
        <is>
          <t>975,200</t>
        </is>
      </c>
    </row>
    <row r="61">
      <c r="A61" s="1" t="n">
        <v>59</v>
      </c>
      <c r="B61" t="inlineStr">
        <is>
          <t>6.</t>
        </is>
      </c>
      <c r="C61" t="inlineStr">
        <is>
          <t>Capital Lease Obligations</t>
        </is>
      </c>
      <c r="D61" t="inlineStr">
        <is>
          <t>184,200</t>
        </is>
      </c>
      <c r="E61" t="inlineStr">
        <is>
          <t>169,000</t>
        </is>
      </c>
      <c r="F61" t="inlineStr">
        <is>
          <t>131,100</t>
        </is>
      </c>
      <c r="G61" t="inlineStr">
        <is>
          <t>-</t>
        </is>
      </c>
    </row>
    <row r="62">
      <c r="A62" s="1" t="n">
        <v>60</v>
      </c>
      <c r="B62" t="inlineStr">
        <is>
          <t>7.</t>
        </is>
      </c>
      <c r="C62" t="inlineStr">
        <is>
          <t>Net Tangible Assets</t>
        </is>
      </c>
      <c r="D62" t="inlineStr">
        <is>
          <t>-5,305,300</t>
        </is>
      </c>
      <c r="E62" t="inlineStr">
        <is>
          <t>-1,743,900</t>
        </is>
      </c>
      <c r="F62" t="inlineStr">
        <is>
          <t>-2,186,800</t>
        </is>
      </c>
      <c r="G62" t="inlineStr">
        <is>
          <t>-2,199,800</t>
        </is>
      </c>
    </row>
    <row r="63">
      <c r="A63" s="1" t="n">
        <v>61</v>
      </c>
      <c r="B63" t="inlineStr">
        <is>
          <t>8.</t>
        </is>
      </c>
      <c r="C63" t="inlineStr">
        <is>
          <t>Working Capital</t>
        </is>
      </c>
      <c r="D63" t="inlineStr">
        <is>
          <t>1,382,100</t>
        </is>
      </c>
      <c r="E63" t="inlineStr">
        <is>
          <t>2,055,200</t>
        </is>
      </c>
      <c r="F63" t="inlineStr">
        <is>
          <t>842,700</t>
        </is>
      </c>
      <c r="G63" t="inlineStr">
        <is>
          <t>993,700</t>
        </is>
      </c>
    </row>
    <row r="64">
      <c r="A64" s="1" t="n">
        <v>62</v>
      </c>
      <c r="B64" t="inlineStr">
        <is>
          <t>9.</t>
        </is>
      </c>
      <c r="C64" t="inlineStr">
        <is>
          <t>Invested Capital</t>
        </is>
      </c>
      <c r="D64" t="inlineStr">
        <is>
          <t>6,858,500</t>
        </is>
      </c>
      <c r="E64" t="inlineStr">
        <is>
          <t>5,694,400</t>
        </is>
      </c>
      <c r="F64" t="inlineStr">
        <is>
          <t>4,277,600</t>
        </is>
      </c>
      <c r="G64" t="inlineStr">
        <is>
          <t>4,183,800</t>
        </is>
      </c>
    </row>
    <row r="65">
      <c r="A65" s="1" t="n">
        <v>63</v>
      </c>
      <c r="B65" t="inlineStr">
        <is>
          <t>10.</t>
        </is>
      </c>
      <c r="C65" t="inlineStr">
        <is>
          <t>Tangible Book Value</t>
        </is>
      </c>
      <c r="D65" t="inlineStr">
        <is>
          <t>-5,305,300</t>
        </is>
      </c>
      <c r="E65" t="inlineStr">
        <is>
          <t>-1,743,900</t>
        </is>
      </c>
      <c r="F65" t="inlineStr">
        <is>
          <t>-2,186,800</t>
        </is>
      </c>
      <c r="G65" t="inlineStr">
        <is>
          <t>-2,199,800</t>
        </is>
      </c>
    </row>
    <row r="66">
      <c r="A66" s="1" t="n">
        <v>64</v>
      </c>
      <c r="B66" t="inlineStr">
        <is>
          <t>11.</t>
        </is>
      </c>
      <c r="C66" t="inlineStr">
        <is>
          <t>Total Debt</t>
        </is>
      </c>
      <c r="D66" t="inlineStr">
        <is>
          <t>7,042,700</t>
        </is>
      </c>
      <c r="E66" t="inlineStr">
        <is>
          <t>4,566,300</t>
        </is>
      </c>
      <c r="F66" t="inlineStr">
        <is>
          <t>3,448,400</t>
        </is>
      </c>
      <c r="G66" t="inlineStr">
        <is>
          <t>3,208,600</t>
        </is>
      </c>
    </row>
    <row r="67">
      <c r="A67" s="1" t="n">
        <v>65</v>
      </c>
      <c r="B67" t="inlineStr">
        <is>
          <t>12.</t>
        </is>
      </c>
      <c r="C67" t="inlineStr">
        <is>
          <t>Net Debt</t>
        </is>
      </c>
      <c r="D67" t="inlineStr">
        <is>
          <t>6,600,400</t>
        </is>
      </c>
      <c r="E67" t="inlineStr">
        <is>
          <t>2,987,100</t>
        </is>
      </c>
      <c r="F67" t="inlineStr">
        <is>
          <t>3,163,300</t>
        </is>
      </c>
      <c r="G67" t="inlineStr">
        <is>
          <t>3,002,800</t>
        </is>
      </c>
    </row>
    <row r="68">
      <c r="A68" s="1" t="n">
        <v>66</v>
      </c>
      <c r="B68" t="inlineStr">
        <is>
          <t>13.</t>
        </is>
      </c>
      <c r="C68" t="inlineStr">
        <is>
          <t>Share Issued</t>
        </is>
      </c>
      <c r="D68" t="inlineStr">
        <is>
          <t>135,723</t>
        </is>
      </c>
      <c r="E68" t="inlineStr">
        <is>
          <t>141,900</t>
        </is>
      </c>
      <c r="F68" t="inlineStr">
        <is>
          <t>143,000</t>
        </is>
      </c>
      <c r="G68" t="inlineStr">
        <is>
          <t>147,700</t>
        </is>
      </c>
    </row>
    <row r="69">
      <c r="A69" s="1" t="n">
        <v>67</v>
      </c>
      <c r="B69" t="inlineStr">
        <is>
          <t>14.</t>
        </is>
      </c>
      <c r="C69" t="inlineStr">
        <is>
          <t>Ordinary Shares Number</t>
        </is>
      </c>
      <c r="D69" t="inlineStr">
        <is>
          <t>135,723</t>
        </is>
      </c>
      <c r="E69" t="inlineStr">
        <is>
          <t>141,900</t>
        </is>
      </c>
      <c r="F69" t="inlineStr">
        <is>
          <t>143,000</t>
        </is>
      </c>
      <c r="G69" t="inlineStr">
        <is>
          <t>147,700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784,600</t>
        </is>
      </c>
      <c r="E2" t="inlineStr">
        <is>
          <t>784,600</t>
        </is>
      </c>
      <c r="F2" t="inlineStr">
        <is>
          <t>1,314,300</t>
        </is>
      </c>
      <c r="G2" t="inlineStr">
        <is>
          <t>1,027,200</t>
        </is>
      </c>
      <c r="H2" t="inlineStr">
        <is>
          <t>905,900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-</t>
        </is>
      </c>
      <c r="E3" t="inlineStr">
        <is>
          <t>-</t>
        </is>
      </c>
      <c r="F3" t="inlineStr">
        <is>
          <t>1,314,300</t>
        </is>
      </c>
      <c r="G3" t="inlineStr">
        <is>
          <t>1,027,200</t>
        </is>
      </c>
      <c r="H3" t="inlineStr">
        <is>
          <t>905,900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-</t>
        </is>
      </c>
      <c r="E4" t="inlineStr">
        <is>
          <t>-</t>
        </is>
      </c>
      <c r="F4" t="inlineStr">
        <is>
          <t>788,500</t>
        </is>
      </c>
      <c r="G4" t="inlineStr">
        <is>
          <t>736,800</t>
        </is>
      </c>
      <c r="H4" t="inlineStr">
        <is>
          <t>643,000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=&gt;Depreciation Amortization Depletion</t>
        </is>
      </c>
      <c r="D5" t="inlineStr">
        <is>
          <t>-</t>
        </is>
      </c>
      <c r="E5" t="inlineStr">
        <is>
          <t>-</t>
        </is>
      </c>
      <c r="F5" t="inlineStr">
        <is>
          <t>425,600</t>
        </is>
      </c>
      <c r="G5" t="inlineStr">
        <is>
          <t>267,100</t>
        </is>
      </c>
      <c r="H5" t="inlineStr">
        <is>
          <t>265,600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Depreciation &amp; amortization</t>
        </is>
      </c>
      <c r="D6" t="inlineStr">
        <is>
          <t>-</t>
        </is>
      </c>
      <c r="E6" t="inlineStr">
        <is>
          <t>-</t>
        </is>
      </c>
      <c r="F6" t="inlineStr">
        <is>
          <t>425,600</t>
        </is>
      </c>
      <c r="G6" t="inlineStr">
        <is>
          <t>267,100</t>
        </is>
      </c>
      <c r="H6" t="inlineStr">
        <is>
          <t>265,600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=&gt;Deferred Tax</t>
        </is>
      </c>
      <c r="D7" t="inlineStr">
        <is>
          <t>-</t>
        </is>
      </c>
      <c r="E7" t="inlineStr">
        <is>
          <t>-</t>
        </is>
      </c>
      <c r="F7" t="inlineStr">
        <is>
          <t>-20,200</t>
        </is>
      </c>
      <c r="G7" t="inlineStr">
        <is>
          <t>-87,900</t>
        </is>
      </c>
      <c r="H7" t="inlineStr">
        <is>
          <t>-56,100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Deferred Income Tax</t>
        </is>
      </c>
      <c r="D8" t="inlineStr">
        <is>
          <t>-</t>
        </is>
      </c>
      <c r="E8" t="inlineStr">
        <is>
          <t>-</t>
        </is>
      </c>
      <c r="F8" t="inlineStr">
        <is>
          <t>-20,200</t>
        </is>
      </c>
      <c r="G8" t="inlineStr">
        <is>
          <t>-87,900</t>
        </is>
      </c>
      <c r="H8" t="inlineStr">
        <is>
          <t>-56,100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=&gt;Provision &amp; Write Off of Assets</t>
        </is>
      </c>
      <c r="D9" t="inlineStr">
        <is>
          <t>-</t>
        </is>
      </c>
      <c r="E9" t="inlineStr">
        <is>
          <t>-</t>
        </is>
      </c>
      <c r="F9" t="inlineStr">
        <is>
          <t>30,900</t>
        </is>
      </c>
      <c r="G9" t="inlineStr">
        <is>
          <t>-</t>
        </is>
      </c>
      <c r="H9" t="inlineStr">
        <is>
          <t>-</t>
        </is>
      </c>
    </row>
    <row r="10">
      <c r="A10" s="1" t="n">
        <v>8</v>
      </c>
      <c r="B10" t="inlineStr">
        <is>
          <t>1.1.5.</t>
        </is>
      </c>
      <c r="C10" t="inlineStr">
        <is>
          <t xml:space="preserve">  =&gt;Stock based compensation</t>
        </is>
      </c>
      <c r="D10" t="inlineStr">
        <is>
          <t>-</t>
        </is>
      </c>
      <c r="E10" t="inlineStr">
        <is>
          <t>-</t>
        </is>
      </c>
      <c r="F10" t="inlineStr">
        <is>
          <t>42,500</t>
        </is>
      </c>
      <c r="G10" t="inlineStr">
        <is>
          <t>48,500</t>
        </is>
      </c>
      <c r="H10" t="inlineStr">
        <is>
          <t>40,700</t>
        </is>
      </c>
    </row>
    <row r="11">
      <c r="A11" s="1" t="n">
        <v>9</v>
      </c>
      <c r="B11" t="inlineStr">
        <is>
          <t>1.1.6.</t>
        </is>
      </c>
      <c r="C11" t="inlineStr">
        <is>
          <t xml:space="preserve">  =&gt;Other non-cash items</t>
        </is>
      </c>
      <c r="D11" t="inlineStr">
        <is>
          <t>-</t>
        </is>
      </c>
      <c r="E11" t="inlineStr">
        <is>
          <t>-</t>
        </is>
      </c>
      <c r="F11" t="inlineStr">
        <is>
          <t>42,100</t>
        </is>
      </c>
      <c r="G11" t="inlineStr">
        <is>
          <t>29,000</t>
        </is>
      </c>
      <c r="H11" t="inlineStr">
        <is>
          <t>10,900</t>
        </is>
      </c>
    </row>
    <row r="12">
      <c r="A12" s="1" t="n">
        <v>10</v>
      </c>
      <c r="B12" t="inlineStr">
        <is>
          <t>1.1.7.</t>
        </is>
      </c>
      <c r="C12" t="inlineStr">
        <is>
          <t xml:space="preserve">    Change in working capital</t>
        </is>
      </c>
      <c r="D12" t="inlineStr">
        <is>
          <t>-</t>
        </is>
      </c>
      <c r="E12" t="inlineStr">
        <is>
          <t>-</t>
        </is>
      </c>
      <c r="F12" t="inlineStr">
        <is>
          <t>4,900</t>
        </is>
      </c>
      <c r="G12" t="inlineStr">
        <is>
          <t>33,700</t>
        </is>
      </c>
      <c r="H12" t="inlineStr">
        <is>
          <t>1,800</t>
        </is>
      </c>
    </row>
    <row r="13">
      <c r="A13" s="1" t="n">
        <v>11</v>
      </c>
      <c r="B13" t="inlineStr">
        <is>
          <t>1.1.7.1.</t>
        </is>
      </c>
      <c r="C13" t="inlineStr">
        <is>
          <t xml:space="preserve">    =&gt;Change in Receivables</t>
        </is>
      </c>
      <c r="D13" t="inlineStr">
        <is>
          <t>-</t>
        </is>
      </c>
      <c r="E13" t="inlineStr">
        <is>
          <t>-</t>
        </is>
      </c>
      <c r="F13" t="inlineStr">
        <is>
          <t>-226,400</t>
        </is>
      </c>
      <c r="G13" t="inlineStr">
        <is>
          <t>-244,800</t>
        </is>
      </c>
      <c r="H13" t="inlineStr">
        <is>
          <t>-365,100</t>
        </is>
      </c>
    </row>
    <row r="14">
      <c r="A14" s="1" t="n">
        <v>12</v>
      </c>
      <c r="B14" t="inlineStr">
        <is>
          <t>1.1.7.1.1.</t>
        </is>
      </c>
      <c r="C14" t="inlineStr">
        <is>
          <t xml:space="preserve">    =&gt;  Changes in Account Receivables</t>
        </is>
      </c>
      <c r="D14" t="inlineStr">
        <is>
          <t>-</t>
        </is>
      </c>
      <c r="E14" t="inlineStr">
        <is>
          <t>-</t>
        </is>
      </c>
      <c r="F14" t="inlineStr">
        <is>
          <t>-226,400</t>
        </is>
      </c>
      <c r="G14" t="inlineStr">
        <is>
          <t>-244,800</t>
        </is>
      </c>
      <c r="H14" t="inlineStr">
        <is>
          <t>-365,100</t>
        </is>
      </c>
    </row>
    <row r="15">
      <c r="A15" s="1" t="n">
        <v>13</v>
      </c>
      <c r="B15" t="inlineStr">
        <is>
          <t>1.1.7.2.</t>
        </is>
      </c>
      <c r="C15" t="inlineStr">
        <is>
          <t xml:space="preserve">    =&gt;Change in Inventory</t>
        </is>
      </c>
      <c r="D15" t="inlineStr">
        <is>
          <t>-</t>
        </is>
      </c>
      <c r="E15" t="inlineStr">
        <is>
          <t>-</t>
        </is>
      </c>
      <c r="F15" t="inlineStr">
        <is>
          <t>-71,400</t>
        </is>
      </c>
      <c r="G15" t="inlineStr">
        <is>
          <t>-153,000</t>
        </is>
      </c>
      <c r="H15" t="inlineStr">
        <is>
          <t>-46,800</t>
        </is>
      </c>
    </row>
    <row r="16">
      <c r="A16" s="1" t="n">
        <v>14</v>
      </c>
      <c r="B16" t="inlineStr">
        <is>
          <t>1.1.7.3.</t>
        </is>
      </c>
      <c r="C16" t="inlineStr">
        <is>
          <t xml:space="preserve">    =&gt;Change in Payables And Accrued Expense</t>
        </is>
      </c>
      <c r="D16" t="inlineStr">
        <is>
          <t>-</t>
        </is>
      </c>
      <c r="E16" t="inlineStr">
        <is>
          <t>-</t>
        </is>
      </c>
      <c r="F16" t="inlineStr">
        <is>
          <t>253,700</t>
        </is>
      </c>
      <c r="G16" t="inlineStr">
        <is>
          <t>194,100</t>
        </is>
      </c>
      <c r="H16" t="inlineStr">
        <is>
          <t>271,200</t>
        </is>
      </c>
    </row>
    <row r="17">
      <c r="A17" s="1" t="n">
        <v>15</v>
      </c>
      <c r="B17" t="inlineStr">
        <is>
          <t>1.1.7.3.1.</t>
        </is>
      </c>
      <c r="C17" t="inlineStr">
        <is>
          <t xml:space="preserve">    =&gt;  Change in Payable</t>
        </is>
      </c>
      <c r="D17" t="inlineStr">
        <is>
          <t>-</t>
        </is>
      </c>
      <c r="E17" t="inlineStr">
        <is>
          <t>-</t>
        </is>
      </c>
      <c r="F17" t="inlineStr">
        <is>
          <t>253,700</t>
        </is>
      </c>
      <c r="G17" t="inlineStr">
        <is>
          <t>194,100</t>
        </is>
      </c>
      <c r="H17" t="inlineStr">
        <is>
          <t>271,200</t>
        </is>
      </c>
    </row>
    <row r="18">
      <c r="A18" s="1" t="n">
        <v>16</v>
      </c>
      <c r="B18" t="inlineStr">
        <is>
          <t>1.1.7.3.1.1.</t>
        </is>
      </c>
      <c r="C18" t="inlineStr">
        <is>
          <t xml:space="preserve">    =&gt;    Change in Account Payable</t>
        </is>
      </c>
      <c r="D18" t="inlineStr">
        <is>
          <t>-</t>
        </is>
      </c>
      <c r="E18" t="inlineStr">
        <is>
          <t>-</t>
        </is>
      </c>
      <c r="F18" t="inlineStr">
        <is>
          <t>253,700</t>
        </is>
      </c>
      <c r="G18" t="inlineStr">
        <is>
          <t>194,100</t>
        </is>
      </c>
      <c r="H18" t="inlineStr">
        <is>
          <t>271,200</t>
        </is>
      </c>
    </row>
    <row r="19">
      <c r="A19" s="1" t="n">
        <v>17</v>
      </c>
      <c r="B19" t="inlineStr">
        <is>
          <t>1.1.7.4.</t>
        </is>
      </c>
      <c r="C19" t="inlineStr">
        <is>
          <t xml:space="preserve">    =&gt;Change in Other Current Assets</t>
        </is>
      </c>
      <c r="D19" t="inlineStr">
        <is>
          <t>-</t>
        </is>
      </c>
      <c r="E19" t="inlineStr">
        <is>
          <t>-</t>
        </is>
      </c>
      <c r="F19" t="inlineStr">
        <is>
          <t>18,600</t>
        </is>
      </c>
      <c r="G19" t="inlineStr">
        <is>
          <t>-10,900</t>
        </is>
      </c>
      <c r="H19" t="inlineStr">
        <is>
          <t>25,200</t>
        </is>
      </c>
    </row>
    <row r="20">
      <c r="A20" s="1" t="n">
        <v>18</v>
      </c>
      <c r="B20" t="inlineStr">
        <is>
          <t>1.1.7.5.</t>
        </is>
      </c>
      <c r="C20" t="inlineStr">
        <is>
          <t xml:space="preserve">    =&gt;Change in Other Current Liabilities</t>
        </is>
      </c>
      <c r="D20" t="inlineStr">
        <is>
          <t>-</t>
        </is>
      </c>
      <c r="E20" t="inlineStr">
        <is>
          <t>-</t>
        </is>
      </c>
      <c r="F20" t="inlineStr">
        <is>
          <t>30,400</t>
        </is>
      </c>
      <c r="G20" t="inlineStr">
        <is>
          <t>248,300</t>
        </is>
      </c>
      <c r="H20" t="inlineStr">
        <is>
          <t>117,300</t>
        </is>
      </c>
    </row>
    <row r="21">
      <c r="A21" s="1" t="n">
        <v>19</v>
      </c>
      <c r="B21" t="inlineStr">
        <is>
          <t>1.1.7.6.</t>
        </is>
      </c>
      <c r="C21" t="inlineStr">
        <is>
          <t xml:space="preserve">      Change in Other Working Capital</t>
        </is>
      </c>
      <c r="D21" t="inlineStr">
        <is>
          <t>118,000</t>
        </is>
      </c>
      <c r="E21" t="inlineStr">
        <is>
          <t>-</t>
        </is>
      </c>
      <c r="F21" t="inlineStr">
        <is>
          <t>-</t>
        </is>
      </c>
      <c r="G21" t="inlineStr">
        <is>
          <t>-10,900</t>
        </is>
      </c>
      <c r="H21" t="inlineStr">
        <is>
          <t>25,200</t>
        </is>
      </c>
    </row>
    <row r="22">
      <c r="A22" s="1" t="n">
        <v>20</v>
      </c>
      <c r="B22" t="inlineStr">
        <is>
          <t>2.</t>
        </is>
      </c>
      <c r="C22" t="inlineStr">
        <is>
          <t>Investing Cash Flow</t>
        </is>
      </c>
      <c r="D22" t="inlineStr">
        <is>
          <t>-2,769,600</t>
        </is>
      </c>
      <c r="E22" t="inlineStr">
        <is>
          <t>-2,769,600</t>
        </is>
      </c>
      <c r="F22" t="inlineStr">
        <is>
          <t>-201,000</t>
        </is>
      </c>
      <c r="G22" t="inlineStr">
        <is>
          <t>-331,400</t>
        </is>
      </c>
      <c r="H22" t="inlineStr">
        <is>
          <t>-86,100</t>
        </is>
      </c>
    </row>
    <row r="23">
      <c r="A23" s="1" t="n">
        <v>21</v>
      </c>
      <c r="B23" t="inlineStr">
        <is>
          <t>2.1.</t>
        </is>
      </c>
      <c r="C23" t="inlineStr">
        <is>
          <t xml:space="preserve">  Cash Flow from Continuing Investing Activities</t>
        </is>
      </c>
      <c r="D23" t="inlineStr">
        <is>
          <t>-2,769,600</t>
        </is>
      </c>
      <c r="E23" t="inlineStr">
        <is>
          <t>-2,769,600</t>
        </is>
      </c>
      <c r="F23" t="inlineStr">
        <is>
          <t>-201,000</t>
        </is>
      </c>
      <c r="G23" t="inlineStr">
        <is>
          <t>-331,400</t>
        </is>
      </c>
      <c r="H23" t="inlineStr">
        <is>
          <t>-86,100</t>
        </is>
      </c>
    </row>
    <row r="24">
      <c r="A24" s="1" t="n">
        <v>22</v>
      </c>
      <c r="B24" t="inlineStr">
        <is>
          <t>2.1.1.</t>
        </is>
      </c>
      <c r="C24" t="inlineStr">
        <is>
          <t xml:space="preserve">  =&gt;Capital Expenditure Reported</t>
        </is>
      </c>
      <c r="D24" t="inlineStr">
        <is>
          <t>-100,000</t>
        </is>
      </c>
      <c r="E24" t="inlineStr">
        <is>
          <t>-100,000</t>
        </is>
      </c>
      <c r="F24" t="inlineStr">
        <is>
          <t>-158,000</t>
        </is>
      </c>
      <c r="G24" t="inlineStr">
        <is>
          <t>-236,300</t>
        </is>
      </c>
      <c r="H24" t="inlineStr">
        <is>
          <t>-86,100</t>
        </is>
      </c>
    </row>
    <row r="25">
      <c r="A25" s="1" t="n">
        <v>23</v>
      </c>
      <c r="B25" t="inlineStr">
        <is>
          <t>2.1.2.</t>
        </is>
      </c>
      <c r="C25" t="inlineStr">
        <is>
          <t xml:space="preserve">  =&gt;Net Business Purchase And Sale</t>
        </is>
      </c>
      <c r="D25" t="inlineStr">
        <is>
          <t>-2,669,600</t>
        </is>
      </c>
      <c r="E25" t="inlineStr">
        <is>
          <t>-2,669,600</t>
        </is>
      </c>
      <c r="F25" t="inlineStr">
        <is>
          <t>-43,000</t>
        </is>
      </c>
      <c r="G25" t="inlineStr">
        <is>
          <t>-95,100</t>
        </is>
      </c>
      <c r="H25" t="inlineStr">
        <is>
          <t>-</t>
        </is>
      </c>
    </row>
    <row r="26">
      <c r="A26" s="1" t="n">
        <v>24</v>
      </c>
      <c r="B26" t="inlineStr">
        <is>
          <t>2.1.2.1.</t>
        </is>
      </c>
      <c r="C26" t="inlineStr">
        <is>
          <t xml:space="preserve">  =&gt;=&gt;Purchase of Business</t>
        </is>
      </c>
      <c r="D26" t="inlineStr">
        <is>
          <t>-2,705,600</t>
        </is>
      </c>
      <c r="E26" t="inlineStr">
        <is>
          <t>-2,705,600</t>
        </is>
      </c>
      <c r="F26" t="inlineStr">
        <is>
          <t>-43,000</t>
        </is>
      </c>
      <c r="G26" t="inlineStr">
        <is>
          <t>-95,100</t>
        </is>
      </c>
      <c r="H26" t="inlineStr">
        <is>
          <t>-</t>
        </is>
      </c>
    </row>
    <row r="27">
      <c r="A27" s="1" t="n">
        <v>25</v>
      </c>
      <c r="B27" t="inlineStr">
        <is>
          <t>2.1.2.2.</t>
        </is>
      </c>
      <c r="C27" t="inlineStr">
        <is>
          <t xml:space="preserve">  =&gt;  Sale of Business</t>
        </is>
      </c>
      <c r="D27" t="inlineStr">
        <is>
          <t>36,000</t>
        </is>
      </c>
      <c r="E27" t="inlineStr">
        <is>
          <t>36,000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</row>
    <row r="28">
      <c r="A28" s="1" t="n">
        <v>26</v>
      </c>
      <c r="B28" t="inlineStr">
        <is>
          <t>2.1.3.</t>
        </is>
      </c>
      <c r="C28" t="inlineStr">
        <is>
          <t xml:space="preserve">    Net Investment Purchase And Sale</t>
        </is>
      </c>
      <c r="D28" t="inlineStr">
        <is>
          <t>-</t>
        </is>
      </c>
      <c r="E28" t="inlineStr">
        <is>
          <t>-</t>
        </is>
      </c>
      <c r="F28" t="inlineStr">
        <is>
          <t>-</t>
        </is>
      </c>
      <c r="G28" t="inlineStr">
        <is>
          <t>-</t>
        </is>
      </c>
      <c r="H28" t="inlineStr">
        <is>
          <t>0</t>
        </is>
      </c>
    </row>
    <row r="29">
      <c r="A29" s="1" t="n">
        <v>27</v>
      </c>
      <c r="B29" t="inlineStr">
        <is>
          <t>2.1.3.1.</t>
        </is>
      </c>
      <c r="C29" t="inlineStr">
        <is>
          <t xml:space="preserve">      Purchase of Investment</t>
        </is>
      </c>
      <c r="D29" t="inlineStr">
        <is>
          <t>-</t>
        </is>
      </c>
      <c r="E29" t="inlineStr">
        <is>
          <t>-</t>
        </is>
      </c>
      <c r="F29" t="inlineStr">
        <is>
          <t>-</t>
        </is>
      </c>
      <c r="G29" t="inlineStr">
        <is>
          <t>-</t>
        </is>
      </c>
      <c r="H29" t="inlineStr">
        <is>
          <t>0</t>
        </is>
      </c>
    </row>
    <row r="30">
      <c r="A30" s="1" t="n">
        <v>28</v>
      </c>
      <c r="B30" t="inlineStr">
        <is>
          <t>3.</t>
        </is>
      </c>
      <c r="C30" t="inlineStr">
        <is>
          <t>Financing Cash Flow</t>
        </is>
      </c>
      <c r="D30" t="inlineStr">
        <is>
          <t>832,800</t>
        </is>
      </c>
      <c r="E30" t="inlineStr">
        <is>
          <t>832,800</t>
        </is>
      </c>
      <c r="F30" t="inlineStr">
        <is>
          <t>138,800</t>
        </is>
      </c>
      <c r="G30" t="inlineStr">
        <is>
          <t>-749,800</t>
        </is>
      </c>
      <c r="H30" t="inlineStr">
        <is>
          <t>-754,800</t>
        </is>
      </c>
    </row>
    <row r="31">
      <c r="A31" s="1" t="n">
        <v>29</v>
      </c>
      <c r="B31" t="inlineStr">
        <is>
          <t>3.1.</t>
        </is>
      </c>
      <c r="C31" t="inlineStr">
        <is>
          <t xml:space="preserve">  Cash Flow from Continuing Financing Activities</t>
        </is>
      </c>
      <c r="D31" t="inlineStr">
        <is>
          <t>832,800</t>
        </is>
      </c>
      <c r="E31" t="inlineStr">
        <is>
          <t>832,800</t>
        </is>
      </c>
      <c r="F31" t="inlineStr">
        <is>
          <t>138,800</t>
        </is>
      </c>
      <c r="G31" t="inlineStr">
        <is>
          <t>-749,800</t>
        </is>
      </c>
      <c r="H31" t="inlineStr">
        <is>
          <t>-754,800</t>
        </is>
      </c>
    </row>
    <row r="32">
      <c r="A32" s="1" t="n">
        <v>30</v>
      </c>
      <c r="B32" t="inlineStr">
        <is>
          <t>3.1.1.</t>
        </is>
      </c>
      <c r="C32" t="inlineStr">
        <is>
          <t xml:space="preserve">  =&gt;Net Issuance Payments of Debt</t>
        </is>
      </c>
      <c r="D32" t="inlineStr">
        <is>
          <t>-</t>
        </is>
      </c>
      <c r="E32" t="inlineStr">
        <is>
          <t>-</t>
        </is>
      </c>
      <c r="F32" t="inlineStr">
        <is>
          <t>626,500</t>
        </is>
      </c>
      <c r="G32" t="inlineStr">
        <is>
          <t>88,500</t>
        </is>
      </c>
      <c r="H32" t="inlineStr">
        <is>
          <t>-21,600</t>
        </is>
      </c>
    </row>
    <row r="33">
      <c r="A33" s="1" t="n">
        <v>31</v>
      </c>
      <c r="B33" t="inlineStr">
        <is>
          <t>3.1.1.1.</t>
        </is>
      </c>
      <c r="C33" t="inlineStr">
        <is>
          <t xml:space="preserve">  =&gt;=&gt;Net Long Term Debt Issuance</t>
        </is>
      </c>
      <c r="D33" t="inlineStr">
        <is>
          <t>-</t>
        </is>
      </c>
      <c r="E33" t="inlineStr">
        <is>
          <t>-</t>
        </is>
      </c>
      <c r="F33" t="inlineStr">
        <is>
          <t>677,500</t>
        </is>
      </c>
      <c r="G33" t="inlineStr">
        <is>
          <t>37,500</t>
        </is>
      </c>
      <c r="H33" t="inlineStr">
        <is>
          <t>-21,600</t>
        </is>
      </c>
    </row>
    <row r="34">
      <c r="A34" s="1" t="n">
        <v>32</v>
      </c>
      <c r="B34" t="inlineStr">
        <is>
          <t>3.1.1.1.1.</t>
        </is>
      </c>
      <c r="C34" t="inlineStr">
        <is>
          <t xml:space="preserve">  =&gt;=&gt;=&gt;Long Term Debt Issuance</t>
        </is>
      </c>
      <c r="D34" t="inlineStr">
        <is>
          <t>-</t>
        </is>
      </c>
      <c r="E34" t="inlineStr">
        <is>
          <t>-</t>
        </is>
      </c>
      <c r="F34" t="inlineStr">
        <is>
          <t>1,300,000</t>
        </is>
      </c>
      <c r="G34" t="inlineStr">
        <is>
          <t>600,000</t>
        </is>
      </c>
      <c r="H34" t="inlineStr">
        <is>
          <t>0</t>
        </is>
      </c>
    </row>
    <row r="35">
      <c r="A35" s="1" t="n">
        <v>33</v>
      </c>
      <c r="B35" t="inlineStr">
        <is>
          <t>3.1.1.1.2.</t>
        </is>
      </c>
      <c r="C35" t="inlineStr">
        <is>
          <t xml:space="preserve">  =&gt;=&gt;  Long Term Debt Payments</t>
        </is>
      </c>
      <c r="D35" t="inlineStr">
        <is>
          <t>-</t>
        </is>
      </c>
      <c r="E35" t="inlineStr">
        <is>
          <t>-</t>
        </is>
      </c>
      <c r="F35" t="inlineStr">
        <is>
          <t>-622,500</t>
        </is>
      </c>
      <c r="G35" t="inlineStr">
        <is>
          <t>-562,500</t>
        </is>
      </c>
      <c r="H35" t="inlineStr">
        <is>
          <t>-21,600</t>
        </is>
      </c>
    </row>
    <row r="36">
      <c r="A36" s="1" t="n">
        <v>34</v>
      </c>
      <c r="B36" t="inlineStr">
        <is>
          <t>3.1.1.2.</t>
        </is>
      </c>
      <c r="C36" t="inlineStr">
        <is>
          <t xml:space="preserve">  =&gt;  Net Short Term Debt Issuance</t>
        </is>
      </c>
      <c r="D36" t="inlineStr">
        <is>
          <t>-</t>
        </is>
      </c>
      <c r="E36" t="inlineStr">
        <is>
          <t>-</t>
        </is>
      </c>
      <c r="F36" t="inlineStr">
        <is>
          <t>-51,000</t>
        </is>
      </c>
      <c r="G36" t="inlineStr">
        <is>
          <t>51,000</t>
        </is>
      </c>
      <c r="H36" t="inlineStr">
        <is>
          <t>0</t>
        </is>
      </c>
    </row>
    <row r="37">
      <c r="A37" s="1" t="n">
        <v>35</v>
      </c>
      <c r="B37" t="inlineStr">
        <is>
          <t>3.1.1.2.1.</t>
        </is>
      </c>
      <c r="C37" t="inlineStr">
        <is>
          <t xml:space="preserve">  =&gt;  =&gt;Short Term Debt Issuance</t>
        </is>
      </c>
      <c r="D37" t="inlineStr">
        <is>
          <t>-</t>
        </is>
      </c>
      <c r="E37" t="inlineStr">
        <is>
          <t>-</t>
        </is>
      </c>
      <c r="F37" t="inlineStr">
        <is>
          <t>1,024,000</t>
        </is>
      </c>
      <c r="G37" t="inlineStr">
        <is>
          <t>2,445,500</t>
        </is>
      </c>
      <c r="H37" t="inlineStr">
        <is>
          <t>686,700</t>
        </is>
      </c>
    </row>
    <row r="38">
      <c r="A38" s="1" t="n">
        <v>36</v>
      </c>
      <c r="B38" t="inlineStr">
        <is>
          <t>3.1.1.2.2.</t>
        </is>
      </c>
      <c r="C38" t="inlineStr">
        <is>
          <t xml:space="preserve">  =&gt;    Short Term Debt Payments</t>
        </is>
      </c>
      <c r="D38" t="inlineStr">
        <is>
          <t>-</t>
        </is>
      </c>
      <c r="E38" t="inlineStr">
        <is>
          <t>-</t>
        </is>
      </c>
      <c r="F38" t="inlineStr">
        <is>
          <t>-1,075,000</t>
        </is>
      </c>
      <c r="G38" t="inlineStr">
        <is>
          <t>-2,394,500</t>
        </is>
      </c>
      <c r="H38" t="inlineStr">
        <is>
          <t>-686,700</t>
        </is>
      </c>
    </row>
    <row r="39">
      <c r="A39" s="1" t="n">
        <v>37</v>
      </c>
      <c r="B39" t="inlineStr">
        <is>
          <t>3.1.2.</t>
        </is>
      </c>
      <c r="C39" t="inlineStr">
        <is>
          <t xml:space="preserve">  =&gt;Net Common Stock Issuance</t>
        </is>
      </c>
      <c r="D39" t="inlineStr">
        <is>
          <t>-</t>
        </is>
      </c>
      <c r="E39" t="inlineStr">
        <is>
          <t>-</t>
        </is>
      </c>
      <c r="F39" t="inlineStr">
        <is>
          <t>-340,600</t>
        </is>
      </c>
      <c r="G39" t="inlineStr">
        <is>
          <t>-657,200</t>
        </is>
      </c>
      <c r="H39" t="inlineStr">
        <is>
          <t>-522,300</t>
        </is>
      </c>
    </row>
    <row r="40">
      <c r="A40" s="1" t="n">
        <v>38</v>
      </c>
      <c r="B40" t="inlineStr">
        <is>
          <t>3.1.2.1.</t>
        </is>
      </c>
      <c r="C40" t="inlineStr">
        <is>
          <t xml:space="preserve">  =&gt;  Common Stock Payments</t>
        </is>
      </c>
      <c r="D40" t="inlineStr">
        <is>
          <t>-</t>
        </is>
      </c>
      <c r="E40" t="inlineStr">
        <is>
          <t>-</t>
        </is>
      </c>
      <c r="F40" t="inlineStr">
        <is>
          <t>-340,600</t>
        </is>
      </c>
      <c r="G40" t="inlineStr">
        <is>
          <t>-657,200</t>
        </is>
      </c>
      <c r="H40" t="inlineStr">
        <is>
          <t>-522,300</t>
        </is>
      </c>
    </row>
    <row r="41">
      <c r="A41" s="1" t="n">
        <v>39</v>
      </c>
      <c r="B41" t="inlineStr">
        <is>
          <t>3.1.3.</t>
        </is>
      </c>
      <c r="C41" t="inlineStr">
        <is>
          <t xml:space="preserve">  =&gt;Cash Dividends Paid</t>
        </is>
      </c>
      <c r="D41" t="inlineStr">
        <is>
          <t>-</t>
        </is>
      </c>
      <c r="E41" t="inlineStr">
        <is>
          <t>-</t>
        </is>
      </c>
      <c r="F41" t="inlineStr">
        <is>
          <t>-219,600</t>
        </is>
      </c>
      <c r="G41" t="inlineStr">
        <is>
          <t>-183,400</t>
        </is>
      </c>
      <c r="H41" t="inlineStr">
        <is>
          <t>-139,400</t>
        </is>
      </c>
    </row>
    <row r="42">
      <c r="A42" s="1" t="n">
        <v>40</v>
      </c>
      <c r="B42" t="inlineStr">
        <is>
          <t>3.1.3.1.</t>
        </is>
      </c>
      <c r="C42" t="inlineStr">
        <is>
          <t xml:space="preserve">  =&gt;  Common Stock Dividend Paid</t>
        </is>
      </c>
      <c r="D42" t="inlineStr">
        <is>
          <t>-</t>
        </is>
      </c>
      <c r="E42" t="inlineStr">
        <is>
          <t>-</t>
        </is>
      </c>
      <c r="F42" t="inlineStr">
        <is>
          <t>-219,600</t>
        </is>
      </c>
      <c r="G42" t="inlineStr">
        <is>
          <t>-183,400</t>
        </is>
      </c>
      <c r="H42" t="inlineStr">
        <is>
          <t>-139,400</t>
        </is>
      </c>
    </row>
    <row r="43">
      <c r="A43" s="1" t="n">
        <v>41</v>
      </c>
      <c r="B43" t="inlineStr">
        <is>
          <t>3.1.4.</t>
        </is>
      </c>
      <c r="C43" t="inlineStr">
        <is>
          <t xml:space="preserve">    Net Other Financing Charges</t>
        </is>
      </c>
      <c r="D43" t="inlineStr">
        <is>
          <t>832,800</t>
        </is>
      </c>
      <c r="E43" t="inlineStr">
        <is>
          <t>832,800</t>
        </is>
      </c>
      <c r="F43" t="inlineStr">
        <is>
          <t>72,500</t>
        </is>
      </c>
      <c r="G43" t="inlineStr">
        <is>
          <t>2,300</t>
        </is>
      </c>
      <c r="H43" t="inlineStr">
        <is>
          <t>-71,500</t>
        </is>
      </c>
    </row>
    <row r="44">
      <c r="A44" s="1" t="n">
        <v>42</v>
      </c>
      <c r="B44" t="inlineStr">
        <is>
          <t>4.</t>
        </is>
      </c>
      <c r="C44" t="inlineStr">
        <is>
          <t>End Cash Position</t>
        </is>
      </c>
      <c r="D44" t="inlineStr">
        <is>
          <t>258,100</t>
        </is>
      </c>
      <c r="E44" t="inlineStr">
        <is>
          <t>258,100</t>
        </is>
      </c>
      <c r="F44" t="inlineStr">
        <is>
          <t>1,410,200</t>
        </is>
      </c>
      <c r="G44" t="inlineStr">
        <is>
          <t>154,000</t>
        </is>
      </c>
      <c r="H44" t="inlineStr">
        <is>
          <t>205,800</t>
        </is>
      </c>
    </row>
    <row r="45">
      <c r="A45" s="1" t="n">
        <v>43</v>
      </c>
      <c r="B45" t="inlineStr">
        <is>
          <t>4.1.</t>
        </is>
      </c>
      <c r="C45">
        <f>&gt;Changes in Cash</f>
        <v/>
      </c>
      <c r="D45" t="inlineStr">
        <is>
          <t>-1,152,200</t>
        </is>
      </c>
      <c r="E45" t="inlineStr">
        <is>
          <t>-1,152,200</t>
        </is>
      </c>
      <c r="F45" t="inlineStr">
        <is>
          <t>1,252,100</t>
        </is>
      </c>
      <c r="G45" t="inlineStr">
        <is>
          <t>-54,000</t>
        </is>
      </c>
      <c r="H45" t="inlineStr">
        <is>
          <t>65,000</t>
        </is>
      </c>
    </row>
    <row r="46">
      <c r="A46" s="1" t="n">
        <v>44</v>
      </c>
      <c r="B46" t="inlineStr">
        <is>
          <t>4.2.</t>
        </is>
      </c>
      <c r="C46">
        <f>&gt;Effect of Exchange Rate Changes</f>
        <v/>
      </c>
      <c r="D46" t="inlineStr">
        <is>
          <t>100</t>
        </is>
      </c>
      <c r="E46" t="inlineStr">
        <is>
          <t>100</t>
        </is>
      </c>
      <c r="F46" t="inlineStr">
        <is>
          <t>4,100</t>
        </is>
      </c>
      <c r="G46" t="inlineStr">
        <is>
          <t>2,200</t>
        </is>
      </c>
      <c r="H46" t="inlineStr">
        <is>
          <t>-3,400</t>
        </is>
      </c>
    </row>
    <row r="47">
      <c r="A47" s="1" t="n">
        <v>45</v>
      </c>
      <c r="B47" t="inlineStr">
        <is>
          <t>4.3.</t>
        </is>
      </c>
      <c r="C47" t="inlineStr">
        <is>
          <t xml:space="preserve">  Beginning Cash Position</t>
        </is>
      </c>
      <c r="D47" t="inlineStr">
        <is>
          <t>1,410,200</t>
        </is>
      </c>
      <c r="E47" t="inlineStr">
        <is>
          <t>1,410,200</t>
        </is>
      </c>
      <c r="F47" t="inlineStr">
        <is>
          <t>154,000</t>
        </is>
      </c>
      <c r="G47" t="inlineStr">
        <is>
          <t>205,800</t>
        </is>
      </c>
      <c r="H47" t="inlineStr">
        <is>
          <t>144,200</t>
        </is>
      </c>
    </row>
    <row r="48">
      <c r="A48" s="1" t="n">
        <v>46</v>
      </c>
      <c r="B48" t="inlineStr">
        <is>
          <t>5.</t>
        </is>
      </c>
      <c r="C48" t="inlineStr">
        <is>
          <t>Income Tax Paid Supplemental Data</t>
        </is>
      </c>
      <c r="D48" t="inlineStr">
        <is>
          <t>351,000</t>
        </is>
      </c>
      <c r="E48" t="inlineStr">
        <is>
          <t>351,000</t>
        </is>
      </c>
      <c r="F48" t="inlineStr">
        <is>
          <t>245,600</t>
        </is>
      </c>
      <c r="G48" t="inlineStr">
        <is>
          <t>272,200</t>
        </is>
      </c>
      <c r="H48" t="inlineStr">
        <is>
          <t>261,200</t>
        </is>
      </c>
    </row>
    <row r="49">
      <c r="A49" s="1" t="n">
        <v>47</v>
      </c>
      <c r="B49" t="inlineStr">
        <is>
          <t>6.</t>
        </is>
      </c>
      <c r="C49" t="inlineStr">
        <is>
          <t>Interest Paid Supplemental Data</t>
        </is>
      </c>
      <c r="D49" t="inlineStr">
        <is>
          <t>134,300</t>
        </is>
      </c>
      <c r="E49" t="inlineStr">
        <is>
          <t>134,300</t>
        </is>
      </c>
      <c r="F49" t="inlineStr">
        <is>
          <t>139,400</t>
        </is>
      </c>
      <c r="G49" t="inlineStr">
        <is>
          <t>154,200</t>
        </is>
      </c>
      <c r="H49" t="inlineStr">
        <is>
          <t>148,800</t>
        </is>
      </c>
    </row>
    <row r="50">
      <c r="A50" s="1" t="n">
        <v>48</v>
      </c>
      <c r="B50" t="inlineStr">
        <is>
          <t>7.</t>
        </is>
      </c>
      <c r="C50" t="inlineStr">
        <is>
          <t>Capital Expenditure</t>
        </is>
      </c>
      <c r="D50" t="inlineStr">
        <is>
          <t>-100,000</t>
        </is>
      </c>
      <c r="E50" t="inlineStr">
        <is>
          <t>-100,000</t>
        </is>
      </c>
      <c r="F50" t="inlineStr">
        <is>
          <t>-158,000</t>
        </is>
      </c>
      <c r="G50" t="inlineStr">
        <is>
          <t>-236,300</t>
        </is>
      </c>
      <c r="H50" t="inlineStr">
        <is>
          <t>-86,100</t>
        </is>
      </c>
    </row>
    <row r="51">
      <c r="A51" s="1" t="n">
        <v>49</v>
      </c>
      <c r="B51" t="inlineStr">
        <is>
          <t>8.</t>
        </is>
      </c>
      <c r="C51" t="inlineStr">
        <is>
          <t>Issuance of Debt</t>
        </is>
      </c>
      <c r="D51" t="inlineStr">
        <is>
          <t>-</t>
        </is>
      </c>
      <c r="E51" t="inlineStr">
        <is>
          <t>-</t>
        </is>
      </c>
      <c r="F51" t="inlineStr">
        <is>
          <t>2,324,000</t>
        </is>
      </c>
      <c r="G51" t="inlineStr">
        <is>
          <t>3,045,500</t>
        </is>
      </c>
      <c r="H51" t="inlineStr">
        <is>
          <t>686,700</t>
        </is>
      </c>
    </row>
    <row r="52">
      <c r="A52" s="1" t="n">
        <v>50</v>
      </c>
      <c r="B52" t="inlineStr">
        <is>
          <t>9.</t>
        </is>
      </c>
      <c r="C52" t="inlineStr">
        <is>
          <t>Repayment of Debt</t>
        </is>
      </c>
      <c r="D52" t="inlineStr">
        <is>
          <t>-</t>
        </is>
      </c>
      <c r="E52" t="inlineStr">
        <is>
          <t>-</t>
        </is>
      </c>
      <c r="F52" t="inlineStr">
        <is>
          <t>-1,697,500</t>
        </is>
      </c>
      <c r="G52" t="inlineStr">
        <is>
          <t>-2,957,000</t>
        </is>
      </c>
      <c r="H52" t="inlineStr">
        <is>
          <t>-708,300</t>
        </is>
      </c>
    </row>
    <row r="53">
      <c r="A53" s="1" t="n">
        <v>51</v>
      </c>
      <c r="B53" t="inlineStr">
        <is>
          <t>10.</t>
        </is>
      </c>
      <c r="C53" t="inlineStr">
        <is>
          <t>Repurchase of Capital Stock</t>
        </is>
      </c>
      <c r="D53" t="inlineStr">
        <is>
          <t>-</t>
        </is>
      </c>
      <c r="E53" t="inlineStr">
        <is>
          <t>-</t>
        </is>
      </c>
      <c r="F53" t="inlineStr">
        <is>
          <t>-340,600</t>
        </is>
      </c>
      <c r="G53" t="inlineStr">
        <is>
          <t>-657,200</t>
        </is>
      </c>
      <c r="H53" t="inlineStr">
        <is>
          <t>-522,300</t>
        </is>
      </c>
    </row>
    <row r="54">
      <c r="A54" s="1" t="n">
        <v>52</v>
      </c>
      <c r="B54" t="inlineStr">
        <is>
          <t>11.</t>
        </is>
      </c>
      <c r="C54" t="inlineStr">
        <is>
          <t>Free Cash Flow</t>
        </is>
      </c>
      <c r="D54" t="inlineStr">
        <is>
          <t>684,600</t>
        </is>
      </c>
      <c r="E54" t="inlineStr">
        <is>
          <t>684,600</t>
        </is>
      </c>
      <c r="F54" t="inlineStr">
        <is>
          <t>1,156,300</t>
        </is>
      </c>
      <c r="G54" t="inlineStr">
        <is>
          <t>790,900</t>
        </is>
      </c>
      <c r="H54" t="inlineStr">
        <is>
          <t>819,800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