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balance-sheet" sheetId="2" state="visible" r:id="rId2"/>
    <sheet xmlns:r="http://schemas.openxmlformats.org/officeDocument/2006/relationships" name="cash-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TTM</t>
        </is>
      </c>
      <c r="E1" s="1" t="inlineStr">
        <is>
          <t>7/30/2021</t>
        </is>
      </c>
      <c r="F1" s="1" t="inlineStr">
        <is>
          <t>7/30/2020</t>
        </is>
      </c>
      <c r="G1" s="1" t="inlineStr">
        <is>
          <t>7/30/2019</t>
        </is>
      </c>
      <c r="H1" s="1" t="inlineStr">
        <is>
          <t>7/30/2018</t>
        </is>
      </c>
    </row>
    <row r="2">
      <c r="A2" s="1" t="n">
        <v>0</v>
      </c>
      <c r="B2" t="inlineStr">
        <is>
          <t>1.</t>
        </is>
      </c>
      <c r="C2" t="inlineStr">
        <is>
          <t>Total Revenue</t>
        </is>
      </c>
      <c r="D2" t="inlineStr">
        <is>
          <t>51,549,000</t>
        </is>
      </c>
      <c r="E2" t="inlineStr">
        <is>
          <t>49,818,000</t>
        </is>
      </c>
      <c r="F2" t="inlineStr">
        <is>
          <t>49,301,000</t>
        </is>
      </c>
      <c r="G2" t="inlineStr">
        <is>
          <t>51,904,000</t>
        </is>
      </c>
      <c r="H2" t="inlineStr">
        <is>
          <t>49,330,000</t>
        </is>
      </c>
    </row>
    <row r="3">
      <c r="A3" s="1" t="n">
        <v>1</v>
      </c>
      <c r="B3" t="inlineStr">
        <is>
          <t>1.1.</t>
        </is>
      </c>
      <c r="C3" t="inlineStr">
        <is>
          <t xml:space="preserve">  Operating Revenue</t>
        </is>
      </c>
      <c r="D3" t="inlineStr">
        <is>
          <t>51,549,000</t>
        </is>
      </c>
      <c r="E3" t="inlineStr">
        <is>
          <t>49,818,000</t>
        </is>
      </c>
      <c r="F3" t="inlineStr">
        <is>
          <t>49,301,000</t>
        </is>
      </c>
      <c r="G3" t="inlineStr">
        <is>
          <t>51,904,000</t>
        </is>
      </c>
      <c r="H3" t="inlineStr">
        <is>
          <t>49,330,000</t>
        </is>
      </c>
    </row>
    <row r="4">
      <c r="A4" s="1" t="n">
        <v>2</v>
      </c>
      <c r="B4" t="inlineStr">
        <is>
          <t>2.</t>
        </is>
      </c>
      <c r="C4" t="inlineStr">
        <is>
          <t>Cost of Revenue</t>
        </is>
      </c>
      <c r="D4" t="inlineStr">
        <is>
          <t>18,918,000</t>
        </is>
      </c>
      <c r="E4" t="inlineStr">
        <is>
          <t>17,924,000</t>
        </is>
      </c>
      <c r="F4" t="inlineStr">
        <is>
          <t>17,618,000</t>
        </is>
      </c>
      <c r="G4" t="inlineStr">
        <is>
          <t>19,238,000</t>
        </is>
      </c>
      <c r="H4" t="inlineStr">
        <is>
          <t>18,724,000</t>
        </is>
      </c>
    </row>
    <row r="5">
      <c r="A5" s="1" t="n">
        <v>3</v>
      </c>
      <c r="B5" t="inlineStr">
        <is>
          <t>3.</t>
        </is>
      </c>
      <c r="C5" t="inlineStr">
        <is>
          <t>Gross Profit</t>
        </is>
      </c>
      <c r="D5" t="inlineStr">
        <is>
          <t>32,631,000</t>
        </is>
      </c>
      <c r="E5" t="inlineStr">
        <is>
          <t>31,894,000</t>
        </is>
      </c>
      <c r="F5" t="inlineStr">
        <is>
          <t>31,683,000</t>
        </is>
      </c>
      <c r="G5" t="inlineStr">
        <is>
          <t>32,666,000</t>
        </is>
      </c>
      <c r="H5" t="inlineStr">
        <is>
          <t>30,606,000</t>
        </is>
      </c>
    </row>
    <row r="6">
      <c r="A6" s="1" t="n">
        <v>4</v>
      </c>
      <c r="B6" t="inlineStr">
        <is>
          <t>4.</t>
        </is>
      </c>
      <c r="C6" t="inlineStr">
        <is>
          <t>Operating Expense</t>
        </is>
      </c>
      <c r="D6" t="inlineStr">
        <is>
          <t>18,608,000</t>
        </is>
      </c>
      <c r="E6" t="inlineStr">
        <is>
          <t>18,175,000</t>
        </is>
      </c>
      <c r="F6" t="inlineStr">
        <is>
          <t>17,582,000</t>
        </is>
      </c>
      <c r="G6" t="inlineStr">
        <is>
          <t>18,125,000</t>
        </is>
      </c>
      <c r="H6" t="inlineStr">
        <is>
          <t>17,939,000</t>
        </is>
      </c>
    </row>
    <row r="7">
      <c r="A7" s="1" t="n">
        <v>5</v>
      </c>
      <c r="B7" t="inlineStr">
        <is>
          <t>4.1.</t>
        </is>
      </c>
      <c r="C7">
        <f>&gt;Selling General and Administrative</f>
        <v/>
      </c>
      <c r="D7" t="inlineStr">
        <is>
          <t>11,511,000</t>
        </is>
      </c>
      <c r="E7" t="inlineStr">
        <is>
          <t>11,411,000</t>
        </is>
      </c>
      <c r="F7" t="inlineStr">
        <is>
          <t>11,094,000</t>
        </is>
      </c>
      <c r="G7" t="inlineStr">
        <is>
          <t>11,398,000</t>
        </is>
      </c>
      <c r="H7" t="inlineStr">
        <is>
          <t>11,386,000</t>
        </is>
      </c>
    </row>
    <row r="8">
      <c r="A8" s="1" t="n">
        <v>6</v>
      </c>
      <c r="B8" t="inlineStr">
        <is>
          <t>4.1.1.</t>
        </is>
      </c>
      <c r="C8">
        <f>&gt;=&gt;General &amp; Administrative Expense</f>
        <v/>
      </c>
      <c r="D8" t="inlineStr">
        <is>
          <t>2,219,000</t>
        </is>
      </c>
      <c r="E8" t="inlineStr">
        <is>
          <t>2,152,000</t>
        </is>
      </c>
      <c r="F8" t="inlineStr">
        <is>
          <t>1,925,000</t>
        </is>
      </c>
      <c r="G8" t="inlineStr">
        <is>
          <t>1,827,000</t>
        </is>
      </c>
      <c r="H8" t="inlineStr">
        <is>
          <t>2,144,000</t>
        </is>
      </c>
    </row>
    <row r="9">
      <c r="A9" s="1" t="n">
        <v>7</v>
      </c>
      <c r="B9" t="inlineStr">
        <is>
          <t>4.1.1.1.</t>
        </is>
      </c>
      <c r="C9">
        <f>&gt;=&gt;  Other G and A</f>
        <v/>
      </c>
      <c r="D9" t="inlineStr">
        <is>
          <t>2,219,000</t>
        </is>
      </c>
      <c r="E9" t="inlineStr">
        <is>
          <t>2,152,000</t>
        </is>
      </c>
      <c r="F9" t="inlineStr">
        <is>
          <t>1,925,000</t>
        </is>
      </c>
      <c r="G9" t="inlineStr">
        <is>
          <t>1,827,000</t>
        </is>
      </c>
      <c r="H9" t="inlineStr">
        <is>
          <t>2,144,000</t>
        </is>
      </c>
    </row>
    <row r="10">
      <c r="A10" s="1" t="n">
        <v>8</v>
      </c>
      <c r="B10" t="inlineStr">
        <is>
          <t>4.1.2.</t>
        </is>
      </c>
      <c r="C10">
        <f>&gt;  Selling &amp; Marketing Expense</f>
        <v/>
      </c>
      <c r="D10" t="inlineStr">
        <is>
          <t>9,292,000</t>
        </is>
      </c>
      <c r="E10" t="inlineStr">
        <is>
          <t>9,259,000</t>
        </is>
      </c>
      <c r="F10" t="inlineStr">
        <is>
          <t>9,169,000</t>
        </is>
      </c>
      <c r="G10" t="inlineStr">
        <is>
          <t>9,571,000</t>
        </is>
      </c>
      <c r="H10" t="inlineStr">
        <is>
          <t>9,242,000</t>
        </is>
      </c>
    </row>
    <row r="11">
      <c r="A11" s="1" t="n">
        <v>9</v>
      </c>
      <c r="B11" t="inlineStr">
        <is>
          <t>4.2.</t>
        </is>
      </c>
      <c r="C11">
        <f>&gt;Research &amp; Development</f>
        <v/>
      </c>
      <c r="D11" t="inlineStr">
        <is>
          <t>6,794,000</t>
        </is>
      </c>
      <c r="E11" t="inlineStr">
        <is>
          <t>6,549,000</t>
        </is>
      </c>
      <c r="F11" t="inlineStr">
        <is>
          <t>6,347,000</t>
        </is>
      </c>
      <c r="G11" t="inlineStr">
        <is>
          <t>6,577,000</t>
        </is>
      </c>
      <c r="H11" t="inlineStr">
        <is>
          <t>6,332,000</t>
        </is>
      </c>
    </row>
    <row r="12">
      <c r="A12" s="1" t="n">
        <v>10</v>
      </c>
      <c r="B12" t="inlineStr">
        <is>
          <t>4.3.</t>
        </is>
      </c>
      <c r="C12" t="inlineStr">
        <is>
          <t xml:space="preserve">  Depreciation Amortization Depletion</t>
        </is>
      </c>
      <c r="D12" t="inlineStr">
        <is>
          <t>303,000</t>
        </is>
      </c>
      <c r="E12" t="inlineStr">
        <is>
          <t>215,000</t>
        </is>
      </c>
      <c r="F12" t="inlineStr">
        <is>
          <t>141,000</t>
        </is>
      </c>
      <c r="G12" t="inlineStr">
        <is>
          <t>150,000</t>
        </is>
      </c>
      <c r="H12" t="inlineStr">
        <is>
          <t>221,000</t>
        </is>
      </c>
    </row>
    <row r="13">
      <c r="A13" s="1" t="n">
        <v>11</v>
      </c>
      <c r="B13" t="inlineStr">
        <is>
          <t>4.3.1.</t>
        </is>
      </c>
      <c r="C13" t="inlineStr">
        <is>
          <t xml:space="preserve">    Depreciation &amp; amortization</t>
        </is>
      </c>
      <c r="D13" t="inlineStr">
        <is>
          <t>303,000</t>
        </is>
      </c>
      <c r="E13" t="inlineStr">
        <is>
          <t>215,000</t>
        </is>
      </c>
      <c r="F13" t="inlineStr">
        <is>
          <t>141,000</t>
        </is>
      </c>
      <c r="G13" t="inlineStr">
        <is>
          <t>150,000</t>
        </is>
      </c>
      <c r="H13" t="inlineStr">
        <is>
          <t>221,000</t>
        </is>
      </c>
    </row>
    <row r="14">
      <c r="A14" s="1" t="n">
        <v>12</v>
      </c>
      <c r="B14" t="inlineStr">
        <is>
          <t>4.3.1.1.</t>
        </is>
      </c>
      <c r="C14" t="inlineStr">
        <is>
          <t xml:space="preserve">      Amortization</t>
        </is>
      </c>
      <c r="D14" t="inlineStr">
        <is>
          <t>303,000</t>
        </is>
      </c>
      <c r="E14" t="inlineStr">
        <is>
          <t>215,000</t>
        </is>
      </c>
      <c r="F14" t="inlineStr">
        <is>
          <t>141,000</t>
        </is>
      </c>
      <c r="G14" t="inlineStr">
        <is>
          <t>150,000</t>
        </is>
      </c>
      <c r="H14" t="inlineStr">
        <is>
          <t>221,000</t>
        </is>
      </c>
    </row>
    <row r="15">
      <c r="A15" s="1" t="n">
        <v>13</v>
      </c>
      <c r="B15" t="inlineStr">
        <is>
          <t>4.3.1.1.1.</t>
        </is>
      </c>
      <c r="C15" t="inlineStr">
        <is>
          <t xml:space="preserve">        Amortization of Intangibles</t>
        </is>
      </c>
      <c r="D15" t="inlineStr">
        <is>
          <t>303,000</t>
        </is>
      </c>
      <c r="E15" t="inlineStr">
        <is>
          <t>215,000</t>
        </is>
      </c>
      <c r="F15" t="inlineStr">
        <is>
          <t>141,000</t>
        </is>
      </c>
      <c r="G15" t="inlineStr">
        <is>
          <t>150,000</t>
        </is>
      </c>
      <c r="H15" t="inlineStr">
        <is>
          <t>221,000</t>
        </is>
      </c>
    </row>
    <row r="16">
      <c r="A16" s="1" t="n">
        <v>14</v>
      </c>
      <c r="B16" t="inlineStr">
        <is>
          <t>5.</t>
        </is>
      </c>
      <c r="C16" t="inlineStr">
        <is>
          <t>Operating Income</t>
        </is>
      </c>
      <c r="D16" t="inlineStr">
        <is>
          <t>14,023,000</t>
        </is>
      </c>
      <c r="E16" t="inlineStr">
        <is>
          <t>13,719,000</t>
        </is>
      </c>
      <c r="F16" t="inlineStr">
        <is>
          <t>14,101,000</t>
        </is>
      </c>
      <c r="G16" t="inlineStr">
        <is>
          <t>14,541,000</t>
        </is>
      </c>
      <c r="H16" t="inlineStr">
        <is>
          <t>12,667,000</t>
        </is>
      </c>
    </row>
    <row r="17">
      <c r="A17" s="1" t="n">
        <v>15</v>
      </c>
      <c r="B17" t="inlineStr">
        <is>
          <t>6.</t>
        </is>
      </c>
      <c r="C17" t="inlineStr">
        <is>
          <t>Net Non Operating Interest Income Expense</t>
        </is>
      </c>
      <c r="D17" t="inlineStr">
        <is>
          <t>129,000</t>
        </is>
      </c>
      <c r="E17" t="inlineStr">
        <is>
          <t>184,000</t>
        </is>
      </c>
      <c r="F17" t="inlineStr">
        <is>
          <t>335,000</t>
        </is>
      </c>
      <c r="G17" t="inlineStr">
        <is>
          <t>449,000</t>
        </is>
      </c>
      <c r="H17" t="inlineStr">
        <is>
          <t>565,000</t>
        </is>
      </c>
    </row>
    <row r="18">
      <c r="A18" s="1" t="n">
        <v>16</v>
      </c>
      <c r="B18" t="inlineStr">
        <is>
          <t>6.1.</t>
        </is>
      </c>
      <c r="C18">
        <f>&gt;Interest Income Non Operating</f>
        <v/>
      </c>
      <c r="D18" t="inlineStr">
        <is>
          <t>515,000</t>
        </is>
      </c>
      <c r="E18" t="inlineStr">
        <is>
          <t>618,000</t>
        </is>
      </c>
      <c r="F18" t="inlineStr">
        <is>
          <t>920,000</t>
        </is>
      </c>
      <c r="G18" t="inlineStr">
        <is>
          <t>1,308,000</t>
        </is>
      </c>
      <c r="H18" t="inlineStr">
        <is>
          <t>1,508,000</t>
        </is>
      </c>
    </row>
    <row r="19">
      <c r="A19" s="1" t="n">
        <v>17</v>
      </c>
      <c r="B19" t="inlineStr">
        <is>
          <t>6.2.</t>
        </is>
      </c>
      <c r="C19" t="inlineStr">
        <is>
          <t xml:space="preserve">  Interest Expense Non Operating</t>
        </is>
      </c>
      <c r="D19" t="inlineStr">
        <is>
          <t>386,000</t>
        </is>
      </c>
      <c r="E19" t="inlineStr">
        <is>
          <t>434,000</t>
        </is>
      </c>
      <c r="F19" t="inlineStr">
        <is>
          <t>585,000</t>
        </is>
      </c>
      <c r="G19" t="inlineStr">
        <is>
          <t>859,000</t>
        </is>
      </c>
      <c r="H19" t="inlineStr">
        <is>
          <t>943,000</t>
        </is>
      </c>
    </row>
    <row r="20">
      <c r="A20" s="1" t="n">
        <v>18</v>
      </c>
      <c r="B20" t="inlineStr">
        <is>
          <t>7.</t>
        </is>
      </c>
      <c r="C20" t="inlineStr">
        <is>
          <t>Other Income Expense</t>
        </is>
      </c>
      <c r="D20" t="inlineStr">
        <is>
          <t>434,000</t>
        </is>
      </c>
      <c r="E20" t="inlineStr">
        <is>
          <t>-641,000</t>
        </is>
      </c>
      <c r="F20" t="inlineStr">
        <is>
          <t>-466,000</t>
        </is>
      </c>
      <c r="G20" t="inlineStr">
        <is>
          <t>-419,000</t>
        </is>
      </c>
      <c r="H20" t="inlineStr">
        <is>
          <t>-193,000</t>
        </is>
      </c>
    </row>
    <row r="21">
      <c r="A21" s="1" t="n">
        <v>19</v>
      </c>
      <c r="B21" t="inlineStr">
        <is>
          <t>7.1.</t>
        </is>
      </c>
      <c r="C21">
        <f>&gt;Gain on Sale of Security</f>
        <v/>
      </c>
      <c r="D21" t="inlineStr">
        <is>
          <t>606,000</t>
        </is>
      </c>
      <c r="E21" t="inlineStr">
        <is>
          <t>325,000</t>
        </is>
      </c>
      <c r="F21" t="inlineStr">
        <is>
          <t>132,000</t>
        </is>
      </c>
      <c r="G21" t="inlineStr">
        <is>
          <t>-10,000</t>
        </is>
      </c>
      <c r="H21" t="inlineStr">
        <is>
          <t>298,000</t>
        </is>
      </c>
    </row>
    <row r="22">
      <c r="A22" s="1" t="n">
        <v>20</v>
      </c>
      <c r="B22" t="inlineStr">
        <is>
          <t>7.2.</t>
        </is>
      </c>
      <c r="C22">
        <f>&gt;Earnings from Equity Interest</f>
        <v/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11,000</t>
        </is>
      </c>
    </row>
    <row r="23">
      <c r="A23" s="1" t="n">
        <v>21</v>
      </c>
      <c r="B23" t="inlineStr">
        <is>
          <t>7.3.</t>
        </is>
      </c>
      <c r="C23">
        <f>&gt;Special Income Charges</f>
        <v/>
      </c>
      <c r="D23" t="inlineStr">
        <is>
          <t>-58,000</t>
        </is>
      </c>
      <c r="E23" t="inlineStr">
        <is>
          <t>-886,000</t>
        </is>
      </c>
      <c r="F23" t="inlineStr">
        <is>
          <t>-481,000</t>
        </is>
      </c>
      <c r="G23" t="inlineStr">
        <is>
          <t>-322,000</t>
        </is>
      </c>
      <c r="H23" t="inlineStr">
        <is>
          <t>-358,000</t>
        </is>
      </c>
    </row>
    <row r="24">
      <c r="A24" s="1" t="n">
        <v>22</v>
      </c>
      <c r="B24" t="inlineStr">
        <is>
          <t>7.3.1.</t>
        </is>
      </c>
      <c r="C24">
        <f>&gt;  Restructuring &amp; Mergers Acquisition</f>
        <v/>
      </c>
      <c r="D24" t="inlineStr">
        <is>
          <t>58,000</t>
        </is>
      </c>
      <c r="E24" t="inlineStr">
        <is>
          <t>886,000</t>
        </is>
      </c>
      <c r="F24" t="inlineStr">
        <is>
          <t>481,000</t>
        </is>
      </c>
      <c r="G24" t="inlineStr">
        <is>
          <t>322,000</t>
        </is>
      </c>
      <c r="H24" t="inlineStr">
        <is>
          <t>358,000</t>
        </is>
      </c>
    </row>
    <row r="25">
      <c r="A25" s="1" t="n">
        <v>23</v>
      </c>
      <c r="B25" t="inlineStr">
        <is>
          <t>7.4.</t>
        </is>
      </c>
      <c r="C25" t="inlineStr">
        <is>
          <t xml:space="preserve">  Other Non Operating Income Expenses</t>
        </is>
      </c>
      <c r="D25" t="inlineStr">
        <is>
          <t>-114,000</t>
        </is>
      </c>
      <c r="E25" t="inlineStr">
        <is>
          <t>-80,000</t>
        </is>
      </c>
      <c r="F25" t="inlineStr">
        <is>
          <t>-117,000</t>
        </is>
      </c>
      <c r="G25" t="inlineStr">
        <is>
          <t>-87,000</t>
        </is>
      </c>
      <c r="H25" t="inlineStr">
        <is>
          <t>-133,000</t>
        </is>
      </c>
    </row>
    <row r="26">
      <c r="A26" s="1" t="n">
        <v>24</v>
      </c>
      <c r="B26" t="inlineStr">
        <is>
          <t>8.</t>
        </is>
      </c>
      <c r="C26" t="inlineStr">
        <is>
          <t>Pretax Income</t>
        </is>
      </c>
      <c r="D26" t="inlineStr">
        <is>
          <t>14,586,000</t>
        </is>
      </c>
      <c r="E26" t="inlineStr">
        <is>
          <t>13,262,000</t>
        </is>
      </c>
      <c r="F26" t="inlineStr">
        <is>
          <t>13,970,000</t>
        </is>
      </c>
      <c r="G26" t="inlineStr">
        <is>
          <t>14,571,000</t>
        </is>
      </c>
      <c r="H26" t="inlineStr">
        <is>
          <t>13,039,000</t>
        </is>
      </c>
    </row>
    <row r="27">
      <c r="A27" s="1" t="n">
        <v>25</v>
      </c>
      <c r="B27" t="inlineStr">
        <is>
          <t>9.</t>
        </is>
      </c>
      <c r="C27" t="inlineStr">
        <is>
          <t>Tax Provision</t>
        </is>
      </c>
      <c r="D27" t="inlineStr">
        <is>
          <t>2,761,000</t>
        </is>
      </c>
      <c r="E27" t="inlineStr">
        <is>
          <t>2,671,000</t>
        </is>
      </c>
      <c r="F27" t="inlineStr">
        <is>
          <t>2,756,000</t>
        </is>
      </c>
      <c r="G27" t="inlineStr">
        <is>
          <t>2,950,000</t>
        </is>
      </c>
      <c r="H27" t="inlineStr">
        <is>
          <t>12,929,000</t>
        </is>
      </c>
    </row>
    <row r="28">
      <c r="A28" s="1" t="n">
        <v>26</v>
      </c>
      <c r="B28" t="inlineStr">
        <is>
          <t>10.</t>
        </is>
      </c>
      <c r="C28" t="inlineStr">
        <is>
          <t>Net Income Common Stockholders</t>
        </is>
      </c>
      <c r="D28" t="inlineStr">
        <is>
          <t>11,825,000</t>
        </is>
      </c>
      <c r="E28" t="inlineStr">
        <is>
          <t>10,591,000</t>
        </is>
      </c>
      <c r="F28" t="inlineStr">
        <is>
          <t>11,214,000</t>
        </is>
      </c>
      <c r="G28" t="inlineStr">
        <is>
          <t>11,621,000</t>
        </is>
      </c>
      <c r="H28" t="inlineStr">
        <is>
          <t>110,000</t>
        </is>
      </c>
    </row>
    <row r="29">
      <c r="A29" s="1" t="n">
        <v>27</v>
      </c>
      <c r="B29" t="inlineStr">
        <is>
          <t>10.1.</t>
        </is>
      </c>
      <c r="C29" t="inlineStr">
        <is>
          <t xml:space="preserve">  Net Income</t>
        </is>
      </c>
      <c r="D29" t="inlineStr">
        <is>
          <t>11,825,000</t>
        </is>
      </c>
      <c r="E29" t="inlineStr">
        <is>
          <t>10,591,000</t>
        </is>
      </c>
      <c r="F29" t="inlineStr">
        <is>
          <t>11,214,000</t>
        </is>
      </c>
      <c r="G29" t="inlineStr">
        <is>
          <t>11,621,000</t>
        </is>
      </c>
      <c r="H29" t="inlineStr">
        <is>
          <t>110,000</t>
        </is>
      </c>
    </row>
    <row r="30">
      <c r="A30" s="1" t="n">
        <v>28</v>
      </c>
      <c r="B30" t="inlineStr">
        <is>
          <t>10.1.1.</t>
        </is>
      </c>
      <c r="C30" t="inlineStr">
        <is>
          <t xml:space="preserve">    Net Income Including Non-Controlling Interests</t>
        </is>
      </c>
      <c r="D30" t="inlineStr">
        <is>
          <t>11,825,000</t>
        </is>
      </c>
      <c r="E30" t="inlineStr">
        <is>
          <t>10,591,000</t>
        </is>
      </c>
      <c r="F30" t="inlineStr">
        <is>
          <t>11,214,000</t>
        </is>
      </c>
      <c r="G30" t="inlineStr">
        <is>
          <t>11,621,000</t>
        </is>
      </c>
      <c r="H30" t="inlineStr">
        <is>
          <t>110,000</t>
        </is>
      </c>
    </row>
    <row r="31">
      <c r="A31" s="1" t="n">
        <v>29</v>
      </c>
      <c r="B31" t="inlineStr">
        <is>
          <t>10.1.1.1.</t>
        </is>
      </c>
      <c r="C31" t="inlineStr">
        <is>
          <t xml:space="preserve">      Net Income Continuous Operations</t>
        </is>
      </c>
      <c r="D31" t="inlineStr">
        <is>
          <t>11,825,000</t>
        </is>
      </c>
      <c r="E31" t="inlineStr">
        <is>
          <t>10,591,000</t>
        </is>
      </c>
      <c r="F31" t="inlineStr">
        <is>
          <t>11,214,000</t>
        </is>
      </c>
      <c r="G31" t="inlineStr">
        <is>
          <t>11,621,000</t>
        </is>
      </c>
      <c r="H31" t="inlineStr">
        <is>
          <t>110,000</t>
        </is>
      </c>
    </row>
    <row r="32">
      <c r="A32" s="1" t="n">
        <v>30</v>
      </c>
      <c r="B32" t="inlineStr">
        <is>
          <t>11.</t>
        </is>
      </c>
      <c r="C32" t="inlineStr">
        <is>
          <t>Diluted NI Available to Com Stockholders</t>
        </is>
      </c>
      <c r="D32" t="inlineStr">
        <is>
          <t>11,825,000</t>
        </is>
      </c>
      <c r="E32" t="inlineStr">
        <is>
          <t>10,591,000</t>
        </is>
      </c>
      <c r="F32" t="inlineStr">
        <is>
          <t>11,214,000</t>
        </is>
      </c>
      <c r="G32" t="inlineStr">
        <is>
          <t>11,621,000</t>
        </is>
      </c>
      <c r="H32" t="inlineStr">
        <is>
          <t>110,000</t>
        </is>
      </c>
    </row>
    <row r="33">
      <c r="A33" s="1" t="n">
        <v>31</v>
      </c>
      <c r="B33" t="inlineStr">
        <is>
          <t>12.</t>
        </is>
      </c>
      <c r="C33" t="inlineStr">
        <is>
          <t>Basic EPS</t>
        </is>
      </c>
      <c r="D33" t="inlineStr">
        <is>
          <t>-</t>
        </is>
      </c>
      <c r="E33" t="inlineStr">
        <is>
          <t>2.51</t>
        </is>
      </c>
      <c r="F33" t="inlineStr">
        <is>
          <t>2.65</t>
        </is>
      </c>
      <c r="G33" t="inlineStr">
        <is>
          <t>2.63</t>
        </is>
      </c>
      <c r="H33" t="inlineStr">
        <is>
          <t>0.02</t>
        </is>
      </c>
    </row>
    <row r="34">
      <c r="A34" s="1" t="n">
        <v>32</v>
      </c>
      <c r="B34" t="inlineStr">
        <is>
          <t>13.</t>
        </is>
      </c>
      <c r="C34" t="inlineStr">
        <is>
          <t>Diluted EPS</t>
        </is>
      </c>
      <c r="D34" t="inlineStr">
        <is>
          <t>-</t>
        </is>
      </c>
      <c r="E34" t="inlineStr">
        <is>
          <t>2.50</t>
        </is>
      </c>
      <c r="F34" t="inlineStr">
        <is>
          <t>2.64</t>
        </is>
      </c>
      <c r="G34" t="inlineStr">
        <is>
          <t>2.61</t>
        </is>
      </c>
      <c r="H34" t="inlineStr">
        <is>
          <t>0.02</t>
        </is>
      </c>
    </row>
    <row r="35">
      <c r="A35" s="1" t="n">
        <v>33</v>
      </c>
      <c r="B35" t="inlineStr">
        <is>
          <t>14.</t>
        </is>
      </c>
      <c r="C35" t="inlineStr">
        <is>
          <t>Basic Average Shares</t>
        </is>
      </c>
      <c r="D35" t="inlineStr">
        <is>
          <t>-</t>
        </is>
      </c>
      <c r="E35" t="inlineStr">
        <is>
          <t>4,222,000</t>
        </is>
      </c>
      <c r="F35" t="inlineStr">
        <is>
          <t>4,236,000</t>
        </is>
      </c>
      <c r="G35" t="inlineStr">
        <is>
          <t>4,419,000</t>
        </is>
      </c>
      <c r="H35" t="inlineStr">
        <is>
          <t>4,837,000</t>
        </is>
      </c>
    </row>
    <row r="36">
      <c r="A36" s="1" t="n">
        <v>34</v>
      </c>
      <c r="B36" t="inlineStr">
        <is>
          <t>15.</t>
        </is>
      </c>
      <c r="C36" t="inlineStr">
        <is>
          <t>Diluted Average Shares</t>
        </is>
      </c>
      <c r="D36" t="inlineStr">
        <is>
          <t>-</t>
        </is>
      </c>
      <c r="E36" t="inlineStr">
        <is>
          <t>4,236,000</t>
        </is>
      </c>
      <c r="F36" t="inlineStr">
        <is>
          <t>4,254,000</t>
        </is>
      </c>
      <c r="G36" t="inlineStr">
        <is>
          <t>4,453,000</t>
        </is>
      </c>
      <c r="H36" t="inlineStr">
        <is>
          <t>4,881,000</t>
        </is>
      </c>
    </row>
    <row r="37">
      <c r="A37" s="1" t="n">
        <v>35</v>
      </c>
      <c r="B37" t="inlineStr">
        <is>
          <t>16.</t>
        </is>
      </c>
      <c r="C37" t="inlineStr">
        <is>
          <t>Total Operating Income as Reported</t>
        </is>
      </c>
      <c r="D37" t="inlineStr">
        <is>
          <t>13,965,000</t>
        </is>
      </c>
      <c r="E37" t="inlineStr">
        <is>
          <t>12,833,000</t>
        </is>
      </c>
      <c r="F37" t="inlineStr">
        <is>
          <t>13,620,000</t>
        </is>
      </c>
      <c r="G37" t="inlineStr">
        <is>
          <t>14,219,000</t>
        </is>
      </c>
      <c r="H37" t="inlineStr">
        <is>
          <t>12,309,000</t>
        </is>
      </c>
    </row>
    <row r="38">
      <c r="A38" s="1" t="n">
        <v>36</v>
      </c>
      <c r="B38" t="inlineStr">
        <is>
          <t>17.</t>
        </is>
      </c>
      <c r="C38" t="inlineStr">
        <is>
          <t>Total Expenses</t>
        </is>
      </c>
      <c r="D38" t="inlineStr">
        <is>
          <t>37,526,000</t>
        </is>
      </c>
      <c r="E38" t="inlineStr">
        <is>
          <t>36,099,000</t>
        </is>
      </c>
      <c r="F38" t="inlineStr">
        <is>
          <t>35,200,000</t>
        </is>
      </c>
      <c r="G38" t="inlineStr">
        <is>
          <t>37,363,000</t>
        </is>
      </c>
      <c r="H38" t="inlineStr">
        <is>
          <t>36,663,000</t>
        </is>
      </c>
    </row>
    <row r="39">
      <c r="A39" s="1" t="n">
        <v>37</v>
      </c>
      <c r="B39" t="inlineStr">
        <is>
          <t>18.</t>
        </is>
      </c>
      <c r="C39" t="inlineStr">
        <is>
          <t>Net Income from Continuing &amp; Discontinued Operation</t>
        </is>
      </c>
      <c r="D39" t="inlineStr">
        <is>
          <t>11,825,000</t>
        </is>
      </c>
      <c r="E39" t="inlineStr">
        <is>
          <t>10,591,000</t>
        </is>
      </c>
      <c r="F39" t="inlineStr">
        <is>
          <t>11,214,000</t>
        </is>
      </c>
      <c r="G39" t="inlineStr">
        <is>
          <t>11,621,000</t>
        </is>
      </c>
      <c r="H39" t="inlineStr">
        <is>
          <t>110,000</t>
        </is>
      </c>
    </row>
    <row r="40">
      <c r="A40" s="1" t="n">
        <v>38</v>
      </c>
      <c r="B40" t="inlineStr">
        <is>
          <t>19.</t>
        </is>
      </c>
      <c r="C40" t="inlineStr">
        <is>
          <t>Normalized Income</t>
        </is>
      </c>
      <c r="D40" t="inlineStr">
        <is>
          <t>11,380,732</t>
        </is>
      </c>
      <c r="E40" t="inlineStr">
        <is>
          <t>11,039,239</t>
        </is>
      </c>
      <c r="F40" t="inlineStr">
        <is>
          <t>11,494,247</t>
        </is>
      </c>
      <c r="G40" t="inlineStr">
        <is>
          <t>11,885,936</t>
        </is>
      </c>
      <c r="H40" t="inlineStr">
        <is>
          <t>153,800</t>
        </is>
      </c>
    </row>
    <row r="41">
      <c r="A41" s="1" t="n">
        <v>39</v>
      </c>
      <c r="B41" t="inlineStr">
        <is>
          <t>20.</t>
        </is>
      </c>
      <c r="C41" t="inlineStr">
        <is>
          <t>Interest Income</t>
        </is>
      </c>
      <c r="D41" t="inlineStr">
        <is>
          <t>515,000</t>
        </is>
      </c>
      <c r="E41" t="inlineStr">
        <is>
          <t>618,000</t>
        </is>
      </c>
      <c r="F41" t="inlineStr">
        <is>
          <t>920,000</t>
        </is>
      </c>
      <c r="G41" t="inlineStr">
        <is>
          <t>1,308,000</t>
        </is>
      </c>
      <c r="H41" t="inlineStr">
        <is>
          <t>1,508,000</t>
        </is>
      </c>
    </row>
    <row r="42">
      <c r="A42" s="1" t="n">
        <v>40</v>
      </c>
      <c r="B42" t="inlineStr">
        <is>
          <t>21.</t>
        </is>
      </c>
      <c r="C42" t="inlineStr">
        <is>
          <t>Interest Expense</t>
        </is>
      </c>
      <c r="D42" t="inlineStr">
        <is>
          <t>386,000</t>
        </is>
      </c>
      <c r="E42" t="inlineStr">
        <is>
          <t>434,000</t>
        </is>
      </c>
      <c r="F42" t="inlineStr">
        <is>
          <t>585,000</t>
        </is>
      </c>
      <c r="G42" t="inlineStr">
        <is>
          <t>859,000</t>
        </is>
      </c>
      <c r="H42" t="inlineStr">
        <is>
          <t>943,000</t>
        </is>
      </c>
    </row>
    <row r="43">
      <c r="A43" s="1" t="n">
        <v>41</v>
      </c>
      <c r="B43" t="inlineStr">
        <is>
          <t>22.</t>
        </is>
      </c>
      <c r="C43" t="inlineStr">
        <is>
          <t>Net Interest Income</t>
        </is>
      </c>
      <c r="D43" t="inlineStr">
        <is>
          <t>129,000</t>
        </is>
      </c>
      <c r="E43" t="inlineStr">
        <is>
          <t>184,000</t>
        </is>
      </c>
      <c r="F43" t="inlineStr">
        <is>
          <t>335,000</t>
        </is>
      </c>
      <c r="G43" t="inlineStr">
        <is>
          <t>449,000</t>
        </is>
      </c>
      <c r="H43" t="inlineStr">
        <is>
          <t>565,000</t>
        </is>
      </c>
    </row>
    <row r="44">
      <c r="A44" s="1" t="n">
        <v>42</v>
      </c>
      <c r="B44" t="inlineStr">
        <is>
          <t>23.</t>
        </is>
      </c>
      <c r="C44" t="inlineStr">
        <is>
          <t>EBIT</t>
        </is>
      </c>
      <c r="D44" t="inlineStr">
        <is>
          <t>14,972,000</t>
        </is>
      </c>
      <c r="E44" t="inlineStr">
        <is>
          <t>13,696,000</t>
        </is>
      </c>
      <c r="F44" t="inlineStr">
        <is>
          <t>14,555,000</t>
        </is>
      </c>
      <c r="G44" t="inlineStr">
        <is>
          <t>15,430,000</t>
        </is>
      </c>
      <c r="H44" t="inlineStr">
        <is>
          <t>13,982,000</t>
        </is>
      </c>
    </row>
    <row r="45">
      <c r="A45" s="1" t="n">
        <v>43</v>
      </c>
      <c r="B45" t="inlineStr">
        <is>
          <t>24.</t>
        </is>
      </c>
      <c r="C45" t="inlineStr">
        <is>
          <t>EBITDA</t>
        </is>
      </c>
      <c r="D45" t="inlineStr">
        <is>
          <t>16,996,000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s="1" t="n">
        <v>44</v>
      </c>
      <c r="B46" t="inlineStr">
        <is>
          <t>25.</t>
        </is>
      </c>
      <c r="C46" t="inlineStr">
        <is>
          <t>Reconciled Cost of Revenue</t>
        </is>
      </c>
      <c r="D46" t="inlineStr">
        <is>
          <t>17,197,000</t>
        </is>
      </c>
      <c r="E46" t="inlineStr">
        <is>
          <t>16,277,000</t>
        </is>
      </c>
      <c r="F46" t="inlineStr">
        <is>
          <t>15,951,000</t>
        </is>
      </c>
      <c r="G46" t="inlineStr">
        <is>
          <t>17,491,000</t>
        </is>
      </c>
      <c r="H46" t="inlineStr">
        <is>
          <t>16,753,000</t>
        </is>
      </c>
    </row>
    <row r="47">
      <c r="A47" s="1" t="n">
        <v>45</v>
      </c>
      <c r="B47" t="inlineStr">
        <is>
          <t>26.</t>
        </is>
      </c>
      <c r="C47" t="inlineStr">
        <is>
          <t>Reconciled Depreciation</t>
        </is>
      </c>
      <c r="D47" t="inlineStr">
        <is>
          <t>2,024,000</t>
        </is>
      </c>
      <c r="E47" t="inlineStr">
        <is>
          <t>1,862,000</t>
        </is>
      </c>
      <c r="F47" t="inlineStr">
        <is>
          <t>1,808,000</t>
        </is>
      </c>
      <c r="G47" t="inlineStr">
        <is>
          <t>1,897,000</t>
        </is>
      </c>
      <c r="H47" t="inlineStr">
        <is>
          <t>2,192,000</t>
        </is>
      </c>
    </row>
    <row r="48">
      <c r="A48" s="1" t="n">
        <v>46</v>
      </c>
      <c r="B48" t="inlineStr">
        <is>
          <t>27.</t>
        </is>
      </c>
      <c r="C48" t="inlineStr">
        <is>
          <t>Net Income from Continuing Operation Net Minority Interest</t>
        </is>
      </c>
      <c r="D48" t="inlineStr">
        <is>
          <t>11,825,000</t>
        </is>
      </c>
      <c r="E48" t="inlineStr">
        <is>
          <t>10,591,000</t>
        </is>
      </c>
      <c r="F48" t="inlineStr">
        <is>
          <t>11,214,000</t>
        </is>
      </c>
      <c r="G48" t="inlineStr">
        <is>
          <t>11,621,000</t>
        </is>
      </c>
      <c r="H48" t="inlineStr">
        <is>
          <t>110,000</t>
        </is>
      </c>
    </row>
    <row r="49">
      <c r="A49" s="1" t="n">
        <v>47</v>
      </c>
      <c r="B49" t="inlineStr">
        <is>
          <t>28.</t>
        </is>
      </c>
      <c r="C49" t="inlineStr">
        <is>
          <t>Total Unusual Items Excluding Goodwill</t>
        </is>
      </c>
      <c r="D49" t="inlineStr">
        <is>
          <t>548,000</t>
        </is>
      </c>
      <c r="E49" t="inlineStr">
        <is>
          <t>-561,000</t>
        </is>
      </c>
      <c r="F49" t="inlineStr">
        <is>
          <t>-349,000</t>
        </is>
      </c>
      <c r="G49" t="inlineStr">
        <is>
          <t>-332,000</t>
        </is>
      </c>
      <c r="H49" t="inlineStr">
        <is>
          <t>-60,000</t>
        </is>
      </c>
    </row>
    <row r="50">
      <c r="A50" s="1" t="n">
        <v>48</v>
      </c>
      <c r="B50" t="inlineStr">
        <is>
          <t>29.</t>
        </is>
      </c>
      <c r="C50" t="inlineStr">
        <is>
          <t>Total Unusual Items</t>
        </is>
      </c>
      <c r="D50" t="inlineStr">
        <is>
          <t>548,000</t>
        </is>
      </c>
      <c r="E50" t="inlineStr">
        <is>
          <t>-561,000</t>
        </is>
      </c>
      <c r="F50" t="inlineStr">
        <is>
          <t>-349,000</t>
        </is>
      </c>
      <c r="G50" t="inlineStr">
        <is>
          <t>-332,000</t>
        </is>
      </c>
      <c r="H50" t="inlineStr">
        <is>
          <t>-60,000</t>
        </is>
      </c>
    </row>
    <row r="51">
      <c r="A51" s="1" t="n">
        <v>49</v>
      </c>
      <c r="B51" t="inlineStr">
        <is>
          <t>30.</t>
        </is>
      </c>
      <c r="C51" t="inlineStr">
        <is>
          <t>Normalized EBITDA</t>
        </is>
      </c>
      <c r="D51" t="inlineStr">
        <is>
          <t>16,448,000</t>
        </is>
      </c>
      <c r="E51" t="inlineStr">
        <is>
          <t>16,119,000</t>
        </is>
      </c>
      <c r="F51" t="inlineStr">
        <is>
          <t>16,712,000</t>
        </is>
      </c>
      <c r="G51" t="inlineStr">
        <is>
          <t>17,659,000</t>
        </is>
      </c>
      <c r="H51" t="inlineStr">
        <is>
          <t>16,234,000</t>
        </is>
      </c>
    </row>
    <row r="52">
      <c r="A52" s="1" t="n">
        <v>50</v>
      </c>
      <c r="B52" t="inlineStr">
        <is>
          <t>31.</t>
        </is>
      </c>
      <c r="C52" t="inlineStr">
        <is>
          <t>Tax Rate for Calcs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</row>
    <row r="53">
      <c r="A53" s="1" t="n">
        <v>51</v>
      </c>
      <c r="B53" t="inlineStr">
        <is>
          <t>32.</t>
        </is>
      </c>
      <c r="C53" t="inlineStr">
        <is>
          <t>Tax Effect of Unusual Items</t>
        </is>
      </c>
      <c r="D53" t="inlineStr">
        <is>
          <t>103,732</t>
        </is>
      </c>
      <c r="E53" t="inlineStr">
        <is>
          <t>-112,761</t>
        </is>
      </c>
      <c r="F53" t="inlineStr">
        <is>
          <t>-68,753</t>
        </is>
      </c>
      <c r="G53" t="inlineStr">
        <is>
          <t>-67,064</t>
        </is>
      </c>
      <c r="H53" t="inlineStr">
        <is>
          <t>-16,200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7/30/2021</t>
        </is>
      </c>
      <c r="E1" s="1" t="inlineStr">
        <is>
          <t>7/30/2020</t>
        </is>
      </c>
      <c r="F1" s="1" t="inlineStr">
        <is>
          <t>7/30/2019</t>
        </is>
      </c>
      <c r="G1" s="1" t="inlineStr">
        <is>
          <t>7/30/2018</t>
        </is>
      </c>
    </row>
    <row r="2">
      <c r="A2" s="1" t="n">
        <v>0</v>
      </c>
      <c r="B2" t="inlineStr">
        <is>
          <t>1.</t>
        </is>
      </c>
      <c r="C2" t="inlineStr">
        <is>
          <t>Total Assets</t>
        </is>
      </c>
      <c r="D2" t="inlineStr">
        <is>
          <t>97,497,000</t>
        </is>
      </c>
      <c r="E2" t="inlineStr">
        <is>
          <t>94,853,000</t>
        </is>
      </c>
      <c r="F2" t="inlineStr">
        <is>
          <t>97,793,000</t>
        </is>
      </c>
      <c r="G2" t="inlineStr">
        <is>
          <t>108,784,000</t>
        </is>
      </c>
    </row>
    <row r="3">
      <c r="A3" s="1" t="n">
        <v>1</v>
      </c>
      <c r="B3" t="inlineStr">
        <is>
          <t>1.1.</t>
        </is>
      </c>
      <c r="C3">
        <f>&gt;Current Assets</f>
        <v/>
      </c>
      <c r="D3" t="inlineStr">
        <is>
          <t>39,112,000</t>
        </is>
      </c>
      <c r="E3" t="inlineStr">
        <is>
          <t>43,573,000</t>
        </is>
      </c>
      <c r="F3" t="inlineStr">
        <is>
          <t>47,755,000</t>
        </is>
      </c>
      <c r="G3" t="inlineStr">
        <is>
          <t>61,837,000</t>
        </is>
      </c>
    </row>
    <row r="4">
      <c r="A4" s="1" t="n">
        <v>2</v>
      </c>
      <c r="B4" t="inlineStr">
        <is>
          <t>1.1.1.</t>
        </is>
      </c>
      <c r="C4">
        <f>&gt;=&gt;Cash, Cash Equivalents &amp; Short Term Investments</f>
        <v/>
      </c>
      <c r="D4" t="inlineStr">
        <is>
          <t>24,518,000</t>
        </is>
      </c>
      <c r="E4" t="inlineStr">
        <is>
          <t>29,419,000</t>
        </is>
      </c>
      <c r="F4" t="inlineStr">
        <is>
          <t>33,413,000</t>
        </is>
      </c>
      <c r="G4" t="inlineStr">
        <is>
          <t>46,548,000</t>
        </is>
      </c>
    </row>
    <row r="5">
      <c r="A5" s="1" t="n">
        <v>3</v>
      </c>
      <c r="B5" t="inlineStr">
        <is>
          <t>1.1.1.1.</t>
        </is>
      </c>
      <c r="C5">
        <f>&gt;=&gt;=&gt;Cash And Cash Equivalents</f>
        <v/>
      </c>
      <c r="D5" t="inlineStr">
        <is>
          <t>9,175,000</t>
        </is>
      </c>
      <c r="E5" t="inlineStr">
        <is>
          <t>11,809,000</t>
        </is>
      </c>
      <c r="F5" t="inlineStr">
        <is>
          <t>11,750,000</t>
        </is>
      </c>
      <c r="G5" t="inlineStr">
        <is>
          <t>8,934,000</t>
        </is>
      </c>
    </row>
    <row r="6">
      <c r="A6" s="1" t="n">
        <v>4</v>
      </c>
      <c r="B6" t="inlineStr">
        <is>
          <t>1.1.1.2.</t>
        </is>
      </c>
      <c r="C6">
        <f>&gt;=&gt;  Other Short Term Investments</f>
        <v/>
      </c>
      <c r="D6" t="inlineStr">
        <is>
          <t>15,343,000</t>
        </is>
      </c>
      <c r="E6" t="inlineStr">
        <is>
          <t>17,610,000</t>
        </is>
      </c>
      <c r="F6" t="inlineStr">
        <is>
          <t>21,663,000</t>
        </is>
      </c>
      <c r="G6" t="inlineStr">
        <is>
          <t>37,614,000</t>
        </is>
      </c>
    </row>
    <row r="7">
      <c r="A7" s="1" t="n">
        <v>5</v>
      </c>
      <c r="B7" t="inlineStr">
        <is>
          <t>1.1.2.</t>
        </is>
      </c>
      <c r="C7">
        <f>&gt;=&gt;Receivables</f>
        <v/>
      </c>
      <c r="D7" t="inlineStr">
        <is>
          <t>10,146,000</t>
        </is>
      </c>
      <c r="E7" t="inlineStr">
        <is>
          <t>10,523,000</t>
        </is>
      </c>
      <c r="F7" t="inlineStr">
        <is>
          <t>10,586,000</t>
        </is>
      </c>
      <c r="G7" t="inlineStr">
        <is>
          <t>10,503,000</t>
        </is>
      </c>
    </row>
    <row r="8">
      <c r="A8" s="1" t="n">
        <v>6</v>
      </c>
      <c r="B8" t="inlineStr">
        <is>
          <t>1.1.2.1.</t>
        </is>
      </c>
      <c r="C8">
        <f>&gt;=&gt;=&gt;Accounts receivable</f>
        <v/>
      </c>
      <c r="D8" t="inlineStr">
        <is>
          <t>5,766,000</t>
        </is>
      </c>
      <c r="E8" t="inlineStr">
        <is>
          <t>5,472,000</t>
        </is>
      </c>
      <c r="F8" t="inlineStr">
        <is>
          <t>5,491,000</t>
        </is>
      </c>
      <c r="G8" t="inlineStr">
        <is>
          <t>5,554,000</t>
        </is>
      </c>
    </row>
    <row r="9">
      <c r="A9" s="1" t="n">
        <v>7</v>
      </c>
      <c r="B9" t="inlineStr">
        <is>
          <t>1.1.2.1.1.</t>
        </is>
      </c>
      <c r="C9">
        <f>&gt;=&gt;=&gt;=&gt;Gross Accounts Receivable</f>
        <v/>
      </c>
      <c r="D9" t="inlineStr">
        <is>
          <t>5,875,000</t>
        </is>
      </c>
      <c r="E9" t="inlineStr">
        <is>
          <t>5,615,000</t>
        </is>
      </c>
      <c r="F9" t="inlineStr">
        <is>
          <t>5,627,000</t>
        </is>
      </c>
      <c r="G9" t="inlineStr">
        <is>
          <t>5,683,000</t>
        </is>
      </c>
    </row>
    <row r="10">
      <c r="A10" s="1" t="n">
        <v>8</v>
      </c>
      <c r="B10" t="inlineStr">
        <is>
          <t>1.1.2.1.2.</t>
        </is>
      </c>
      <c r="C10">
        <f>&gt;=&gt;=&gt;  Allowance For Doubtful Accounts Receivable</f>
        <v/>
      </c>
      <c r="D10" t="inlineStr">
        <is>
          <t>-109,000</t>
        </is>
      </c>
      <c r="E10" t="inlineStr">
        <is>
          <t>-143,000</t>
        </is>
      </c>
      <c r="F10" t="inlineStr">
        <is>
          <t>-136,000</t>
        </is>
      </c>
      <c r="G10" t="inlineStr">
        <is>
          <t>-129,000</t>
        </is>
      </c>
    </row>
    <row r="11">
      <c r="A11" s="1" t="n">
        <v>9</v>
      </c>
      <c r="B11" t="inlineStr">
        <is>
          <t>1.1.2.2.</t>
        </is>
      </c>
      <c r="C11">
        <f>&gt;=&gt;=&gt;Loans Receivable</f>
        <v/>
      </c>
      <c r="D11" t="inlineStr">
        <is>
          <t>2,372,000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10</v>
      </c>
      <c r="B12" t="inlineStr">
        <is>
          <t>1.1.2.3.</t>
        </is>
      </c>
      <c r="C12">
        <f>&gt;=&gt;  Other Receivables</f>
        <v/>
      </c>
      <c r="D12" t="inlineStr">
        <is>
          <t>2,008,000</t>
        </is>
      </c>
      <c r="E12" t="inlineStr">
        <is>
          <t>5,051,000</t>
        </is>
      </c>
      <c r="F12" t="inlineStr">
        <is>
          <t>5,095,000</t>
        </is>
      </c>
      <c r="G12" t="inlineStr">
        <is>
          <t>4,949,000</t>
        </is>
      </c>
    </row>
    <row r="13">
      <c r="A13" s="1" t="n">
        <v>11</v>
      </c>
      <c r="B13" t="inlineStr">
        <is>
          <t>1.1.3.</t>
        </is>
      </c>
      <c r="C13">
        <f>&gt;=&gt;Inventory</f>
        <v/>
      </c>
      <c r="D13" t="inlineStr">
        <is>
          <t>1,559,000</t>
        </is>
      </c>
      <c r="E13" t="inlineStr">
        <is>
          <t>1,282,000</t>
        </is>
      </c>
      <c r="F13" t="inlineStr">
        <is>
          <t>1,383,000</t>
        </is>
      </c>
      <c r="G13" t="inlineStr">
        <is>
          <t>1,846,000</t>
        </is>
      </c>
    </row>
    <row r="14">
      <c r="A14" s="1" t="n">
        <v>12</v>
      </c>
      <c r="B14" t="inlineStr">
        <is>
          <t>1.1.3.1.</t>
        </is>
      </c>
      <c r="C14">
        <f>&gt;=&gt;=&gt;Raw Materials</f>
        <v/>
      </c>
      <c r="D14" t="inlineStr">
        <is>
          <t>975,000</t>
        </is>
      </c>
      <c r="E14" t="inlineStr">
        <is>
          <t>640,000</t>
        </is>
      </c>
      <c r="F14" t="inlineStr">
        <is>
          <t>599,000</t>
        </is>
      </c>
      <c r="G14" t="inlineStr">
        <is>
          <t>681,000</t>
        </is>
      </c>
    </row>
    <row r="15">
      <c r="A15" s="1" t="n">
        <v>13</v>
      </c>
      <c r="B15" t="inlineStr">
        <is>
          <t>1.1.3.2.</t>
        </is>
      </c>
      <c r="C15">
        <f>&gt;=&gt;=&gt;Work in Process</f>
        <v/>
      </c>
      <c r="D15" t="inlineStr">
        <is>
          <t>54,000</t>
        </is>
      </c>
      <c r="E15" t="inlineStr">
        <is>
          <t>25,000</t>
        </is>
      </c>
      <c r="F15" t="inlineStr">
        <is>
          <t>10,000</t>
        </is>
      </c>
      <c r="G15" t="inlineStr">
        <is>
          <t>0</t>
        </is>
      </c>
    </row>
    <row r="16">
      <c r="A16" s="1" t="n">
        <v>14</v>
      </c>
      <c r="B16" t="inlineStr">
        <is>
          <t>1.1.3.3.</t>
        </is>
      </c>
      <c r="C16">
        <f>&gt;=&gt;=&gt;Finished Goods</f>
        <v/>
      </c>
      <c r="D16" t="inlineStr">
        <is>
          <t>519,000</t>
        </is>
      </c>
      <c r="E16" t="inlineStr">
        <is>
          <t>601,000</t>
        </is>
      </c>
      <c r="F16" t="inlineStr">
        <is>
          <t>752,000</t>
        </is>
      </c>
      <c r="G16" t="inlineStr">
        <is>
          <t>1,132,000</t>
        </is>
      </c>
    </row>
    <row r="17">
      <c r="A17" s="1" t="n">
        <v>15</v>
      </c>
      <c r="B17" t="inlineStr">
        <is>
          <t>1.1.3.4.</t>
        </is>
      </c>
      <c r="C17">
        <f>&gt;=&gt;  Other Inventories</f>
        <v/>
      </c>
      <c r="D17" t="inlineStr">
        <is>
          <t>11,000</t>
        </is>
      </c>
      <c r="E17" t="inlineStr">
        <is>
          <t>16,000</t>
        </is>
      </c>
      <c r="F17" t="inlineStr">
        <is>
          <t>22,000</t>
        </is>
      </c>
      <c r="G17" t="inlineStr">
        <is>
          <t>33,000</t>
        </is>
      </c>
    </row>
    <row r="18">
      <c r="A18" s="1" t="n">
        <v>16</v>
      </c>
      <c r="B18" t="inlineStr">
        <is>
          <t>1.1.4.</t>
        </is>
      </c>
      <c r="C18">
        <f>&gt;  Other Current Assets</f>
        <v/>
      </c>
      <c r="D18" t="inlineStr">
        <is>
          <t>2,889,000</t>
        </is>
      </c>
      <c r="E18" t="inlineStr">
        <is>
          <t>2,349,000</t>
        </is>
      </c>
      <c r="F18" t="inlineStr">
        <is>
          <t>2,373,000</t>
        </is>
      </c>
      <c r="G18" t="inlineStr">
        <is>
          <t>2,940,000</t>
        </is>
      </c>
    </row>
    <row r="19">
      <c r="A19" s="1" t="n">
        <v>17</v>
      </c>
      <c r="B19" t="inlineStr">
        <is>
          <t>1.2.</t>
        </is>
      </c>
      <c r="C19" t="inlineStr">
        <is>
          <t xml:space="preserve">  Total non-current assets</t>
        </is>
      </c>
      <c r="D19" t="inlineStr">
        <is>
          <t>58,385,000</t>
        </is>
      </c>
      <c r="E19" t="inlineStr">
        <is>
          <t>51,280,000</t>
        </is>
      </c>
      <c r="F19" t="inlineStr">
        <is>
          <t>50,038,000</t>
        </is>
      </c>
      <c r="G19" t="inlineStr">
        <is>
          <t>46,947,000</t>
        </is>
      </c>
    </row>
    <row r="20">
      <c r="A20" s="1" t="n">
        <v>18</v>
      </c>
      <c r="B20" t="inlineStr">
        <is>
          <t>1.2.1.</t>
        </is>
      </c>
      <c r="C20" t="inlineStr">
        <is>
          <t xml:space="preserve">  =&gt;Net PPE</t>
        </is>
      </c>
      <c r="D20" t="inlineStr">
        <is>
          <t>2,338,000</t>
        </is>
      </c>
      <c r="E20" t="inlineStr">
        <is>
          <t>2,453,000</t>
        </is>
      </c>
      <c r="F20" t="inlineStr">
        <is>
          <t>2,789,000</t>
        </is>
      </c>
      <c r="G20" t="inlineStr">
        <is>
          <t>3,006,000</t>
        </is>
      </c>
    </row>
    <row r="21">
      <c r="A21" s="1" t="n">
        <v>19</v>
      </c>
      <c r="B21" t="inlineStr">
        <is>
          <t>1.2.1.1.</t>
        </is>
      </c>
      <c r="C21" t="inlineStr">
        <is>
          <t xml:space="preserve">  =&gt;=&gt;Gross PPE</t>
        </is>
      </c>
      <c r="D21" t="inlineStr">
        <is>
          <t>10,918,000</t>
        </is>
      </c>
      <c r="E21" t="inlineStr">
        <is>
          <t>11,014,000</t>
        </is>
      </c>
      <c r="F21" t="inlineStr">
        <is>
          <t>12,039,000</t>
        </is>
      </c>
      <c r="G21" t="inlineStr">
        <is>
          <t>12,243,000</t>
        </is>
      </c>
    </row>
    <row r="22">
      <c r="A22" s="1" t="n">
        <v>20</v>
      </c>
      <c r="B22" t="inlineStr">
        <is>
          <t>1.2.1.1.1.</t>
        </is>
      </c>
      <c r="C22" t="inlineStr">
        <is>
          <t xml:space="preserve">  =&gt;=&gt;=&gt;Properties</t>
        </is>
      </c>
      <c r="D22" t="inlineStr">
        <is>
          <t>4,304,000</t>
        </is>
      </c>
      <c r="E22" t="inlineStr">
        <is>
          <t>4,252,000</t>
        </is>
      </c>
      <c r="F22" t="inlineStr">
        <is>
          <t>4,545,000</t>
        </is>
      </c>
      <c r="G22" t="inlineStr">
        <is>
          <t>4,710,000</t>
        </is>
      </c>
    </row>
    <row r="23">
      <c r="A23" s="1" t="n">
        <v>21</v>
      </c>
      <c r="B23" t="inlineStr">
        <is>
          <t>1.2.1.1.2.</t>
        </is>
      </c>
      <c r="C23" t="inlineStr">
        <is>
          <t xml:space="preserve">  =&gt;=&gt;=&gt;Machinery Furniture Equipment</t>
        </is>
      </c>
      <c r="D23" t="inlineStr">
        <is>
          <t>1,235,000</t>
        </is>
      </c>
      <c r="E23" t="inlineStr">
        <is>
          <t>1,262,000</t>
        </is>
      </c>
      <c r="F23" t="inlineStr">
        <is>
          <t>1,298,000</t>
        </is>
      </c>
      <c r="G23" t="inlineStr">
        <is>
          <t>1,443,000</t>
        </is>
      </c>
    </row>
    <row r="24">
      <c r="A24" s="1" t="n">
        <v>22</v>
      </c>
      <c r="B24" t="inlineStr">
        <is>
          <t>1.2.1.1.3.</t>
        </is>
      </c>
      <c r="C24" t="inlineStr">
        <is>
          <t xml:space="preserve">  =&gt;=&gt;  Other Properties</t>
        </is>
      </c>
      <c r="D24" t="inlineStr">
        <is>
          <t>5,379,000</t>
        </is>
      </c>
      <c r="E24" t="inlineStr">
        <is>
          <t>5,500,000</t>
        </is>
      </c>
      <c r="F24" t="inlineStr">
        <is>
          <t>6,196,000</t>
        </is>
      </c>
      <c r="G24" t="inlineStr">
        <is>
          <t>6,090,000</t>
        </is>
      </c>
    </row>
    <row r="25">
      <c r="A25" s="1" t="n">
        <v>23</v>
      </c>
      <c r="B25" t="inlineStr">
        <is>
          <t>1.2.1.2.</t>
        </is>
      </c>
      <c r="C25" t="inlineStr">
        <is>
          <t xml:space="preserve">  =&gt;  Accumulated Depreciation</t>
        </is>
      </c>
      <c r="D25" t="inlineStr">
        <is>
          <t>-8,580,000</t>
        </is>
      </c>
      <c r="E25" t="inlineStr">
        <is>
          <t>-8,561,000</t>
        </is>
      </c>
      <c r="F25" t="inlineStr">
        <is>
          <t>-9,250,000</t>
        </is>
      </c>
      <c r="G25" t="inlineStr">
        <is>
          <t>-9,237,000</t>
        </is>
      </c>
    </row>
    <row r="26">
      <c r="A26" s="1" t="n">
        <v>24</v>
      </c>
      <c r="B26" t="inlineStr">
        <is>
          <t>1.2.2.</t>
        </is>
      </c>
      <c r="C26" t="inlineStr">
        <is>
          <t xml:space="preserve">  =&gt;Goodwill And Other Intangible Assets</t>
        </is>
      </c>
      <c r="D26" t="inlineStr">
        <is>
          <t>41,787,000</t>
        </is>
      </c>
      <c r="E26" t="inlineStr">
        <is>
          <t>35,382,000</t>
        </is>
      </c>
      <c r="F26" t="inlineStr">
        <is>
          <t>35,730,000</t>
        </is>
      </c>
      <c r="G26" t="inlineStr">
        <is>
          <t>34,258,000</t>
        </is>
      </c>
    </row>
    <row r="27">
      <c r="A27" s="1" t="n">
        <v>25</v>
      </c>
      <c r="B27" t="inlineStr">
        <is>
          <t>1.2.2.1.</t>
        </is>
      </c>
      <c r="C27" t="inlineStr">
        <is>
          <t xml:space="preserve">  =&gt;=&gt;Goodwill</t>
        </is>
      </c>
      <c r="D27" t="inlineStr">
        <is>
          <t>38,168,000</t>
        </is>
      </c>
      <c r="E27" t="inlineStr">
        <is>
          <t>33,806,000</t>
        </is>
      </c>
      <c r="F27" t="inlineStr">
        <is>
          <t>33,529,000</t>
        </is>
      </c>
      <c r="G27" t="inlineStr">
        <is>
          <t>31,706,000</t>
        </is>
      </c>
    </row>
    <row r="28">
      <c r="A28" s="1" t="n">
        <v>26</v>
      </c>
      <c r="B28" t="inlineStr">
        <is>
          <t>1.2.2.2.</t>
        </is>
      </c>
      <c r="C28" t="inlineStr">
        <is>
          <t xml:space="preserve">  =&gt;  Other Intangible Assets</t>
        </is>
      </c>
      <c r="D28" t="inlineStr">
        <is>
          <t>3,619,000</t>
        </is>
      </c>
      <c r="E28" t="inlineStr">
        <is>
          <t>1,576,000</t>
        </is>
      </c>
      <c r="F28" t="inlineStr">
        <is>
          <t>2,201,000</t>
        </is>
      </c>
      <c r="G28" t="inlineStr">
        <is>
          <t>2,552,000</t>
        </is>
      </c>
    </row>
    <row r="29">
      <c r="A29" s="1" t="n">
        <v>27</v>
      </c>
      <c r="B29" t="inlineStr">
        <is>
          <t>1.2.3.</t>
        </is>
      </c>
      <c r="C29" t="inlineStr">
        <is>
          <t xml:space="preserve">  =&gt;Non Current Accounts Receivable</t>
        </is>
      </c>
      <c r="D29" t="inlineStr">
        <is>
          <t>2,139,000</t>
        </is>
      </c>
      <c r="E29" t="inlineStr">
        <is>
          <t>5,714,000</t>
        </is>
      </c>
      <c r="F29" t="inlineStr">
        <is>
          <t>4,958,000</t>
        </is>
      </c>
      <c r="G29" t="inlineStr">
        <is>
          <t>4,882,000</t>
        </is>
      </c>
    </row>
    <row r="30">
      <c r="A30" s="1" t="n">
        <v>28</v>
      </c>
      <c r="B30" t="inlineStr">
        <is>
          <t>1.2.4.</t>
        </is>
      </c>
      <c r="C30" t="inlineStr">
        <is>
          <t xml:space="preserve">  =&gt;Non Current Note Receivables</t>
        </is>
      </c>
      <c r="D30" t="inlineStr">
        <is>
          <t>2,745,000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s="1" t="n">
        <v>29</v>
      </c>
      <c r="B31" t="inlineStr">
        <is>
          <t>1.2.5.</t>
        </is>
      </c>
      <c r="C31" t="inlineStr">
        <is>
          <t xml:space="preserve">  =&gt;Non Current Deferred Assets</t>
        </is>
      </c>
      <c r="D31" t="inlineStr">
        <is>
          <t>4,360,000</t>
        </is>
      </c>
      <c r="E31" t="inlineStr">
        <is>
          <t>3,990,000</t>
        </is>
      </c>
      <c r="F31" t="inlineStr">
        <is>
          <t>4,065,000</t>
        </is>
      </c>
      <c r="G31" t="inlineStr">
        <is>
          <t>3,219,000</t>
        </is>
      </c>
    </row>
    <row r="32">
      <c r="A32" s="1" t="n">
        <v>30</v>
      </c>
      <c r="B32" t="inlineStr">
        <is>
          <t>1.2.5.1.</t>
        </is>
      </c>
      <c r="C32" t="inlineStr">
        <is>
          <t xml:space="preserve">  =&gt;  Non Current Deferred Taxes Assets</t>
        </is>
      </c>
      <c r="D32" t="inlineStr">
        <is>
          <t>4,360,000</t>
        </is>
      </c>
      <c r="E32" t="inlineStr">
        <is>
          <t>3,990,000</t>
        </is>
      </c>
      <c r="F32" t="inlineStr">
        <is>
          <t>4,065,000</t>
        </is>
      </c>
      <c r="G32" t="inlineStr">
        <is>
          <t>3,219,000</t>
        </is>
      </c>
    </row>
    <row r="33">
      <c r="A33" s="1" t="n">
        <v>31</v>
      </c>
      <c r="B33" t="inlineStr">
        <is>
          <t>1.2.6.</t>
        </is>
      </c>
      <c r="C33" t="inlineStr">
        <is>
          <t xml:space="preserve">    Other Non Current Assets</t>
        </is>
      </c>
      <c r="D33" t="inlineStr">
        <is>
          <t>5,016,000</t>
        </is>
      </c>
      <c r="E33" t="inlineStr">
        <is>
          <t>3,741,000</t>
        </is>
      </c>
      <c r="F33" t="inlineStr">
        <is>
          <t>2,496,000</t>
        </is>
      </c>
      <c r="G33" t="inlineStr">
        <is>
          <t>1,582,000</t>
        </is>
      </c>
    </row>
    <row r="34">
      <c r="A34" s="1" t="n">
        <v>32</v>
      </c>
      <c r="B34" t="inlineStr">
        <is>
          <t>2.</t>
        </is>
      </c>
      <c r="C34" t="inlineStr">
        <is>
          <t>Total Liabilities Net Minority Interest</t>
        </is>
      </c>
      <c r="D34" t="inlineStr">
        <is>
          <t>56,222,000</t>
        </is>
      </c>
      <c r="E34" t="inlineStr">
        <is>
          <t>56,933,000</t>
        </is>
      </c>
      <c r="F34" t="inlineStr">
        <is>
          <t>64,222,000</t>
        </is>
      </c>
      <c r="G34" t="inlineStr">
        <is>
          <t>65,580,000</t>
        </is>
      </c>
    </row>
    <row r="35">
      <c r="A35" s="1" t="n">
        <v>33</v>
      </c>
      <c r="B35" t="inlineStr">
        <is>
          <t>2.1.</t>
        </is>
      </c>
      <c r="C35">
        <f>&gt;Current Liabilities</f>
        <v/>
      </c>
      <c r="D35" t="inlineStr">
        <is>
          <t>26,257,000</t>
        </is>
      </c>
      <c r="E35" t="inlineStr">
        <is>
          <t>25,331,000</t>
        </is>
      </c>
      <c r="F35" t="inlineStr">
        <is>
          <t>31,712,000</t>
        </is>
      </c>
      <c r="G35" t="inlineStr">
        <is>
          <t>27,035,000</t>
        </is>
      </c>
    </row>
    <row r="36">
      <c r="A36" s="1" t="n">
        <v>34</v>
      </c>
      <c r="B36" t="inlineStr">
        <is>
          <t>2.1.1.</t>
        </is>
      </c>
      <c r="C36">
        <f>&gt;=&gt;Payables And Accrued Expenses</f>
        <v/>
      </c>
      <c r="D36" t="inlineStr">
        <is>
          <t>3,163,000</t>
        </is>
      </c>
      <c r="E36" t="inlineStr">
        <is>
          <t>3,057,000</t>
        </is>
      </c>
      <c r="F36" t="inlineStr">
        <is>
          <t>3,208,000</t>
        </is>
      </c>
      <c r="G36" t="inlineStr">
        <is>
          <t>2,908,000</t>
        </is>
      </c>
    </row>
    <row r="37">
      <c r="A37" s="1" t="n">
        <v>35</v>
      </c>
      <c r="B37" t="inlineStr">
        <is>
          <t>2.1.1.1.</t>
        </is>
      </c>
      <c r="C37">
        <f>&gt;=&gt;  Payables</f>
        <v/>
      </c>
      <c r="D37" t="inlineStr">
        <is>
          <t>3,163,000</t>
        </is>
      </c>
      <c r="E37" t="inlineStr">
        <is>
          <t>3,057,000</t>
        </is>
      </c>
      <c r="F37" t="inlineStr">
        <is>
          <t>3,208,000</t>
        </is>
      </c>
      <c r="G37" t="inlineStr">
        <is>
          <t>2,908,000</t>
        </is>
      </c>
    </row>
    <row r="38">
      <c r="A38" s="1" t="n">
        <v>36</v>
      </c>
      <c r="B38" t="inlineStr">
        <is>
          <t>2.1.1.1.1.</t>
        </is>
      </c>
      <c r="C38">
        <f>&gt;=&gt;  =&gt;Accounts Payable</f>
        <v/>
      </c>
      <c r="D38" t="inlineStr">
        <is>
          <t>2,362,000</t>
        </is>
      </c>
      <c r="E38" t="inlineStr">
        <is>
          <t>2,218,000</t>
        </is>
      </c>
      <c r="F38" t="inlineStr">
        <is>
          <t>2,059,000</t>
        </is>
      </c>
      <c r="G38" t="inlineStr">
        <is>
          <t>1,904,000</t>
        </is>
      </c>
    </row>
    <row r="39">
      <c r="A39" s="1" t="n">
        <v>37</v>
      </c>
      <c r="B39" t="inlineStr">
        <is>
          <t>2.1.1.1.2.</t>
        </is>
      </c>
      <c r="C39">
        <f>&gt;=&gt;    Total Tax Payable</f>
        <v/>
      </c>
      <c r="D39" t="inlineStr">
        <is>
          <t>801,000</t>
        </is>
      </c>
      <c r="E39" t="inlineStr">
        <is>
          <t>839,000</t>
        </is>
      </c>
      <c r="F39" t="inlineStr">
        <is>
          <t>1,149,000</t>
        </is>
      </c>
      <c r="G39" t="inlineStr">
        <is>
          <t>1,004,000</t>
        </is>
      </c>
    </row>
    <row r="40">
      <c r="A40" s="1" t="n">
        <v>38</v>
      </c>
      <c r="B40" t="inlineStr">
        <is>
          <t>2.1.1.1.2.1.</t>
        </is>
      </c>
      <c r="C40">
        <f>&gt;=&gt;      Income Tax Payable</f>
        <v/>
      </c>
      <c r="D40" t="inlineStr">
        <is>
          <t>801,000</t>
        </is>
      </c>
      <c r="E40" t="inlineStr">
        <is>
          <t>839,000</t>
        </is>
      </c>
      <c r="F40" t="inlineStr">
        <is>
          <t>1,149,000</t>
        </is>
      </c>
      <c r="G40" t="inlineStr">
        <is>
          <t>1,004,000</t>
        </is>
      </c>
    </row>
    <row r="41">
      <c r="A41" s="1" t="n">
        <v>39</v>
      </c>
      <c r="B41" t="inlineStr">
        <is>
          <t>2.1.2.</t>
        </is>
      </c>
      <c r="C41">
        <f>&gt;=&gt;Pension &amp; Other Post Retirement Benefit Plans Current</f>
        <v/>
      </c>
      <c r="D41" t="inlineStr">
        <is>
          <t>3,818,000</t>
        </is>
      </c>
      <c r="E41" t="inlineStr">
        <is>
          <t>3,122,000</t>
        </is>
      </c>
      <c r="F41" t="inlineStr">
        <is>
          <t>3,221,000</t>
        </is>
      </c>
      <c r="G41" t="inlineStr">
        <is>
          <t>2,986,000</t>
        </is>
      </c>
    </row>
    <row r="42">
      <c r="A42" s="1" t="n">
        <v>40</v>
      </c>
      <c r="B42" t="inlineStr">
        <is>
          <t>2.1.3.</t>
        </is>
      </c>
      <c r="C42">
        <f>&gt;=&gt;Current Debt And Capital Lease Obligation</f>
        <v/>
      </c>
      <c r="D42" t="inlineStr">
        <is>
          <t>2,508,000</t>
        </is>
      </c>
      <c r="E42" t="inlineStr">
        <is>
          <t>3,005,000</t>
        </is>
      </c>
      <c r="F42" t="inlineStr">
        <is>
          <t>10,191,000</t>
        </is>
      </c>
      <c r="G42" t="inlineStr">
        <is>
          <t>5,238,000</t>
        </is>
      </c>
    </row>
    <row r="43">
      <c r="A43" s="1" t="n">
        <v>41</v>
      </c>
      <c r="B43" t="inlineStr">
        <is>
          <t>2.1.3.1.</t>
        </is>
      </c>
      <c r="C43">
        <f>&gt;=&gt;  Current Debt</f>
        <v/>
      </c>
      <c r="D43" t="inlineStr">
        <is>
          <t>2,508,000</t>
        </is>
      </c>
      <c r="E43" t="inlineStr">
        <is>
          <t>3,005,000</t>
        </is>
      </c>
      <c r="F43" t="inlineStr">
        <is>
          <t>10,191,000</t>
        </is>
      </c>
      <c r="G43" t="inlineStr">
        <is>
          <t>5,238,000</t>
        </is>
      </c>
    </row>
    <row r="44">
      <c r="A44" s="1" t="n">
        <v>42</v>
      </c>
      <c r="B44" t="inlineStr">
        <is>
          <t>2.1.3.1.1.</t>
        </is>
      </c>
      <c r="C44">
        <f>&gt;=&gt;  =&gt;Commercial Paper</f>
        <v/>
      </c>
      <c r="D44" t="inlineStr">
        <is>
          <t>-</t>
        </is>
      </c>
      <c r="E44" t="inlineStr">
        <is>
          <t>-</t>
        </is>
      </c>
      <c r="F44" t="inlineStr">
        <is>
          <t>4,193,000</t>
        </is>
      </c>
      <c r="G44" t="inlineStr">
        <is>
          <t>0</t>
        </is>
      </c>
    </row>
    <row r="45">
      <c r="A45" s="1" t="n">
        <v>43</v>
      </c>
      <c r="B45" t="inlineStr">
        <is>
          <t>2.1.3.1.2.</t>
        </is>
      </c>
      <c r="C45">
        <f>&gt;=&gt;    Other Current Borrowings</f>
        <v/>
      </c>
      <c r="D45" t="inlineStr">
        <is>
          <t>2,508,000</t>
        </is>
      </c>
      <c r="E45" t="inlineStr">
        <is>
          <t>3,005,000</t>
        </is>
      </c>
      <c r="F45" t="inlineStr">
        <is>
          <t>5,998,000</t>
        </is>
      </c>
      <c r="G45" t="inlineStr">
        <is>
          <t>5,238,000</t>
        </is>
      </c>
    </row>
    <row r="46">
      <c r="A46" s="1" t="n">
        <v>44</v>
      </c>
      <c r="B46" t="inlineStr">
        <is>
          <t>2.1.4.</t>
        </is>
      </c>
      <c r="C46">
        <f>&gt;=&gt;Current Deferred Liabilities</f>
        <v/>
      </c>
      <c r="D46" t="inlineStr">
        <is>
          <t>12,148,000</t>
        </is>
      </c>
      <c r="E46" t="inlineStr">
        <is>
          <t>11,406,000</t>
        </is>
      </c>
      <c r="F46" t="inlineStr">
        <is>
          <t>10,668,000</t>
        </is>
      </c>
      <c r="G46" t="inlineStr">
        <is>
          <t>11,490,000</t>
        </is>
      </c>
    </row>
    <row r="47">
      <c r="A47" s="1" t="n">
        <v>45</v>
      </c>
      <c r="B47" t="inlineStr">
        <is>
          <t>2.1.4.1.</t>
        </is>
      </c>
      <c r="C47">
        <f>&gt;=&gt;  Current Deferred Revenue</f>
        <v/>
      </c>
      <c r="D47" t="inlineStr">
        <is>
          <t>12,148,000</t>
        </is>
      </c>
      <c r="E47" t="inlineStr">
        <is>
          <t>11,406,000</t>
        </is>
      </c>
      <c r="F47" t="inlineStr">
        <is>
          <t>10,668,000</t>
        </is>
      </c>
      <c r="G47" t="inlineStr">
        <is>
          <t>11,490,000</t>
        </is>
      </c>
    </row>
    <row r="48">
      <c r="A48" s="1" t="n">
        <v>46</v>
      </c>
      <c r="B48" t="inlineStr">
        <is>
          <t>2.1.5.</t>
        </is>
      </c>
      <c r="C48">
        <f>&gt;  Other Current Liabilities</f>
        <v/>
      </c>
      <c r="D48" t="inlineStr">
        <is>
          <t>4,620,000</t>
        </is>
      </c>
      <c r="E48" t="inlineStr">
        <is>
          <t>4,741,000</t>
        </is>
      </c>
      <c r="F48" t="inlineStr">
        <is>
          <t>4,424,000</t>
        </is>
      </c>
      <c r="G48" t="inlineStr">
        <is>
          <t>4,413,000</t>
        </is>
      </c>
    </row>
    <row r="49">
      <c r="A49" s="1" t="n">
        <v>47</v>
      </c>
      <c r="B49" t="inlineStr">
        <is>
          <t>2.2.</t>
        </is>
      </c>
      <c r="C49" t="inlineStr">
        <is>
          <t xml:space="preserve">  Total Non Current Liabilities Net Minority Interest</t>
        </is>
      </c>
      <c r="D49" t="inlineStr">
        <is>
          <t>29,965,000</t>
        </is>
      </c>
      <c r="E49" t="inlineStr">
        <is>
          <t>31,602,000</t>
        </is>
      </c>
      <c r="F49" t="inlineStr">
        <is>
          <t>32,510,000</t>
        </is>
      </c>
      <c r="G49" t="inlineStr">
        <is>
          <t>38,545,000</t>
        </is>
      </c>
    </row>
    <row r="50">
      <c r="A50" s="1" t="n">
        <v>48</v>
      </c>
      <c r="B50" t="inlineStr">
        <is>
          <t>2.2.1.</t>
        </is>
      </c>
      <c r="C50" t="inlineStr">
        <is>
          <t xml:space="preserve">  =&gt;Long Term Debt And Capital Lease Obligation</t>
        </is>
      </c>
      <c r="D50" t="inlineStr">
        <is>
          <t>9,018,000</t>
        </is>
      </c>
      <c r="E50" t="inlineStr">
        <is>
          <t>11,578,000</t>
        </is>
      </c>
      <c r="F50" t="inlineStr">
        <is>
          <t>14,475,000</t>
        </is>
      </c>
      <c r="G50" t="inlineStr">
        <is>
          <t>20,331,000</t>
        </is>
      </c>
    </row>
    <row r="51">
      <c r="A51" s="1" t="n">
        <v>49</v>
      </c>
      <c r="B51" t="inlineStr">
        <is>
          <t>2.2.1.1.</t>
        </is>
      </c>
      <c r="C51" t="inlineStr">
        <is>
          <t xml:space="preserve">  =&gt;  Long Term Debt</t>
        </is>
      </c>
      <c r="D51" t="inlineStr">
        <is>
          <t>9,018,000</t>
        </is>
      </c>
      <c r="E51" t="inlineStr">
        <is>
          <t>11,578,000</t>
        </is>
      </c>
      <c r="F51" t="inlineStr">
        <is>
          <t>14,475,000</t>
        </is>
      </c>
      <c r="G51" t="inlineStr">
        <is>
          <t>20,331,000</t>
        </is>
      </c>
    </row>
    <row r="52">
      <c r="A52" s="1" t="n">
        <v>50</v>
      </c>
      <c r="B52" t="inlineStr">
        <is>
          <t>2.2.2.</t>
        </is>
      </c>
      <c r="C52" t="inlineStr">
        <is>
          <t xml:space="preserve">  =&gt;Non Current Deferred Liabilities</t>
        </is>
      </c>
      <c r="D52" t="inlineStr">
        <is>
          <t>10,016,000</t>
        </is>
      </c>
      <c r="E52" t="inlineStr">
        <is>
          <t>9,040,000</t>
        </is>
      </c>
      <c r="F52" t="inlineStr">
        <is>
          <t>7,799,000</t>
        </is>
      </c>
      <c r="G52" t="inlineStr">
        <is>
          <t>8,195,000</t>
        </is>
      </c>
    </row>
    <row r="53">
      <c r="A53" s="1" t="n">
        <v>51</v>
      </c>
      <c r="B53" t="inlineStr">
        <is>
          <t>2.2.2.1.</t>
        </is>
      </c>
      <c r="C53" t="inlineStr">
        <is>
          <t xml:space="preserve">  =&gt;  Non Current Deferred Revenue</t>
        </is>
      </c>
      <c r="D53" t="inlineStr">
        <is>
          <t>10,016,000</t>
        </is>
      </c>
      <c r="E53" t="inlineStr">
        <is>
          <t>9,040,000</t>
        </is>
      </c>
      <c r="F53" t="inlineStr">
        <is>
          <t>7,799,000</t>
        </is>
      </c>
      <c r="G53" t="inlineStr">
        <is>
          <t>8,195,000</t>
        </is>
      </c>
    </row>
    <row r="54">
      <c r="A54" s="1" t="n">
        <v>52</v>
      </c>
      <c r="B54" t="inlineStr">
        <is>
          <t>2.2.3.</t>
        </is>
      </c>
      <c r="C54" t="inlineStr">
        <is>
          <t xml:space="preserve">  =&gt;Tradeand Other Payables Non Current</t>
        </is>
      </c>
      <c r="D54" t="inlineStr">
        <is>
          <t>8,538,000</t>
        </is>
      </c>
      <c r="E54" t="inlineStr">
        <is>
          <t>8,837,000</t>
        </is>
      </c>
      <c r="F54" t="inlineStr">
        <is>
          <t>8,927,000</t>
        </is>
      </c>
      <c r="G54" t="inlineStr">
        <is>
          <t>8,585,000</t>
        </is>
      </c>
    </row>
    <row r="55">
      <c r="A55" s="1" t="n">
        <v>53</v>
      </c>
      <c r="B55" t="inlineStr">
        <is>
          <t>2.2.4.</t>
        </is>
      </c>
      <c r="C55" t="inlineStr">
        <is>
          <t xml:space="preserve">    Other Non Current Liabilities</t>
        </is>
      </c>
      <c r="D55" t="inlineStr">
        <is>
          <t>2,393,000</t>
        </is>
      </c>
      <c r="E55" t="inlineStr">
        <is>
          <t>2,147,000</t>
        </is>
      </c>
      <c r="F55" t="inlineStr">
        <is>
          <t>1,309,000</t>
        </is>
      </c>
      <c r="G55" t="inlineStr">
        <is>
          <t>1,434,000</t>
        </is>
      </c>
    </row>
    <row r="56">
      <c r="A56" s="1" t="n">
        <v>54</v>
      </c>
      <c r="B56" t="inlineStr">
        <is>
          <t>3.</t>
        </is>
      </c>
      <c r="C56" t="inlineStr">
        <is>
          <t>Total Equity Gross Minority Interest</t>
        </is>
      </c>
      <c r="D56" t="inlineStr">
        <is>
          <t>41,275,000</t>
        </is>
      </c>
      <c r="E56" t="inlineStr">
        <is>
          <t>37,920,000</t>
        </is>
      </c>
      <c r="F56" t="inlineStr">
        <is>
          <t>33,571,000</t>
        </is>
      </c>
      <c r="G56" t="inlineStr">
        <is>
          <t>43,204,000</t>
        </is>
      </c>
    </row>
    <row r="57">
      <c r="A57" s="1" t="n">
        <v>55</v>
      </c>
      <c r="B57" t="inlineStr">
        <is>
          <t>3.1.</t>
        </is>
      </c>
      <c r="C57">
        <f>&gt;Stockholders' Equity</f>
        <v/>
      </c>
      <c r="D57" t="inlineStr">
        <is>
          <t>41,275,000</t>
        </is>
      </c>
      <c r="E57" t="inlineStr">
        <is>
          <t>37,920,000</t>
        </is>
      </c>
      <c r="F57" t="inlineStr">
        <is>
          <t>33,571,000</t>
        </is>
      </c>
      <c r="G57" t="inlineStr">
        <is>
          <t>43,204,000</t>
        </is>
      </c>
    </row>
    <row r="58">
      <c r="A58" s="1" t="n">
        <v>56</v>
      </c>
      <c r="B58" t="inlineStr">
        <is>
          <t>3.1.1.</t>
        </is>
      </c>
      <c r="C58">
        <f>&gt;=&gt;Capital Stock</f>
        <v/>
      </c>
      <c r="D58" t="inlineStr">
        <is>
          <t>42,346,000</t>
        </is>
      </c>
      <c r="E58" t="inlineStr">
        <is>
          <t>41,202,000</t>
        </is>
      </c>
      <c r="F58" t="inlineStr">
        <is>
          <t>40,266,000</t>
        </is>
      </c>
      <c r="G58" t="inlineStr">
        <is>
          <t>42,820,000</t>
        </is>
      </c>
    </row>
    <row r="59">
      <c r="A59" s="1" t="n">
        <v>57</v>
      </c>
      <c r="B59" t="inlineStr">
        <is>
          <t>3.1.1.1.</t>
        </is>
      </c>
      <c r="C59">
        <f>&gt;=&gt;=&gt;Preferred Stock</f>
        <v/>
      </c>
      <c r="D59" t="inlineStr">
        <is>
          <t>-</t>
        </is>
      </c>
      <c r="E59" t="inlineStr">
        <is>
          <t>-</t>
        </is>
      </c>
      <c r="F59" t="inlineStr">
        <is>
          <t>0</t>
        </is>
      </c>
      <c r="G59" t="inlineStr">
        <is>
          <t>0</t>
        </is>
      </c>
    </row>
    <row r="60">
      <c r="A60" s="1" t="n">
        <v>58</v>
      </c>
      <c r="B60" t="inlineStr">
        <is>
          <t>3.1.1.2.</t>
        </is>
      </c>
      <c r="C60">
        <f>&gt;=&gt;  Common Stock</f>
        <v/>
      </c>
      <c r="D60" t="inlineStr">
        <is>
          <t>42,346,000</t>
        </is>
      </c>
      <c r="E60" t="inlineStr">
        <is>
          <t>41,202,000</t>
        </is>
      </c>
      <c r="F60" t="inlineStr">
        <is>
          <t>40,266,000</t>
        </is>
      </c>
      <c r="G60" t="inlineStr">
        <is>
          <t>42,820,000</t>
        </is>
      </c>
    </row>
    <row r="61">
      <c r="A61" s="1" t="n">
        <v>59</v>
      </c>
      <c r="B61" t="inlineStr">
        <is>
          <t>3.1.2.</t>
        </is>
      </c>
      <c r="C61">
        <f>&gt;=&gt;Retained Earnings</f>
        <v/>
      </c>
      <c r="D61" t="inlineStr">
        <is>
          <t>-654,000</t>
        </is>
      </c>
      <c r="E61" t="inlineStr">
        <is>
          <t>-2,763,000</t>
        </is>
      </c>
      <c r="F61" t="inlineStr">
        <is>
          <t>-5,903,000</t>
        </is>
      </c>
      <c r="G61" t="inlineStr">
        <is>
          <t>1,233,000</t>
        </is>
      </c>
    </row>
    <row r="62">
      <c r="A62" s="1" t="n">
        <v>60</v>
      </c>
      <c r="B62" t="inlineStr">
        <is>
          <t>3.1.3.</t>
        </is>
      </c>
      <c r="C62">
        <f>&gt;  Gains Losses Not Affecting Retained Earnings</f>
        <v/>
      </c>
      <c r="D62" t="inlineStr">
        <is>
          <t>-417,000</t>
        </is>
      </c>
      <c r="E62" t="inlineStr">
        <is>
          <t>-519,000</t>
        </is>
      </c>
      <c r="F62" t="inlineStr">
        <is>
          <t>-792,000</t>
        </is>
      </c>
      <c r="G62" t="inlineStr">
        <is>
          <t>-849,000</t>
        </is>
      </c>
    </row>
    <row r="63">
      <c r="A63" s="1" t="n">
        <v>61</v>
      </c>
      <c r="B63" t="inlineStr">
        <is>
          <t>3.2.</t>
        </is>
      </c>
      <c r="C63" t="inlineStr">
        <is>
          <t xml:space="preserve">  Minority Interest</t>
        </is>
      </c>
      <c r="D63" t="inlineStr">
        <is>
          <t>-</t>
        </is>
      </c>
      <c r="E63" t="inlineStr">
        <is>
          <t>-</t>
        </is>
      </c>
      <c r="F63" t="inlineStr">
        <is>
          <t>0</t>
        </is>
      </c>
      <c r="G63" t="inlineStr">
        <is>
          <t>0</t>
        </is>
      </c>
    </row>
    <row r="64">
      <c r="A64" s="1" t="n">
        <v>62</v>
      </c>
      <c r="B64" t="inlineStr">
        <is>
          <t>4.</t>
        </is>
      </c>
      <c r="C64" t="inlineStr">
        <is>
          <t>Total Capitalization</t>
        </is>
      </c>
      <c r="D64" t="inlineStr">
        <is>
          <t>50,293,000</t>
        </is>
      </c>
      <c r="E64" t="inlineStr">
        <is>
          <t>49,498,000</t>
        </is>
      </c>
      <c r="F64" t="inlineStr">
        <is>
          <t>48,046,000</t>
        </is>
      </c>
      <c r="G64" t="inlineStr">
        <is>
          <t>63,535,000</t>
        </is>
      </c>
    </row>
    <row r="65">
      <c r="A65" s="1" t="n">
        <v>63</v>
      </c>
      <c r="B65" t="inlineStr">
        <is>
          <t>5.</t>
        </is>
      </c>
      <c r="C65" t="inlineStr">
        <is>
          <t>Common Stock Equity</t>
        </is>
      </c>
      <c r="D65" t="inlineStr">
        <is>
          <t>41,275,000</t>
        </is>
      </c>
      <c r="E65" t="inlineStr">
        <is>
          <t>37,920,000</t>
        </is>
      </c>
      <c r="F65" t="inlineStr">
        <is>
          <t>33,571,000</t>
        </is>
      </c>
      <c r="G65" t="inlineStr">
        <is>
          <t>43,204,000</t>
        </is>
      </c>
    </row>
    <row r="66">
      <c r="A66" s="1" t="n">
        <v>64</v>
      </c>
      <c r="B66" t="inlineStr">
        <is>
          <t>6.</t>
        </is>
      </c>
      <c r="C66" t="inlineStr">
        <is>
          <t>Net Tangible Assets</t>
        </is>
      </c>
      <c r="D66" t="inlineStr">
        <is>
          <t>-512,000</t>
        </is>
      </c>
      <c r="E66" t="inlineStr">
        <is>
          <t>2,538,000</t>
        </is>
      </c>
      <c r="F66" t="inlineStr">
        <is>
          <t>-2,159,000</t>
        </is>
      </c>
      <c r="G66" t="inlineStr">
        <is>
          <t>8,946,000</t>
        </is>
      </c>
    </row>
    <row r="67">
      <c r="A67" s="1" t="n">
        <v>65</v>
      </c>
      <c r="B67" t="inlineStr">
        <is>
          <t>7.</t>
        </is>
      </c>
      <c r="C67" t="inlineStr">
        <is>
          <t>Working Capital</t>
        </is>
      </c>
      <c r="D67" t="inlineStr">
        <is>
          <t>12,855,000</t>
        </is>
      </c>
      <c r="E67" t="inlineStr">
        <is>
          <t>18,242,000</t>
        </is>
      </c>
      <c r="F67" t="inlineStr">
        <is>
          <t>16,043,000</t>
        </is>
      </c>
      <c r="G67" t="inlineStr">
        <is>
          <t>34,802,000</t>
        </is>
      </c>
    </row>
    <row r="68">
      <c r="A68" s="1" t="n">
        <v>66</v>
      </c>
      <c r="B68" t="inlineStr">
        <is>
          <t>8.</t>
        </is>
      </c>
      <c r="C68" t="inlineStr">
        <is>
          <t>Invested Capital</t>
        </is>
      </c>
      <c r="D68" t="inlineStr">
        <is>
          <t>52,801,000</t>
        </is>
      </c>
      <c r="E68" t="inlineStr">
        <is>
          <t>52,503,000</t>
        </is>
      </c>
      <c r="F68" t="inlineStr">
        <is>
          <t>58,237,000</t>
        </is>
      </c>
      <c r="G68" t="inlineStr">
        <is>
          <t>68,773,000</t>
        </is>
      </c>
    </row>
    <row r="69">
      <c r="A69" s="1" t="n">
        <v>67</v>
      </c>
      <c r="B69" t="inlineStr">
        <is>
          <t>9.</t>
        </is>
      </c>
      <c r="C69" t="inlineStr">
        <is>
          <t>Tangible Book Value</t>
        </is>
      </c>
      <c r="D69" t="inlineStr">
        <is>
          <t>-512,000</t>
        </is>
      </c>
      <c r="E69" t="inlineStr">
        <is>
          <t>2,538,000</t>
        </is>
      </c>
      <c r="F69" t="inlineStr">
        <is>
          <t>-2,159,000</t>
        </is>
      </c>
      <c r="G69" t="inlineStr">
        <is>
          <t>8,946,000</t>
        </is>
      </c>
    </row>
    <row r="70">
      <c r="A70" s="1" t="n">
        <v>68</v>
      </c>
      <c r="B70" t="inlineStr">
        <is>
          <t>10.</t>
        </is>
      </c>
      <c r="C70" t="inlineStr">
        <is>
          <t>Total Debt</t>
        </is>
      </c>
      <c r="D70" t="inlineStr">
        <is>
          <t>11,526,000</t>
        </is>
      </c>
      <c r="E70" t="inlineStr">
        <is>
          <t>14,583,000</t>
        </is>
      </c>
      <c r="F70" t="inlineStr">
        <is>
          <t>24,666,000</t>
        </is>
      </c>
      <c r="G70" t="inlineStr">
        <is>
          <t>25,569,000</t>
        </is>
      </c>
    </row>
    <row r="71">
      <c r="A71" s="1" t="n">
        <v>69</v>
      </c>
      <c r="B71" t="inlineStr">
        <is>
          <t>11.</t>
        </is>
      </c>
      <c r="C71" t="inlineStr">
        <is>
          <t>Net Debt</t>
        </is>
      </c>
      <c r="D71" t="inlineStr">
        <is>
          <t>2,351,000</t>
        </is>
      </c>
      <c r="E71" t="inlineStr">
        <is>
          <t>2,774,000</t>
        </is>
      </c>
      <c r="F71" t="inlineStr">
        <is>
          <t>12,916,000</t>
        </is>
      </c>
      <c r="G71" t="inlineStr">
        <is>
          <t>16,635,000</t>
        </is>
      </c>
    </row>
    <row r="72">
      <c r="A72" s="1" t="n">
        <v>70</v>
      </c>
      <c r="B72" t="inlineStr">
        <is>
          <t>12.</t>
        </is>
      </c>
      <c r="C72" t="inlineStr">
        <is>
          <t>Share Issued</t>
        </is>
      </c>
      <c r="D72" t="inlineStr">
        <is>
          <t>4,217,000</t>
        </is>
      </c>
      <c r="E72" t="inlineStr">
        <is>
          <t>4,237,000</t>
        </is>
      </c>
      <c r="F72" t="inlineStr">
        <is>
          <t>4,250,000</t>
        </is>
      </c>
      <c r="G72" t="inlineStr">
        <is>
          <t>4,614,000</t>
        </is>
      </c>
    </row>
    <row r="73">
      <c r="A73" s="1" t="n">
        <v>71</v>
      </c>
      <c r="B73" t="inlineStr">
        <is>
          <t>13.</t>
        </is>
      </c>
      <c r="C73" t="inlineStr">
        <is>
          <t>Ordinary Shares Number</t>
        </is>
      </c>
      <c r="D73" t="inlineStr">
        <is>
          <t>4,217,000</t>
        </is>
      </c>
      <c r="E73" t="inlineStr">
        <is>
          <t>4,237,000</t>
        </is>
      </c>
      <c r="F73" t="inlineStr">
        <is>
          <t>4,250,000</t>
        </is>
      </c>
      <c r="G73" t="inlineStr">
        <is>
          <t>4,614,000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TTM</t>
        </is>
      </c>
      <c r="E1" s="1" t="inlineStr">
        <is>
          <t>7/30/2021</t>
        </is>
      </c>
      <c r="F1" s="1" t="inlineStr">
        <is>
          <t>7/30/2020</t>
        </is>
      </c>
      <c r="G1" s="1" t="inlineStr">
        <is>
          <t>7/30/2019</t>
        </is>
      </c>
      <c r="H1" s="1" t="inlineStr">
        <is>
          <t>7/30/2018</t>
        </is>
      </c>
    </row>
    <row r="2">
      <c r="A2" s="1" t="n">
        <v>0</v>
      </c>
      <c r="B2" t="inlineStr">
        <is>
          <t>1.</t>
        </is>
      </c>
      <c r="C2" t="inlineStr">
        <is>
          <t>Operating Cash Flow</t>
        </is>
      </c>
      <c r="D2" t="inlineStr">
        <is>
          <t>14,272,000</t>
        </is>
      </c>
      <c r="E2" t="inlineStr">
        <is>
          <t>15,454,000</t>
        </is>
      </c>
      <c r="F2" t="inlineStr">
        <is>
          <t>15,426,000</t>
        </is>
      </c>
      <c r="G2" t="inlineStr">
        <is>
          <t>15,831,000</t>
        </is>
      </c>
      <c r="H2" t="inlineStr">
        <is>
          <t>13,666,000</t>
        </is>
      </c>
    </row>
    <row r="3">
      <c r="A3" s="1" t="n">
        <v>1</v>
      </c>
      <c r="B3" t="inlineStr">
        <is>
          <t>1.1.</t>
        </is>
      </c>
      <c r="C3" t="inlineStr">
        <is>
          <t xml:space="preserve">  Cash Flow from Continuing Operating Activities</t>
        </is>
      </c>
      <c r="D3" t="inlineStr">
        <is>
          <t>14,272,000</t>
        </is>
      </c>
      <c r="E3" t="inlineStr">
        <is>
          <t>15,454,000</t>
        </is>
      </c>
      <c r="F3" t="inlineStr">
        <is>
          <t>15,426,000</t>
        </is>
      </c>
      <c r="G3" t="inlineStr">
        <is>
          <t>15,831,000</t>
        </is>
      </c>
      <c r="H3" t="inlineStr">
        <is>
          <t>13,666,000</t>
        </is>
      </c>
    </row>
    <row r="4">
      <c r="A4" s="1" t="n">
        <v>2</v>
      </c>
      <c r="B4" t="inlineStr">
        <is>
          <t>1.1.1.</t>
        </is>
      </c>
      <c r="C4" t="inlineStr">
        <is>
          <t xml:space="preserve">  =&gt;Net Income from Continuing Operations</t>
        </is>
      </c>
      <c r="D4" t="inlineStr">
        <is>
          <t>11,825,000</t>
        </is>
      </c>
      <c r="E4" t="inlineStr">
        <is>
          <t>10,591,000</t>
        </is>
      </c>
      <c r="F4" t="inlineStr">
        <is>
          <t>11,214,000</t>
        </is>
      </c>
      <c r="G4" t="inlineStr">
        <is>
          <t>11,621,000</t>
        </is>
      </c>
      <c r="H4" t="inlineStr">
        <is>
          <t>110,000</t>
        </is>
      </c>
    </row>
    <row r="5">
      <c r="A5" s="1" t="n">
        <v>3</v>
      </c>
      <c r="B5" t="inlineStr">
        <is>
          <t>1.1.2.</t>
        </is>
      </c>
      <c r="C5" t="inlineStr">
        <is>
          <t xml:space="preserve">  =&gt;Operating Gains Losses</t>
        </is>
      </c>
      <c r="D5" t="inlineStr">
        <is>
          <t>-591,000</t>
        </is>
      </c>
      <c r="E5" t="inlineStr">
        <is>
          <t>-354,000</t>
        </is>
      </c>
      <c r="F5" t="inlineStr">
        <is>
          <t>-138,000</t>
        </is>
      </c>
      <c r="G5" t="inlineStr">
        <is>
          <t>-24,000</t>
        </is>
      </c>
      <c r="H5" t="inlineStr">
        <is>
          <t>-322,000</t>
        </is>
      </c>
    </row>
    <row r="6">
      <c r="A6" s="1" t="n">
        <v>4</v>
      </c>
      <c r="B6" t="inlineStr">
        <is>
          <t>1.1.2.1.</t>
        </is>
      </c>
      <c r="C6" t="inlineStr">
        <is>
          <t xml:space="preserve">  =&gt;=&gt;Gain Loss On Sale of Business</t>
        </is>
      </c>
      <c r="D6" t="inlineStr">
        <is>
          <t>-591,000</t>
        </is>
      </c>
      <c r="E6" t="inlineStr">
        <is>
          <t>-354,000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s="1" t="n">
        <v>5</v>
      </c>
      <c r="B7" t="inlineStr">
        <is>
          <t>1.1.2.2.</t>
        </is>
      </c>
      <c r="C7" t="inlineStr">
        <is>
          <t xml:space="preserve">  =&gt;  Gain Loss On Investment Securities</t>
        </is>
      </c>
      <c r="D7" t="inlineStr">
        <is>
          <t>-</t>
        </is>
      </c>
      <c r="E7" t="inlineStr">
        <is>
          <t>-</t>
        </is>
      </c>
      <c r="F7" t="inlineStr">
        <is>
          <t>-138,000</t>
        </is>
      </c>
      <c r="G7" t="inlineStr">
        <is>
          <t>-24,000</t>
        </is>
      </c>
      <c r="H7" t="inlineStr">
        <is>
          <t>-322,000</t>
        </is>
      </c>
    </row>
    <row r="8">
      <c r="A8" s="1" t="n">
        <v>6</v>
      </c>
      <c r="B8" t="inlineStr">
        <is>
          <t>1.1.3.</t>
        </is>
      </c>
      <c r="C8" t="inlineStr">
        <is>
          <t xml:space="preserve">  =&gt;Depreciation Amortization Depletion</t>
        </is>
      </c>
      <c r="D8" t="inlineStr">
        <is>
          <t>2,024,000</t>
        </is>
      </c>
      <c r="E8" t="inlineStr">
        <is>
          <t>1,862,000</t>
        </is>
      </c>
      <c r="F8" t="inlineStr">
        <is>
          <t>1,808,000</t>
        </is>
      </c>
      <c r="G8" t="inlineStr">
        <is>
          <t>1,897,000</t>
        </is>
      </c>
      <c r="H8" t="inlineStr">
        <is>
          <t>2,192,000</t>
        </is>
      </c>
    </row>
    <row r="9">
      <c r="A9" s="1" t="n">
        <v>7</v>
      </c>
      <c r="B9" t="inlineStr">
        <is>
          <t>1.1.3.1.</t>
        </is>
      </c>
      <c r="C9" t="inlineStr">
        <is>
          <t xml:space="preserve">  =&gt;  Depreciation &amp; amortization</t>
        </is>
      </c>
      <c r="D9" t="inlineStr">
        <is>
          <t>2,024,000</t>
        </is>
      </c>
      <c r="E9" t="inlineStr">
        <is>
          <t>1,862,000</t>
        </is>
      </c>
      <c r="F9" t="inlineStr">
        <is>
          <t>1,808,000</t>
        </is>
      </c>
      <c r="G9" t="inlineStr">
        <is>
          <t>1,897,000</t>
        </is>
      </c>
      <c r="H9" t="inlineStr">
        <is>
          <t>2,192,000</t>
        </is>
      </c>
    </row>
    <row r="10">
      <c r="A10" s="1" t="n">
        <v>8</v>
      </c>
      <c r="B10" t="inlineStr">
        <is>
          <t>1.1.3.1.1.</t>
        </is>
      </c>
      <c r="C10" t="inlineStr">
        <is>
          <t xml:space="preserve">  =&gt;    Depreciation</t>
        </is>
      </c>
      <c r="D10" t="inlineStr">
        <is>
          <t>2,024,000</t>
        </is>
      </c>
      <c r="E10" t="inlineStr">
        <is>
          <t>1,862,000</t>
        </is>
      </c>
      <c r="F10" t="inlineStr">
        <is>
          <t>1,808,000</t>
        </is>
      </c>
      <c r="G10" t="inlineStr">
        <is>
          <t>1,897,000</t>
        </is>
      </c>
      <c r="H10" t="inlineStr">
        <is>
          <t>2,192,000</t>
        </is>
      </c>
    </row>
    <row r="11">
      <c r="A11" s="1" t="n">
        <v>9</v>
      </c>
      <c r="B11" t="inlineStr">
        <is>
          <t>1.1.4.</t>
        </is>
      </c>
      <c r="C11" t="inlineStr">
        <is>
          <t xml:space="preserve">  =&gt;Deferred Tax</t>
        </is>
      </c>
      <c r="D11" t="inlineStr">
        <is>
          <t>-431,000</t>
        </is>
      </c>
      <c r="E11" t="inlineStr">
        <is>
          <t>-384,000</t>
        </is>
      </c>
      <c r="F11" t="inlineStr">
        <is>
          <t>-38,000</t>
        </is>
      </c>
      <c r="G11" t="inlineStr">
        <is>
          <t>-350,000</t>
        </is>
      </c>
      <c r="H11" t="inlineStr">
        <is>
          <t>900,000</t>
        </is>
      </c>
    </row>
    <row r="12">
      <c r="A12" s="1" t="n">
        <v>10</v>
      </c>
      <c r="B12" t="inlineStr">
        <is>
          <t>1.1.4.1.</t>
        </is>
      </c>
      <c r="C12" t="inlineStr">
        <is>
          <t xml:space="preserve">  =&gt;  Deferred Income Tax</t>
        </is>
      </c>
      <c r="D12" t="inlineStr">
        <is>
          <t>-431,000</t>
        </is>
      </c>
      <c r="E12" t="inlineStr">
        <is>
          <t>-384,000</t>
        </is>
      </c>
      <c r="F12" t="inlineStr">
        <is>
          <t>-38,000</t>
        </is>
      </c>
      <c r="G12" t="inlineStr">
        <is>
          <t>-350,000</t>
        </is>
      </c>
      <c r="H12" t="inlineStr">
        <is>
          <t>900,000</t>
        </is>
      </c>
    </row>
    <row r="13">
      <c r="A13" s="1" t="n">
        <v>11</v>
      </c>
      <c r="B13" t="inlineStr">
        <is>
          <t>1.1.5.</t>
        </is>
      </c>
      <c r="C13" t="inlineStr">
        <is>
          <t xml:space="preserve">  =&gt;Provision &amp; Write Off of Assets</t>
        </is>
      </c>
      <c r="D13" t="inlineStr">
        <is>
          <t>12,000</t>
        </is>
      </c>
      <c r="E13" t="inlineStr">
        <is>
          <t>-6,000</t>
        </is>
      </c>
      <c r="F13" t="inlineStr">
        <is>
          <t>93,000</t>
        </is>
      </c>
      <c r="G13" t="inlineStr">
        <is>
          <t>40,000</t>
        </is>
      </c>
      <c r="H13" t="inlineStr">
        <is>
          <t>-134,000</t>
        </is>
      </c>
    </row>
    <row r="14">
      <c r="A14" s="1" t="n">
        <v>12</v>
      </c>
      <c r="B14" t="inlineStr">
        <is>
          <t>1.1.6.</t>
        </is>
      </c>
      <c r="C14" t="inlineStr">
        <is>
          <t xml:space="preserve">  =&gt;Stock based compensation</t>
        </is>
      </c>
      <c r="D14" t="inlineStr">
        <is>
          <t>1,817,000</t>
        </is>
      </c>
      <c r="E14" t="inlineStr">
        <is>
          <t>1,761,000</t>
        </is>
      </c>
      <c r="F14" t="inlineStr">
        <is>
          <t>1,569,000</t>
        </is>
      </c>
      <c r="G14" t="inlineStr">
        <is>
          <t>1,570,000</t>
        </is>
      </c>
      <c r="H14" t="inlineStr">
        <is>
          <t>1,576,000</t>
        </is>
      </c>
    </row>
    <row r="15">
      <c r="A15" s="1" t="n">
        <v>13</v>
      </c>
      <c r="B15" t="inlineStr">
        <is>
          <t>1.1.7.</t>
        </is>
      </c>
      <c r="C15" t="inlineStr">
        <is>
          <t xml:space="preserve">  =&gt;Excess Tax Benefit from Stock Based Compensation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>
        <is>
          <t>1.1.8.</t>
        </is>
      </c>
      <c r="C16" t="inlineStr">
        <is>
          <t xml:space="preserve">    Change in working capital</t>
        </is>
      </c>
      <c r="D16" t="inlineStr">
        <is>
          <t>-384,000</t>
        </is>
      </c>
      <c r="E16" t="inlineStr">
        <is>
          <t>1,984,000</t>
        </is>
      </c>
      <c r="F16" t="inlineStr">
        <is>
          <t>918,000</t>
        </is>
      </c>
      <c r="G16" t="inlineStr">
        <is>
          <t>1,077,000</t>
        </is>
      </c>
      <c r="H16" t="inlineStr">
        <is>
          <t>9,344,000</t>
        </is>
      </c>
    </row>
    <row r="17">
      <c r="A17" s="1" t="n">
        <v>15</v>
      </c>
      <c r="B17" t="inlineStr">
        <is>
          <t>1.1.8.1.</t>
        </is>
      </c>
      <c r="C17" t="inlineStr">
        <is>
          <t xml:space="preserve">    =&gt;Change in Receivables</t>
        </is>
      </c>
      <c r="D17" t="inlineStr">
        <is>
          <t>410,000</t>
        </is>
      </c>
      <c r="E17" t="inlineStr">
        <is>
          <t>1,470,000</t>
        </is>
      </c>
      <c r="F17" t="inlineStr">
        <is>
          <t>-904,000</t>
        </is>
      </c>
      <c r="G17" t="inlineStr">
        <is>
          <t>-333,000</t>
        </is>
      </c>
      <c r="H17" t="inlineStr">
        <is>
          <t>-488,000</t>
        </is>
      </c>
    </row>
    <row r="18">
      <c r="A18" s="1" t="n">
        <v>16</v>
      </c>
      <c r="B18" t="inlineStr">
        <is>
          <t>1.1.8.1.1.</t>
        </is>
      </c>
      <c r="C18" t="inlineStr">
        <is>
          <t xml:space="preserve">    =&gt;  Changes in Account Receivables</t>
        </is>
      </c>
      <c r="D18" t="inlineStr">
        <is>
          <t>-1,660,000</t>
        </is>
      </c>
      <c r="E18" t="inlineStr">
        <is>
          <t>-107,000</t>
        </is>
      </c>
      <c r="F18" t="inlineStr">
        <is>
          <t>-107,000</t>
        </is>
      </c>
      <c r="G18" t="inlineStr">
        <is>
          <t>-84,000</t>
        </is>
      </c>
      <c r="H18" t="inlineStr">
        <is>
          <t>-269,000</t>
        </is>
      </c>
    </row>
    <row r="19">
      <c r="A19" s="1" t="n">
        <v>17</v>
      </c>
      <c r="B19" t="inlineStr">
        <is>
          <t>1.1.8.2.</t>
        </is>
      </c>
      <c r="C19" t="inlineStr">
        <is>
          <t xml:space="preserve">    =&gt;Change in Inventory</t>
        </is>
      </c>
      <c r="D19" t="inlineStr">
        <is>
          <t>-605,000</t>
        </is>
      </c>
      <c r="E19" t="inlineStr">
        <is>
          <t>-244,000</t>
        </is>
      </c>
      <c r="F19" t="inlineStr">
        <is>
          <t>84,000</t>
        </is>
      </c>
      <c r="G19" t="inlineStr">
        <is>
          <t>131,000</t>
        </is>
      </c>
      <c r="H19" t="inlineStr">
        <is>
          <t>-244,000</t>
        </is>
      </c>
    </row>
    <row r="20">
      <c r="A20" s="1" t="n">
        <v>18</v>
      </c>
      <c r="B20" t="inlineStr">
        <is>
          <t>1.1.8.3.</t>
        </is>
      </c>
      <c r="C20" t="inlineStr">
        <is>
          <t xml:space="preserve">    =&gt;Change in Payables And Accrued Expense</t>
        </is>
      </c>
      <c r="D20" t="inlineStr">
        <is>
          <t>55,000</t>
        </is>
      </c>
      <c r="E20" t="inlineStr">
        <is>
          <t>-53,000</t>
        </is>
      </c>
      <c r="F20" t="inlineStr">
        <is>
          <t>141,000</t>
        </is>
      </c>
      <c r="G20" t="inlineStr">
        <is>
          <t>87,000</t>
        </is>
      </c>
      <c r="H20" t="inlineStr">
        <is>
          <t>504,000</t>
        </is>
      </c>
    </row>
    <row r="21">
      <c r="A21" s="1" t="n">
        <v>19</v>
      </c>
      <c r="B21" t="inlineStr">
        <is>
          <t>1.1.8.3.1.</t>
        </is>
      </c>
      <c r="C21" t="inlineStr">
        <is>
          <t xml:space="preserve">    =&gt;  Change in Payable</t>
        </is>
      </c>
      <c r="D21" t="inlineStr">
        <is>
          <t>55,000</t>
        </is>
      </c>
      <c r="E21" t="inlineStr">
        <is>
          <t>-53,000</t>
        </is>
      </c>
      <c r="F21" t="inlineStr">
        <is>
          <t>141,000</t>
        </is>
      </c>
      <c r="G21" t="inlineStr">
        <is>
          <t>87,000</t>
        </is>
      </c>
      <c r="H21" t="inlineStr">
        <is>
          <t>504,000</t>
        </is>
      </c>
    </row>
    <row r="22">
      <c r="A22" s="1" t="n">
        <v>20</v>
      </c>
      <c r="B22" t="inlineStr">
        <is>
          <t>1.1.8.3.1.1.</t>
        </is>
      </c>
      <c r="C22" t="inlineStr">
        <is>
          <t xml:space="preserve">    =&gt;  =&gt;Change in Tax Payable</t>
        </is>
      </c>
      <c r="D22" t="inlineStr">
        <is>
          <t>-</t>
        </is>
      </c>
      <c r="E22" t="inlineStr">
        <is>
          <t>-</t>
        </is>
      </c>
      <c r="F22" t="inlineStr">
        <is>
          <t>-322,000</t>
        </is>
      </c>
      <c r="G22" t="inlineStr">
        <is>
          <t>312,000</t>
        </is>
      </c>
      <c r="H22" t="inlineStr">
        <is>
          <t>8,118,000</t>
        </is>
      </c>
    </row>
    <row r="23">
      <c r="A23" s="1" t="n">
        <v>21</v>
      </c>
      <c r="B23" t="inlineStr">
        <is>
          <t>1.1.8.3.1.1.1.</t>
        </is>
      </c>
      <c r="C23" t="inlineStr">
        <is>
          <t xml:space="preserve">    =&gt;  =&gt;  Change in Income Tax Payable</t>
        </is>
      </c>
      <c r="D23" t="inlineStr">
        <is>
          <t>-</t>
        </is>
      </c>
      <c r="E23" t="inlineStr">
        <is>
          <t>-</t>
        </is>
      </c>
      <c r="F23" t="inlineStr">
        <is>
          <t>-322,000</t>
        </is>
      </c>
      <c r="G23" t="inlineStr">
        <is>
          <t>312,000</t>
        </is>
      </c>
      <c r="H23" t="inlineStr">
        <is>
          <t>8,118,000</t>
        </is>
      </c>
    </row>
    <row r="24">
      <c r="A24" s="1" t="n">
        <v>22</v>
      </c>
      <c r="B24" t="inlineStr">
        <is>
          <t>1.1.8.3.1.2.</t>
        </is>
      </c>
      <c r="C24" t="inlineStr">
        <is>
          <t xml:space="preserve">    =&gt;    Change in Account Payable</t>
        </is>
      </c>
      <c r="D24" t="inlineStr">
        <is>
          <t>55,000</t>
        </is>
      </c>
      <c r="E24" t="inlineStr">
        <is>
          <t>-53,000</t>
        </is>
      </c>
      <c r="F24" t="inlineStr">
        <is>
          <t>141,000</t>
        </is>
      </c>
      <c r="G24" t="inlineStr">
        <is>
          <t>87,000</t>
        </is>
      </c>
      <c r="H24" t="inlineStr">
        <is>
          <t>504,000</t>
        </is>
      </c>
    </row>
    <row r="25">
      <c r="A25" s="1" t="n">
        <v>23</v>
      </c>
      <c r="B25" t="inlineStr">
        <is>
          <t>1.1.8.4.</t>
        </is>
      </c>
      <c r="C25" t="inlineStr">
        <is>
          <t xml:space="preserve">    =&gt;Change in Other Current Assets</t>
        </is>
      </c>
      <c r="D25" t="inlineStr">
        <is>
          <t>-1,365,000</t>
        </is>
      </c>
      <c r="E25" t="inlineStr">
        <is>
          <t>-797,000</t>
        </is>
      </c>
      <c r="F25" t="inlineStr">
        <is>
          <t>96,000</t>
        </is>
      </c>
      <c r="G25" t="inlineStr">
        <is>
          <t>-955,000</t>
        </is>
      </c>
      <c r="H25" t="inlineStr">
        <is>
          <t>66,000</t>
        </is>
      </c>
    </row>
    <row r="26">
      <c r="A26" s="1" t="n">
        <v>24</v>
      </c>
      <c r="B26" t="inlineStr">
        <is>
          <t>1.1.8.5.</t>
        </is>
      </c>
      <c r="C26" t="inlineStr">
        <is>
          <t xml:space="preserve">    =&gt;Change in Other Current Liabilities</t>
        </is>
      </c>
      <c r="D26" t="inlineStr">
        <is>
          <t>93,000</t>
        </is>
      </c>
      <c r="E26" t="inlineStr">
        <is>
          <t>-46,000</t>
        </is>
      </c>
      <c r="F26" t="inlineStr">
        <is>
          <t>-110,000</t>
        </is>
      </c>
      <c r="G26" t="inlineStr">
        <is>
          <t>151,000</t>
        </is>
      </c>
      <c r="H26" t="inlineStr">
        <is>
          <t>83,000</t>
        </is>
      </c>
    </row>
    <row r="27">
      <c r="A27" s="1" t="n">
        <v>25</v>
      </c>
      <c r="B27" t="inlineStr">
        <is>
          <t>1.1.8.6.</t>
        </is>
      </c>
      <c r="C27" t="inlineStr">
        <is>
          <t xml:space="preserve">      Change in Other Working Capital</t>
        </is>
      </c>
      <c r="D27" t="inlineStr">
        <is>
          <t>1,028,000</t>
        </is>
      </c>
      <c r="E27" t="inlineStr">
        <is>
          <t>1,654,000</t>
        </is>
      </c>
      <c r="F27" t="inlineStr">
        <is>
          <t>1,611,000</t>
        </is>
      </c>
      <c r="G27" t="inlineStr">
        <is>
          <t>1,996,000</t>
        </is>
      </c>
      <c r="H27" t="inlineStr">
        <is>
          <t>9,423,000</t>
        </is>
      </c>
    </row>
    <row r="28">
      <c r="A28" s="1" t="n">
        <v>26</v>
      </c>
      <c r="B28" t="inlineStr">
        <is>
          <t>2.</t>
        </is>
      </c>
      <c r="C28" t="inlineStr">
        <is>
          <t>Investing Cash Flow</t>
        </is>
      </c>
      <c r="D28" t="inlineStr">
        <is>
          <t>-2,726,000</t>
        </is>
      </c>
      <c r="E28" t="inlineStr">
        <is>
          <t>-5,285,000</t>
        </is>
      </c>
      <c r="F28" t="inlineStr">
        <is>
          <t>3,500,000</t>
        </is>
      </c>
      <c r="G28" t="inlineStr">
        <is>
          <t>14,837,000</t>
        </is>
      </c>
      <c r="H28" t="inlineStr">
        <is>
          <t>15,324,000</t>
        </is>
      </c>
    </row>
    <row r="29">
      <c r="A29" s="1" t="n">
        <v>27</v>
      </c>
      <c r="B29" t="inlineStr">
        <is>
          <t>2.1.</t>
        </is>
      </c>
      <c r="C29" t="inlineStr">
        <is>
          <t xml:space="preserve">  Cash Flow from Continuing Investing Activities</t>
        </is>
      </c>
      <c r="D29" t="inlineStr">
        <is>
          <t>-2,726,000</t>
        </is>
      </c>
      <c r="E29" t="inlineStr">
        <is>
          <t>-5,285,000</t>
        </is>
      </c>
      <c r="F29" t="inlineStr">
        <is>
          <t>3,500,000</t>
        </is>
      </c>
      <c r="G29" t="inlineStr">
        <is>
          <t>14,837,000</t>
        </is>
      </c>
      <c r="H29" t="inlineStr">
        <is>
          <t>15,324,000</t>
        </is>
      </c>
    </row>
    <row r="30">
      <c r="A30" s="1" t="n">
        <v>28</v>
      </c>
      <c r="B30" t="inlineStr">
        <is>
          <t>2.1.1.</t>
        </is>
      </c>
      <c r="C30" t="inlineStr">
        <is>
          <t xml:space="preserve">  =&gt;Net PPE Purchase And Sale</t>
        </is>
      </c>
      <c r="D30" t="inlineStr">
        <is>
          <t>-542,000</t>
        </is>
      </c>
      <c r="E30" t="inlineStr">
        <is>
          <t>-664,000</t>
        </is>
      </c>
      <c r="F30" t="inlineStr">
        <is>
          <t>-591,000</t>
        </is>
      </c>
      <c r="G30" t="inlineStr">
        <is>
          <t>-887,000</t>
        </is>
      </c>
      <c r="H30" t="inlineStr">
        <is>
          <t>-775,000</t>
        </is>
      </c>
    </row>
    <row r="31">
      <c r="A31" s="1" t="n">
        <v>29</v>
      </c>
      <c r="B31" t="inlineStr">
        <is>
          <t>2.1.1.1.</t>
        </is>
      </c>
      <c r="C31" t="inlineStr">
        <is>
          <t xml:space="preserve">  =&gt;=&gt;Purchase of PPE</t>
        </is>
      </c>
      <c r="D31" t="inlineStr">
        <is>
          <t>-566,000</t>
        </is>
      </c>
      <c r="E31" t="inlineStr">
        <is>
          <t>-692,000</t>
        </is>
      </c>
      <c r="F31" t="inlineStr">
        <is>
          <t>-770,000</t>
        </is>
      </c>
      <c r="G31" t="inlineStr">
        <is>
          <t>-909,000</t>
        </is>
      </c>
      <c r="H31" t="inlineStr">
        <is>
          <t>-834,000</t>
        </is>
      </c>
    </row>
    <row r="32">
      <c r="A32" s="1" t="n">
        <v>30</v>
      </c>
      <c r="B32" t="inlineStr">
        <is>
          <t>2.1.1.2.</t>
        </is>
      </c>
      <c r="C32" t="inlineStr">
        <is>
          <t xml:space="preserve">  =&gt;  Sale of PPE</t>
        </is>
      </c>
      <c r="D32" t="inlineStr">
        <is>
          <t>24,000</t>
        </is>
      </c>
      <c r="E32" t="inlineStr">
        <is>
          <t>28,000</t>
        </is>
      </c>
      <c r="F32" t="inlineStr">
        <is>
          <t>179,000</t>
        </is>
      </c>
      <c r="G32" t="inlineStr">
        <is>
          <t>22,000</t>
        </is>
      </c>
      <c r="H32" t="inlineStr">
        <is>
          <t>59,000</t>
        </is>
      </c>
    </row>
    <row r="33">
      <c r="A33" s="1" t="n">
        <v>31</v>
      </c>
      <c r="B33" t="inlineStr">
        <is>
          <t>2.1.2.</t>
        </is>
      </c>
      <c r="C33" t="inlineStr">
        <is>
          <t xml:space="preserve">  =&gt;Net Business Purchase And Sale</t>
        </is>
      </c>
      <c r="D33" t="inlineStr">
        <is>
          <t>-6,539,000</t>
        </is>
      </c>
      <c r="E33" t="inlineStr">
        <is>
          <t>-7,038,000</t>
        </is>
      </c>
      <c r="F33" t="inlineStr">
        <is>
          <t>-327,000</t>
        </is>
      </c>
      <c r="G33" t="inlineStr">
        <is>
          <t>-2,175,000</t>
        </is>
      </c>
      <c r="H33" t="inlineStr">
        <is>
          <t>-2,979,000</t>
        </is>
      </c>
    </row>
    <row r="34">
      <c r="A34" s="1" t="n">
        <v>32</v>
      </c>
      <c r="B34" t="inlineStr">
        <is>
          <t>2.1.2.1.</t>
        </is>
      </c>
      <c r="C34" t="inlineStr">
        <is>
          <t xml:space="preserve">  =&gt;=&gt;Purchase of Business</t>
        </is>
      </c>
      <c r="D34" t="inlineStr">
        <is>
          <t>-6,539,000</t>
        </is>
      </c>
      <c r="E34" t="inlineStr">
        <is>
          <t>-7,038,000</t>
        </is>
      </c>
      <c r="F34" t="inlineStr">
        <is>
          <t>-327,000</t>
        </is>
      </c>
      <c r="G34" t="inlineStr">
        <is>
          <t>-2,175,000</t>
        </is>
      </c>
      <c r="H34" t="inlineStr">
        <is>
          <t>-3,006,000</t>
        </is>
      </c>
    </row>
    <row r="35">
      <c r="A35" s="1" t="n">
        <v>33</v>
      </c>
      <c r="B35" t="inlineStr">
        <is>
          <t>2.1.2.2.</t>
        </is>
      </c>
      <c r="C35" t="inlineStr">
        <is>
          <t xml:space="preserve">  =&gt;  Sale of Business</t>
        </is>
      </c>
      <c r="D35" t="inlineStr">
        <is>
          <t>-</t>
        </is>
      </c>
      <c r="E35" t="inlineStr">
        <is>
          <t>194,000</t>
        </is>
      </c>
      <c r="F35" t="inlineStr">
        <is>
          <t>224,000</t>
        </is>
      </c>
      <c r="G35" t="inlineStr">
        <is>
          <t>159,000</t>
        </is>
      </c>
      <c r="H35" t="inlineStr">
        <is>
          <t>27,000</t>
        </is>
      </c>
    </row>
    <row r="36">
      <c r="A36" s="1" t="n">
        <v>34</v>
      </c>
      <c r="B36" t="inlineStr">
        <is>
          <t>2.1.3.</t>
        </is>
      </c>
      <c r="C36" t="inlineStr">
        <is>
          <t xml:space="preserve">  =&gt;Net Investment Purchase And Sale</t>
        </is>
      </c>
      <c r="D36" t="inlineStr">
        <is>
          <t>4,418,000</t>
        </is>
      </c>
      <c r="E36" t="inlineStr">
        <is>
          <t>2,473,000</t>
        </is>
      </c>
      <c r="F36" t="inlineStr">
        <is>
          <t>4,428,000</t>
        </is>
      </c>
      <c r="G36" t="inlineStr">
        <is>
          <t>17,911,000</t>
        </is>
      </c>
      <c r="H36" t="inlineStr">
        <is>
          <t>19,091,000</t>
        </is>
      </c>
    </row>
    <row r="37">
      <c r="A37" s="1" t="n">
        <v>35</v>
      </c>
      <c r="B37" t="inlineStr">
        <is>
          <t>2.1.3.1.</t>
        </is>
      </c>
      <c r="C37" t="inlineStr">
        <is>
          <t xml:space="preserve">  =&gt;=&gt;Purchase of Investment</t>
        </is>
      </c>
      <c r="D37" t="inlineStr">
        <is>
          <t>-7,444,000</t>
        </is>
      </c>
      <c r="E37" t="inlineStr">
        <is>
          <t>-9,503,000</t>
        </is>
      </c>
      <c r="F37" t="inlineStr">
        <is>
          <t>-9,402,000</t>
        </is>
      </c>
      <c r="G37" t="inlineStr">
        <is>
          <t>-2,564,000</t>
        </is>
      </c>
      <c r="H37" t="inlineStr">
        <is>
          <t>-14,552,000</t>
        </is>
      </c>
    </row>
    <row r="38">
      <c r="A38" s="1" t="n">
        <v>36</v>
      </c>
      <c r="B38" t="inlineStr">
        <is>
          <t>2.1.3.2.</t>
        </is>
      </c>
      <c r="C38" t="inlineStr">
        <is>
          <t xml:space="preserve">  =&gt;  Sale of Investment</t>
        </is>
      </c>
      <c r="D38" t="inlineStr">
        <is>
          <t>11,862,000</t>
        </is>
      </c>
      <c r="E38" t="inlineStr">
        <is>
          <t>11,976,000</t>
        </is>
      </c>
      <c r="F38" t="inlineStr">
        <is>
          <t>13,830,000</t>
        </is>
      </c>
      <c r="G38" t="inlineStr">
        <is>
          <t>20,475,000</t>
        </is>
      </c>
      <c r="H38" t="inlineStr">
        <is>
          <t>33,643,000</t>
        </is>
      </c>
    </row>
    <row r="39">
      <c r="A39" s="1" t="n">
        <v>37</v>
      </c>
      <c r="B39" t="inlineStr">
        <is>
          <t>2.1.4.</t>
        </is>
      </c>
      <c r="C39" t="inlineStr">
        <is>
          <t xml:space="preserve">    Net Other Investing Changes</t>
        </is>
      </c>
      <c r="D39" t="inlineStr">
        <is>
          <t>-63,000</t>
        </is>
      </c>
      <c r="E39" t="inlineStr">
        <is>
          <t>-56,000</t>
        </is>
      </c>
      <c r="F39" t="inlineStr">
        <is>
          <t>-10,000</t>
        </is>
      </c>
      <c r="G39" t="inlineStr">
        <is>
          <t>-12,000</t>
        </is>
      </c>
      <c r="H39" t="inlineStr">
        <is>
          <t>-13,000</t>
        </is>
      </c>
    </row>
    <row r="40">
      <c r="A40" s="1" t="n">
        <v>38</v>
      </c>
      <c r="B40" t="inlineStr">
        <is>
          <t>3.</t>
        </is>
      </c>
      <c r="C40" t="inlineStr">
        <is>
          <t>Financing Cash Flow</t>
        </is>
      </c>
      <c r="D40" t="inlineStr">
        <is>
          <t>-15,857,000</t>
        </is>
      </c>
      <c r="E40" t="inlineStr">
        <is>
          <t>-12,039,000</t>
        </is>
      </c>
      <c r="F40" t="inlineStr">
        <is>
          <t>-18,886,000</t>
        </is>
      </c>
      <c r="G40" t="inlineStr">
        <is>
          <t>-27,889,000</t>
        </is>
      </c>
      <c r="H40" t="inlineStr">
        <is>
          <t>-31,764,000</t>
        </is>
      </c>
    </row>
    <row r="41">
      <c r="A41" s="1" t="n">
        <v>39</v>
      </c>
      <c r="B41" t="inlineStr">
        <is>
          <t>3.1.</t>
        </is>
      </c>
      <c r="C41" t="inlineStr">
        <is>
          <t xml:space="preserve">  Cash Flow from Continuing Financing Activities</t>
        </is>
      </c>
      <c r="D41" t="inlineStr">
        <is>
          <t>-15,857,000</t>
        </is>
      </c>
      <c r="E41" t="inlineStr">
        <is>
          <t>-12,039,000</t>
        </is>
      </c>
      <c r="F41" t="inlineStr">
        <is>
          <t>-18,886,000</t>
        </is>
      </c>
      <c r="G41" t="inlineStr">
        <is>
          <t>-27,889,000</t>
        </is>
      </c>
      <c r="H41" t="inlineStr">
        <is>
          <t>-31,764,000</t>
        </is>
      </c>
    </row>
    <row r="42">
      <c r="A42" s="1" t="n">
        <v>40</v>
      </c>
      <c r="B42" t="inlineStr">
        <is>
          <t>3.1.1.</t>
        </is>
      </c>
      <c r="C42" t="inlineStr">
        <is>
          <t xml:space="preserve">  =&gt;Net Issuance Payments of Debt</t>
        </is>
      </c>
      <c r="D42" t="inlineStr">
        <is>
          <t>-2,997,000</t>
        </is>
      </c>
      <c r="E42" t="inlineStr">
        <is>
          <t>-3,005,000</t>
        </is>
      </c>
      <c r="F42" t="inlineStr">
        <is>
          <t>-10,190,000</t>
        </is>
      </c>
      <c r="G42" t="inlineStr">
        <is>
          <t>-1,084,000</t>
        </is>
      </c>
      <c r="H42" t="inlineStr">
        <is>
          <t>-8,000,000</t>
        </is>
      </c>
    </row>
    <row r="43">
      <c r="A43" s="1" t="n">
        <v>41</v>
      </c>
      <c r="B43" t="inlineStr">
        <is>
          <t>3.1.1.1.</t>
        </is>
      </c>
      <c r="C43" t="inlineStr">
        <is>
          <t xml:space="preserve">  =&gt;=&gt;Net Long Term Debt Issuance</t>
        </is>
      </c>
      <c r="D43" t="inlineStr">
        <is>
          <t>-3,951,000</t>
        </is>
      </c>
      <c r="E43" t="inlineStr">
        <is>
          <t>-3,000,000</t>
        </is>
      </c>
      <c r="F43" t="inlineStr">
        <is>
          <t>-6,720,000</t>
        </is>
      </c>
      <c r="G43" t="inlineStr">
        <is>
          <t>-4,530,000</t>
        </is>
      </c>
      <c r="H43" t="inlineStr">
        <is>
          <t>-5,498,000</t>
        </is>
      </c>
    </row>
    <row r="44">
      <c r="A44" s="1" t="n">
        <v>42</v>
      </c>
      <c r="B44" t="inlineStr">
        <is>
          <t>3.1.1.1.1.</t>
        </is>
      </c>
      <c r="C44" t="inlineStr">
        <is>
          <t xml:space="preserve">  =&gt;=&gt;=&gt;Long Term Debt Issuance</t>
        </is>
      </c>
      <c r="D44" t="inlineStr">
        <is>
          <t>1,049,000</t>
        </is>
      </c>
      <c r="E44" t="inlineStr">
        <is>
          <t>0</t>
        </is>
      </c>
      <c r="F44" t="inlineStr">
        <is>
          <t>0</t>
        </is>
      </c>
      <c r="G44" t="inlineStr">
        <is>
          <t>2,250,000</t>
        </is>
      </c>
      <c r="H44" t="inlineStr">
        <is>
          <t>6,877,000</t>
        </is>
      </c>
    </row>
    <row r="45">
      <c r="A45" s="1" t="n">
        <v>43</v>
      </c>
      <c r="B45" t="inlineStr">
        <is>
          <t>3.1.1.1.2.</t>
        </is>
      </c>
      <c r="C45" t="inlineStr">
        <is>
          <t xml:space="preserve">  =&gt;=&gt;  Long Term Debt Payments</t>
        </is>
      </c>
      <c r="D45" t="inlineStr">
        <is>
          <t>-5,000,000</t>
        </is>
      </c>
      <c r="E45" t="inlineStr">
        <is>
          <t>-3,000,000</t>
        </is>
      </c>
      <c r="F45" t="inlineStr">
        <is>
          <t>-6,720,000</t>
        </is>
      </c>
      <c r="G45" t="inlineStr">
        <is>
          <t>-6,780,000</t>
        </is>
      </c>
      <c r="H45" t="inlineStr">
        <is>
          <t>-12,375,000</t>
        </is>
      </c>
    </row>
    <row r="46">
      <c r="A46" s="1" t="n">
        <v>44</v>
      </c>
      <c r="B46" t="inlineStr">
        <is>
          <t>3.1.1.2.</t>
        </is>
      </c>
      <c r="C46" t="inlineStr">
        <is>
          <t xml:space="preserve">  =&gt;  Net Short Term Debt Issuance</t>
        </is>
      </c>
      <c r="D46" t="inlineStr">
        <is>
          <t>954,000</t>
        </is>
      </c>
      <c r="E46" t="inlineStr">
        <is>
          <t>-5,000</t>
        </is>
      </c>
      <c r="F46" t="inlineStr">
        <is>
          <t>-3,470,000</t>
        </is>
      </c>
      <c r="G46" t="inlineStr">
        <is>
          <t>3,446,000</t>
        </is>
      </c>
      <c r="H46" t="inlineStr">
        <is>
          <t>-2,502,000</t>
        </is>
      </c>
    </row>
    <row r="47">
      <c r="A47" s="1" t="n">
        <v>45</v>
      </c>
      <c r="B47" t="inlineStr">
        <is>
          <t>3.1.2.</t>
        </is>
      </c>
      <c r="C47" t="inlineStr">
        <is>
          <t xml:space="preserve">  =&gt;Net Common Stock Issuance</t>
        </is>
      </c>
      <c r="D47" t="inlineStr">
        <is>
          <t>-6,500,000</t>
        </is>
      </c>
      <c r="E47" t="inlineStr">
        <is>
          <t>-2,870,000</t>
        </is>
      </c>
      <c r="F47" t="inlineStr">
        <is>
          <t>-2,731,000</t>
        </is>
      </c>
      <c r="G47" t="inlineStr">
        <is>
          <t>-20,939,000</t>
        </is>
      </c>
      <c r="H47" t="inlineStr">
        <is>
          <t>-17,627,000</t>
        </is>
      </c>
    </row>
    <row r="48">
      <c r="A48" s="1" t="n">
        <v>46</v>
      </c>
      <c r="B48" t="inlineStr">
        <is>
          <t>3.1.2.1.</t>
        </is>
      </c>
      <c r="C48" t="inlineStr">
        <is>
          <t xml:space="preserve">  =&gt;=&gt;Common Stock Issuance</t>
        </is>
      </c>
      <c r="D48" t="inlineStr">
        <is>
          <t>643,000</t>
        </is>
      </c>
      <c r="E48" t="inlineStr">
        <is>
          <t>643,000</t>
        </is>
      </c>
      <c r="F48" t="inlineStr">
        <is>
          <t>655,000</t>
        </is>
      </c>
      <c r="G48" t="inlineStr">
        <is>
          <t>640,000</t>
        </is>
      </c>
      <c r="H48" t="inlineStr">
        <is>
          <t>623,000</t>
        </is>
      </c>
    </row>
    <row r="49">
      <c r="A49" s="1" t="n">
        <v>47</v>
      </c>
      <c r="B49" t="inlineStr">
        <is>
          <t>3.1.2.2.</t>
        </is>
      </c>
      <c r="C49" t="inlineStr">
        <is>
          <t xml:space="preserve">  =&gt;  Common Stock Payments</t>
        </is>
      </c>
      <c r="D49" t="inlineStr">
        <is>
          <t>-7,143,000</t>
        </is>
      </c>
      <c r="E49" t="inlineStr">
        <is>
          <t>-3,513,000</t>
        </is>
      </c>
      <c r="F49" t="inlineStr">
        <is>
          <t>-3,386,000</t>
        </is>
      </c>
      <c r="G49" t="inlineStr">
        <is>
          <t>-21,579,000</t>
        </is>
      </c>
      <c r="H49" t="inlineStr">
        <is>
          <t>-18,250,000</t>
        </is>
      </c>
    </row>
    <row r="50">
      <c r="A50" s="1" t="n">
        <v>48</v>
      </c>
      <c r="B50" t="inlineStr">
        <is>
          <t>3.1.3.</t>
        </is>
      </c>
      <c r="C50" t="inlineStr">
        <is>
          <t xml:space="preserve">  =&gt;Cash Dividends Paid</t>
        </is>
      </c>
      <c r="D50" t="inlineStr">
        <is>
          <t>-6,224,000</t>
        </is>
      </c>
      <c r="E50" t="inlineStr">
        <is>
          <t>-6,163,000</t>
        </is>
      </c>
      <c r="F50" t="inlineStr">
        <is>
          <t>-6,016,000</t>
        </is>
      </c>
      <c r="G50" t="inlineStr">
        <is>
          <t>-5,979,000</t>
        </is>
      </c>
      <c r="H50" t="inlineStr">
        <is>
          <t>-5,968,000</t>
        </is>
      </c>
    </row>
    <row r="51">
      <c r="A51" s="1" t="n">
        <v>49</v>
      </c>
      <c r="B51" t="inlineStr">
        <is>
          <t>3.1.3.1.</t>
        </is>
      </c>
      <c r="C51" t="inlineStr">
        <is>
          <t xml:space="preserve">  =&gt;  Common Stock Dividend Paid</t>
        </is>
      </c>
      <c r="D51" t="inlineStr">
        <is>
          <t>-</t>
        </is>
      </c>
      <c r="E51" t="inlineStr">
        <is>
          <t>-</t>
        </is>
      </c>
      <c r="F51" t="inlineStr">
        <is>
          <t>-6,016,000</t>
        </is>
      </c>
      <c r="G51" t="inlineStr">
        <is>
          <t>-5,979,000</t>
        </is>
      </c>
      <c r="H51" t="inlineStr">
        <is>
          <t>-5,968,000</t>
        </is>
      </c>
    </row>
    <row r="52">
      <c r="A52" s="1" t="n">
        <v>50</v>
      </c>
      <c r="B52" t="inlineStr">
        <is>
          <t>3.1.4.</t>
        </is>
      </c>
      <c r="C52" t="inlineStr">
        <is>
          <t xml:space="preserve">    Net Other Financing Charges</t>
        </is>
      </c>
      <c r="D52" t="inlineStr">
        <is>
          <t>-136,000</t>
        </is>
      </c>
      <c r="E52" t="inlineStr">
        <is>
          <t>-1,000</t>
        </is>
      </c>
      <c r="F52" t="inlineStr">
        <is>
          <t>51,000</t>
        </is>
      </c>
      <c r="G52" t="inlineStr">
        <is>
          <t>113,000</t>
        </is>
      </c>
      <c r="H52" t="inlineStr">
        <is>
          <t>-169,000</t>
        </is>
      </c>
    </row>
    <row r="53">
      <c r="A53" s="1" t="n">
        <v>51</v>
      </c>
      <c r="B53" t="inlineStr">
        <is>
          <t>4.</t>
        </is>
      </c>
      <c r="C53" t="inlineStr">
        <is>
          <t>End Cash Position</t>
        </is>
      </c>
      <c r="D53" t="inlineStr">
        <is>
          <t>7,492,000</t>
        </is>
      </c>
      <c r="E53" t="inlineStr">
        <is>
          <t>9,942,000</t>
        </is>
      </c>
      <c r="F53" t="inlineStr">
        <is>
          <t>11,812,000</t>
        </is>
      </c>
      <c r="G53" t="inlineStr">
        <is>
          <t>11,772,000</t>
        </is>
      </c>
      <c r="H53" t="inlineStr">
        <is>
          <t>8,934,000</t>
        </is>
      </c>
    </row>
    <row r="54">
      <c r="A54" s="1" t="n">
        <v>52</v>
      </c>
      <c r="B54" t="inlineStr">
        <is>
          <t>4.1.</t>
        </is>
      </c>
      <c r="C54">
        <f>&gt;Changes in Cash</f>
        <v/>
      </c>
      <c r="D54" t="inlineStr">
        <is>
          <t>-4,311,000</t>
        </is>
      </c>
      <c r="E54" t="inlineStr">
        <is>
          <t>-1,870,000</t>
        </is>
      </c>
      <c r="F54" t="inlineStr">
        <is>
          <t>40,000</t>
        </is>
      </c>
      <c r="G54" t="inlineStr">
        <is>
          <t>2,779,000</t>
        </is>
      </c>
      <c r="H54" t="inlineStr">
        <is>
          <t>-2,774,000</t>
        </is>
      </c>
    </row>
    <row r="55">
      <c r="A55" s="1" t="n">
        <v>53</v>
      </c>
      <c r="B55" t="inlineStr">
        <is>
          <t>4.2.</t>
        </is>
      </c>
      <c r="C55" t="inlineStr">
        <is>
          <t xml:space="preserve">  Beginning Cash Position</t>
        </is>
      </c>
      <c r="D55" t="inlineStr">
        <is>
          <t>11,803,000</t>
        </is>
      </c>
      <c r="E55" t="inlineStr">
        <is>
          <t>11,812,000</t>
        </is>
      </c>
      <c r="F55" t="inlineStr">
        <is>
          <t>11,772,000</t>
        </is>
      </c>
      <c r="G55" t="inlineStr">
        <is>
          <t>8,993,000</t>
        </is>
      </c>
      <c r="H55" t="inlineStr">
        <is>
          <t>11,708,000</t>
        </is>
      </c>
    </row>
    <row r="56">
      <c r="A56" s="1" t="n">
        <v>54</v>
      </c>
      <c r="B56" t="inlineStr">
        <is>
          <t>5.</t>
        </is>
      </c>
      <c r="C56" t="inlineStr">
        <is>
          <t>Income Tax Paid Supplemental Data</t>
        </is>
      </c>
      <c r="D56" t="inlineStr">
        <is>
          <t>3,782,000</t>
        </is>
      </c>
      <c r="E56" t="inlineStr">
        <is>
          <t>3,604,000</t>
        </is>
      </c>
      <c r="F56" t="inlineStr">
        <is>
          <t>3,116,000</t>
        </is>
      </c>
      <c r="G56" t="inlineStr">
        <is>
          <t>2,986,000</t>
        </is>
      </c>
      <c r="H56" t="inlineStr">
        <is>
          <t>3,911,000</t>
        </is>
      </c>
    </row>
    <row r="57">
      <c r="A57" s="1" t="n">
        <v>55</v>
      </c>
      <c r="B57" t="inlineStr">
        <is>
          <t>6.</t>
        </is>
      </c>
      <c r="C57" t="inlineStr">
        <is>
          <t>Interest Paid Supplemental Data</t>
        </is>
      </c>
      <c r="D57" t="inlineStr">
        <is>
          <t>402,000</t>
        </is>
      </c>
      <c r="E57" t="inlineStr">
        <is>
          <t>438,000</t>
        </is>
      </c>
      <c r="F57" t="inlineStr">
        <is>
          <t>603,000</t>
        </is>
      </c>
      <c r="G57" t="inlineStr">
        <is>
          <t>839,000</t>
        </is>
      </c>
      <c r="H57" t="inlineStr">
        <is>
          <t>910,000</t>
        </is>
      </c>
    </row>
    <row r="58">
      <c r="A58" s="1" t="n">
        <v>56</v>
      </c>
      <c r="B58" t="inlineStr">
        <is>
          <t>7.</t>
        </is>
      </c>
      <c r="C58" t="inlineStr">
        <is>
          <t>Capital Expenditure</t>
        </is>
      </c>
      <c r="D58" t="inlineStr">
        <is>
          <t>-566,000</t>
        </is>
      </c>
      <c r="E58" t="inlineStr">
        <is>
          <t>-692,000</t>
        </is>
      </c>
      <c r="F58" t="inlineStr">
        <is>
          <t>-770,000</t>
        </is>
      </c>
      <c r="G58" t="inlineStr">
        <is>
          <t>-909,000</t>
        </is>
      </c>
      <c r="H58" t="inlineStr">
        <is>
          <t>-834,000</t>
        </is>
      </c>
    </row>
    <row r="59">
      <c r="A59" s="1" t="n">
        <v>57</v>
      </c>
      <c r="B59" t="inlineStr">
        <is>
          <t>8.</t>
        </is>
      </c>
      <c r="C59" t="inlineStr">
        <is>
          <t>Issuance of Capital Stock</t>
        </is>
      </c>
      <c r="D59" t="inlineStr">
        <is>
          <t>643,000</t>
        </is>
      </c>
      <c r="E59" t="inlineStr">
        <is>
          <t>643,000</t>
        </is>
      </c>
      <c r="F59" t="inlineStr">
        <is>
          <t>655,000</t>
        </is>
      </c>
      <c r="G59" t="inlineStr">
        <is>
          <t>640,000</t>
        </is>
      </c>
      <c r="H59" t="inlineStr">
        <is>
          <t>623,000</t>
        </is>
      </c>
    </row>
    <row r="60">
      <c r="A60" s="1" t="n">
        <v>58</v>
      </c>
      <c r="B60" t="inlineStr">
        <is>
          <t>9.</t>
        </is>
      </c>
      <c r="C60" t="inlineStr">
        <is>
          <t>Issuance of Debt</t>
        </is>
      </c>
      <c r="D60" t="inlineStr">
        <is>
          <t>1,049,000</t>
        </is>
      </c>
      <c r="E60" t="inlineStr">
        <is>
          <t>0</t>
        </is>
      </c>
      <c r="F60" t="inlineStr">
        <is>
          <t>0</t>
        </is>
      </c>
      <c r="G60" t="inlineStr">
        <is>
          <t>2,250,000</t>
        </is>
      </c>
      <c r="H60" t="inlineStr">
        <is>
          <t>6,877,000</t>
        </is>
      </c>
    </row>
    <row r="61">
      <c r="A61" s="1" t="n">
        <v>59</v>
      </c>
      <c r="B61" t="inlineStr">
        <is>
          <t>10.</t>
        </is>
      </c>
      <c r="C61" t="inlineStr">
        <is>
          <t>Repayment of Debt</t>
        </is>
      </c>
      <c r="D61" t="inlineStr">
        <is>
          <t>-5,000,000</t>
        </is>
      </c>
      <c r="E61" t="inlineStr">
        <is>
          <t>-3,000,000</t>
        </is>
      </c>
      <c r="F61" t="inlineStr">
        <is>
          <t>-6,720,000</t>
        </is>
      </c>
      <c r="G61" t="inlineStr">
        <is>
          <t>-6,780,000</t>
        </is>
      </c>
      <c r="H61" t="inlineStr">
        <is>
          <t>-12,375,000</t>
        </is>
      </c>
    </row>
    <row r="62">
      <c r="A62" s="1" t="n">
        <v>60</v>
      </c>
      <c r="B62" t="inlineStr">
        <is>
          <t>11.</t>
        </is>
      </c>
      <c r="C62" t="inlineStr">
        <is>
          <t>Repurchase of Capital Stock</t>
        </is>
      </c>
      <c r="D62" t="inlineStr">
        <is>
          <t>-7,143,000</t>
        </is>
      </c>
      <c r="E62" t="inlineStr">
        <is>
          <t>-3,513,000</t>
        </is>
      </c>
      <c r="F62" t="inlineStr">
        <is>
          <t>-3,386,000</t>
        </is>
      </c>
      <c r="G62" t="inlineStr">
        <is>
          <t>-21,579,000</t>
        </is>
      </c>
      <c r="H62" t="inlineStr">
        <is>
          <t>-18,250,000</t>
        </is>
      </c>
    </row>
    <row r="63">
      <c r="A63" s="1" t="n">
        <v>61</v>
      </c>
      <c r="B63" t="inlineStr">
        <is>
          <t>12.</t>
        </is>
      </c>
      <c r="C63" t="inlineStr">
        <is>
          <t>Free Cash Flow</t>
        </is>
      </c>
      <c r="D63" t="inlineStr">
        <is>
          <t>13,706,000</t>
        </is>
      </c>
      <c r="E63" t="inlineStr">
        <is>
          <t>14,762,000</t>
        </is>
      </c>
      <c r="F63" t="inlineStr">
        <is>
          <t>14,656,000</t>
        </is>
      </c>
      <c r="G63" t="inlineStr">
        <is>
          <t>14,922,000</t>
        </is>
      </c>
      <c r="H63" t="inlineStr">
        <is>
          <t>12,832,000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2022-02-27T21:58:07Z</dcterms:created>
  <dcterms:modified xmlns:dcterms="http://purl.org/dc/terms/" xmlns:xsi="http://www.w3.org/2001/XMLSchema-instance" xsi:type="dcterms:W3CDTF">2022-02-27T21:58:07Z</dcterms:modified>
</cp:coreProperties>
</file>