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1,957,283</t>
        </is>
      </c>
      <c r="E2" t="inlineStr">
        <is>
          <t>1,453,047</t>
        </is>
      </c>
      <c r="F2" t="inlineStr">
        <is>
          <t>973,971</t>
        </is>
      </c>
      <c r="G2" t="inlineStr">
        <is>
          <t>700,969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1,957,283</t>
        </is>
      </c>
      <c r="E3" t="inlineStr">
        <is>
          <t>1,453,047</t>
        </is>
      </c>
      <c r="F3" t="inlineStr">
        <is>
          <t>973,971</t>
        </is>
      </c>
      <c r="G3" t="inlineStr">
        <is>
          <t>700,969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436,577</t>
        </is>
      </c>
      <c r="E4" t="inlineStr">
        <is>
          <t>364,058</t>
        </is>
      </c>
      <c r="F4" t="inlineStr">
        <is>
          <t>243,234</t>
        </is>
      </c>
      <c r="G4" t="inlineStr">
        <is>
          <t>192,421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1,520,706</t>
        </is>
      </c>
      <c r="E5" t="inlineStr">
        <is>
          <t>1,088,989</t>
        </is>
      </c>
      <c r="F5" t="inlineStr">
        <is>
          <t>730,737</t>
        </is>
      </c>
      <c r="G5" t="inlineStr">
        <is>
          <t>508,548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1,582,309</t>
        </is>
      </c>
      <c r="E6" t="inlineStr">
        <is>
          <t>1,262,844</t>
        </is>
      </c>
      <c r="F6" t="inlineStr">
        <is>
          <t>924,246</t>
        </is>
      </c>
      <c r="G6" t="inlineStr">
        <is>
          <t>934,871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1,219,504</t>
        </is>
      </c>
      <c r="E7" t="inlineStr">
        <is>
          <t>991,322</t>
        </is>
      </c>
      <c r="F7" t="inlineStr">
        <is>
          <t>738,694</t>
        </is>
      </c>
      <c r="G7" t="inlineStr">
        <is>
          <t>748,903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220,498</t>
        </is>
      </c>
      <c r="E8" t="inlineStr">
        <is>
          <t>192,697</t>
        </is>
      </c>
      <c r="F8" t="inlineStr">
        <is>
          <t>147,315</t>
        </is>
      </c>
      <c r="G8" t="inlineStr">
        <is>
          <t>209,297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220,498</t>
        </is>
      </c>
      <c r="E9" t="inlineStr">
        <is>
          <t>192,697</t>
        </is>
      </c>
      <c r="F9" t="inlineStr">
        <is>
          <t>147,315</t>
        </is>
      </c>
      <c r="G9" t="inlineStr">
        <is>
          <t>209,297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999,006</t>
        </is>
      </c>
      <c r="E10" t="inlineStr">
        <is>
          <t>798,625</t>
        </is>
      </c>
      <c r="F10" t="inlineStr">
        <is>
          <t>591,379</t>
        </is>
      </c>
      <c r="G10" t="inlineStr">
        <is>
          <t>539,606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362,805</t>
        </is>
      </c>
      <c r="E11" t="inlineStr">
        <is>
          <t>271,522</t>
        </is>
      </c>
      <c r="F11" t="inlineStr">
        <is>
          <t>185,552</t>
        </is>
      </c>
      <c r="G11" t="inlineStr">
        <is>
          <t>185,968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-61,603</t>
        </is>
      </c>
      <c r="E12" t="inlineStr">
        <is>
          <t>-173,855</t>
        </is>
      </c>
      <c r="F12" t="inlineStr">
        <is>
          <t>-193,509</t>
        </is>
      </c>
      <c r="G12" t="inlineStr">
        <is>
          <t>-426,323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-6,854</t>
        </is>
      </c>
      <c r="E13" t="inlineStr">
        <is>
          <t>-23,043</t>
        </is>
      </c>
      <c r="F13" t="inlineStr">
        <is>
          <t>-13,040</t>
        </is>
      </c>
      <c r="G13" t="inlineStr">
        <is>
          <t>-1,885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5,733</t>
        </is>
      </c>
      <c r="E14" t="inlineStr">
        <is>
          <t>7,731</t>
        </is>
      </c>
      <c r="F14" t="inlineStr">
        <is>
          <t>16,214</t>
        </is>
      </c>
      <c r="G14" t="inlineStr">
        <is>
          <t>8,959</t>
        </is>
      </c>
    </row>
    <row r="15">
      <c r="A15" s="1" t="n">
        <v>13</v>
      </c>
      <c r="B15" t="inlineStr">
        <is>
          <t>6.2.</t>
        </is>
      </c>
      <c r="C15">
        <f>&gt;Interest Expense Non Operating</f>
        <v/>
      </c>
      <c r="D15" t="inlineStr">
        <is>
          <t>10,414</t>
        </is>
      </c>
      <c r="E15" t="inlineStr">
        <is>
          <t>28,601</t>
        </is>
      </c>
      <c r="F15" t="inlineStr">
        <is>
          <t>27,276</t>
        </is>
      </c>
      <c r="G15" t="inlineStr">
        <is>
          <t>10,844</t>
        </is>
      </c>
    </row>
    <row r="16">
      <c r="A16" s="1" t="n">
        <v>14</v>
      </c>
      <c r="B16" t="inlineStr">
        <is>
          <t>6.3.</t>
        </is>
      </c>
      <c r="C16" t="inlineStr">
        <is>
          <t xml:space="preserve">  Total Other Finance Cost</t>
        </is>
      </c>
      <c r="D16" t="inlineStr">
        <is>
          <t>-</t>
        </is>
      </c>
      <c r="E16" t="inlineStr">
        <is>
          <t>2,173</t>
        </is>
      </c>
      <c r="F16" t="inlineStr">
        <is>
          <t>1,978</t>
        </is>
      </c>
      <c r="G16" t="inlineStr">
        <is>
          <t>-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-</t>
        </is>
      </c>
      <c r="E17" t="inlineStr">
        <is>
          <t>-32,569</t>
        </is>
      </c>
      <c r="F17" t="inlineStr">
        <is>
          <t>2,993</t>
        </is>
      </c>
      <c r="G17" t="inlineStr">
        <is>
          <t>-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-</t>
        </is>
      </c>
      <c r="E18" t="inlineStr">
        <is>
          <t>1,936</t>
        </is>
      </c>
      <c r="F18" t="inlineStr">
        <is>
          <t>-972</t>
        </is>
      </c>
      <c r="G18" t="inlineStr">
        <is>
          <t>-</t>
        </is>
      </c>
    </row>
    <row r="19">
      <c r="A19" s="1" t="n">
        <v>17</v>
      </c>
      <c r="B19" t="inlineStr">
        <is>
          <t>7.2.</t>
        </is>
      </c>
      <c r="C19">
        <f>&gt;Special Income Charges</f>
        <v/>
      </c>
      <c r="D19" t="inlineStr">
        <is>
          <t>-</t>
        </is>
      </c>
      <c r="E19" t="inlineStr">
        <is>
          <t>-33,752</t>
        </is>
      </c>
      <c r="F19" t="inlineStr">
        <is>
          <t>-</t>
        </is>
      </c>
      <c r="G19" t="inlineStr">
        <is>
          <t>-</t>
        </is>
      </c>
    </row>
    <row r="20">
      <c r="A20" s="1" t="n">
        <v>18</v>
      </c>
      <c r="B20" t="inlineStr">
        <is>
          <t>7.2.1.</t>
        </is>
      </c>
      <c r="C20">
        <f>&gt;  Other Special Charges</f>
        <v/>
      </c>
      <c r="D20" t="inlineStr">
        <is>
          <t>-</t>
        </is>
      </c>
      <c r="E20" t="inlineStr">
        <is>
          <t>33,752</t>
        </is>
      </c>
      <c r="F20" t="inlineStr">
        <is>
          <t>-</t>
        </is>
      </c>
      <c r="G20" t="inlineStr">
        <is>
          <t>-</t>
        </is>
      </c>
    </row>
    <row r="21">
      <c r="A21" s="1" t="n">
        <v>19</v>
      </c>
      <c r="B21" t="inlineStr">
        <is>
          <t>7.3.</t>
        </is>
      </c>
      <c r="C21" t="inlineStr">
        <is>
          <t xml:space="preserve">  Other Non Operating Income Expenses</t>
        </is>
      </c>
      <c r="D21" t="inlineStr">
        <is>
          <t>-</t>
        </is>
      </c>
      <c r="E21" t="inlineStr">
        <is>
          <t>-753</t>
        </is>
      </c>
      <c r="F21" t="inlineStr">
        <is>
          <t>3,965</t>
        </is>
      </c>
      <c r="G21" t="inlineStr">
        <is>
          <t>-</t>
        </is>
      </c>
    </row>
    <row r="22">
      <c r="A22" s="1" t="n">
        <v>20</v>
      </c>
      <c r="B22" t="inlineStr">
        <is>
          <t>8.</t>
        </is>
      </c>
      <c r="C22" t="inlineStr">
        <is>
          <t>Pretax Income</t>
        </is>
      </c>
      <c r="D22" t="inlineStr">
        <is>
          <t>-101,051</t>
        </is>
      </c>
      <c r="E22" t="inlineStr">
        <is>
          <t>-229,492</t>
        </is>
      </c>
      <c r="F22" t="inlineStr">
        <is>
          <t>-203,556</t>
        </is>
      </c>
      <c r="G22" t="inlineStr">
        <is>
          <t>-428,208</t>
        </is>
      </c>
    </row>
    <row r="23">
      <c r="A23" s="1" t="n">
        <v>21</v>
      </c>
      <c r="B23" t="inlineStr">
        <is>
          <t>9.</t>
        </is>
      </c>
      <c r="C23" t="inlineStr">
        <is>
          <t>Tax Provision</t>
        </is>
      </c>
      <c r="D23" t="inlineStr">
        <is>
          <t>10,892</t>
        </is>
      </c>
      <c r="E23" t="inlineStr">
        <is>
          <t>13,775</t>
        </is>
      </c>
      <c r="F23" t="inlineStr">
        <is>
          <t>4,803</t>
        </is>
      </c>
      <c r="G23" t="inlineStr">
        <is>
          <t>-1,750</t>
        </is>
      </c>
    </row>
    <row r="24">
      <c r="A24" s="1" t="n">
        <v>22</v>
      </c>
      <c r="B24" t="inlineStr">
        <is>
          <t>10.</t>
        </is>
      </c>
      <c r="C24" t="inlineStr">
        <is>
          <t>Net Income Common Stockholders</t>
        </is>
      </c>
      <c r="D24" t="inlineStr">
        <is>
          <t>-111,943</t>
        </is>
      </c>
      <c r="E24" t="inlineStr">
        <is>
          <t>-243,267</t>
        </is>
      </c>
      <c r="F24" t="inlineStr">
        <is>
          <t>-208,359</t>
        </is>
      </c>
      <c r="G24" t="inlineStr">
        <is>
          <t>-426,458</t>
        </is>
      </c>
    </row>
    <row r="25">
      <c r="A25" s="1" t="n">
        <v>23</v>
      </c>
      <c r="B25" t="inlineStr">
        <is>
          <t>10.1.</t>
        </is>
      </c>
      <c r="C25" t="inlineStr">
        <is>
          <t xml:space="preserve">  Net Income</t>
        </is>
      </c>
      <c r="D25" t="inlineStr">
        <is>
          <t>-111,943</t>
        </is>
      </c>
      <c r="E25" t="inlineStr">
        <is>
          <t>-243,267</t>
        </is>
      </c>
      <c r="F25" t="inlineStr">
        <is>
          <t>-208,359</t>
        </is>
      </c>
      <c r="G25" t="inlineStr">
        <is>
          <t>-426,458</t>
        </is>
      </c>
    </row>
    <row r="26">
      <c r="A26" s="1" t="n">
        <v>24</v>
      </c>
      <c r="B26" t="inlineStr">
        <is>
          <t>10.1.1.</t>
        </is>
      </c>
      <c r="C26" t="inlineStr">
        <is>
          <t xml:space="preserve">    Net Income Including Non-Controlling Interests</t>
        </is>
      </c>
      <c r="D26" t="inlineStr">
        <is>
          <t>-111,943</t>
        </is>
      </c>
      <c r="E26" t="inlineStr">
        <is>
          <t>-243,267</t>
        </is>
      </c>
      <c r="F26" t="inlineStr">
        <is>
          <t>-208,359</t>
        </is>
      </c>
      <c r="G26" t="inlineStr">
        <is>
          <t>-426,458</t>
        </is>
      </c>
    </row>
    <row r="27">
      <c r="A27" s="1" t="n">
        <v>25</v>
      </c>
      <c r="B27" t="inlineStr">
        <is>
          <t>10.1.1.1.</t>
        </is>
      </c>
      <c r="C27" t="inlineStr">
        <is>
          <t xml:space="preserve">      Net Income Continuous Operations</t>
        </is>
      </c>
      <c r="D27" t="inlineStr">
        <is>
          <t>-111,943</t>
        </is>
      </c>
      <c r="E27" t="inlineStr">
        <is>
          <t>-243,267</t>
        </is>
      </c>
      <c r="F27" t="inlineStr">
        <is>
          <t>-208,359</t>
        </is>
      </c>
      <c r="G27" t="inlineStr">
        <is>
          <t>-426,458</t>
        </is>
      </c>
    </row>
    <row r="28">
      <c r="A28" s="1" t="n">
        <v>26</v>
      </c>
      <c r="B28" t="inlineStr">
        <is>
          <t>11.</t>
        </is>
      </c>
      <c r="C28" t="inlineStr">
        <is>
          <t>Diluted NI Available to Com Stockholders</t>
        </is>
      </c>
      <c r="D28" t="inlineStr">
        <is>
          <t>-111,943</t>
        </is>
      </c>
      <c r="E28" t="inlineStr">
        <is>
          <t>-243,267</t>
        </is>
      </c>
      <c r="F28" t="inlineStr">
        <is>
          <t>-208,359</t>
        </is>
      </c>
      <c r="G28" t="inlineStr">
        <is>
          <t>-426,458</t>
        </is>
      </c>
    </row>
    <row r="29">
      <c r="A29" s="1" t="n">
        <v>27</v>
      </c>
      <c r="B29" t="inlineStr">
        <is>
          <t>12.</t>
        </is>
      </c>
      <c r="C29" t="inlineStr">
        <is>
          <t>Basic EPS</t>
        </is>
      </c>
      <c r="D29" t="inlineStr">
        <is>
          <t>-</t>
        </is>
      </c>
      <c r="E29" t="inlineStr">
        <is>
          <t>-1.31</t>
        </is>
      </c>
      <c r="F29" t="inlineStr">
        <is>
          <t>-1.18</t>
        </is>
      </c>
      <c r="G29" t="inlineStr">
        <is>
          <t>-3.16</t>
        </is>
      </c>
    </row>
    <row r="30">
      <c r="A30" s="1" t="n">
        <v>28</v>
      </c>
      <c r="B30" t="inlineStr">
        <is>
          <t>13.</t>
        </is>
      </c>
      <c r="C30" t="inlineStr">
        <is>
          <t>Diluted EPS</t>
        </is>
      </c>
      <c r="D30" t="inlineStr">
        <is>
          <t>-</t>
        </is>
      </c>
      <c r="E30" t="inlineStr">
        <is>
          <t>-1.31</t>
        </is>
      </c>
      <c r="F30" t="inlineStr">
        <is>
          <t>-1.18</t>
        </is>
      </c>
      <c r="G30" t="inlineStr">
        <is>
          <t>-3.16</t>
        </is>
      </c>
    </row>
    <row r="31">
      <c r="A31" s="1" t="n">
        <v>29</v>
      </c>
      <c r="B31" t="inlineStr">
        <is>
          <t>14.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185,760</t>
        </is>
      </c>
      <c r="F31" t="inlineStr">
        <is>
          <t>176,704</t>
        </is>
      </c>
      <c r="G31" t="inlineStr">
        <is>
          <t>135,163</t>
        </is>
      </c>
    </row>
    <row r="32">
      <c r="A32" s="1" t="n">
        <v>30</v>
      </c>
      <c r="B32" t="inlineStr">
        <is>
          <t>15.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185,760</t>
        </is>
      </c>
      <c r="F32" t="inlineStr">
        <is>
          <t>176,704</t>
        </is>
      </c>
      <c r="G32" t="inlineStr">
        <is>
          <t>135,163</t>
        </is>
      </c>
    </row>
    <row r="33">
      <c r="A33" s="1" t="n">
        <v>31</v>
      </c>
      <c r="B33" t="inlineStr">
        <is>
          <t>16.</t>
        </is>
      </c>
      <c r="C33" t="inlineStr">
        <is>
          <t>Total Operating Income as Reported</t>
        </is>
      </c>
      <c r="D33" t="inlineStr">
        <is>
          <t>-61,603</t>
        </is>
      </c>
      <c r="E33" t="inlineStr">
        <is>
          <t>-173,855</t>
        </is>
      </c>
      <c r="F33" t="inlineStr">
        <is>
          <t>-193,509</t>
        </is>
      </c>
      <c r="G33" t="inlineStr">
        <is>
          <t>-426,323</t>
        </is>
      </c>
    </row>
    <row r="34">
      <c r="A34" s="1" t="n">
        <v>32</v>
      </c>
      <c r="B34" t="inlineStr">
        <is>
          <t>17.</t>
        </is>
      </c>
      <c r="C34" t="inlineStr">
        <is>
          <t>Total Expenses</t>
        </is>
      </c>
      <c r="D34" t="inlineStr">
        <is>
          <t>2,018,886</t>
        </is>
      </c>
      <c r="E34" t="inlineStr">
        <is>
          <t>1,626,902</t>
        </is>
      </c>
      <c r="F34" t="inlineStr">
        <is>
          <t>1,167,480</t>
        </is>
      </c>
      <c r="G34" t="inlineStr">
        <is>
          <t>1,127,292</t>
        </is>
      </c>
    </row>
    <row r="35">
      <c r="A35" s="1" t="n">
        <v>33</v>
      </c>
      <c r="B35" t="inlineStr">
        <is>
          <t>18.</t>
        </is>
      </c>
      <c r="C35" t="inlineStr">
        <is>
          <t>Net Income from Continuing &amp; Discontinued Operation</t>
        </is>
      </c>
      <c r="D35" t="inlineStr">
        <is>
          <t>-111,943</t>
        </is>
      </c>
      <c r="E35" t="inlineStr">
        <is>
          <t>-243,267</t>
        </is>
      </c>
      <c r="F35" t="inlineStr">
        <is>
          <t>-208,359</t>
        </is>
      </c>
      <c r="G35" t="inlineStr">
        <is>
          <t>-426,458</t>
        </is>
      </c>
    </row>
    <row r="36">
      <c r="A36" s="1" t="n">
        <v>34</v>
      </c>
      <c r="B36" t="inlineStr">
        <is>
          <t>19.</t>
        </is>
      </c>
      <c r="C36" t="inlineStr">
        <is>
          <t>Normalized Income</t>
        </is>
      </c>
      <c r="D36" t="inlineStr">
        <is>
          <t>-88,717</t>
        </is>
      </c>
      <c r="E36" t="inlineStr">
        <is>
          <t>-220,041</t>
        </is>
      </c>
      <c r="F36" t="inlineStr">
        <is>
          <t>-207,649</t>
        </is>
      </c>
      <c r="G36" t="inlineStr">
        <is>
          <t>-426,458</t>
        </is>
      </c>
    </row>
    <row r="37">
      <c r="A37" s="1" t="n">
        <v>35</v>
      </c>
      <c r="B37" t="inlineStr">
        <is>
          <t>20.</t>
        </is>
      </c>
      <c r="C37" t="inlineStr">
        <is>
          <t>Interest Income</t>
        </is>
      </c>
      <c r="D37" t="inlineStr">
        <is>
          <t>5,733</t>
        </is>
      </c>
      <c r="E37" t="inlineStr">
        <is>
          <t>7,731</t>
        </is>
      </c>
      <c r="F37" t="inlineStr">
        <is>
          <t>16,214</t>
        </is>
      </c>
      <c r="G37" t="inlineStr">
        <is>
          <t>8,959</t>
        </is>
      </c>
    </row>
    <row r="38">
      <c r="A38" s="1" t="n">
        <v>36</v>
      </c>
      <c r="B38" t="inlineStr">
        <is>
          <t>21.</t>
        </is>
      </c>
      <c r="C38" t="inlineStr">
        <is>
          <t>Interest Expense</t>
        </is>
      </c>
      <c r="D38" t="inlineStr">
        <is>
          <t>10,414</t>
        </is>
      </c>
      <c r="E38" t="inlineStr">
        <is>
          <t>28,601</t>
        </is>
      </c>
      <c r="F38" t="inlineStr">
        <is>
          <t>27,276</t>
        </is>
      </c>
      <c r="G38" t="inlineStr">
        <is>
          <t>10,844</t>
        </is>
      </c>
    </row>
    <row r="39">
      <c r="A39" s="1" t="n">
        <v>37</v>
      </c>
      <c r="B39" t="inlineStr">
        <is>
          <t>22.</t>
        </is>
      </c>
      <c r="C39" t="inlineStr">
        <is>
          <t>Net Interest Income</t>
        </is>
      </c>
      <c r="D39" t="inlineStr">
        <is>
          <t>-6,854</t>
        </is>
      </c>
      <c r="E39" t="inlineStr">
        <is>
          <t>-23,043</t>
        </is>
      </c>
      <c r="F39" t="inlineStr">
        <is>
          <t>-13,040</t>
        </is>
      </c>
      <c r="G39" t="inlineStr">
        <is>
          <t>-1,885</t>
        </is>
      </c>
    </row>
    <row r="40">
      <c r="A40" s="1" t="n">
        <v>38</v>
      </c>
      <c r="B40" t="inlineStr">
        <is>
          <t>23.</t>
        </is>
      </c>
      <c r="C40" t="inlineStr">
        <is>
          <t>EBIT</t>
        </is>
      </c>
      <c r="D40" t="inlineStr">
        <is>
          <t>-90,637</t>
        </is>
      </c>
      <c r="E40" t="inlineStr">
        <is>
          <t>-200,891</t>
        </is>
      </c>
      <c r="F40" t="inlineStr">
        <is>
          <t>-176,280</t>
        </is>
      </c>
      <c r="G40" t="inlineStr">
        <is>
          <t>-417,364</t>
        </is>
      </c>
    </row>
    <row r="41">
      <c r="A41" s="1" t="n">
        <v>39</v>
      </c>
      <c r="B41" t="inlineStr">
        <is>
          <t>24.</t>
        </is>
      </c>
      <c r="C41" t="inlineStr">
        <is>
          <t>EBITDA</t>
        </is>
      </c>
      <c r="D41" t="inlineStr">
        <is>
          <t>-9,839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</row>
    <row r="42">
      <c r="A42" s="1" t="n">
        <v>40</v>
      </c>
      <c r="B42" t="inlineStr">
        <is>
          <t>25.</t>
        </is>
      </c>
      <c r="C42" t="inlineStr">
        <is>
          <t>Reconciled Cost of Revenue</t>
        </is>
      </c>
      <c r="D42" t="inlineStr">
        <is>
          <t>436,577</t>
        </is>
      </c>
      <c r="E42" t="inlineStr">
        <is>
          <t>364,058</t>
        </is>
      </c>
      <c r="F42" t="inlineStr">
        <is>
          <t>243,234</t>
        </is>
      </c>
      <c r="G42" t="inlineStr">
        <is>
          <t>192,421</t>
        </is>
      </c>
    </row>
    <row r="43">
      <c r="A43" s="1" t="n">
        <v>41</v>
      </c>
      <c r="B43" t="inlineStr">
        <is>
          <t>26.</t>
        </is>
      </c>
      <c r="C43" t="inlineStr">
        <is>
          <t>Reconciled Depreciation</t>
        </is>
      </c>
      <c r="D43" t="inlineStr">
        <is>
          <t>80,798</t>
        </is>
      </c>
      <c r="E43" t="inlineStr">
        <is>
          <t>71,090</t>
        </is>
      </c>
      <c r="F43" t="inlineStr">
        <is>
          <t>50,182</t>
        </is>
      </c>
      <c r="G43" t="inlineStr">
        <is>
          <t>38,027</t>
        </is>
      </c>
    </row>
    <row r="44">
      <c r="A44" s="1" t="n">
        <v>42</v>
      </c>
      <c r="B44" t="inlineStr">
        <is>
          <t>27.</t>
        </is>
      </c>
      <c r="C44" t="inlineStr">
        <is>
          <t>Net Income from Continuing Operation Net Minority Interest</t>
        </is>
      </c>
      <c r="D44" t="inlineStr">
        <is>
          <t>-111,943</t>
        </is>
      </c>
      <c r="E44" t="inlineStr">
        <is>
          <t>-243,267</t>
        </is>
      </c>
      <c r="F44" t="inlineStr">
        <is>
          <t>-208,359</t>
        </is>
      </c>
      <c r="G44" t="inlineStr">
        <is>
          <t>-426,458</t>
        </is>
      </c>
    </row>
    <row r="45">
      <c r="A45" s="1" t="n">
        <v>43</v>
      </c>
      <c r="B45" t="inlineStr">
        <is>
          <t>28.</t>
        </is>
      </c>
      <c r="C45" t="inlineStr">
        <is>
          <t>Total Unusual Items Excluding Goodwill</t>
        </is>
      </c>
      <c r="D45" t="inlineStr">
        <is>
          <t>-31,816</t>
        </is>
      </c>
      <c r="E45" t="inlineStr">
        <is>
          <t>-31,816</t>
        </is>
      </c>
      <c r="F45" t="inlineStr">
        <is>
          <t>-972</t>
        </is>
      </c>
      <c r="G45" t="inlineStr">
        <is>
          <t>-</t>
        </is>
      </c>
    </row>
    <row r="46">
      <c r="A46" s="1" t="n">
        <v>44</v>
      </c>
      <c r="B46" t="inlineStr">
        <is>
          <t>29.</t>
        </is>
      </c>
      <c r="C46" t="inlineStr">
        <is>
          <t>Total Unusual Items</t>
        </is>
      </c>
      <c r="D46" t="inlineStr">
        <is>
          <t>-31,816</t>
        </is>
      </c>
      <c r="E46" t="inlineStr">
        <is>
          <t>-31,816</t>
        </is>
      </c>
      <c r="F46" t="inlineStr">
        <is>
          <t>-972</t>
        </is>
      </c>
      <c r="G46" t="inlineStr">
        <is>
          <t>-</t>
        </is>
      </c>
    </row>
    <row r="47">
      <c r="A47" s="1" t="n">
        <v>45</v>
      </c>
      <c r="B47" t="inlineStr">
        <is>
          <t>30.</t>
        </is>
      </c>
      <c r="C47" t="inlineStr">
        <is>
          <t>Normalized EBITDA</t>
        </is>
      </c>
      <c r="D47" t="inlineStr">
        <is>
          <t>21,977</t>
        </is>
      </c>
      <c r="E47" t="inlineStr">
        <is>
          <t>-97,985</t>
        </is>
      </c>
      <c r="F47" t="inlineStr">
        <is>
          <t>-125,126</t>
        </is>
      </c>
      <c r="G47" t="inlineStr">
        <is>
          <t>-379,337</t>
        </is>
      </c>
    </row>
    <row r="48">
      <c r="A48" s="1" t="n">
        <v>46</v>
      </c>
      <c r="B48" t="inlineStr">
        <is>
          <t>31.</t>
        </is>
      </c>
      <c r="C48" t="inlineStr">
        <is>
          <t>Tax Rate for Calcs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</row>
    <row r="49">
      <c r="A49" s="1" t="n">
        <v>47</v>
      </c>
      <c r="B49" t="inlineStr">
        <is>
          <t>32.</t>
        </is>
      </c>
      <c r="C49" t="inlineStr">
        <is>
          <t>Tax Effect of Unusual Items</t>
        </is>
      </c>
      <c r="D49" t="inlineStr">
        <is>
          <t>-8,590</t>
        </is>
      </c>
      <c r="E49" t="inlineStr">
        <is>
          <t>-8,590</t>
        </is>
      </c>
      <c r="F49" t="inlineStr">
        <is>
          <t>-262.44</t>
        </is>
      </c>
      <c r="G49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1/30/2021</t>
        </is>
      </c>
      <c r="E1" s="1" t="inlineStr">
        <is>
          <t>1/30/2020</t>
        </is>
      </c>
      <c r="F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2,336,507</t>
        </is>
      </c>
      <c r="E2" t="inlineStr">
        <is>
          <t>1,891,138</t>
        </is>
      </c>
      <c r="F2" t="inlineStr">
        <is>
          <t>1,615,417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1,162,348</t>
        </is>
      </c>
      <c r="E3" t="inlineStr">
        <is>
          <t>943,890</t>
        </is>
      </c>
      <c r="F3" t="inlineStr">
        <is>
          <t>984,521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773,505</t>
        </is>
      </c>
      <c r="E4" t="inlineStr">
        <is>
          <t>656,142</t>
        </is>
      </c>
      <c r="F4" t="inlineStr">
        <is>
          <t>769,014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566,055</t>
        </is>
      </c>
      <c r="E5" t="inlineStr">
        <is>
          <t>241,203</t>
        </is>
      </c>
      <c r="F5" t="inlineStr">
        <is>
          <t>517,811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207,450</t>
        </is>
      </c>
      <c r="E6" t="inlineStr">
        <is>
          <t>414,939</t>
        </is>
      </c>
      <c r="F6" t="inlineStr">
        <is>
          <t>251,203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340,453</t>
        </is>
      </c>
      <c r="E7" t="inlineStr">
        <is>
          <t>250,343</t>
        </is>
      </c>
      <c r="F7" t="inlineStr">
        <is>
          <t>185,164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323,570</t>
        </is>
      </c>
      <c r="E8" t="inlineStr">
        <is>
          <t>237,841</t>
        </is>
      </c>
      <c r="F8" t="inlineStr">
        <is>
          <t>174,548</t>
        </is>
      </c>
    </row>
    <row r="9">
      <c r="A9" s="1" t="n">
        <v>7</v>
      </c>
      <c r="B9" t="inlineStr">
        <is>
          <t>1.1.2.1.1.</t>
        </is>
      </c>
      <c r="C9">
        <f>&gt;=&gt;=&gt;=&gt;Gross Accounts Receivable</f>
        <v/>
      </c>
      <c r="D9" t="inlineStr">
        <is>
          <t>328,932</t>
        </is>
      </c>
      <c r="E9" t="inlineStr">
        <is>
          <t>-</t>
        </is>
      </c>
      <c r="F9" t="inlineStr">
        <is>
          <t>-</t>
        </is>
      </c>
    </row>
    <row r="10">
      <c r="A10" s="1" t="n">
        <v>8</v>
      </c>
      <c r="B10" t="inlineStr">
        <is>
          <t>1.1.2.1.2.</t>
        </is>
      </c>
      <c r="C10">
        <f>&gt;=&gt;=&gt;  Allowance For Doubtful Accounts Receivable</f>
        <v/>
      </c>
      <c r="D10" t="inlineStr">
        <is>
          <t>-5,362</t>
        </is>
      </c>
      <c r="E10" t="inlineStr">
        <is>
          <t>-</t>
        </is>
      </c>
      <c r="F10" t="inlineStr">
        <is>
          <t>-</t>
        </is>
      </c>
    </row>
    <row r="11">
      <c r="A11" s="1" t="n">
        <v>9</v>
      </c>
      <c r="B11" t="inlineStr">
        <is>
          <t>1.1.2.2.</t>
        </is>
      </c>
      <c r="C11">
        <f>&gt;=&gt;  Other Receivables</f>
        <v/>
      </c>
      <c r="D11" t="inlineStr">
        <is>
          <t>16,883</t>
        </is>
      </c>
      <c r="E11" t="inlineStr">
        <is>
          <t>12,502</t>
        </is>
      </c>
      <c r="F11" t="inlineStr">
        <is>
          <t>10,616</t>
        </is>
      </c>
    </row>
    <row r="12">
      <c r="A12" s="1" t="n">
        <v>10</v>
      </c>
      <c r="B12" t="inlineStr">
        <is>
          <t>1.1.3.</t>
        </is>
      </c>
      <c r="C12">
        <f>&gt;=&gt;Prepaid Assets</f>
        <v/>
      </c>
      <c r="D12" t="inlineStr">
        <is>
          <t>48,390</t>
        </is>
      </c>
      <c r="E12" t="inlineStr">
        <is>
          <t>24,429</t>
        </is>
      </c>
      <c r="F12" t="inlineStr">
        <is>
          <t>18,415</t>
        </is>
      </c>
    </row>
    <row r="13">
      <c r="A13" s="1" t="n">
        <v>11</v>
      </c>
      <c r="B13" t="inlineStr">
        <is>
          <t>1.1.4.</t>
        </is>
      </c>
      <c r="C13">
        <f>&gt;=&gt;Restricted Cash</f>
        <v/>
      </c>
      <c r="D13" t="inlineStr">
        <is>
          <t>-</t>
        </is>
      </c>
      <c r="E13" t="inlineStr">
        <is>
          <t>280</t>
        </is>
      </c>
      <c r="F13" t="inlineStr">
        <is>
          <t>367</t>
        </is>
      </c>
    </row>
    <row r="14">
      <c r="A14" s="1" t="n">
        <v>12</v>
      </c>
      <c r="B14" t="inlineStr">
        <is>
          <t>1.1.5.</t>
        </is>
      </c>
      <c r="C14">
        <f>&gt;=&gt;Current Deferred Assets</f>
        <v/>
      </c>
      <c r="D14" t="inlineStr">
        <is>
          <t>16,883</t>
        </is>
      </c>
      <c r="E14" t="inlineStr">
        <is>
          <t>12,502</t>
        </is>
      </c>
      <c r="F14" t="inlineStr">
        <is>
          <t>10,616</t>
        </is>
      </c>
    </row>
    <row r="15">
      <c r="A15" s="1" t="n">
        <v>13</v>
      </c>
      <c r="B15" t="inlineStr">
        <is>
          <t>1.1.6.</t>
        </is>
      </c>
      <c r="C15">
        <f>&gt;  Other Current Assets</f>
        <v/>
      </c>
      <c r="D15" t="inlineStr">
        <is>
          <t>-</t>
        </is>
      </c>
      <c r="E15" t="inlineStr">
        <is>
          <t>12,696</t>
        </is>
      </c>
      <c r="F15" t="inlineStr">
        <is>
          <t>11,561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1,174,159</t>
        </is>
      </c>
      <c r="E16" t="inlineStr">
        <is>
          <t>947,248</t>
        </is>
      </c>
      <c r="F16" t="inlineStr">
        <is>
          <t>630,896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324,391</t>
        </is>
      </c>
      <c r="E17" t="inlineStr">
        <is>
          <t>278,126</t>
        </is>
      </c>
      <c r="F17" t="inlineStr">
        <is>
          <t>75,832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445,420</t>
        </is>
      </c>
      <c r="E18" t="inlineStr">
        <is>
          <t>359,354</t>
        </is>
      </c>
      <c r="F18" t="inlineStr">
        <is>
          <t>142,311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=&gt;=&gt;=&gt;Buildings And Improvements</t>
        </is>
      </c>
      <c r="D20" t="inlineStr">
        <is>
          <t>-</t>
        </is>
      </c>
      <c r="E20" t="inlineStr">
        <is>
          <t>149,833</t>
        </is>
      </c>
      <c r="F20" t="inlineStr">
        <is>
          <t>-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=&gt;=&gt;=&gt;Machinery Furniture Equipment</t>
        </is>
      </c>
      <c r="D21" t="inlineStr">
        <is>
          <t>180,703</t>
        </is>
      </c>
      <c r="E21" t="inlineStr">
        <is>
          <t>117,062</t>
        </is>
      </c>
      <c r="F21" t="inlineStr">
        <is>
          <t>92,703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=&gt;=&gt;=&gt;Other Properties</t>
        </is>
      </c>
      <c r="D22" t="inlineStr">
        <is>
          <t>159,352</t>
        </is>
      </c>
      <c r="E22" t="inlineStr">
        <is>
          <t>149,833</t>
        </is>
      </c>
      <c r="F22" t="inlineStr">
        <is>
          <t>75,832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=&gt;=&gt;=&gt;Construction in Progress</t>
        </is>
      </c>
      <c r="D23" t="inlineStr">
        <is>
          <t>25,473</t>
        </is>
      </c>
      <c r="E23" t="inlineStr">
        <is>
          <t>32,895</t>
        </is>
      </c>
      <c r="F23" t="inlineStr">
        <is>
          <t>8,144</t>
        </is>
      </c>
    </row>
    <row r="24">
      <c r="A24" s="1" t="n">
        <v>22</v>
      </c>
      <c r="B24" t="inlineStr">
        <is>
          <t>1.2.1.1.6.</t>
        </is>
      </c>
      <c r="C24" t="inlineStr">
        <is>
          <t xml:space="preserve">  =&gt;=&gt;  Leases</t>
        </is>
      </c>
      <c r="D24" t="inlineStr">
        <is>
          <t>79,892</t>
        </is>
      </c>
      <c r="E24" t="inlineStr">
        <is>
          <t>59,564</t>
        </is>
      </c>
      <c r="F24" t="inlineStr">
        <is>
          <t>41,464</t>
        </is>
      </c>
    </row>
    <row r="25">
      <c r="A25" s="1" t="n">
        <v>23</v>
      </c>
      <c r="B25" t="inlineStr">
        <is>
          <t>1.2.1.2.</t>
        </is>
      </c>
      <c r="C25" t="inlineStr">
        <is>
          <t xml:space="preserve">  =&gt;  Accumulated Depreciation</t>
        </is>
      </c>
      <c r="D25" t="inlineStr">
        <is>
          <t>-121,029</t>
        </is>
      </c>
      <c r="E25" t="inlineStr">
        <is>
          <t>-81,228</t>
        </is>
      </c>
      <c r="F25" t="inlineStr">
        <is>
          <t>-66,479</t>
        </is>
      </c>
    </row>
    <row r="26">
      <c r="A26" s="1" t="n">
        <v>24</v>
      </c>
      <c r="B26" t="inlineStr">
        <is>
          <t>1.2.2.</t>
        </is>
      </c>
      <c r="C26" t="inlineStr">
        <is>
          <t xml:space="preserve">  =&gt;Goodwill And Other Intangible Assets</t>
        </is>
      </c>
      <c r="D26" t="inlineStr">
        <is>
          <t>471,979</t>
        </is>
      </c>
      <c r="E26" t="inlineStr">
        <is>
          <t>251,382</t>
        </is>
      </c>
      <c r="F26" t="inlineStr">
        <is>
          <t>269,428</t>
        </is>
      </c>
    </row>
    <row r="27">
      <c r="A27" s="1" t="n">
        <v>25</v>
      </c>
      <c r="B27" t="inlineStr">
        <is>
          <t>1.2.2.1.</t>
        </is>
      </c>
      <c r="C27" t="inlineStr">
        <is>
          <t xml:space="preserve">  =&gt;=&gt;Goodwill</t>
        </is>
      </c>
      <c r="D27" t="inlineStr">
        <is>
          <t>350,151</t>
        </is>
      </c>
      <c r="E27" t="inlineStr">
        <is>
          <t>194,882</t>
        </is>
      </c>
      <c r="F27" t="inlineStr">
        <is>
          <t>195,225</t>
        </is>
      </c>
    </row>
    <row r="28">
      <c r="A28" s="1" t="n">
        <v>26</v>
      </c>
      <c r="B28" t="inlineStr">
        <is>
          <t>1.2.2.2.</t>
        </is>
      </c>
      <c r="C28" t="inlineStr">
        <is>
          <t xml:space="preserve">  =&gt;  Other Intangible Assets</t>
        </is>
      </c>
      <c r="D28" t="inlineStr">
        <is>
          <t>121,828</t>
        </is>
      </c>
      <c r="E28" t="inlineStr">
        <is>
          <t>56,500</t>
        </is>
      </c>
      <c r="F28" t="inlineStr">
        <is>
          <t>74,203</t>
        </is>
      </c>
    </row>
    <row r="29">
      <c r="A29" s="1" t="n">
        <v>27</v>
      </c>
      <c r="B29" t="inlineStr">
        <is>
          <t>1.2.3.</t>
        </is>
      </c>
      <c r="C29" t="inlineStr">
        <is>
          <t xml:space="preserve">  =&gt;Investments And Advances</t>
        </is>
      </c>
      <c r="D29" t="inlineStr">
        <is>
          <t>92,717</t>
        </is>
      </c>
      <c r="E29" t="inlineStr">
        <is>
          <t>239,729</t>
        </is>
      </c>
      <c r="F29" t="inlineStr">
        <is>
          <t>164,220</t>
        </is>
      </c>
    </row>
    <row r="30">
      <c r="A30" s="1" t="n">
        <v>28</v>
      </c>
      <c r="B30" t="inlineStr">
        <is>
          <t>1.2.3.1.</t>
        </is>
      </c>
      <c r="C30" t="inlineStr">
        <is>
          <t xml:space="preserve">  =&gt;  Investment in Financial Assets</t>
        </is>
      </c>
      <c r="D30" t="inlineStr">
        <is>
          <t>92,717</t>
        </is>
      </c>
      <c r="E30" t="inlineStr">
        <is>
          <t>239,729</t>
        </is>
      </c>
      <c r="F30" t="inlineStr">
        <is>
          <t>164,220</t>
        </is>
      </c>
    </row>
    <row r="31">
      <c r="A31" s="1" t="n">
        <v>29</v>
      </c>
      <c r="B31" t="inlineStr">
        <is>
          <t>1.2.3.1.1.</t>
        </is>
      </c>
      <c r="C31" t="inlineStr">
        <is>
          <t xml:space="preserve">  =&gt;    Available for Sale Securities</t>
        </is>
      </c>
      <c r="D31" t="inlineStr">
        <is>
          <t>92,717</t>
        </is>
      </c>
      <c r="E31" t="inlineStr">
        <is>
          <t>239,729</t>
        </is>
      </c>
      <c r="F31" t="inlineStr">
        <is>
          <t>164,220</t>
        </is>
      </c>
    </row>
    <row r="32">
      <c r="A32" s="1" t="n">
        <v>30</v>
      </c>
      <c r="B32" t="inlineStr">
        <is>
          <t>1.2.4.</t>
        </is>
      </c>
      <c r="C32" t="inlineStr">
        <is>
          <t xml:space="preserve">  =&gt;Non Current Deferred Assets</t>
        </is>
      </c>
      <c r="D32" t="inlineStr">
        <is>
          <t>260,130</t>
        </is>
      </c>
      <c r="E32" t="inlineStr">
        <is>
          <t>153,333</t>
        </is>
      </c>
      <c r="F32" t="inlineStr">
        <is>
          <t>112,583</t>
        </is>
      </c>
    </row>
    <row r="33">
      <c r="A33" s="1" t="n">
        <v>31</v>
      </c>
      <c r="B33" t="inlineStr">
        <is>
          <t>1.2.5.</t>
        </is>
      </c>
      <c r="C33" t="inlineStr">
        <is>
          <t xml:space="preserve">    Other Non Current Assets</t>
        </is>
      </c>
      <c r="D33" t="inlineStr">
        <is>
          <t>24,942</t>
        </is>
      </c>
      <c r="E33" t="inlineStr">
        <is>
          <t>24,678</t>
        </is>
      </c>
      <c r="F33" t="inlineStr">
        <is>
          <t>8,833</t>
        </is>
      </c>
    </row>
    <row r="34">
      <c r="A34" s="1" t="n">
        <v>32</v>
      </c>
      <c r="B34" t="inlineStr">
        <is>
          <t>2.</t>
        </is>
      </c>
      <c r="C34" t="inlineStr">
        <is>
          <t>Total Liabilities Net Minority Interest</t>
        </is>
      </c>
      <c r="D34" t="inlineStr">
        <is>
          <t>2,010,770</t>
        </is>
      </c>
      <c r="E34" t="inlineStr">
        <is>
          <t>1,344,811</t>
        </is>
      </c>
      <c r="F34" t="inlineStr">
        <is>
          <t>1,001,055</t>
        </is>
      </c>
    </row>
    <row r="35">
      <c r="A35" s="1" t="n">
        <v>33</v>
      </c>
      <c r="B35" t="inlineStr">
        <is>
          <t>2.1.</t>
        </is>
      </c>
      <c r="C35">
        <f>&gt;Current Liabilities</f>
        <v/>
      </c>
      <c r="D35" t="inlineStr">
        <is>
          <t>1,093,173</t>
        </is>
      </c>
      <c r="E35" t="inlineStr">
        <is>
          <t>693,965</t>
        </is>
      </c>
      <c r="F35" t="inlineStr">
        <is>
          <t>516,313</t>
        </is>
      </c>
    </row>
    <row r="36">
      <c r="A36" s="1" t="n">
        <v>34</v>
      </c>
      <c r="B36" t="inlineStr">
        <is>
          <t>2.1.1.</t>
        </is>
      </c>
      <c r="C36">
        <f>&gt;=&gt;Payables And Accrued Expenses</f>
        <v/>
      </c>
      <c r="D36" t="inlineStr">
        <is>
          <t>103,933</t>
        </is>
      </c>
      <c r="E36" t="inlineStr">
        <is>
          <t>82,488</t>
        </is>
      </c>
      <c r="F36" t="inlineStr">
        <is>
          <t>41,345</t>
        </is>
      </c>
    </row>
    <row r="37">
      <c r="A37" s="1" t="n">
        <v>35</v>
      </c>
      <c r="B37" t="inlineStr">
        <is>
          <t>2.1.1.1.</t>
        </is>
      </c>
      <c r="C37">
        <f>&gt;=&gt;=&gt;Payables</f>
        <v/>
      </c>
      <c r="D37" t="inlineStr">
        <is>
          <t>37,367</t>
        </is>
      </c>
      <c r="E37" t="inlineStr">
        <is>
          <t>28,144</t>
        </is>
      </c>
      <c r="F37" t="inlineStr">
        <is>
          <t>19,590</t>
        </is>
      </c>
    </row>
    <row r="38">
      <c r="A38" s="1" t="n">
        <v>36</v>
      </c>
      <c r="B38" t="inlineStr">
        <is>
          <t>2.1.1.1.1.</t>
        </is>
      </c>
      <c r="C38">
        <f>&gt;=&gt;=&gt;  Accounts Payable</f>
        <v/>
      </c>
      <c r="D38" t="inlineStr">
        <is>
          <t>37,367</t>
        </is>
      </c>
      <c r="E38" t="inlineStr">
        <is>
          <t>28,144</t>
        </is>
      </c>
      <c r="F38" t="inlineStr">
        <is>
          <t>19,590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66,566</t>
        </is>
      </c>
      <c r="E39" t="inlineStr">
        <is>
          <t>54,344</t>
        </is>
      </c>
      <c r="F39" t="inlineStr">
        <is>
          <t>21,755</t>
        </is>
      </c>
    </row>
    <row r="40">
      <c r="A40" s="1" t="n">
        <v>38</v>
      </c>
      <c r="B40" t="inlineStr">
        <is>
          <t>2.1.2.</t>
        </is>
      </c>
      <c r="C40">
        <f>&gt;=&gt;Pension &amp; Other Post Retirement Benefit Plans Current</f>
        <v/>
      </c>
      <c r="D40" t="inlineStr">
        <is>
          <t>156,158</t>
        </is>
      </c>
      <c r="E40" t="inlineStr">
        <is>
          <t>83,189</t>
        </is>
      </c>
      <c r="F40" t="inlineStr">
        <is>
          <t>77,553</t>
        </is>
      </c>
    </row>
    <row r="41">
      <c r="A41" s="1" t="n">
        <v>39</v>
      </c>
      <c r="B41" t="inlineStr">
        <is>
          <t>2.1.3.</t>
        </is>
      </c>
      <c r="C41">
        <f>&gt;=&gt;Current Debt And Capital Lease Obligation</f>
        <v/>
      </c>
      <c r="D41" t="inlineStr">
        <is>
          <t>53,440</t>
        </is>
      </c>
      <c r="E41" t="inlineStr">
        <is>
          <t>20,728</t>
        </is>
      </c>
      <c r="F41" t="inlineStr">
        <is>
          <t>-</t>
        </is>
      </c>
    </row>
    <row r="42">
      <c r="A42" s="1" t="n">
        <v>40</v>
      </c>
      <c r="B42" t="inlineStr">
        <is>
          <t>2.1.3.1.</t>
        </is>
      </c>
      <c r="C42">
        <f>&gt;=&gt;=&gt;Current Debt</f>
        <v/>
      </c>
      <c r="D42" t="inlineStr">
        <is>
          <t>20,469</t>
        </is>
      </c>
      <c r="E42" t="inlineStr">
        <is>
          <t>-</t>
        </is>
      </c>
      <c r="F42" t="inlineStr">
        <is>
          <t>-</t>
        </is>
      </c>
    </row>
    <row r="43">
      <c r="A43" s="1" t="n">
        <v>41</v>
      </c>
      <c r="B43" t="inlineStr">
        <is>
          <t>2.1.3.1.1.</t>
        </is>
      </c>
      <c r="C43">
        <f>&gt;=&gt;=&gt;  Other Current Borrowings</f>
        <v/>
      </c>
      <c r="D43" t="inlineStr">
        <is>
          <t>20,469</t>
        </is>
      </c>
      <c r="E43" t="inlineStr">
        <is>
          <t>-</t>
        </is>
      </c>
      <c r="F43" t="inlineStr">
        <is>
          <t>-</t>
        </is>
      </c>
    </row>
    <row r="44">
      <c r="A44" s="1" t="n">
        <v>42</v>
      </c>
      <c r="B44" t="inlineStr">
        <is>
          <t>2.1.3.2.</t>
        </is>
      </c>
      <c r="C44">
        <f>&gt;=&gt;  Current Capital Lease Obligation</f>
        <v/>
      </c>
      <c r="D44" t="inlineStr">
        <is>
          <t>32,971</t>
        </is>
      </c>
      <c r="E44" t="inlineStr">
        <is>
          <t>20,728</t>
        </is>
      </c>
      <c r="F44" t="inlineStr">
        <is>
          <t>-</t>
        </is>
      </c>
    </row>
    <row r="45">
      <c r="A45" s="1" t="n">
        <v>43</v>
      </c>
      <c r="B45" t="inlineStr">
        <is>
          <t>2.1.4.</t>
        </is>
      </c>
      <c r="C45">
        <f>&gt;=&gt;Current Deferred Liabilities</f>
        <v/>
      </c>
      <c r="D45" t="inlineStr">
        <is>
          <t>779,642</t>
        </is>
      </c>
      <c r="E45" t="inlineStr">
        <is>
          <t>507,560</t>
        </is>
      </c>
      <c r="F45" t="inlineStr">
        <is>
          <t>383,512</t>
        </is>
      </c>
    </row>
    <row r="46">
      <c r="A46" s="1" t="n">
        <v>44</v>
      </c>
      <c r="B46" t="inlineStr">
        <is>
          <t>2.1.4.1.</t>
        </is>
      </c>
      <c r="C46">
        <f>&gt;=&gt;  Current Deferred Revenue</f>
        <v/>
      </c>
      <c r="D46" t="inlineStr">
        <is>
          <t>779,642</t>
        </is>
      </c>
      <c r="E46" t="inlineStr">
        <is>
          <t>507,560</t>
        </is>
      </c>
      <c r="F46" t="inlineStr">
        <is>
          <t>381,060</t>
        </is>
      </c>
    </row>
    <row r="47">
      <c r="A47" s="1" t="n">
        <v>45</v>
      </c>
      <c r="B47" t="inlineStr">
        <is>
          <t>2.1.5.</t>
        </is>
      </c>
      <c r="C47">
        <f>&gt;  Other Current Liabilities</f>
        <v/>
      </c>
      <c r="D47" t="inlineStr">
        <is>
          <t>-</t>
        </is>
      </c>
      <c r="E47" t="inlineStr">
        <is>
          <t>-</t>
        </is>
      </c>
      <c r="F47" t="inlineStr">
        <is>
          <t>13,903</t>
        </is>
      </c>
    </row>
    <row r="48">
      <c r="A48" s="1" t="n">
        <v>46</v>
      </c>
      <c r="B48" t="inlineStr">
        <is>
          <t>2.2.</t>
        </is>
      </c>
      <c r="C48" t="inlineStr">
        <is>
          <t xml:space="preserve">  Total Non Current Liabilities Net Minority Interest</t>
        </is>
      </c>
      <c r="D48" t="inlineStr">
        <is>
          <t>917,597</t>
        </is>
      </c>
      <c r="E48" t="inlineStr">
        <is>
          <t>650,846</t>
        </is>
      </c>
      <c r="F48" t="inlineStr">
        <is>
          <t>484,742</t>
        </is>
      </c>
    </row>
    <row r="49">
      <c r="A49" s="1" t="n">
        <v>47</v>
      </c>
      <c r="B49" t="inlineStr">
        <is>
          <t>2.2.1.</t>
        </is>
      </c>
      <c r="C49" t="inlineStr">
        <is>
          <t xml:space="preserve">  =&gt;Long Term Debt And Capital Lease Obligation</t>
        </is>
      </c>
      <c r="D49" t="inlineStr">
        <is>
          <t>862,313</t>
        </is>
      </c>
      <c r="E49" t="inlineStr">
        <is>
          <t>627,753</t>
        </is>
      </c>
      <c r="F49" t="inlineStr">
        <is>
          <t>438,932</t>
        </is>
      </c>
    </row>
    <row r="50">
      <c r="A50" s="1" t="n">
        <v>48</v>
      </c>
      <c r="B50" t="inlineStr">
        <is>
          <t>2.2.1.1.</t>
        </is>
      </c>
      <c r="C50" t="inlineStr">
        <is>
          <t xml:space="preserve">  =&gt;=&gt;Long Term Debt</t>
        </is>
      </c>
      <c r="D50" t="inlineStr">
        <is>
          <t>696,609</t>
        </is>
      </c>
      <c r="E50" t="inlineStr">
        <is>
          <t>465,321</t>
        </is>
      </c>
      <c r="F50" t="inlineStr">
        <is>
          <t>438,932</t>
        </is>
      </c>
    </row>
    <row r="51">
      <c r="A51" s="1" t="n">
        <v>49</v>
      </c>
      <c r="B51" t="inlineStr">
        <is>
          <t>2.2.1.2.</t>
        </is>
      </c>
      <c r="C51" t="inlineStr">
        <is>
          <t xml:space="preserve">  =&gt;  Long Term Capital Lease Obligation</t>
        </is>
      </c>
      <c r="D51" t="inlineStr">
        <is>
          <t>165,704</t>
        </is>
      </c>
      <c r="E51" t="inlineStr">
        <is>
          <t>162,432</t>
        </is>
      </c>
      <c r="F51" t="inlineStr">
        <is>
          <t>-</t>
        </is>
      </c>
    </row>
    <row r="52">
      <c r="A52" s="1" t="n">
        <v>50</v>
      </c>
      <c r="B52" t="inlineStr">
        <is>
          <t>2.2.2.</t>
        </is>
      </c>
      <c r="C52" t="inlineStr">
        <is>
          <t xml:space="preserve">  =&gt;Non Current Deferred Liabilities</t>
        </is>
      </c>
      <c r="D52" t="inlineStr">
        <is>
          <t>22,956</t>
        </is>
      </c>
      <c r="E52" t="inlineStr">
        <is>
          <t>16,398</t>
        </is>
      </c>
      <c r="F52" t="inlineStr">
        <is>
          <t>36,114</t>
        </is>
      </c>
    </row>
    <row r="53">
      <c r="A53" s="1" t="n">
        <v>51</v>
      </c>
      <c r="B53" t="inlineStr">
        <is>
          <t>2.2.2.1.</t>
        </is>
      </c>
      <c r="C53" t="inlineStr">
        <is>
          <t xml:space="preserve">  =&gt;=&gt;Non Current Deferred Taxes Liabilities</t>
        </is>
      </c>
      <c r="D53" t="inlineStr">
        <is>
          <t>6,464</t>
        </is>
      </c>
      <c r="E53" t="inlineStr">
        <is>
          <t>4,920</t>
        </is>
      </c>
      <c r="F53" t="inlineStr">
        <is>
          <t>4,207</t>
        </is>
      </c>
    </row>
    <row r="54">
      <c r="A54" s="1" t="n">
        <v>52</v>
      </c>
      <c r="B54" t="inlineStr">
        <is>
          <t>2.2.2.2.</t>
        </is>
      </c>
      <c r="C54" t="inlineStr">
        <is>
          <t xml:space="preserve">  =&gt;  Non Current Deferred Revenue</t>
        </is>
      </c>
      <c r="D54" t="inlineStr">
        <is>
          <t>16,492</t>
        </is>
      </c>
      <c r="E54" t="inlineStr">
        <is>
          <t>11,478</t>
        </is>
      </c>
      <c r="F54" t="inlineStr">
        <is>
          <t>7,712</t>
        </is>
      </c>
    </row>
    <row r="55">
      <c r="A55" s="1" t="n">
        <v>53</v>
      </c>
      <c r="B55" t="inlineStr">
        <is>
          <t>2.2.3.</t>
        </is>
      </c>
      <c r="C55" t="inlineStr">
        <is>
          <t xml:space="preserve">  =&gt;Preferred Securities Outside Stock Equity</t>
        </is>
      </c>
      <c r="D55" t="inlineStr">
        <is>
          <t>-</t>
        </is>
      </c>
      <c r="E55" t="inlineStr">
        <is>
          <t>-</t>
        </is>
      </c>
      <c r="F55" t="inlineStr">
        <is>
          <t>0</t>
        </is>
      </c>
    </row>
    <row r="56">
      <c r="A56" s="1" t="n">
        <v>54</v>
      </c>
      <c r="B56" t="inlineStr">
        <is>
          <t>2.2.4.</t>
        </is>
      </c>
      <c r="C56" t="inlineStr">
        <is>
          <t xml:space="preserve">    Other Non Current Liabilities</t>
        </is>
      </c>
      <c r="D56" t="inlineStr">
        <is>
          <t>32,328</t>
        </is>
      </c>
      <c r="E56" t="inlineStr">
        <is>
          <t>6,695</t>
        </is>
      </c>
      <c r="F56" t="inlineStr">
        <is>
          <t>9,696</t>
        </is>
      </c>
    </row>
    <row r="57">
      <c r="A57" s="1" t="n">
        <v>55</v>
      </c>
      <c r="B57" t="inlineStr">
        <is>
          <t>3.</t>
        </is>
      </c>
      <c r="C57" t="inlineStr">
        <is>
          <t>Total Equity Gross Minority Interest</t>
        </is>
      </c>
      <c r="D57" t="inlineStr">
        <is>
          <t>325,737</t>
        </is>
      </c>
      <c r="E57" t="inlineStr">
        <is>
          <t>546,327</t>
        </is>
      </c>
      <c r="F57" t="inlineStr">
        <is>
          <t>614,362</t>
        </is>
      </c>
    </row>
    <row r="58">
      <c r="A58" s="1" t="n">
        <v>56</v>
      </c>
      <c r="B58" t="inlineStr">
        <is>
          <t>3.1.</t>
        </is>
      </c>
      <c r="C58" t="inlineStr">
        <is>
          <t xml:space="preserve">  Stockholders' Equity</t>
        </is>
      </c>
      <c r="D58" t="inlineStr">
        <is>
          <t>325,737</t>
        </is>
      </c>
      <c r="E58" t="inlineStr">
        <is>
          <t>546,327</t>
        </is>
      </c>
      <c r="F58" t="inlineStr">
        <is>
          <t>614,362</t>
        </is>
      </c>
    </row>
    <row r="59">
      <c r="A59" s="1" t="n">
        <v>57</v>
      </c>
      <c r="B59" t="inlineStr">
        <is>
          <t>3.1.1.</t>
        </is>
      </c>
      <c r="C59" t="inlineStr">
        <is>
          <t xml:space="preserve">  =&gt;Capital Stock</t>
        </is>
      </c>
      <c r="D59" t="inlineStr">
        <is>
          <t>19</t>
        </is>
      </c>
      <c r="E59" t="inlineStr">
        <is>
          <t>18</t>
        </is>
      </c>
      <c r="F59" t="inlineStr">
        <is>
          <t>17</t>
        </is>
      </c>
    </row>
    <row r="60">
      <c r="A60" s="1" t="n">
        <v>58</v>
      </c>
      <c r="B60" t="inlineStr">
        <is>
          <t>3.1.1.1.</t>
        </is>
      </c>
      <c r="C60" t="inlineStr">
        <is>
          <t xml:space="preserve">  =&gt;=&gt;Preferred Stock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</row>
    <row r="61">
      <c r="A61" s="1" t="n">
        <v>59</v>
      </c>
      <c r="B61" t="inlineStr">
        <is>
          <t>3.1.1.2.</t>
        </is>
      </c>
      <c r="C61" t="inlineStr">
        <is>
          <t xml:space="preserve">  =&gt;  Common Stock</t>
        </is>
      </c>
      <c r="D61" t="inlineStr">
        <is>
          <t>19</t>
        </is>
      </c>
      <c r="E61" t="inlineStr">
        <is>
          <t>18</t>
        </is>
      </c>
      <c r="F61" t="inlineStr">
        <is>
          <t>17</t>
        </is>
      </c>
    </row>
    <row r="62">
      <c r="A62" s="1" t="n">
        <v>60</v>
      </c>
      <c r="B62" t="inlineStr">
        <is>
          <t>3.1.2.</t>
        </is>
      </c>
      <c r="C62" t="inlineStr">
        <is>
          <t xml:space="preserve">  =&gt;Additional Paid in Capital</t>
        </is>
      </c>
      <c r="D62" t="inlineStr">
        <is>
          <t>1,702,254</t>
        </is>
      </c>
      <c r="E62" t="inlineStr">
        <is>
          <t>1,685,167</t>
        </is>
      </c>
      <c r="F62" t="inlineStr">
        <is>
          <t>1,545,088</t>
        </is>
      </c>
    </row>
    <row r="63">
      <c r="A63" s="1" t="n">
        <v>61</v>
      </c>
      <c r="B63" t="inlineStr">
        <is>
          <t>3.1.3.</t>
        </is>
      </c>
      <c r="C63" t="inlineStr">
        <is>
          <t xml:space="preserve">  =&gt;Retained Earnings</t>
        </is>
      </c>
      <c r="D63" t="inlineStr">
        <is>
          <t>-1,380,452</t>
        </is>
      </c>
      <c r="E63" t="inlineStr">
        <is>
          <t>-1,137,185</t>
        </is>
      </c>
      <c r="F63" t="inlineStr">
        <is>
          <t>-928,778</t>
        </is>
      </c>
    </row>
    <row r="64">
      <c r="A64" s="1" t="n">
        <v>62</v>
      </c>
      <c r="B64" t="inlineStr">
        <is>
          <t>3.1.4.</t>
        </is>
      </c>
      <c r="C64" t="inlineStr">
        <is>
          <t xml:space="preserve">  =&gt;Treasury Stock</t>
        </is>
      </c>
      <c r="D64" t="inlineStr">
        <is>
          <t>1,048</t>
        </is>
      </c>
      <c r="E64" t="inlineStr">
        <is>
          <t>-</t>
        </is>
      </c>
      <c r="F64" t="inlineStr">
        <is>
          <t>-</t>
        </is>
      </c>
    </row>
    <row r="65">
      <c r="A65" s="1" t="n">
        <v>63</v>
      </c>
      <c r="B65" t="inlineStr">
        <is>
          <t>3.1.5.</t>
        </is>
      </c>
      <c r="C65" t="inlineStr">
        <is>
          <t xml:space="preserve">    Gains Losses Not Affecting Retained Earnings</t>
        </is>
      </c>
      <c r="D65" t="inlineStr">
        <is>
          <t>4,964</t>
        </is>
      </c>
      <c r="E65" t="inlineStr">
        <is>
          <t>-1,673</t>
        </is>
      </c>
      <c r="F65" t="inlineStr">
        <is>
          <t>-1,965</t>
        </is>
      </c>
    </row>
    <row r="66">
      <c r="A66" s="1" t="n">
        <v>64</v>
      </c>
      <c r="B66" t="inlineStr">
        <is>
          <t>4.</t>
        </is>
      </c>
      <c r="C66" t="inlineStr">
        <is>
          <t>Total Capitalization</t>
        </is>
      </c>
      <c r="D66" t="inlineStr">
        <is>
          <t>1,022,346</t>
        </is>
      </c>
      <c r="E66" t="inlineStr">
        <is>
          <t>1,011,648</t>
        </is>
      </c>
      <c r="F66" t="inlineStr">
        <is>
          <t>1,053,294</t>
        </is>
      </c>
    </row>
    <row r="67">
      <c r="A67" s="1" t="n">
        <v>65</v>
      </c>
      <c r="B67" t="inlineStr">
        <is>
          <t>5.</t>
        </is>
      </c>
      <c r="C67" t="inlineStr">
        <is>
          <t>Common Stock Equity</t>
        </is>
      </c>
      <c r="D67" t="inlineStr">
        <is>
          <t>325,737</t>
        </is>
      </c>
      <c r="E67" t="inlineStr">
        <is>
          <t>546,327</t>
        </is>
      </c>
      <c r="F67" t="inlineStr">
        <is>
          <t>614,362</t>
        </is>
      </c>
    </row>
    <row r="68">
      <c r="A68" s="1" t="n">
        <v>66</v>
      </c>
      <c r="B68" t="inlineStr">
        <is>
          <t>6.</t>
        </is>
      </c>
      <c r="C68" t="inlineStr">
        <is>
          <t>Capital Lease Obligations</t>
        </is>
      </c>
      <c r="D68" t="inlineStr">
        <is>
          <t>198,675</t>
        </is>
      </c>
      <c r="E68" t="inlineStr">
        <is>
          <t>183,160</t>
        </is>
      </c>
      <c r="F68" t="inlineStr">
        <is>
          <t>-</t>
        </is>
      </c>
    </row>
    <row r="69">
      <c r="A69" s="1" t="n">
        <v>67</v>
      </c>
      <c r="B69" t="inlineStr">
        <is>
          <t>7.</t>
        </is>
      </c>
      <c r="C69" t="inlineStr">
        <is>
          <t>Net Tangible Assets</t>
        </is>
      </c>
      <c r="D69" t="inlineStr">
        <is>
          <t>-146,242</t>
        </is>
      </c>
      <c r="E69" t="inlineStr">
        <is>
          <t>294,945</t>
        </is>
      </c>
      <c r="F69" t="inlineStr">
        <is>
          <t>344,934</t>
        </is>
      </c>
    </row>
    <row r="70">
      <c r="A70" s="1" t="n">
        <v>68</v>
      </c>
      <c r="B70" t="inlineStr">
        <is>
          <t>8.</t>
        </is>
      </c>
      <c r="C70" t="inlineStr">
        <is>
          <t>Working Capital</t>
        </is>
      </c>
      <c r="D70" t="inlineStr">
        <is>
          <t>69,175</t>
        </is>
      </c>
      <c r="E70" t="inlineStr">
        <is>
          <t>249,925</t>
        </is>
      </c>
      <c r="F70" t="inlineStr">
        <is>
          <t>468,208</t>
        </is>
      </c>
    </row>
    <row r="71">
      <c r="A71" s="1" t="n">
        <v>69</v>
      </c>
      <c r="B71" t="inlineStr">
        <is>
          <t>9.</t>
        </is>
      </c>
      <c r="C71" t="inlineStr">
        <is>
          <t>Invested Capital</t>
        </is>
      </c>
      <c r="D71" t="inlineStr">
        <is>
          <t>1,042,815</t>
        </is>
      </c>
      <c r="E71" t="inlineStr">
        <is>
          <t>1,011,648</t>
        </is>
      </c>
      <c r="F71" t="inlineStr">
        <is>
          <t>1,053,294</t>
        </is>
      </c>
    </row>
    <row r="72">
      <c r="A72" s="1" t="n">
        <v>70</v>
      </c>
      <c r="B72" t="inlineStr">
        <is>
          <t>10.</t>
        </is>
      </c>
      <c r="C72" t="inlineStr">
        <is>
          <t>Tangible Book Value</t>
        </is>
      </c>
      <c r="D72" t="inlineStr">
        <is>
          <t>-146,242</t>
        </is>
      </c>
      <c r="E72" t="inlineStr">
        <is>
          <t>294,945</t>
        </is>
      </c>
      <c r="F72" t="inlineStr">
        <is>
          <t>344,934</t>
        </is>
      </c>
    </row>
    <row r="73">
      <c r="A73" s="1" t="n">
        <v>71</v>
      </c>
      <c r="B73" t="inlineStr">
        <is>
          <t>11.</t>
        </is>
      </c>
      <c r="C73" t="inlineStr">
        <is>
          <t>Total Debt</t>
        </is>
      </c>
      <c r="D73" t="inlineStr">
        <is>
          <t>915,753</t>
        </is>
      </c>
      <c r="E73" t="inlineStr">
        <is>
          <t>648,481</t>
        </is>
      </c>
      <c r="F73" t="inlineStr">
        <is>
          <t>438,932</t>
        </is>
      </c>
    </row>
    <row r="74">
      <c r="A74" s="1" t="n">
        <v>72</v>
      </c>
      <c r="B74" t="inlineStr">
        <is>
          <t>12.</t>
        </is>
      </c>
      <c r="C74" t="inlineStr">
        <is>
          <t>Net Debt</t>
        </is>
      </c>
      <c r="D74" t="inlineStr">
        <is>
          <t>151,023</t>
        </is>
      </c>
      <c r="E74" t="inlineStr">
        <is>
          <t>224,118</t>
        </is>
      </c>
      <c r="F74" t="inlineStr">
        <is>
          <t>-</t>
        </is>
      </c>
    </row>
    <row r="75">
      <c r="A75" s="1" t="n">
        <v>73</v>
      </c>
      <c r="B75" t="inlineStr">
        <is>
          <t>13.</t>
        </is>
      </c>
      <c r="C75" t="inlineStr">
        <is>
          <t>Share Issued</t>
        </is>
      </c>
      <c r="D75" t="inlineStr">
        <is>
          <t>192,812</t>
        </is>
      </c>
      <c r="E75" t="inlineStr">
        <is>
          <t>181,254</t>
        </is>
      </c>
      <c r="F75" t="inlineStr">
        <is>
          <t>169,303</t>
        </is>
      </c>
    </row>
    <row r="76">
      <c r="A76" s="1" t="n">
        <v>74</v>
      </c>
      <c r="B76" t="inlineStr">
        <is>
          <t>14.</t>
        </is>
      </c>
      <c r="C76" t="inlineStr">
        <is>
          <t>Ordinary Shares Number</t>
        </is>
      </c>
      <c r="D76" t="inlineStr">
        <is>
          <t>192,807</t>
        </is>
      </c>
      <c r="E76" t="inlineStr">
        <is>
          <t>181,254</t>
        </is>
      </c>
      <c r="F76" t="inlineStr">
        <is>
          <t>169,303</t>
        </is>
      </c>
    </row>
    <row r="77">
      <c r="A77" s="1" t="n">
        <v>75</v>
      </c>
      <c r="B77" t="inlineStr">
        <is>
          <t>15.</t>
        </is>
      </c>
      <c r="C77" t="inlineStr">
        <is>
          <t>Treasury Shares Number</t>
        </is>
      </c>
      <c r="D77" t="inlineStr">
        <is>
          <t>5</t>
        </is>
      </c>
      <c r="E77" t="inlineStr">
        <is>
          <t>-</t>
        </is>
      </c>
      <c r="F77" t="inlineStr">
        <is>
          <t>-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480,908</t>
        </is>
      </c>
      <c r="E2" t="inlineStr">
        <is>
          <t>296,954</t>
        </is>
      </c>
      <c r="F2" t="inlineStr">
        <is>
          <t>115,696</t>
        </is>
      </c>
      <c r="G2" t="inlineStr">
        <is>
          <t>76,086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480,908</t>
        </is>
      </c>
      <c r="E3" t="inlineStr">
        <is>
          <t>296,954</t>
        </is>
      </c>
      <c r="F3" t="inlineStr">
        <is>
          <t>115,696</t>
        </is>
      </c>
      <c r="G3" t="inlineStr">
        <is>
          <t>76,086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-111,943</t>
        </is>
      </c>
      <c r="E4" t="inlineStr">
        <is>
          <t>-243,267</t>
        </is>
      </c>
      <c r="F4" t="inlineStr">
        <is>
          <t>-208,359</t>
        </is>
      </c>
      <c r="G4" t="inlineStr">
        <is>
          <t>-426,458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</t>
        </is>
      </c>
      <c r="E5" t="inlineStr">
        <is>
          <t>33,752</t>
        </is>
      </c>
      <c r="F5" t="inlineStr">
        <is>
          <t>-</t>
        </is>
      </c>
      <c r="G5" t="inlineStr">
        <is>
          <t>-</t>
        </is>
      </c>
    </row>
    <row r="6">
      <c r="A6" s="1" t="n">
        <v>4</v>
      </c>
      <c r="B6" t="inlineStr">
        <is>
          <t>1.1.3.</t>
        </is>
      </c>
      <c r="C6" t="inlineStr">
        <is>
          <t xml:space="preserve">  =&gt;Depreciation Amortization Depletion</t>
        </is>
      </c>
      <c r="D6" t="inlineStr">
        <is>
          <t>80,798</t>
        </is>
      </c>
      <c r="E6" t="inlineStr">
        <is>
          <t>71,090</t>
        </is>
      </c>
      <c r="F6" t="inlineStr">
        <is>
          <t>50,182</t>
        </is>
      </c>
      <c r="G6" t="inlineStr">
        <is>
          <t>38,027</t>
        </is>
      </c>
    </row>
    <row r="7">
      <c r="A7" s="1" t="n">
        <v>5</v>
      </c>
      <c r="B7" t="inlineStr">
        <is>
          <t>1.1.3.1.</t>
        </is>
      </c>
      <c r="C7" t="inlineStr">
        <is>
          <t xml:space="preserve">  =&gt;  Depreciation &amp; amortization</t>
        </is>
      </c>
      <c r="D7" t="inlineStr">
        <is>
          <t>80,798</t>
        </is>
      </c>
      <c r="E7" t="inlineStr">
        <is>
          <t>71,090</t>
        </is>
      </c>
      <c r="F7" t="inlineStr">
        <is>
          <t>50,182</t>
        </is>
      </c>
      <c r="G7" t="inlineStr">
        <is>
          <t>38,027</t>
        </is>
      </c>
    </row>
    <row r="8">
      <c r="A8" s="1" t="n">
        <v>6</v>
      </c>
      <c r="B8" t="inlineStr">
        <is>
          <t>1.1.3.1.1.</t>
        </is>
      </c>
      <c r="C8" t="inlineStr">
        <is>
          <t xml:space="preserve">  =&gt;    Depreciation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38,027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-3,720</t>
        </is>
      </c>
      <c r="E9" t="inlineStr">
        <is>
          <t>-2,410</t>
        </is>
      </c>
      <c r="F9" t="inlineStr">
        <is>
          <t>1,287</t>
        </is>
      </c>
      <c r="G9" t="inlineStr">
        <is>
          <t>-5,001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-3,720</t>
        </is>
      </c>
      <c r="E10" t="inlineStr">
        <is>
          <t>-2,410</t>
        </is>
      </c>
      <c r="F10" t="inlineStr">
        <is>
          <t>1,287</t>
        </is>
      </c>
      <c r="G10" t="inlineStr">
        <is>
          <t>-5,001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=&gt;Stock based compensation</t>
        </is>
      </c>
      <c r="D11" t="inlineStr">
        <is>
          <t>374,175</t>
        </is>
      </c>
      <c r="E11" t="inlineStr">
        <is>
          <t>286,877</t>
        </is>
      </c>
      <c r="F11" t="inlineStr">
        <is>
          <t>206,404</t>
        </is>
      </c>
      <c r="G11" t="inlineStr">
        <is>
          <t>410,978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=&gt;Other non-cash items</t>
        </is>
      </c>
      <c r="D12" t="inlineStr">
        <is>
          <t>96,216</t>
        </is>
      </c>
      <c r="E12" t="inlineStr">
        <is>
          <t>78,738</t>
        </is>
      </c>
      <c r="F12" t="inlineStr">
        <is>
          <t>113,830</t>
        </is>
      </c>
      <c r="G12" t="inlineStr">
        <is>
          <t>52,419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  Change in working capital</t>
        </is>
      </c>
      <c r="D13" t="inlineStr">
        <is>
          <t>11,630</t>
        </is>
      </c>
      <c r="E13" t="inlineStr">
        <is>
          <t>72,174</t>
        </is>
      </c>
      <c r="F13" t="inlineStr">
        <is>
          <t>-47,648</t>
        </is>
      </c>
      <c r="G13" t="inlineStr">
        <is>
          <t>6,121</t>
        </is>
      </c>
    </row>
    <row r="14">
      <c r="A14" s="1" t="n">
        <v>12</v>
      </c>
      <c r="B14" t="inlineStr">
        <is>
          <t>1.1.7.1.</t>
        </is>
      </c>
      <c r="C14" t="inlineStr">
        <is>
          <t xml:space="preserve">    =&gt;Change in Receivables</t>
        </is>
      </c>
      <c r="D14" t="inlineStr">
        <is>
          <t>-36,291</t>
        </is>
      </c>
      <c r="E14" t="inlineStr">
        <is>
          <t>-72,001</t>
        </is>
      </c>
      <c r="F14" t="inlineStr">
        <is>
          <t>-64,801</t>
        </is>
      </c>
      <c r="G14" t="inlineStr">
        <is>
          <t>-38,367</t>
        </is>
      </c>
    </row>
    <row r="15">
      <c r="A15" s="1" t="n">
        <v>13</v>
      </c>
      <c r="B15" t="inlineStr">
        <is>
          <t>1.1.7.1.1.</t>
        </is>
      </c>
      <c r="C15" t="inlineStr">
        <is>
          <t xml:space="preserve">    =&gt;  Changes in Account Receivables</t>
        </is>
      </c>
      <c r="D15" t="inlineStr">
        <is>
          <t>-44,515</t>
        </is>
      </c>
      <c r="E15" t="inlineStr">
        <is>
          <t>-73,913</t>
        </is>
      </c>
      <c r="F15" t="inlineStr">
        <is>
          <t>-63,293</t>
        </is>
      </c>
      <c r="G15" t="inlineStr">
        <is>
          <t>-42,571</t>
        </is>
      </c>
    </row>
    <row r="16">
      <c r="A16" s="1" t="n">
        <v>14</v>
      </c>
      <c r="B16" t="inlineStr">
        <is>
          <t>1.1.7.2.</t>
        </is>
      </c>
      <c r="C16" t="inlineStr">
        <is>
          <t xml:space="preserve">    =&gt;Change in Prepaid Assets</t>
        </is>
      </c>
      <c r="D16" t="inlineStr">
        <is>
          <t>-12,210</t>
        </is>
      </c>
      <c r="E16" t="inlineStr">
        <is>
          <t>-1,155</t>
        </is>
      </c>
      <c r="F16" t="inlineStr">
        <is>
          <t>-3,142</t>
        </is>
      </c>
      <c r="G16" t="inlineStr">
        <is>
          <t>-3,283</t>
        </is>
      </c>
    </row>
    <row r="17">
      <c r="A17" s="1" t="n">
        <v>15</v>
      </c>
      <c r="B17" t="inlineStr">
        <is>
          <t>1.1.7.3.</t>
        </is>
      </c>
      <c r="C17" t="inlineStr">
        <is>
          <t xml:space="preserve">    =&gt;Change in Payables And Accrued Expense</t>
        </is>
      </c>
      <c r="D17" t="inlineStr">
        <is>
          <t>42,265</t>
        </is>
      </c>
      <c r="E17" t="inlineStr">
        <is>
          <t>49,283</t>
        </is>
      </c>
      <c r="F17" t="inlineStr">
        <is>
          <t>13,202</t>
        </is>
      </c>
      <c r="G17" t="inlineStr">
        <is>
          <t>-3,166</t>
        </is>
      </c>
    </row>
    <row r="18">
      <c r="A18" s="1" t="n">
        <v>16</v>
      </c>
      <c r="B18" t="inlineStr">
        <is>
          <t>1.1.7.3.1.</t>
        </is>
      </c>
      <c r="C18" t="inlineStr">
        <is>
          <t xml:space="preserve">    =&gt;=&gt;Change in Payable</t>
        </is>
      </c>
      <c r="D18" t="inlineStr">
        <is>
          <t>15,176</t>
        </is>
      </c>
      <c r="E18" t="inlineStr">
        <is>
          <t>12,128</t>
        </is>
      </c>
      <c r="F18" t="inlineStr">
        <is>
          <t>3,849</t>
        </is>
      </c>
      <c r="G18" t="inlineStr">
        <is>
          <t>-7,380</t>
        </is>
      </c>
    </row>
    <row r="19">
      <c r="A19" s="1" t="n">
        <v>17</v>
      </c>
      <c r="B19" t="inlineStr">
        <is>
          <t>1.1.7.3.1.1.</t>
        </is>
      </c>
      <c r="C19" t="inlineStr">
        <is>
          <t xml:space="preserve">    =&gt;=&gt;  Change in Account Payable</t>
        </is>
      </c>
      <c r="D19" t="inlineStr">
        <is>
          <t>15,176</t>
        </is>
      </c>
      <c r="E19" t="inlineStr">
        <is>
          <t>12,128</t>
        </is>
      </c>
      <c r="F19" t="inlineStr">
        <is>
          <t>3,849</t>
        </is>
      </c>
      <c r="G19" t="inlineStr">
        <is>
          <t>-7,380</t>
        </is>
      </c>
    </row>
    <row r="20">
      <c r="A20" s="1" t="n">
        <v>18</v>
      </c>
      <c r="B20" t="inlineStr">
        <is>
          <t>1.1.7.3.2.</t>
        </is>
      </c>
      <c r="C20" t="inlineStr">
        <is>
          <t xml:space="preserve">    =&gt;  Change in Accrued Expense</t>
        </is>
      </c>
      <c r="D20" t="inlineStr">
        <is>
          <t>27,089</t>
        </is>
      </c>
      <c r="E20" t="inlineStr">
        <is>
          <t>37,155</t>
        </is>
      </c>
      <c r="F20" t="inlineStr">
        <is>
          <t>9,353</t>
        </is>
      </c>
      <c r="G20" t="inlineStr">
        <is>
          <t>4,214</t>
        </is>
      </c>
    </row>
    <row r="21">
      <c r="A21" s="1" t="n">
        <v>19</v>
      </c>
      <c r="B21" t="inlineStr">
        <is>
          <t>1.1.7.4.</t>
        </is>
      </c>
      <c r="C21" t="inlineStr">
        <is>
          <t xml:space="preserve">    =&gt;Change in Other Current Assets</t>
        </is>
      </c>
      <c r="D21" t="inlineStr">
        <is>
          <t>-13,255</t>
        </is>
      </c>
      <c r="E21" t="inlineStr">
        <is>
          <t>-6,006</t>
        </is>
      </c>
      <c r="F21" t="inlineStr">
        <is>
          <t>1,538</t>
        </is>
      </c>
      <c r="G21" t="inlineStr">
        <is>
          <t>2,658</t>
        </is>
      </c>
    </row>
    <row r="22">
      <c r="A22" s="1" t="n">
        <v>20</v>
      </c>
      <c r="B22" t="inlineStr">
        <is>
          <t>1.1.7.5.</t>
        </is>
      </c>
      <c r="C22" t="inlineStr">
        <is>
          <t xml:space="preserve">    =&gt;Change in Other Current Liabilities</t>
        </is>
      </c>
      <c r="D22" t="inlineStr">
        <is>
          <t>-31,591</t>
        </is>
      </c>
      <c r="E22" t="inlineStr">
        <is>
          <t>-21,773</t>
        </is>
      </c>
      <c r="F22" t="inlineStr">
        <is>
          <t>-14,624</t>
        </is>
      </c>
      <c r="G22" t="inlineStr">
        <is>
          <t>390</t>
        </is>
      </c>
    </row>
    <row r="23">
      <c r="A23" s="1" t="n">
        <v>21</v>
      </c>
      <c r="B23" t="inlineStr">
        <is>
          <t>1.1.7.6.</t>
        </is>
      </c>
      <c r="C23" t="inlineStr">
        <is>
          <t xml:space="preserve">      Change in Other Working Capital</t>
        </is>
      </c>
      <c r="D23" t="inlineStr">
        <is>
          <t>62,712</t>
        </is>
      </c>
      <c r="E23" t="inlineStr">
        <is>
          <t>123,826</t>
        </is>
      </c>
      <c r="F23" t="inlineStr">
        <is>
          <t>20,179</t>
        </is>
      </c>
      <c r="G23" t="inlineStr">
        <is>
          <t>48,279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-176,520</t>
        </is>
      </c>
      <c r="E24" t="inlineStr">
        <is>
          <t>81,229</t>
        </is>
      </c>
      <c r="F24" t="inlineStr">
        <is>
          <t>-321,489</t>
        </is>
      </c>
      <c r="G24" t="inlineStr">
        <is>
          <t>-664,324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-176,520</t>
        </is>
      </c>
      <c r="E25" t="inlineStr">
        <is>
          <t>81,229</t>
        </is>
      </c>
      <c r="F25" t="inlineStr">
        <is>
          <t>-321,489</t>
        </is>
      </c>
      <c r="G25" t="inlineStr">
        <is>
          <t>-664,324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=&gt;Net PPE Purchase And Sale</t>
        </is>
      </c>
      <c r="D26" t="inlineStr">
        <is>
          <t>-62,177</t>
        </is>
      </c>
      <c r="E26" t="inlineStr">
        <is>
          <t>-82,395</t>
        </is>
      </c>
      <c r="F26" t="inlineStr">
        <is>
          <t>-72,046</t>
        </is>
      </c>
      <c r="G26" t="inlineStr">
        <is>
          <t>-30,413</t>
        </is>
      </c>
    </row>
    <row r="27">
      <c r="A27" s="1" t="n">
        <v>25</v>
      </c>
      <c r="B27" t="inlineStr">
        <is>
          <t>2.1.1.1.</t>
        </is>
      </c>
      <c r="C27" t="inlineStr">
        <is>
          <t xml:space="preserve">  =&gt;  Purchase of PPE</t>
        </is>
      </c>
      <c r="D27" t="inlineStr">
        <is>
          <t>-62,177</t>
        </is>
      </c>
      <c r="E27" t="inlineStr">
        <is>
          <t>-82,395</t>
        </is>
      </c>
      <c r="F27" t="inlineStr">
        <is>
          <t>-72,046</t>
        </is>
      </c>
      <c r="G27" t="inlineStr">
        <is>
          <t>-30,413</t>
        </is>
      </c>
    </row>
    <row r="28">
      <c r="A28" s="1" t="n">
        <v>26</v>
      </c>
      <c r="B28" t="inlineStr">
        <is>
          <t>2.1.2.</t>
        </is>
      </c>
      <c r="C28" t="inlineStr">
        <is>
          <t xml:space="preserve">  =&gt;Net Business Purchase And Sale</t>
        </is>
      </c>
      <c r="D28" t="inlineStr">
        <is>
          <t>-6,388</t>
        </is>
      </c>
      <c r="E28" t="inlineStr">
        <is>
          <t>-180,370</t>
        </is>
      </c>
      <c r="F28" t="inlineStr">
        <is>
          <t>0</t>
        </is>
      </c>
      <c r="G28" t="inlineStr">
        <is>
          <t>-218,779</t>
        </is>
      </c>
    </row>
    <row r="29">
      <c r="A29" s="1" t="n">
        <v>27</v>
      </c>
      <c r="B29" t="inlineStr">
        <is>
          <t>2.1.2.1.</t>
        </is>
      </c>
      <c r="C29" t="inlineStr">
        <is>
          <t xml:space="preserve">  =&gt;=&gt;Purchase of Business</t>
        </is>
      </c>
      <c r="D29" t="inlineStr">
        <is>
          <t>-6,388</t>
        </is>
      </c>
      <c r="E29" t="inlineStr">
        <is>
          <t>-180,370</t>
        </is>
      </c>
      <c r="F29" t="inlineStr">
        <is>
          <t>0</t>
        </is>
      </c>
      <c r="G29" t="inlineStr">
        <is>
          <t>-218,779</t>
        </is>
      </c>
    </row>
    <row r="30">
      <c r="A30" s="1" t="n">
        <v>28</v>
      </c>
      <c r="B30" t="inlineStr">
        <is>
          <t>2.1.2.2.</t>
        </is>
      </c>
      <c r="C30" t="inlineStr">
        <is>
          <t xml:space="preserve">  =&gt;  Sale of Business</t>
        </is>
      </c>
      <c r="D30" t="inlineStr">
        <is>
          <t>-</t>
        </is>
      </c>
      <c r="E30" t="inlineStr">
        <is>
          <t>-</t>
        </is>
      </c>
      <c r="F30" t="inlineStr">
        <is>
          <t>0</t>
        </is>
      </c>
      <c r="G30" t="inlineStr">
        <is>
          <t>0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  Net Investment Purchase And Sale</t>
        </is>
      </c>
      <c r="D31" t="inlineStr">
        <is>
          <t>-107,955</t>
        </is>
      </c>
      <c r="E31" t="inlineStr">
        <is>
          <t>343,994</t>
        </is>
      </c>
      <c r="F31" t="inlineStr">
        <is>
          <t>-249,443</t>
        </is>
      </c>
      <c r="G31" t="inlineStr">
        <is>
          <t>-415,132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  =&gt;Purchase of Investment</t>
        </is>
      </c>
      <c r="D32" t="inlineStr">
        <is>
          <t>-387,852</t>
        </is>
      </c>
      <c r="E32" t="inlineStr">
        <is>
          <t>-173,530</t>
        </is>
      </c>
      <c r="F32" t="inlineStr">
        <is>
          <t>-876,752</t>
        </is>
      </c>
      <c r="G32" t="inlineStr">
        <is>
          <t>-415,132</t>
        </is>
      </c>
    </row>
    <row r="33">
      <c r="A33" s="1" t="n">
        <v>31</v>
      </c>
      <c r="B33" t="inlineStr">
        <is>
          <t>2.1.3.2.</t>
        </is>
      </c>
      <c r="C33" t="inlineStr">
        <is>
          <t xml:space="preserve">      Sale of Investment</t>
        </is>
      </c>
      <c r="D33" t="inlineStr">
        <is>
          <t>279,897</t>
        </is>
      </c>
      <c r="E33" t="inlineStr">
        <is>
          <t>517,524</t>
        </is>
      </c>
      <c r="F33" t="inlineStr">
        <is>
          <t>627,309</t>
        </is>
      </c>
      <c r="G33" t="inlineStr">
        <is>
          <t>0</t>
        </is>
      </c>
    </row>
    <row r="34">
      <c r="A34" s="1" t="n">
        <v>32</v>
      </c>
      <c r="B34" t="inlineStr">
        <is>
          <t>3.</t>
        </is>
      </c>
      <c r="C34" t="inlineStr">
        <is>
          <t>Financing Cash Flow</t>
        </is>
      </c>
      <c r="D34" t="inlineStr">
        <is>
          <t>-177,232</t>
        </is>
      </c>
      <c r="E34" t="inlineStr">
        <is>
          <t>-58,976</t>
        </is>
      </c>
      <c r="F34" t="inlineStr">
        <is>
          <t>-70,455</t>
        </is>
      </c>
      <c r="G34" t="inlineStr">
        <is>
          <t>853,116</t>
        </is>
      </c>
    </row>
    <row r="35">
      <c r="A35" s="1" t="n">
        <v>33</v>
      </c>
      <c r="B35" t="inlineStr">
        <is>
          <t>3.1.</t>
        </is>
      </c>
      <c r="C35" t="inlineStr">
        <is>
          <t xml:space="preserve">  Cash Flow from Continuing Financing Activities</t>
        </is>
      </c>
      <c r="D35" t="inlineStr">
        <is>
          <t>-177,232</t>
        </is>
      </c>
      <c r="E35" t="inlineStr">
        <is>
          <t>-58,976</t>
        </is>
      </c>
      <c r="F35" t="inlineStr">
        <is>
          <t>-70,455</t>
        </is>
      </c>
      <c r="G35" t="inlineStr">
        <is>
          <t>853,116</t>
        </is>
      </c>
    </row>
    <row r="36">
      <c r="A36" s="1" t="n">
        <v>34</v>
      </c>
      <c r="B36" t="inlineStr">
        <is>
          <t>3.1.1.</t>
        </is>
      </c>
      <c r="C36" t="inlineStr">
        <is>
          <t xml:space="preserve">  =&gt;Net Issuance Payments of Debt</t>
        </is>
      </c>
      <c r="D36" t="inlineStr">
        <is>
          <t>228,336</t>
        </is>
      </c>
      <c r="E36" t="inlineStr">
        <is>
          <t>293,171</t>
        </is>
      </c>
      <c r="F36" t="inlineStr">
        <is>
          <t>0</t>
        </is>
      </c>
      <c r="G36" t="inlineStr">
        <is>
          <t>560,756</t>
        </is>
      </c>
    </row>
    <row r="37">
      <c r="A37" s="1" t="n">
        <v>35</v>
      </c>
      <c r="B37" t="inlineStr">
        <is>
          <t>3.1.1.1.</t>
        </is>
      </c>
      <c r="C37" t="inlineStr">
        <is>
          <t xml:space="preserve">  =&gt;  Net Long Term Debt Issuance</t>
        </is>
      </c>
      <c r="D37" t="inlineStr">
        <is>
          <t>228,336</t>
        </is>
      </c>
      <c r="E37" t="inlineStr">
        <is>
          <t>293,171</t>
        </is>
      </c>
      <c r="F37" t="inlineStr">
        <is>
          <t>0</t>
        </is>
      </c>
      <c r="G37" t="inlineStr">
        <is>
          <t>560,756</t>
        </is>
      </c>
    </row>
    <row r="38">
      <c r="A38" s="1" t="n">
        <v>36</v>
      </c>
      <c r="B38" t="inlineStr">
        <is>
          <t>3.1.1.1.1.</t>
        </is>
      </c>
      <c r="C38" t="inlineStr">
        <is>
          <t xml:space="preserve">  =&gt;  =&gt;Long Term Debt Issuance</t>
        </is>
      </c>
      <c r="D38" t="inlineStr">
        <is>
          <t>-</t>
        </is>
      </c>
      <c r="E38" t="inlineStr">
        <is>
          <t>677,370</t>
        </is>
      </c>
      <c r="F38" t="inlineStr">
        <is>
          <t>0</t>
        </is>
      </c>
      <c r="G38" t="inlineStr">
        <is>
          <t>560,756</t>
        </is>
      </c>
    </row>
    <row r="39">
      <c r="A39" s="1" t="n">
        <v>37</v>
      </c>
      <c r="B39" t="inlineStr">
        <is>
          <t>3.1.1.1.2.</t>
        </is>
      </c>
      <c r="C39" t="inlineStr">
        <is>
          <t xml:space="preserve">  =&gt;    Long Term Debt Payments</t>
        </is>
      </c>
      <c r="D39" t="inlineStr">
        <is>
          <t>-449,034</t>
        </is>
      </c>
      <c r="E39" t="inlineStr">
        <is>
          <t>-384,199</t>
        </is>
      </c>
      <c r="F39" t="inlineStr">
        <is>
          <t>-</t>
        </is>
      </c>
      <c r="G39" t="inlineStr">
        <is>
          <t>-</t>
        </is>
      </c>
    </row>
    <row r="40">
      <c r="A40" s="1" t="n">
        <v>38</v>
      </c>
      <c r="B40" t="inlineStr">
        <is>
          <t>3.1.2.</t>
        </is>
      </c>
      <c r="C40" t="inlineStr">
        <is>
          <t xml:space="preserve">  =&gt;Net Common Stock Issuance</t>
        </is>
      </c>
      <c r="D40" t="inlineStr">
        <is>
          <t>-</t>
        </is>
      </c>
      <c r="E40" t="inlineStr">
        <is>
          <t>0</t>
        </is>
      </c>
      <c r="F40" t="inlineStr">
        <is>
          <t>0</t>
        </is>
      </c>
      <c r="G40" t="inlineStr">
        <is>
          <t>529,305</t>
        </is>
      </c>
    </row>
    <row r="41">
      <c r="A41" s="1" t="n">
        <v>39</v>
      </c>
      <c r="B41" t="inlineStr">
        <is>
          <t>3.1.2.1.</t>
        </is>
      </c>
      <c r="C41" t="inlineStr">
        <is>
          <t xml:space="preserve">  =&gt;=&gt;Common Stock Issuance</t>
        </is>
      </c>
      <c r="D41" t="inlineStr">
        <is>
          <t>-</t>
        </is>
      </c>
      <c r="E41" t="inlineStr">
        <is>
          <t>0</t>
        </is>
      </c>
      <c r="F41" t="inlineStr">
        <is>
          <t>0</t>
        </is>
      </c>
      <c r="G41" t="inlineStr">
        <is>
          <t>529,305</t>
        </is>
      </c>
    </row>
    <row r="42">
      <c r="A42" s="1" t="n">
        <v>40</v>
      </c>
      <c r="B42" t="inlineStr">
        <is>
          <t>3.1.2.2.</t>
        </is>
      </c>
      <c r="C42" t="inlineStr">
        <is>
          <t xml:space="preserve">  =&gt;  Common Stock Payments</t>
        </is>
      </c>
      <c r="D42" t="inlineStr">
        <is>
          <t>-</t>
        </is>
      </c>
      <c r="E42" t="inlineStr">
        <is>
          <t>-</t>
        </is>
      </c>
      <c r="F42" t="inlineStr">
        <is>
          <t>0</t>
        </is>
      </c>
      <c r="G42" t="inlineStr">
        <is>
          <t>-67,563</t>
        </is>
      </c>
    </row>
    <row r="43">
      <c r="A43" s="1" t="n">
        <v>41</v>
      </c>
      <c r="B43" t="inlineStr">
        <is>
          <t>3.1.3.</t>
        </is>
      </c>
      <c r="C43" t="inlineStr">
        <is>
          <t xml:space="preserve">  =&gt;Proceeds from Stock Option Exercised</t>
        </is>
      </c>
      <c r="D43" t="inlineStr">
        <is>
          <t>76,575</t>
        </is>
      </c>
      <c r="E43" t="inlineStr">
        <is>
          <t>54,164</t>
        </is>
      </c>
      <c r="F43" t="inlineStr">
        <is>
          <t>96,049</t>
        </is>
      </c>
      <c r="G43" t="inlineStr">
        <is>
          <t>50,211</t>
        </is>
      </c>
    </row>
    <row r="44">
      <c r="A44" s="1" t="n">
        <v>42</v>
      </c>
      <c r="B44" t="inlineStr">
        <is>
          <t>3.1.4.</t>
        </is>
      </c>
      <c r="C44" t="inlineStr">
        <is>
          <t xml:space="preserve">    Net Other Financing Charges</t>
        </is>
      </c>
      <c r="D44" t="inlineStr">
        <is>
          <t>-482,143</t>
        </is>
      </c>
      <c r="E44" t="inlineStr">
        <is>
          <t>-406,311</t>
        </is>
      </c>
      <c r="F44" t="inlineStr">
        <is>
          <t>-166,504</t>
        </is>
      </c>
      <c r="G44" t="inlineStr">
        <is>
          <t>-287,156</t>
        </is>
      </c>
    </row>
    <row r="45">
      <c r="A45" s="1" t="n">
        <v>43</v>
      </c>
      <c r="B45" t="inlineStr">
        <is>
          <t>4.</t>
        </is>
      </c>
      <c r="C45" t="inlineStr">
        <is>
          <t>End Cash Position</t>
        </is>
      </c>
      <c r="D45" t="inlineStr">
        <is>
          <t>502,421</t>
        </is>
      </c>
      <c r="E45" t="inlineStr">
        <is>
          <t>566,336</t>
        </is>
      </c>
      <c r="F45" t="inlineStr">
        <is>
          <t>241,483</t>
        </is>
      </c>
      <c r="G45" t="inlineStr">
        <is>
          <t>518,178</t>
        </is>
      </c>
    </row>
    <row r="46">
      <c r="A46" s="1" t="n">
        <v>44</v>
      </c>
      <c r="B46" t="inlineStr">
        <is>
          <t>4.1.</t>
        </is>
      </c>
      <c r="C46">
        <f>&gt;Changes in Cash</f>
        <v/>
      </c>
      <c r="D46" t="inlineStr">
        <is>
          <t>127,156</t>
        </is>
      </c>
      <c r="E46" t="inlineStr">
        <is>
          <t>319,207</t>
        </is>
      </c>
      <c r="F46" t="inlineStr">
        <is>
          <t>-276,248</t>
        </is>
      </c>
      <c r="G46" t="inlineStr">
        <is>
          <t>264,878</t>
        </is>
      </c>
    </row>
    <row r="47">
      <c r="A47" s="1" t="n">
        <v>45</v>
      </c>
      <c r="B47" t="inlineStr">
        <is>
          <t>4.2.</t>
        </is>
      </c>
      <c r="C47">
        <f>&gt;Effect of Exchange Rate Changes</f>
        <v/>
      </c>
      <c r="D47" t="inlineStr">
        <is>
          <t>1,742</t>
        </is>
      </c>
      <c r="E47" t="inlineStr">
        <is>
          <t>5,646</t>
        </is>
      </c>
      <c r="F47" t="inlineStr">
        <is>
          <t>-447</t>
        </is>
      </c>
      <c r="G47" t="inlineStr">
        <is>
          <t>-4,136</t>
        </is>
      </c>
    </row>
    <row r="48">
      <c r="A48" s="1" t="n">
        <v>46</v>
      </c>
      <c r="B48" t="inlineStr">
        <is>
          <t>4.3.</t>
        </is>
      </c>
      <c r="C48" t="inlineStr">
        <is>
          <t xml:space="preserve">  Beginning Cash Position</t>
        </is>
      </c>
      <c r="D48" t="inlineStr">
        <is>
          <t>375,265</t>
        </is>
      </c>
      <c r="E48" t="inlineStr">
        <is>
          <t>241,483</t>
        </is>
      </c>
      <c r="F48" t="inlineStr">
        <is>
          <t>518,178</t>
        </is>
      </c>
      <c r="G48" t="inlineStr">
        <is>
          <t>257,436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5,935</t>
        </is>
      </c>
      <c r="E49" t="inlineStr">
        <is>
          <t>3,503</t>
        </is>
      </c>
      <c r="F49" t="inlineStr">
        <is>
          <t>1,970</t>
        </is>
      </c>
      <c r="G49" t="inlineStr">
        <is>
          <t>3,213</t>
        </is>
      </c>
    </row>
    <row r="50">
      <c r="A50" s="1" t="n">
        <v>48</v>
      </c>
      <c r="B50" t="inlineStr">
        <is>
          <t>6.</t>
        </is>
      </c>
      <c r="C50" t="inlineStr">
        <is>
          <t>Interest Paid Supplemental Data</t>
        </is>
      </c>
      <c r="D50" t="inlineStr">
        <is>
          <t>2,876</t>
        </is>
      </c>
      <c r="E50" t="inlineStr">
        <is>
          <t>78,040</t>
        </is>
      </c>
      <c r="F50" t="inlineStr">
        <is>
          <t>2,852</t>
        </is>
      </c>
      <c r="G50" t="inlineStr">
        <is>
          <t>204</t>
        </is>
      </c>
    </row>
    <row r="51">
      <c r="A51" s="1" t="n">
        <v>49</v>
      </c>
      <c r="B51" t="inlineStr">
        <is>
          <t>7.</t>
        </is>
      </c>
      <c r="C51" t="inlineStr">
        <is>
          <t>Capital Expenditure</t>
        </is>
      </c>
      <c r="D51" t="inlineStr">
        <is>
          <t>-62,177</t>
        </is>
      </c>
      <c r="E51" t="inlineStr">
        <is>
          <t>-82,395</t>
        </is>
      </c>
      <c r="F51" t="inlineStr">
        <is>
          <t>-72,046</t>
        </is>
      </c>
      <c r="G51" t="inlineStr">
        <is>
          <t>-30,413</t>
        </is>
      </c>
    </row>
    <row r="52">
      <c r="A52" s="1" t="n">
        <v>50</v>
      </c>
      <c r="B52" t="inlineStr">
        <is>
          <t>8.</t>
        </is>
      </c>
      <c r="C52" t="inlineStr">
        <is>
          <t>Issuance of Capital Stock</t>
        </is>
      </c>
      <c r="D52" t="inlineStr">
        <is>
          <t>-</t>
        </is>
      </c>
      <c r="E52" t="inlineStr">
        <is>
          <t>0</t>
        </is>
      </c>
      <c r="F52" t="inlineStr">
        <is>
          <t>0</t>
        </is>
      </c>
      <c r="G52" t="inlineStr">
        <is>
          <t>529,305</t>
        </is>
      </c>
    </row>
    <row r="53">
      <c r="A53" s="1" t="n">
        <v>51</v>
      </c>
      <c r="B53" t="inlineStr">
        <is>
          <t>9.</t>
        </is>
      </c>
      <c r="C53" t="inlineStr">
        <is>
          <t>Issuance of Debt</t>
        </is>
      </c>
      <c r="D53" t="inlineStr">
        <is>
          <t>-</t>
        </is>
      </c>
      <c r="E53" t="inlineStr">
        <is>
          <t>677,370</t>
        </is>
      </c>
      <c r="F53" t="inlineStr">
        <is>
          <t>0</t>
        </is>
      </c>
      <c r="G53" t="inlineStr">
        <is>
          <t>560,756</t>
        </is>
      </c>
    </row>
    <row r="54">
      <c r="A54" s="1" t="n">
        <v>52</v>
      </c>
      <c r="B54" t="inlineStr">
        <is>
          <t>10.</t>
        </is>
      </c>
      <c r="C54" t="inlineStr">
        <is>
          <t>Repayment of Debt</t>
        </is>
      </c>
      <c r="D54" t="inlineStr">
        <is>
          <t>-449,034</t>
        </is>
      </c>
      <c r="E54" t="inlineStr">
        <is>
          <t>-384,199</t>
        </is>
      </c>
      <c r="F54" t="inlineStr">
        <is>
          <t>-</t>
        </is>
      </c>
      <c r="G54" t="inlineStr">
        <is>
          <t>-</t>
        </is>
      </c>
    </row>
    <row r="55">
      <c r="A55" s="1" t="n">
        <v>53</v>
      </c>
      <c r="B55" t="inlineStr">
        <is>
          <t>11.</t>
        </is>
      </c>
      <c r="C55" t="inlineStr">
        <is>
          <t>Repurchase of Capital Stock</t>
        </is>
      </c>
      <c r="D55" t="inlineStr">
        <is>
          <t>-</t>
        </is>
      </c>
      <c r="E55" t="inlineStr">
        <is>
          <t>-</t>
        </is>
      </c>
      <c r="F55" t="inlineStr">
        <is>
          <t>0</t>
        </is>
      </c>
      <c r="G55" t="inlineStr">
        <is>
          <t>-67,563</t>
        </is>
      </c>
    </row>
    <row r="56">
      <c r="A56" s="1" t="n">
        <v>54</v>
      </c>
      <c r="B56" t="inlineStr">
        <is>
          <t>12.</t>
        </is>
      </c>
      <c r="C56" t="inlineStr">
        <is>
          <t>Free Cash Flow</t>
        </is>
      </c>
      <c r="D56" t="inlineStr">
        <is>
          <t>418,731</t>
        </is>
      </c>
      <c r="E56" t="inlineStr">
        <is>
          <t>214,559</t>
        </is>
      </c>
      <c r="F56" t="inlineStr">
        <is>
          <t>43,650</t>
        </is>
      </c>
      <c r="G56" t="inlineStr">
        <is>
          <t>45,673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