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117,929,000</t>
        </is>
      </c>
      <c r="E2" t="inlineStr">
        <is>
          <t>117,929,000</t>
        </is>
      </c>
      <c r="F2" t="inlineStr">
        <is>
          <t>85,965,000</t>
        </is>
      </c>
      <c r="G2" t="inlineStr">
        <is>
          <t>70,697,000</t>
        </is>
      </c>
      <c r="H2" t="inlineStr">
        <is>
          <t>55,838,000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117,929,000</t>
        </is>
      </c>
      <c r="E3" t="inlineStr">
        <is>
          <t>117,929,000</t>
        </is>
      </c>
      <c r="F3" t="inlineStr">
        <is>
          <t>84,169,000</t>
        </is>
      </c>
      <c r="G3" t="inlineStr">
        <is>
          <t>69,655,000</t>
        </is>
      </c>
      <c r="H3" t="inlineStr">
        <is>
          <t>55,013,000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22,649,000</t>
        </is>
      </c>
      <c r="E4" t="inlineStr">
        <is>
          <t>22,649,000</t>
        </is>
      </c>
      <c r="F4" t="inlineStr">
        <is>
          <t>16,692,000</t>
        </is>
      </c>
      <c r="G4" t="inlineStr">
        <is>
          <t>12,770,000</t>
        </is>
      </c>
      <c r="H4" t="inlineStr">
        <is>
          <t>9,355,000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95,280,000</t>
        </is>
      </c>
      <c r="E5" t="inlineStr">
        <is>
          <t>95,280,000</t>
        </is>
      </c>
      <c r="F5" t="inlineStr">
        <is>
          <t>69,273,000</t>
        </is>
      </c>
      <c r="G5" t="inlineStr">
        <is>
          <t>57,927,000</t>
        </is>
      </c>
      <c r="H5" t="inlineStr">
        <is>
          <t>46,483,000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48,527,000</t>
        </is>
      </c>
      <c r="E6" t="inlineStr">
        <is>
          <t>48,527,000</t>
        </is>
      </c>
      <c r="F6" t="inlineStr">
        <is>
          <t>36,602,000</t>
        </is>
      </c>
      <c r="G6" t="inlineStr">
        <is>
          <t>33,941,000</t>
        </is>
      </c>
      <c r="H6" t="inlineStr">
        <is>
          <t>21,570,000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23,872,000</t>
        </is>
      </c>
      <c r="E7" t="inlineStr">
        <is>
          <t>23,872,000</t>
        </is>
      </c>
      <c r="F7" t="inlineStr">
        <is>
          <t>18,155,000</t>
        </is>
      </c>
      <c r="G7" t="inlineStr">
        <is>
          <t>20,341,000</t>
        </is>
      </c>
      <c r="H7" t="inlineStr">
        <is>
          <t>11,297,000</t>
        </is>
      </c>
    </row>
    <row r="8">
      <c r="A8" s="1" t="n">
        <v>6</v>
      </c>
      <c r="B8" t="inlineStr">
        <is>
          <t>4.1.1.</t>
        </is>
      </c>
      <c r="C8">
        <f>&gt;=&gt;General &amp; Administrative Expense</f>
        <v/>
      </c>
      <c r="D8" t="inlineStr">
        <is>
          <t>9,829,000</t>
        </is>
      </c>
      <c r="E8" t="inlineStr">
        <is>
          <t>9,829,000</t>
        </is>
      </c>
      <c r="F8" t="inlineStr">
        <is>
          <t>6,564,000</t>
        </is>
      </c>
      <c r="G8" t="inlineStr">
        <is>
          <t>10,465,000</t>
        </is>
      </c>
      <c r="H8" t="inlineStr">
        <is>
          <t>3,451,000</t>
        </is>
      </c>
    </row>
    <row r="9">
      <c r="A9" s="1" t="n">
        <v>7</v>
      </c>
      <c r="B9" t="inlineStr">
        <is>
          <t>4.1.1.1.</t>
        </is>
      </c>
      <c r="C9">
        <f>&gt;=&gt;  Other G and A</f>
        <v/>
      </c>
      <c r="D9" t="inlineStr">
        <is>
          <t>9,829,000</t>
        </is>
      </c>
      <c r="E9" t="inlineStr">
        <is>
          <t>9,829,000</t>
        </is>
      </c>
      <c r="F9" t="inlineStr">
        <is>
          <t>6,564,000</t>
        </is>
      </c>
      <c r="G9" t="inlineStr">
        <is>
          <t>10,465,000</t>
        </is>
      </c>
      <c r="H9" t="inlineStr">
        <is>
          <t>3,451,000</t>
        </is>
      </c>
    </row>
    <row r="10">
      <c r="A10" s="1" t="n">
        <v>8</v>
      </c>
      <c r="B10" t="inlineStr">
        <is>
          <t>4.1.2.</t>
        </is>
      </c>
      <c r="C10">
        <f>&gt;  Selling &amp; Marketing Expense</f>
        <v/>
      </c>
      <c r="D10" t="inlineStr">
        <is>
          <t>14,043,000</t>
        </is>
      </c>
      <c r="E10" t="inlineStr">
        <is>
          <t>14,043,000</t>
        </is>
      </c>
      <c r="F10" t="inlineStr">
        <is>
          <t>11,591,000</t>
        </is>
      </c>
      <c r="G10" t="inlineStr">
        <is>
          <t>9,876,000</t>
        </is>
      </c>
      <c r="H10" t="inlineStr">
        <is>
          <t>7,846,000</t>
        </is>
      </c>
    </row>
    <row r="11">
      <c r="A11" s="1" t="n">
        <v>9</v>
      </c>
      <c r="B11" t="inlineStr">
        <is>
          <t>4.2.</t>
        </is>
      </c>
      <c r="C11" t="inlineStr">
        <is>
          <t xml:space="preserve">  Research &amp; Development</t>
        </is>
      </c>
      <c r="D11" t="inlineStr">
        <is>
          <t>24,655,000</t>
        </is>
      </c>
      <c r="E11" t="inlineStr">
        <is>
          <t>24,655,000</t>
        </is>
      </c>
      <c r="F11" t="inlineStr">
        <is>
          <t>18,447,000</t>
        </is>
      </c>
      <c r="G11" t="inlineStr">
        <is>
          <t>13,600,000</t>
        </is>
      </c>
      <c r="H11" t="inlineStr">
        <is>
          <t>10,273,000</t>
        </is>
      </c>
    </row>
    <row r="12">
      <c r="A12" s="1" t="n">
        <v>10</v>
      </c>
      <c r="B12" t="inlineStr">
        <is>
          <t>5.</t>
        </is>
      </c>
      <c r="C12" t="inlineStr">
        <is>
          <t>Operating Income</t>
        </is>
      </c>
      <c r="D12" t="inlineStr">
        <is>
          <t>46,753,000</t>
        </is>
      </c>
      <c r="E12" t="inlineStr">
        <is>
          <t>46,753,000</t>
        </is>
      </c>
      <c r="F12" t="inlineStr">
        <is>
          <t>32,671,000</t>
        </is>
      </c>
      <c r="G12" t="inlineStr">
        <is>
          <t>23,986,000</t>
        </is>
      </c>
      <c r="H12" t="inlineStr">
        <is>
          <t>24,913,000</t>
        </is>
      </c>
    </row>
    <row r="13">
      <c r="A13" s="1" t="n">
        <v>11</v>
      </c>
      <c r="B13" t="inlineStr">
        <is>
          <t>6.</t>
        </is>
      </c>
      <c r="C13" t="inlineStr">
        <is>
          <t>Net Non Operating Interest Income Expense</t>
        </is>
      </c>
      <c r="D13" t="inlineStr">
        <is>
          <t>461,000</t>
        </is>
      </c>
      <c r="E13" t="inlineStr">
        <is>
          <t>461,000</t>
        </is>
      </c>
      <c r="F13" t="inlineStr">
        <is>
          <t>672,000</t>
        </is>
      </c>
      <c r="G13" t="inlineStr">
        <is>
          <t>904,000</t>
        </is>
      </c>
      <c r="H13" t="inlineStr">
        <is>
          <t>652,000</t>
        </is>
      </c>
    </row>
    <row r="14">
      <c r="A14" s="1" t="n">
        <v>12</v>
      </c>
      <c r="B14" t="inlineStr">
        <is>
          <t>6.1.</t>
        </is>
      </c>
      <c r="C14">
        <f>&gt;Interest Income Non Operating</f>
        <v/>
      </c>
      <c r="D14" t="inlineStr">
        <is>
          <t>461,000</t>
        </is>
      </c>
      <c r="E14" t="inlineStr">
        <is>
          <t>461,000</t>
        </is>
      </c>
      <c r="F14" t="inlineStr">
        <is>
          <t>672,000</t>
        </is>
      </c>
      <c r="G14" t="inlineStr">
        <is>
          <t>924,000</t>
        </is>
      </c>
      <c r="H14" t="inlineStr">
        <is>
          <t>661,000</t>
        </is>
      </c>
    </row>
    <row r="15">
      <c r="A15" s="1" t="n">
        <v>13</v>
      </c>
      <c r="B15" t="inlineStr">
        <is>
          <t>6.2.</t>
        </is>
      </c>
      <c r="C15">
        <f>&gt;Interest Expense Non Operating</f>
        <v/>
      </c>
      <c r="D15" t="inlineStr">
        <is>
          <t>-</t>
        </is>
      </c>
      <c r="E15" t="inlineStr">
        <is>
          <t>-</t>
        </is>
      </c>
      <c r="F15" t="inlineStr">
        <is>
          <t>-</t>
        </is>
      </c>
      <c r="G15" t="inlineStr">
        <is>
          <t>20,000</t>
        </is>
      </c>
      <c r="H15" t="inlineStr">
        <is>
          <t>9,000</t>
        </is>
      </c>
    </row>
    <row r="16">
      <c r="A16" s="1" t="n">
        <v>14</v>
      </c>
      <c r="B16" t="inlineStr">
        <is>
          <t>6.3.</t>
        </is>
      </c>
      <c r="C16" t="inlineStr">
        <is>
          <t xml:space="preserve">  Total Other Finance Cost</t>
        </is>
      </c>
      <c r="D16" t="inlineStr">
        <is>
          <t>-</t>
        </is>
      </c>
      <c r="E16" t="inlineStr">
        <is>
          <t>-</t>
        </is>
      </c>
      <c r="F16" t="inlineStr">
        <is>
          <t>-509,000</t>
        </is>
      </c>
      <c r="G16" t="inlineStr">
        <is>
          <t>-826,000</t>
        </is>
      </c>
      <c r="H16" t="inlineStr">
        <is>
          <t>-448,000</t>
        </is>
      </c>
    </row>
    <row r="17">
      <c r="A17" s="1" t="n">
        <v>15</v>
      </c>
      <c r="B17" t="inlineStr">
        <is>
          <t>7.</t>
        </is>
      </c>
      <c r="C17" t="inlineStr">
        <is>
          <t>Other Income Expense</t>
        </is>
      </c>
      <c r="D17" t="inlineStr">
        <is>
          <t>70,000</t>
        </is>
      </c>
      <c r="E17" t="inlineStr">
        <is>
          <t>70,000</t>
        </is>
      </c>
      <c r="F17" t="inlineStr">
        <is>
          <t>-163,000</t>
        </is>
      </c>
      <c r="G17" t="inlineStr">
        <is>
          <t>-78,000</t>
        </is>
      </c>
      <c r="H17" t="inlineStr">
        <is>
          <t>-204,000</t>
        </is>
      </c>
    </row>
    <row r="18">
      <c r="A18" s="1" t="n">
        <v>16</v>
      </c>
      <c r="B18" t="inlineStr">
        <is>
          <t>7.1.</t>
        </is>
      </c>
      <c r="C18">
        <f>&gt;Gain on Sale of Security</f>
        <v/>
      </c>
      <c r="D18" t="inlineStr">
        <is>
          <t>-140,000</t>
        </is>
      </c>
      <c r="E18" t="inlineStr">
        <is>
          <t>-140,000</t>
        </is>
      </c>
      <c r="F18" t="inlineStr">
        <is>
          <t>-129,000</t>
        </is>
      </c>
      <c r="G18" t="inlineStr">
        <is>
          <t>-105,000</t>
        </is>
      </c>
      <c r="H18" t="inlineStr">
        <is>
          <t>-213,000</t>
        </is>
      </c>
    </row>
    <row r="19">
      <c r="A19" s="1" t="n">
        <v>17</v>
      </c>
      <c r="B19" t="inlineStr">
        <is>
          <t>7.2.</t>
        </is>
      </c>
      <c r="C19" t="inlineStr">
        <is>
          <t xml:space="preserve">  Other Non Operating Income Expenses</t>
        </is>
      </c>
      <c r="D19" t="inlineStr">
        <is>
          <t>210,000</t>
        </is>
      </c>
      <c r="E19" t="inlineStr">
        <is>
          <t>210,000</t>
        </is>
      </c>
      <c r="F19" t="inlineStr">
        <is>
          <t>-34,000</t>
        </is>
      </c>
      <c r="G19" t="inlineStr">
        <is>
          <t>27,000</t>
        </is>
      </c>
      <c r="H19" t="inlineStr">
        <is>
          <t>9,000</t>
        </is>
      </c>
    </row>
    <row r="20">
      <c r="A20" s="1" t="n">
        <v>18</v>
      </c>
      <c r="B20" t="inlineStr">
        <is>
          <t>8.</t>
        </is>
      </c>
      <c r="C20" t="inlineStr">
        <is>
          <t>Pretax Income</t>
        </is>
      </c>
      <c r="D20" t="inlineStr">
        <is>
          <t>47,284,000</t>
        </is>
      </c>
      <c r="E20" t="inlineStr">
        <is>
          <t>47,284,000</t>
        </is>
      </c>
      <c r="F20" t="inlineStr">
        <is>
          <t>33,180,000</t>
        </is>
      </c>
      <c r="G20" t="inlineStr">
        <is>
          <t>24,812,000</t>
        </is>
      </c>
      <c r="H20" t="inlineStr">
        <is>
          <t>25,361,000</t>
        </is>
      </c>
    </row>
    <row r="21">
      <c r="A21" s="1" t="n">
        <v>19</v>
      </c>
      <c r="B21" t="inlineStr">
        <is>
          <t>9.</t>
        </is>
      </c>
      <c r="C21" t="inlineStr">
        <is>
          <t>Tax Provision</t>
        </is>
      </c>
      <c r="D21" t="inlineStr">
        <is>
          <t>7,914,000</t>
        </is>
      </c>
      <c r="E21" t="inlineStr">
        <is>
          <t>7,914,000</t>
        </is>
      </c>
      <c r="F21" t="inlineStr">
        <is>
          <t>4,034,000</t>
        </is>
      </c>
      <c r="G21" t="inlineStr">
        <is>
          <t>6,327,000</t>
        </is>
      </c>
      <c r="H21" t="inlineStr">
        <is>
          <t>3,249,000</t>
        </is>
      </c>
    </row>
    <row r="22">
      <c r="A22" s="1" t="n">
        <v>20</v>
      </c>
      <c r="B22" t="inlineStr">
        <is>
          <t>10.</t>
        </is>
      </c>
      <c r="C22" t="inlineStr">
        <is>
          <t>Net Income Common Stockholders</t>
        </is>
      </c>
      <c r="D22" t="inlineStr">
        <is>
          <t>39,370,000</t>
        </is>
      </c>
      <c r="E22" t="inlineStr">
        <is>
          <t>39,370,000</t>
        </is>
      </c>
      <c r="F22" t="inlineStr">
        <is>
          <t>29,146,000</t>
        </is>
      </c>
      <c r="G22" t="inlineStr">
        <is>
          <t>18,485,000</t>
        </is>
      </c>
      <c r="H22" t="inlineStr">
        <is>
          <t>22,111,000</t>
        </is>
      </c>
    </row>
    <row r="23">
      <c r="A23" s="1" t="n">
        <v>21</v>
      </c>
      <c r="B23" t="inlineStr">
        <is>
          <t>10.1.</t>
        </is>
      </c>
      <c r="C23">
        <f>&gt;Net Income</f>
        <v/>
      </c>
      <c r="D23" t="inlineStr">
        <is>
          <t>39,370,000</t>
        </is>
      </c>
      <c r="E23" t="inlineStr">
        <is>
          <t>39,370,000</t>
        </is>
      </c>
      <c r="F23" t="inlineStr">
        <is>
          <t>29,146,000</t>
        </is>
      </c>
      <c r="G23" t="inlineStr">
        <is>
          <t>18,485,000</t>
        </is>
      </c>
      <c r="H23" t="inlineStr">
        <is>
          <t>22,112,000</t>
        </is>
      </c>
    </row>
    <row r="24">
      <c r="A24" s="1" t="n">
        <v>22</v>
      </c>
      <c r="B24" t="inlineStr">
        <is>
          <t>10.1.1.</t>
        </is>
      </c>
      <c r="C24">
        <f>&gt;  Net Income Including Non-Controlling Interests</f>
        <v/>
      </c>
      <c r="D24" t="inlineStr">
        <is>
          <t>39,370,000</t>
        </is>
      </c>
      <c r="E24" t="inlineStr">
        <is>
          <t>39,370,000</t>
        </is>
      </c>
      <c r="F24" t="inlineStr">
        <is>
          <t>29,146,000</t>
        </is>
      </c>
      <c r="G24" t="inlineStr">
        <is>
          <t>18,485,000</t>
        </is>
      </c>
      <c r="H24" t="inlineStr">
        <is>
          <t>22,112,000</t>
        </is>
      </c>
    </row>
    <row r="25">
      <c r="A25" s="1" t="n">
        <v>23</v>
      </c>
      <c r="B25" t="inlineStr">
        <is>
          <t>10.1.1.1.</t>
        </is>
      </c>
      <c r="C25">
        <f>&gt;    Net Income Continuous Operations</f>
        <v/>
      </c>
      <c r="D25" t="inlineStr">
        <is>
          <t>39,370,000</t>
        </is>
      </c>
      <c r="E25" t="inlineStr">
        <is>
          <t>39,370,000</t>
        </is>
      </c>
      <c r="F25" t="inlineStr">
        <is>
          <t>29,146,000</t>
        </is>
      </c>
      <c r="G25" t="inlineStr">
        <is>
          <t>18,485,000</t>
        </is>
      </c>
      <c r="H25" t="inlineStr">
        <is>
          <t>22,112,000</t>
        </is>
      </c>
    </row>
    <row r="26">
      <c r="A26" s="1" t="n">
        <v>24</v>
      </c>
      <c r="B26" t="inlineStr">
        <is>
          <t>10.2.</t>
        </is>
      </c>
      <c r="C26" t="inlineStr">
        <is>
          <t xml:space="preserve">  Otherunder Preferred Stock Dividend</t>
        </is>
      </c>
      <c r="D26" t="inlineStr">
        <is>
          <t>-</t>
        </is>
      </c>
      <c r="E26" t="inlineStr">
        <is>
          <t>-</t>
        </is>
      </c>
      <c r="F26" t="inlineStr">
        <is>
          <t>0</t>
        </is>
      </c>
      <c r="G26" t="inlineStr">
        <is>
          <t>0</t>
        </is>
      </c>
      <c r="H26" t="inlineStr">
        <is>
          <t>1,000</t>
        </is>
      </c>
    </row>
    <row r="27">
      <c r="A27" s="1" t="n">
        <v>25</v>
      </c>
      <c r="B27" t="inlineStr">
        <is>
          <t>11.</t>
        </is>
      </c>
      <c r="C27" t="inlineStr">
        <is>
          <t>Average Dilution Earnings</t>
        </is>
      </c>
      <c r="D27" t="inlineStr">
        <is>
          <t>-</t>
        </is>
      </c>
      <c r="E27" t="inlineStr">
        <is>
          <t>-</t>
        </is>
      </c>
      <c r="F27" t="inlineStr">
        <is>
          <t>-</t>
        </is>
      </c>
      <c r="G27" t="inlineStr">
        <is>
          <t>0</t>
        </is>
      </c>
      <c r="H27" t="inlineStr">
        <is>
          <t>1,000</t>
        </is>
      </c>
    </row>
    <row r="28">
      <c r="A28" s="1" t="n">
        <v>26</v>
      </c>
      <c r="B28" t="inlineStr">
        <is>
          <t>12.</t>
        </is>
      </c>
      <c r="C28" t="inlineStr">
        <is>
          <t>Diluted NI Available to Com Stockholders</t>
        </is>
      </c>
      <c r="D28" t="inlineStr">
        <is>
          <t>39,370,000</t>
        </is>
      </c>
      <c r="E28" t="inlineStr">
        <is>
          <t>39,370,000</t>
        </is>
      </c>
      <c r="F28" t="inlineStr">
        <is>
          <t>29,146,000</t>
        </is>
      </c>
      <c r="G28" t="inlineStr">
        <is>
          <t>18,485,000</t>
        </is>
      </c>
      <c r="H28" t="inlineStr">
        <is>
          <t>22,112,000</t>
        </is>
      </c>
    </row>
    <row r="29">
      <c r="A29" s="1" t="n">
        <v>27</v>
      </c>
      <c r="B29" t="inlineStr">
        <is>
          <t>13.</t>
        </is>
      </c>
      <c r="C29" t="inlineStr">
        <is>
          <t>Basic EPS</t>
        </is>
      </c>
      <c r="D29" t="inlineStr">
        <is>
          <t>-</t>
        </is>
      </c>
      <c r="E29" t="inlineStr">
        <is>
          <t>13.99</t>
        </is>
      </c>
      <c r="F29" t="inlineStr">
        <is>
          <t>10.22</t>
        </is>
      </c>
      <c r="G29" t="inlineStr">
        <is>
          <t>6.48</t>
        </is>
      </c>
      <c r="H29" t="inlineStr">
        <is>
          <t>7.65</t>
        </is>
      </c>
    </row>
    <row r="30">
      <c r="A30" s="1" t="n">
        <v>28</v>
      </c>
      <c r="B30" t="inlineStr">
        <is>
          <t>14.</t>
        </is>
      </c>
      <c r="C30" t="inlineStr">
        <is>
          <t>Diluted EPS</t>
        </is>
      </c>
      <c r="D30" t="inlineStr">
        <is>
          <t>-</t>
        </is>
      </c>
      <c r="E30" t="inlineStr">
        <is>
          <t>13.77</t>
        </is>
      </c>
      <c r="F30" t="inlineStr">
        <is>
          <t>10.09</t>
        </is>
      </c>
      <c r="G30" t="inlineStr">
        <is>
          <t>6.43</t>
        </is>
      </c>
      <c r="H30" t="inlineStr">
        <is>
          <t>7.57</t>
        </is>
      </c>
    </row>
    <row r="31">
      <c r="A31" s="1" t="n">
        <v>29</v>
      </c>
      <c r="B31" t="inlineStr">
        <is>
          <t>15.</t>
        </is>
      </c>
      <c r="C31" t="inlineStr">
        <is>
          <t>Basic Average Shares</t>
        </is>
      </c>
      <c r="D31" t="inlineStr">
        <is>
          <t>-</t>
        </is>
      </c>
      <c r="E31" t="inlineStr">
        <is>
          <t>2,815,000</t>
        </is>
      </c>
      <c r="F31" t="inlineStr">
        <is>
          <t>2,851,000</t>
        </is>
      </c>
      <c r="G31" t="inlineStr">
        <is>
          <t>2,854,000</t>
        </is>
      </c>
      <c r="H31" t="inlineStr">
        <is>
          <t>2,890,000</t>
        </is>
      </c>
    </row>
    <row r="32">
      <c r="A32" s="1" t="n">
        <v>30</v>
      </c>
      <c r="B32" t="inlineStr">
        <is>
          <t>16.</t>
        </is>
      </c>
      <c r="C32" t="inlineStr">
        <is>
          <t>Diluted Average Shares</t>
        </is>
      </c>
      <c r="D32" t="inlineStr">
        <is>
          <t>-</t>
        </is>
      </c>
      <c r="E32" t="inlineStr">
        <is>
          <t>2,859,000</t>
        </is>
      </c>
      <c r="F32" t="inlineStr">
        <is>
          <t>2,888,000</t>
        </is>
      </c>
      <c r="G32" t="inlineStr">
        <is>
          <t>2,876,000</t>
        </is>
      </c>
      <c r="H32" t="inlineStr">
        <is>
          <t>2,921,000</t>
        </is>
      </c>
    </row>
    <row r="33">
      <c r="A33" s="1" t="n">
        <v>31</v>
      </c>
      <c r="B33" t="inlineStr">
        <is>
          <t>17.</t>
        </is>
      </c>
      <c r="C33" t="inlineStr">
        <is>
          <t>Total Operating Income as Reported</t>
        </is>
      </c>
      <c r="D33" t="inlineStr">
        <is>
          <t>46,753,000</t>
        </is>
      </c>
      <c r="E33" t="inlineStr">
        <is>
          <t>46,753,000</t>
        </is>
      </c>
      <c r="F33" t="inlineStr">
        <is>
          <t>32,671,000</t>
        </is>
      </c>
      <c r="G33" t="inlineStr">
        <is>
          <t>23,986,000</t>
        </is>
      </c>
      <c r="H33" t="inlineStr">
        <is>
          <t>24,913,000</t>
        </is>
      </c>
    </row>
    <row r="34">
      <c r="A34" s="1" t="n">
        <v>32</v>
      </c>
      <c r="B34" t="inlineStr">
        <is>
          <t>18.</t>
        </is>
      </c>
      <c r="C34" t="inlineStr">
        <is>
          <t>Total Expenses</t>
        </is>
      </c>
      <c r="D34" t="inlineStr">
        <is>
          <t>71,176,000</t>
        </is>
      </c>
      <c r="E34" t="inlineStr">
        <is>
          <t>71,176,000</t>
        </is>
      </c>
      <c r="F34" t="inlineStr">
        <is>
          <t>53,294,000</t>
        </is>
      </c>
      <c r="G34" t="inlineStr">
        <is>
          <t>46,711,000</t>
        </is>
      </c>
      <c r="H34" t="inlineStr">
        <is>
          <t>30,925,000</t>
        </is>
      </c>
    </row>
    <row r="35">
      <c r="A35" s="1" t="n">
        <v>33</v>
      </c>
      <c r="B35" t="inlineStr">
        <is>
          <t>19.</t>
        </is>
      </c>
      <c r="C35" t="inlineStr">
        <is>
          <t>Net Income from Continuing &amp; Discontinued Operation</t>
        </is>
      </c>
      <c r="D35" t="inlineStr">
        <is>
          <t>39,370,000</t>
        </is>
      </c>
      <c r="E35" t="inlineStr">
        <is>
          <t>39,370,000</t>
        </is>
      </c>
      <c r="F35" t="inlineStr">
        <is>
          <t>29,146,000</t>
        </is>
      </c>
      <c r="G35" t="inlineStr">
        <is>
          <t>18,485,000</t>
        </is>
      </c>
      <c r="H35" t="inlineStr">
        <is>
          <t>22,112,000</t>
        </is>
      </c>
    </row>
    <row r="36">
      <c r="A36" s="1" t="n">
        <v>34</v>
      </c>
      <c r="B36" t="inlineStr">
        <is>
          <t>20.</t>
        </is>
      </c>
      <c r="C36" t="inlineStr">
        <is>
          <t>Normalized Income</t>
        </is>
      </c>
      <c r="D36" t="inlineStr">
        <is>
          <t>39,486,620</t>
        </is>
      </c>
      <c r="E36" t="inlineStr">
        <is>
          <t>39,486,620</t>
        </is>
      </c>
      <c r="F36" t="inlineStr">
        <is>
          <t>29,259,262</t>
        </is>
      </c>
      <c r="G36" t="inlineStr">
        <is>
          <t>18,563,225</t>
        </is>
      </c>
      <c r="H36" t="inlineStr">
        <is>
          <t>22,297,310</t>
        </is>
      </c>
    </row>
    <row r="37">
      <c r="A37" s="1" t="n">
        <v>35</v>
      </c>
      <c r="B37" t="inlineStr">
        <is>
          <t>21.</t>
        </is>
      </c>
      <c r="C37" t="inlineStr">
        <is>
          <t>Interest Income</t>
        </is>
      </c>
      <c r="D37" t="inlineStr">
        <is>
          <t>461,000</t>
        </is>
      </c>
      <c r="E37" t="inlineStr">
        <is>
          <t>461,000</t>
        </is>
      </c>
      <c r="F37" t="inlineStr">
        <is>
          <t>672,000</t>
        </is>
      </c>
      <c r="G37" t="inlineStr">
        <is>
          <t>924,000</t>
        </is>
      </c>
      <c r="H37" t="inlineStr">
        <is>
          <t>661,000</t>
        </is>
      </c>
    </row>
    <row r="38">
      <c r="A38" s="1" t="n">
        <v>36</v>
      </c>
      <c r="B38" t="inlineStr">
        <is>
          <t>22.</t>
        </is>
      </c>
      <c r="C38" t="inlineStr">
        <is>
          <t>Interest Expense</t>
        </is>
      </c>
      <c r="D38" t="inlineStr">
        <is>
          <t>-</t>
        </is>
      </c>
      <c r="E38" t="inlineStr">
        <is>
          <t>-</t>
        </is>
      </c>
      <c r="F38" t="inlineStr">
        <is>
          <t>-</t>
        </is>
      </c>
      <c r="G38" t="inlineStr">
        <is>
          <t>20,000</t>
        </is>
      </c>
      <c r="H38" t="inlineStr">
        <is>
          <t>9,000</t>
        </is>
      </c>
    </row>
    <row r="39">
      <c r="A39" s="1" t="n">
        <v>37</v>
      </c>
      <c r="B39" t="inlineStr">
        <is>
          <t>23.</t>
        </is>
      </c>
      <c r="C39" t="inlineStr">
        <is>
          <t>Net Interest Income</t>
        </is>
      </c>
      <c r="D39" t="inlineStr">
        <is>
          <t>461,000</t>
        </is>
      </c>
      <c r="E39" t="inlineStr">
        <is>
          <t>461,000</t>
        </is>
      </c>
      <c r="F39" t="inlineStr">
        <is>
          <t>672,000</t>
        </is>
      </c>
      <c r="G39" t="inlineStr">
        <is>
          <t>904,000</t>
        </is>
      </c>
      <c r="H39" t="inlineStr">
        <is>
          <t>652,000</t>
        </is>
      </c>
    </row>
    <row r="40">
      <c r="A40" s="1" t="n">
        <v>38</v>
      </c>
      <c r="B40" t="inlineStr">
        <is>
          <t>24.</t>
        </is>
      </c>
      <c r="C40" t="inlineStr">
        <is>
          <t>EBIT</t>
        </is>
      </c>
      <c r="D40" t="inlineStr">
        <is>
          <t>46,753,000</t>
        </is>
      </c>
      <c r="E40" t="inlineStr">
        <is>
          <t>46,753,000</t>
        </is>
      </c>
      <c r="F40" t="inlineStr">
        <is>
          <t>32,671,000</t>
        </is>
      </c>
      <c r="G40" t="inlineStr">
        <is>
          <t>24,832,000</t>
        </is>
      </c>
      <c r="H40" t="inlineStr">
        <is>
          <t>25,370,000</t>
        </is>
      </c>
    </row>
    <row r="41">
      <c r="A41" s="1" t="n">
        <v>39</v>
      </c>
      <c r="B41" t="inlineStr">
        <is>
          <t>25.</t>
        </is>
      </c>
      <c r="C41" t="inlineStr">
        <is>
          <t>EBITDA</t>
        </is>
      </c>
      <c r="D41" t="inlineStr">
        <is>
          <t>54,720,000</t>
        </is>
      </c>
      <c r="E41" t="inlineStr">
        <is>
          <t>-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</row>
    <row r="42">
      <c r="A42" s="1" t="n">
        <v>40</v>
      </c>
      <c r="B42" t="inlineStr">
        <is>
          <t>26.</t>
        </is>
      </c>
      <c r="C42" t="inlineStr">
        <is>
          <t>Reconciled Cost of Revenue</t>
        </is>
      </c>
      <c r="D42" t="inlineStr">
        <is>
          <t>22,649,000</t>
        </is>
      </c>
      <c r="E42" t="inlineStr">
        <is>
          <t>22,649,000</t>
        </is>
      </c>
      <c r="F42" t="inlineStr">
        <is>
          <t>16,692,000</t>
        </is>
      </c>
      <c r="G42" t="inlineStr">
        <is>
          <t>12,770,000</t>
        </is>
      </c>
      <c r="H42" t="inlineStr">
        <is>
          <t>9,355,000</t>
        </is>
      </c>
    </row>
    <row r="43">
      <c r="A43" s="1" t="n">
        <v>41</v>
      </c>
      <c r="B43" t="inlineStr">
        <is>
          <t>27.</t>
        </is>
      </c>
      <c r="C43" t="inlineStr">
        <is>
          <t>Reconciled Depreciation</t>
        </is>
      </c>
      <c r="D43" t="inlineStr">
        <is>
          <t>7,967,000</t>
        </is>
      </c>
      <c r="E43" t="inlineStr">
        <is>
          <t>7,967,000</t>
        </is>
      </c>
      <c r="F43" t="inlineStr">
        <is>
          <t>6,862,000</t>
        </is>
      </c>
      <c r="G43" t="inlineStr">
        <is>
          <t>5,741,000</t>
        </is>
      </c>
      <c r="H43" t="inlineStr">
        <is>
          <t>4,315,000</t>
        </is>
      </c>
    </row>
    <row r="44">
      <c r="A44" s="1" t="n">
        <v>42</v>
      </c>
      <c r="B44" t="inlineStr">
        <is>
          <t>28.</t>
        </is>
      </c>
      <c r="C44" t="inlineStr">
        <is>
          <t>Net Income from Continuing Operation Net Minority Interest</t>
        </is>
      </c>
      <c r="D44" t="inlineStr">
        <is>
          <t>39,370,000</t>
        </is>
      </c>
      <c r="E44" t="inlineStr">
        <is>
          <t>39,370,000</t>
        </is>
      </c>
      <c r="F44" t="inlineStr">
        <is>
          <t>29,146,000</t>
        </is>
      </c>
      <c r="G44" t="inlineStr">
        <is>
          <t>18,485,000</t>
        </is>
      </c>
      <c r="H44" t="inlineStr">
        <is>
          <t>22,112,000</t>
        </is>
      </c>
    </row>
    <row r="45">
      <c r="A45" s="1" t="n">
        <v>43</v>
      </c>
      <c r="B45" t="inlineStr">
        <is>
          <t>29.</t>
        </is>
      </c>
      <c r="C45" t="inlineStr">
        <is>
          <t>Total Unusual Items Excluding Goodwill</t>
        </is>
      </c>
      <c r="D45" t="inlineStr">
        <is>
          <t>-140,000</t>
        </is>
      </c>
      <c r="E45" t="inlineStr">
        <is>
          <t>-140,000</t>
        </is>
      </c>
      <c r="F45" t="inlineStr">
        <is>
          <t>-129,000</t>
        </is>
      </c>
      <c r="G45" t="inlineStr">
        <is>
          <t>-105,000</t>
        </is>
      </c>
      <c r="H45" t="inlineStr">
        <is>
          <t>-213,000</t>
        </is>
      </c>
    </row>
    <row r="46">
      <c r="A46" s="1" t="n">
        <v>44</v>
      </c>
      <c r="B46" t="inlineStr">
        <is>
          <t>30.</t>
        </is>
      </c>
      <c r="C46" t="inlineStr">
        <is>
          <t>Total Unusual Items</t>
        </is>
      </c>
      <c r="D46" t="inlineStr">
        <is>
          <t>-140,000</t>
        </is>
      </c>
      <c r="E46" t="inlineStr">
        <is>
          <t>-140,000</t>
        </is>
      </c>
      <c r="F46" t="inlineStr">
        <is>
          <t>-129,000</t>
        </is>
      </c>
      <c r="G46" t="inlineStr">
        <is>
          <t>-105,000</t>
        </is>
      </c>
      <c r="H46" t="inlineStr">
        <is>
          <t>-213,000</t>
        </is>
      </c>
    </row>
    <row r="47">
      <c r="A47" s="1" t="n">
        <v>45</v>
      </c>
      <c r="B47" t="inlineStr">
        <is>
          <t>31.</t>
        </is>
      </c>
      <c r="C47" t="inlineStr">
        <is>
          <t>Normalized EBITDA</t>
        </is>
      </c>
      <c r="D47" t="inlineStr">
        <is>
          <t>54,860,000</t>
        </is>
      </c>
      <c r="E47" t="inlineStr">
        <is>
          <t>54,860,000</t>
        </is>
      </c>
      <c r="F47" t="inlineStr">
        <is>
          <t>39,662,000</t>
        </is>
      </c>
      <c r="G47" t="inlineStr">
        <is>
          <t>30,678,000</t>
        </is>
      </c>
      <c r="H47" t="inlineStr">
        <is>
          <t>29,898,000</t>
        </is>
      </c>
    </row>
    <row r="48">
      <c r="A48" s="1" t="n">
        <v>46</v>
      </c>
      <c r="B48" t="inlineStr">
        <is>
          <t>32.</t>
        </is>
      </c>
      <c r="C48" t="inlineStr">
        <is>
          <t>Tax Rate for Calcs</t>
        </is>
      </c>
      <c r="D48" t="inlineStr">
        <is>
          <t>0</t>
        </is>
      </c>
      <c r="E48" t="inlineStr">
        <is>
          <t>0</t>
        </is>
      </c>
      <c r="F48" t="inlineStr">
        <is>
          <t>0</t>
        </is>
      </c>
      <c r="G48" t="inlineStr">
        <is>
          <t>0</t>
        </is>
      </c>
      <c r="H48" t="inlineStr">
        <is>
          <t>0</t>
        </is>
      </c>
    </row>
    <row r="49">
      <c r="A49" s="1" t="n">
        <v>47</v>
      </c>
      <c r="B49" t="inlineStr">
        <is>
          <t>33.</t>
        </is>
      </c>
      <c r="C49" t="inlineStr">
        <is>
          <t>Tax Effect of Unusual Items</t>
        </is>
      </c>
      <c r="D49" t="inlineStr">
        <is>
          <t>-23,380</t>
        </is>
      </c>
      <c r="E49" t="inlineStr">
        <is>
          <t>-23,380</t>
        </is>
      </c>
      <c r="F49" t="inlineStr">
        <is>
          <t>-15,738</t>
        </is>
      </c>
      <c r="G49" t="inlineStr">
        <is>
          <t>-26,775</t>
        </is>
      </c>
      <c r="H49" t="inlineStr">
        <is>
          <t>-27,690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12/30/2021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165,987,000</t>
        </is>
      </c>
      <c r="E2" t="inlineStr">
        <is>
          <t>159,316,000</t>
        </is>
      </c>
      <c r="F2" t="inlineStr">
        <is>
          <t>133,376,000</t>
        </is>
      </c>
      <c r="G2" t="inlineStr">
        <is>
          <t>97,334,000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66,666,000</t>
        </is>
      </c>
      <c r="E3" t="inlineStr">
        <is>
          <t>75,670,000</t>
        </is>
      </c>
      <c r="F3" t="inlineStr">
        <is>
          <t>66,225,000</t>
        </is>
      </c>
      <c r="G3" t="inlineStr">
        <is>
          <t>50,480,000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47,998,000</t>
        </is>
      </c>
      <c r="E4" t="inlineStr">
        <is>
          <t>61,954,000</t>
        </is>
      </c>
      <c r="F4" t="inlineStr">
        <is>
          <t>54,855,000</t>
        </is>
      </c>
      <c r="G4" t="inlineStr">
        <is>
          <t>41,114,000</t>
        </is>
      </c>
    </row>
    <row r="5">
      <c r="A5" s="1" t="n">
        <v>3</v>
      </c>
      <c r="B5" t="inlineStr">
        <is>
          <t>1.1.1.1.</t>
        </is>
      </c>
      <c r="C5">
        <f>&gt;=&gt;=&gt;Cash And Cash Equivalents</f>
        <v/>
      </c>
      <c r="D5" t="inlineStr">
        <is>
          <t>16,601,000</t>
        </is>
      </c>
      <c r="E5" t="inlineStr">
        <is>
          <t>17,576,000</t>
        </is>
      </c>
      <c r="F5" t="inlineStr">
        <is>
          <t>19,079,000</t>
        </is>
      </c>
      <c r="G5" t="inlineStr">
        <is>
          <t>10,019,000</t>
        </is>
      </c>
    </row>
    <row r="6">
      <c r="A6" s="1" t="n">
        <v>4</v>
      </c>
      <c r="B6" t="inlineStr">
        <is>
          <t>1.1.1.1.1.</t>
        </is>
      </c>
      <c r="C6">
        <f>&gt;=&gt;=&gt;=&gt;Cash</f>
        <v/>
      </c>
      <c r="D6" t="inlineStr">
        <is>
          <t>7,308,000</t>
        </is>
      </c>
      <c r="E6" t="inlineStr">
        <is>
          <t>6,488,000</t>
        </is>
      </c>
      <c r="F6" t="inlineStr">
        <is>
          <t>4,735,000</t>
        </is>
      </c>
      <c r="G6" t="inlineStr">
        <is>
          <t>2,713,000</t>
        </is>
      </c>
    </row>
    <row r="7">
      <c r="A7" s="1" t="n">
        <v>5</v>
      </c>
      <c r="B7" t="inlineStr">
        <is>
          <t>1.1.1.1.2.</t>
        </is>
      </c>
      <c r="C7">
        <f>&gt;=&gt;=&gt;  Cash Equivalents</f>
        <v/>
      </c>
      <c r="D7" t="inlineStr">
        <is>
          <t>9,293,000</t>
        </is>
      </c>
      <c r="E7" t="inlineStr">
        <is>
          <t>11,088,000</t>
        </is>
      </c>
      <c r="F7" t="inlineStr">
        <is>
          <t>14,344,000</t>
        </is>
      </c>
      <c r="G7" t="inlineStr">
        <is>
          <t>7,306,000</t>
        </is>
      </c>
    </row>
    <row r="8">
      <c r="A8" s="1" t="n">
        <v>6</v>
      </c>
      <c r="B8" t="inlineStr">
        <is>
          <t>1.1.1.2.</t>
        </is>
      </c>
      <c r="C8">
        <f>&gt;=&gt;  Other Short Term Investments</f>
        <v/>
      </c>
      <c r="D8" t="inlineStr">
        <is>
          <t>31,397,000</t>
        </is>
      </c>
      <c r="E8" t="inlineStr">
        <is>
          <t>44,378,000</t>
        </is>
      </c>
      <c r="F8" t="inlineStr">
        <is>
          <t>35,776,000</t>
        </is>
      </c>
      <c r="G8" t="inlineStr">
        <is>
          <t>31,095,000</t>
        </is>
      </c>
    </row>
    <row r="9">
      <c r="A9" s="1" t="n">
        <v>7</v>
      </c>
      <c r="B9" t="inlineStr">
        <is>
          <t>1.1.2.</t>
        </is>
      </c>
      <c r="C9">
        <f>&gt;=&gt;Receivables</f>
        <v/>
      </c>
      <c r="D9" t="inlineStr">
        <is>
          <t>14,039,000</t>
        </is>
      </c>
      <c r="E9" t="inlineStr">
        <is>
          <t>11,335,000</t>
        </is>
      </c>
      <c r="F9" t="inlineStr">
        <is>
          <t>9,518,000</t>
        </is>
      </c>
      <c r="G9" t="inlineStr">
        <is>
          <t>7,587,000</t>
        </is>
      </c>
    </row>
    <row r="10">
      <c r="A10" s="1" t="n">
        <v>8</v>
      </c>
      <c r="B10" t="inlineStr">
        <is>
          <t>1.1.2.1.</t>
        </is>
      </c>
      <c r="C10">
        <f>&gt;=&gt;  Accounts receivable</f>
        <v/>
      </c>
      <c r="D10" t="inlineStr">
        <is>
          <t>14,039,000</t>
        </is>
      </c>
      <c r="E10" t="inlineStr">
        <is>
          <t>11,335,000</t>
        </is>
      </c>
      <c r="F10" t="inlineStr">
        <is>
          <t>9,518,000</t>
        </is>
      </c>
      <c r="G10" t="inlineStr">
        <is>
          <t>7,587,000</t>
        </is>
      </c>
    </row>
    <row r="11">
      <c r="A11" s="1" t="n">
        <v>9</v>
      </c>
      <c r="B11" t="inlineStr">
        <is>
          <t>1.1.2.1.1.</t>
        </is>
      </c>
      <c r="C11">
        <f>&gt;=&gt;  =&gt;Gross Accounts Receivable</f>
        <v/>
      </c>
      <c r="D11" t="inlineStr">
        <is>
          <t>-</t>
        </is>
      </c>
      <c r="E11" t="inlineStr">
        <is>
          <t>11,449,000</t>
        </is>
      </c>
      <c r="F11" t="inlineStr">
        <is>
          <t>9,724,000</t>
        </is>
      </c>
      <c r="G11" t="inlineStr">
        <is>
          <t>7,816,000</t>
        </is>
      </c>
    </row>
    <row r="12">
      <c r="A12" s="1" t="n">
        <v>10</v>
      </c>
      <c r="B12" t="inlineStr">
        <is>
          <t>1.1.2.1.2.</t>
        </is>
      </c>
      <c r="C12">
        <f>&gt;=&gt;    Allowance For Doubtful Accounts Receivable</f>
        <v/>
      </c>
      <c r="D12" t="inlineStr">
        <is>
          <t>-</t>
        </is>
      </c>
      <c r="E12" t="inlineStr">
        <is>
          <t>-114,000</t>
        </is>
      </c>
      <c r="F12" t="inlineStr">
        <is>
          <t>-206,000</t>
        </is>
      </c>
      <c r="G12" t="inlineStr">
        <is>
          <t>-229,000</t>
        </is>
      </c>
    </row>
    <row r="13">
      <c r="A13" s="1" t="n">
        <v>11</v>
      </c>
      <c r="B13" t="inlineStr">
        <is>
          <t>1.1.3.</t>
        </is>
      </c>
      <c r="C13">
        <f>&gt;  Prepaid Assets</f>
        <v/>
      </c>
      <c r="D13" t="inlineStr">
        <is>
          <t>4,629,000</t>
        </is>
      </c>
      <c r="E13" t="inlineStr">
        <is>
          <t>2,381,000</t>
        </is>
      </c>
      <c r="F13" t="inlineStr">
        <is>
          <t>1,852,000</t>
        </is>
      </c>
      <c r="G13" t="inlineStr">
        <is>
          <t>1,779,000</t>
        </is>
      </c>
    </row>
    <row r="14">
      <c r="A14" s="1" t="n">
        <v>12</v>
      </c>
      <c r="B14" t="inlineStr">
        <is>
          <t>1.2.</t>
        </is>
      </c>
      <c r="C14" t="inlineStr">
        <is>
          <t xml:space="preserve">  Total non-current assets</t>
        </is>
      </c>
      <c r="D14" t="inlineStr">
        <is>
          <t>99,321,000</t>
        </is>
      </c>
      <c r="E14" t="inlineStr">
        <is>
          <t>83,646,000</t>
        </is>
      </c>
      <c r="F14" t="inlineStr">
        <is>
          <t>67,151,000</t>
        </is>
      </c>
      <c r="G14" t="inlineStr">
        <is>
          <t>46,854,000</t>
        </is>
      </c>
    </row>
    <row r="15">
      <c r="A15" s="1" t="n">
        <v>13</v>
      </c>
      <c r="B15" t="inlineStr">
        <is>
          <t>1.2.1.</t>
        </is>
      </c>
      <c r="C15" t="inlineStr">
        <is>
          <t xml:space="preserve">  =&gt;Net PPE</t>
        </is>
      </c>
      <c r="D15" t="inlineStr">
        <is>
          <t>69,964,000</t>
        </is>
      </c>
      <c r="E15" t="inlineStr">
        <is>
          <t>54,981,000</t>
        </is>
      </c>
      <c r="F15" t="inlineStr">
        <is>
          <t>44,783,000</t>
        </is>
      </c>
      <c r="G15" t="inlineStr">
        <is>
          <t>24,683,000</t>
        </is>
      </c>
    </row>
    <row r="16">
      <c r="A16" s="1" t="n">
        <v>14</v>
      </c>
      <c r="B16" t="inlineStr">
        <is>
          <t>1.2.1.1.</t>
        </is>
      </c>
      <c r="C16" t="inlineStr">
        <is>
          <t xml:space="preserve">  =&gt;=&gt;Gross PPE</t>
        </is>
      </c>
      <c r="D16" t="inlineStr">
        <is>
          <t>90,044,000</t>
        </is>
      </c>
      <c r="E16" t="inlineStr">
        <is>
          <t>70,399,000</t>
        </is>
      </c>
      <c r="F16" t="inlineStr">
        <is>
          <t>55,446,000</t>
        </is>
      </c>
      <c r="G16" t="inlineStr">
        <is>
          <t>31,573,000</t>
        </is>
      </c>
    </row>
    <row r="17">
      <c r="A17" s="1" t="n">
        <v>15</v>
      </c>
      <c r="B17" t="inlineStr">
        <is>
          <t>1.2.1.1.1.</t>
        </is>
      </c>
      <c r="C17" t="inlineStr">
        <is>
          <t xml:space="preserve">  =&gt;=&gt;=&gt;Properties</t>
        </is>
      </c>
      <c r="D17" t="inlineStr">
        <is>
          <t>0</t>
        </is>
      </c>
      <c r="E17" t="inlineStr">
        <is>
          <t>0</t>
        </is>
      </c>
      <c r="F17" t="inlineStr">
        <is>
          <t>0</t>
        </is>
      </c>
      <c r="G17" t="inlineStr">
        <is>
          <t>0</t>
        </is>
      </c>
    </row>
    <row r="18">
      <c r="A18" s="1" t="n">
        <v>16</v>
      </c>
      <c r="B18" t="inlineStr">
        <is>
          <t>1.2.1.1.2.</t>
        </is>
      </c>
      <c r="C18" t="inlineStr">
        <is>
          <t xml:space="preserve">  =&gt;=&gt;=&gt;Land And Improvements</t>
        </is>
      </c>
      <c r="D18" t="inlineStr">
        <is>
          <t>1,688,000</t>
        </is>
      </c>
      <c r="E18" t="inlineStr">
        <is>
          <t>1,326,000</t>
        </is>
      </c>
      <c r="F18" t="inlineStr">
        <is>
          <t>1,097,000</t>
        </is>
      </c>
      <c r="G18" t="inlineStr">
        <is>
          <t>899,000</t>
        </is>
      </c>
    </row>
    <row r="19">
      <c r="A19" s="1" t="n">
        <v>17</v>
      </c>
      <c r="B19" t="inlineStr">
        <is>
          <t>1.2.1.1.3.</t>
        </is>
      </c>
      <c r="C19" t="inlineStr">
        <is>
          <t xml:space="preserve">  =&gt;=&gt;=&gt;Buildings And Improvements</t>
        </is>
      </c>
      <c r="D19" t="inlineStr">
        <is>
          <t>22,531,000</t>
        </is>
      </c>
      <c r="E19" t="inlineStr">
        <is>
          <t>17,360,000</t>
        </is>
      </c>
      <c r="F19" t="inlineStr">
        <is>
          <t>11,226,000</t>
        </is>
      </c>
      <c r="G19" t="inlineStr">
        <is>
          <t>7,401,000</t>
        </is>
      </c>
    </row>
    <row r="20">
      <c r="A20" s="1" t="n">
        <v>18</v>
      </c>
      <c r="B20" t="inlineStr">
        <is>
          <t>1.2.1.1.4.</t>
        </is>
      </c>
      <c r="C20" t="inlineStr">
        <is>
          <t xml:space="preserve">  =&gt;=&gt;=&gt;Machinery Furniture Equipment</t>
        </is>
      </c>
      <c r="D20" t="inlineStr">
        <is>
          <t>-</t>
        </is>
      </c>
      <c r="E20" t="inlineStr">
        <is>
          <t>2,458,000</t>
        </is>
      </c>
      <c r="F20" t="inlineStr">
        <is>
          <t>18,817,000</t>
        </is>
      </c>
      <c r="G20" t="inlineStr">
        <is>
          <t>1,187,000</t>
        </is>
      </c>
    </row>
    <row r="21">
      <c r="A21" s="1" t="n">
        <v>19</v>
      </c>
      <c r="B21" t="inlineStr">
        <is>
          <t>1.2.1.1.5.</t>
        </is>
      </c>
      <c r="C21" t="inlineStr">
        <is>
          <t xml:space="preserve">  =&gt;=&gt;=&gt;Other Properties</t>
        </is>
      </c>
      <c r="D21" t="inlineStr">
        <is>
          <t>45,343,000</t>
        </is>
      </c>
      <c r="E21" t="inlineStr">
        <is>
          <t>33,646,000</t>
        </is>
      </c>
      <c r="F21" t="inlineStr">
        <is>
          <t>11,095,000</t>
        </is>
      </c>
      <c r="G21" t="inlineStr">
        <is>
          <t>13,017,000</t>
        </is>
      </c>
    </row>
    <row r="22">
      <c r="A22" s="1" t="n">
        <v>20</v>
      </c>
      <c r="B22" t="inlineStr">
        <is>
          <t>1.2.1.1.6.</t>
        </is>
      </c>
      <c r="C22" t="inlineStr">
        <is>
          <t xml:space="preserve">  =&gt;=&gt;=&gt;Construction in Progress</t>
        </is>
      </c>
      <c r="D22" t="inlineStr">
        <is>
          <t>14,687,000</t>
        </is>
      </c>
      <c r="E22" t="inlineStr">
        <is>
          <t>11,288,000</t>
        </is>
      </c>
      <c r="F22" t="inlineStr">
        <is>
          <t>10,099,000</t>
        </is>
      </c>
      <c r="G22" t="inlineStr">
        <is>
          <t>7,228,000</t>
        </is>
      </c>
    </row>
    <row r="23">
      <c r="A23" s="1" t="n">
        <v>21</v>
      </c>
      <c r="B23" t="inlineStr">
        <is>
          <t>1.2.1.1.7.</t>
        </is>
      </c>
      <c r="C23" t="inlineStr">
        <is>
          <t xml:space="preserve">  =&gt;=&gt;  Leases</t>
        </is>
      </c>
      <c r="D23" t="inlineStr">
        <is>
          <t>5,795,000</t>
        </is>
      </c>
      <c r="E23" t="inlineStr">
        <is>
          <t>4,321,000</t>
        </is>
      </c>
      <c r="F23" t="inlineStr">
        <is>
          <t>3,112,000</t>
        </is>
      </c>
      <c r="G23" t="inlineStr">
        <is>
          <t>1,841,000</t>
        </is>
      </c>
    </row>
    <row r="24">
      <c r="A24" s="1" t="n">
        <v>22</v>
      </c>
      <c r="B24" t="inlineStr">
        <is>
          <t>1.2.1.2.</t>
        </is>
      </c>
      <c r="C24" t="inlineStr">
        <is>
          <t xml:space="preserve">  =&gt;  Accumulated Depreciation</t>
        </is>
      </c>
      <c r="D24" t="inlineStr">
        <is>
          <t>-20,080,000</t>
        </is>
      </c>
      <c r="E24" t="inlineStr">
        <is>
          <t>-15,418,000</t>
        </is>
      </c>
      <c r="F24" t="inlineStr">
        <is>
          <t>-10,663,000</t>
        </is>
      </c>
      <c r="G24" t="inlineStr">
        <is>
          <t>-6,890,000</t>
        </is>
      </c>
    </row>
    <row r="25">
      <c r="A25" s="1" t="n">
        <v>23</v>
      </c>
      <c r="B25" t="inlineStr">
        <is>
          <t>1.2.2.</t>
        </is>
      </c>
      <c r="C25" t="inlineStr">
        <is>
          <t xml:space="preserve">  =&gt;Goodwill And Other Intangible Assets</t>
        </is>
      </c>
      <c r="D25" t="inlineStr">
        <is>
          <t>19,831,000</t>
        </is>
      </c>
      <c r="E25" t="inlineStr">
        <is>
          <t>19,673,000</t>
        </is>
      </c>
      <c r="F25" t="inlineStr">
        <is>
          <t>19,609,000</t>
        </is>
      </c>
      <c r="G25" t="inlineStr">
        <is>
          <t>19,595,000</t>
        </is>
      </c>
    </row>
    <row r="26">
      <c r="A26" s="1" t="n">
        <v>24</v>
      </c>
      <c r="B26" t="inlineStr">
        <is>
          <t>1.2.2.1.</t>
        </is>
      </c>
      <c r="C26" t="inlineStr">
        <is>
          <t xml:space="preserve">  =&gt;=&gt;Goodwill</t>
        </is>
      </c>
      <c r="D26" t="inlineStr">
        <is>
          <t>19,197,000</t>
        </is>
      </c>
      <c r="E26" t="inlineStr">
        <is>
          <t>19,050,000</t>
        </is>
      </c>
      <c r="F26" t="inlineStr">
        <is>
          <t>18,715,000</t>
        </is>
      </c>
      <c r="G26" t="inlineStr">
        <is>
          <t>18,301,000</t>
        </is>
      </c>
    </row>
    <row r="27">
      <c r="A27" s="1" t="n">
        <v>25</v>
      </c>
      <c r="B27" t="inlineStr">
        <is>
          <t>1.2.2.2.</t>
        </is>
      </c>
      <c r="C27" t="inlineStr">
        <is>
          <t xml:space="preserve">  =&gt;  Other Intangible Assets</t>
        </is>
      </c>
      <c r="D27" t="inlineStr">
        <is>
          <t>634,000</t>
        </is>
      </c>
      <c r="E27" t="inlineStr">
        <is>
          <t>623,000</t>
        </is>
      </c>
      <c r="F27" t="inlineStr">
        <is>
          <t>894,000</t>
        </is>
      </c>
      <c r="G27" t="inlineStr">
        <is>
          <t>1,294,000</t>
        </is>
      </c>
    </row>
    <row r="28">
      <c r="A28" s="1" t="n">
        <v>26</v>
      </c>
      <c r="B28" t="inlineStr">
        <is>
          <t>1.2.3.</t>
        </is>
      </c>
      <c r="C28" t="inlineStr">
        <is>
          <t xml:space="preserve">  =&gt;Investments And Advances</t>
        </is>
      </c>
      <c r="D28" t="inlineStr">
        <is>
          <t>6,775,000</t>
        </is>
      </c>
      <c r="E28" t="inlineStr">
        <is>
          <t>6,234,000</t>
        </is>
      </c>
      <c r="F28" t="inlineStr">
        <is>
          <t>-</t>
        </is>
      </c>
      <c r="G28" t="inlineStr">
        <is>
          <t>-</t>
        </is>
      </c>
    </row>
    <row r="29">
      <c r="A29" s="1" t="n">
        <v>27</v>
      </c>
      <c r="B29" t="inlineStr">
        <is>
          <t>1.2.3.1.</t>
        </is>
      </c>
      <c r="C29" t="inlineStr">
        <is>
          <t xml:space="preserve">  =&gt;  Long Term Equity Investment</t>
        </is>
      </c>
      <c r="D29" t="inlineStr">
        <is>
          <t>6,775,000</t>
        </is>
      </c>
      <c r="E29" t="inlineStr">
        <is>
          <t>6,234,000</t>
        </is>
      </c>
      <c r="F29" t="inlineStr">
        <is>
          <t>-</t>
        </is>
      </c>
      <c r="G29" t="inlineStr">
        <is>
          <t>-</t>
        </is>
      </c>
    </row>
    <row r="30">
      <c r="A30" s="1" t="n">
        <v>28</v>
      </c>
      <c r="B30" t="inlineStr">
        <is>
          <t>1.2.4.</t>
        </is>
      </c>
      <c r="C30" t="inlineStr">
        <is>
          <t xml:space="preserve">    Other Non Current Assets</t>
        </is>
      </c>
      <c r="D30" t="inlineStr">
        <is>
          <t>2,751,000</t>
        </is>
      </c>
      <c r="E30" t="inlineStr">
        <is>
          <t>2,758,000</t>
        </is>
      </c>
      <c r="F30" t="inlineStr">
        <is>
          <t>2,759,000</t>
        </is>
      </c>
      <c r="G30" t="inlineStr">
        <is>
          <t>2,576,000</t>
        </is>
      </c>
    </row>
    <row r="31">
      <c r="A31" s="1" t="n">
        <v>29</v>
      </c>
      <c r="B31" t="inlineStr">
        <is>
          <t>2.</t>
        </is>
      </c>
      <c r="C31" t="inlineStr">
        <is>
          <t>Total Liabilities Net Minority Interest</t>
        </is>
      </c>
      <c r="D31" t="inlineStr">
        <is>
          <t>41,108,000</t>
        </is>
      </c>
      <c r="E31" t="inlineStr">
        <is>
          <t>31,026,000</t>
        </is>
      </c>
      <c r="F31" t="inlineStr">
        <is>
          <t>32,322,000</t>
        </is>
      </c>
      <c r="G31" t="inlineStr">
        <is>
          <t>13,207,000</t>
        </is>
      </c>
    </row>
    <row r="32">
      <c r="A32" s="1" t="n">
        <v>30</v>
      </c>
      <c r="B32" t="inlineStr">
        <is>
          <t>2.1.</t>
        </is>
      </c>
      <c r="C32">
        <f>&gt;Current Liabilities</f>
        <v/>
      </c>
      <c r="D32" t="inlineStr">
        <is>
          <t>21,135,000</t>
        </is>
      </c>
      <c r="E32" t="inlineStr">
        <is>
          <t>14,981,000</t>
        </is>
      </c>
      <c r="F32" t="inlineStr">
        <is>
          <t>15,053,000</t>
        </is>
      </c>
      <c r="G32" t="inlineStr">
        <is>
          <t>7,017,000</t>
        </is>
      </c>
    </row>
    <row r="33">
      <c r="A33" s="1" t="n">
        <v>31</v>
      </c>
      <c r="B33" t="inlineStr">
        <is>
          <t>2.1.1.</t>
        </is>
      </c>
      <c r="C33">
        <f>&gt;=&gt;Payables And Accrued Expenses</f>
        <v/>
      </c>
      <c r="D33" t="inlineStr">
        <is>
          <t>11,037,000</t>
        </is>
      </c>
      <c r="E33" t="inlineStr">
        <is>
          <t>7,498,000</t>
        </is>
      </c>
      <c r="F33" t="inlineStr">
        <is>
          <t>9,505,000</t>
        </is>
      </c>
      <c r="G33" t="inlineStr">
        <is>
          <t>3,383,000</t>
        </is>
      </c>
    </row>
    <row r="34">
      <c r="A34" s="1" t="n">
        <v>32</v>
      </c>
      <c r="B34" t="inlineStr">
        <is>
          <t>2.1.1.1.</t>
        </is>
      </c>
      <c r="C34">
        <f>&gt;=&gt;=&gt;Payables</f>
        <v/>
      </c>
      <c r="D34" t="inlineStr">
        <is>
          <t>6,391,000</t>
        </is>
      </c>
      <c r="E34" t="inlineStr">
        <is>
          <t>4,462,000</t>
        </is>
      </c>
      <c r="F34" t="inlineStr">
        <is>
          <t>2,873,000</t>
        </is>
      </c>
      <c r="G34" t="inlineStr">
        <is>
          <t>1,852,000</t>
        </is>
      </c>
    </row>
    <row r="35">
      <c r="A35" s="1" t="n">
        <v>33</v>
      </c>
      <c r="B35" t="inlineStr">
        <is>
          <t>2.1.1.1.1.</t>
        </is>
      </c>
      <c r="C35">
        <f>&gt;=&gt;=&gt;=&gt;Accounts Payable</f>
        <v/>
      </c>
      <c r="D35" t="inlineStr">
        <is>
          <t>4,083,000</t>
        </is>
      </c>
      <c r="E35" t="inlineStr">
        <is>
          <t>1,331,000</t>
        </is>
      </c>
      <c r="F35" t="inlineStr">
        <is>
          <t>1,363,000</t>
        </is>
      </c>
      <c r="G35" t="inlineStr">
        <is>
          <t>820,000</t>
        </is>
      </c>
    </row>
    <row r="36">
      <c r="A36" s="1" t="n">
        <v>34</v>
      </c>
      <c r="B36" t="inlineStr">
        <is>
          <t>2.1.1.1.2.</t>
        </is>
      </c>
      <c r="C36">
        <f>&gt;=&gt;=&gt;=&gt;Total Tax Payable</f>
        <v/>
      </c>
      <c r="D36" t="inlineStr">
        <is>
          <t>1,256,000</t>
        </is>
      </c>
      <c r="E36" t="inlineStr">
        <is>
          <t>2,038,000</t>
        </is>
      </c>
      <c r="F36" t="inlineStr">
        <is>
          <t>624,000</t>
        </is>
      </c>
      <c r="G36" t="inlineStr">
        <is>
          <t>491,000</t>
        </is>
      </c>
    </row>
    <row r="37">
      <c r="A37" s="1" t="n">
        <v>35</v>
      </c>
      <c r="B37" t="inlineStr">
        <is>
          <t>2.1.1.1.3.</t>
        </is>
      </c>
      <c r="C37">
        <f>&gt;=&gt;=&gt;  Other Payable</f>
        <v/>
      </c>
      <c r="D37" t="inlineStr">
        <is>
          <t>1,052,000</t>
        </is>
      </c>
      <c r="E37" t="inlineStr">
        <is>
          <t>1,093,000</t>
        </is>
      </c>
      <c r="F37" t="inlineStr">
        <is>
          <t>886,000</t>
        </is>
      </c>
      <c r="G37" t="inlineStr">
        <is>
          <t>541,000</t>
        </is>
      </c>
    </row>
    <row r="38">
      <c r="A38" s="1" t="n">
        <v>36</v>
      </c>
      <c r="B38" t="inlineStr">
        <is>
          <t>2.1.1.2.</t>
        </is>
      </c>
      <c r="C38">
        <f>&gt;=&gt;  Current Accrued Expenses</f>
        <v/>
      </c>
      <c r="D38" t="inlineStr">
        <is>
          <t>4,646,000</t>
        </is>
      </c>
      <c r="E38" t="inlineStr">
        <is>
          <t>3,036,000</t>
        </is>
      </c>
      <c r="F38" t="inlineStr">
        <is>
          <t>6,632,000</t>
        </is>
      </c>
      <c r="G38" t="inlineStr">
        <is>
          <t>1,531,000</t>
        </is>
      </c>
    </row>
    <row r="39">
      <c r="A39" s="1" t="n">
        <v>37</v>
      </c>
      <c r="B39" t="inlineStr">
        <is>
          <t>2.1.2.</t>
        </is>
      </c>
      <c r="C39">
        <f>&gt;=&gt;Pension &amp; Other Post Retirement Benefit Plans Current</f>
        <v/>
      </c>
      <c r="D39" t="inlineStr">
        <is>
          <t>3,152,000</t>
        </is>
      </c>
      <c r="E39" t="inlineStr">
        <is>
          <t>2,609,000</t>
        </is>
      </c>
      <c r="F39" t="inlineStr">
        <is>
          <t>1,704,000</t>
        </is>
      </c>
      <c r="G39" t="inlineStr">
        <is>
          <t>1,203,000</t>
        </is>
      </c>
    </row>
    <row r="40">
      <c r="A40" s="1" t="n">
        <v>38</v>
      </c>
      <c r="B40" t="inlineStr">
        <is>
          <t>2.1.3.</t>
        </is>
      </c>
      <c r="C40">
        <f>&gt;=&gt;Current Debt And Capital Lease Obligation</f>
        <v/>
      </c>
      <c r="D40" t="inlineStr">
        <is>
          <t>1,127,000</t>
        </is>
      </c>
      <c r="E40" t="inlineStr">
        <is>
          <t>1,023,000</t>
        </is>
      </c>
      <c r="F40" t="inlineStr">
        <is>
          <t>1,077,000</t>
        </is>
      </c>
      <c r="G40" t="inlineStr">
        <is>
          <t>500,000</t>
        </is>
      </c>
    </row>
    <row r="41">
      <c r="A41" s="1" t="n">
        <v>39</v>
      </c>
      <c r="B41" t="inlineStr">
        <is>
          <t>2.1.3.1.</t>
        </is>
      </c>
      <c r="C41">
        <f>&gt;=&gt;=&gt;Current Debt</f>
        <v/>
      </c>
      <c r="D41" t="inlineStr">
        <is>
          <t>-</t>
        </is>
      </c>
      <c r="E41" t="inlineStr">
        <is>
          <t>-</t>
        </is>
      </c>
      <c r="F41" t="inlineStr">
        <is>
          <t>277,000</t>
        </is>
      </c>
      <c r="G41" t="inlineStr">
        <is>
          <t>500,000</t>
        </is>
      </c>
    </row>
    <row r="42">
      <c r="A42" s="1" t="n">
        <v>40</v>
      </c>
      <c r="B42" t="inlineStr">
        <is>
          <t>2.1.3.1.1.</t>
        </is>
      </c>
      <c r="C42">
        <f>&gt;=&gt;=&gt;=&gt;Current Notes Payable</f>
        <v/>
      </c>
      <c r="D42" t="inlineStr">
        <is>
          <t>-</t>
        </is>
      </c>
      <c r="E42" t="inlineStr">
        <is>
          <t>-</t>
        </is>
      </c>
      <c r="F42" t="inlineStr">
        <is>
          <t>624,000</t>
        </is>
      </c>
      <c r="G42" t="inlineStr">
        <is>
          <t>491,000</t>
        </is>
      </c>
    </row>
    <row r="43">
      <c r="A43" s="1" t="n">
        <v>41</v>
      </c>
      <c r="B43" t="inlineStr">
        <is>
          <t>2.1.3.1.2.</t>
        </is>
      </c>
      <c r="C43">
        <f>&gt;=&gt;=&gt;  Line of Credit</f>
        <v/>
      </c>
      <c r="D43" t="inlineStr">
        <is>
          <t>-</t>
        </is>
      </c>
      <c r="E43" t="inlineStr">
        <is>
          <t>-</t>
        </is>
      </c>
      <c r="F43" t="inlineStr">
        <is>
          <t>277,000</t>
        </is>
      </c>
      <c r="G43" t="inlineStr">
        <is>
          <t>500,000</t>
        </is>
      </c>
    </row>
    <row r="44">
      <c r="A44" s="1" t="n">
        <v>42</v>
      </c>
      <c r="B44" t="inlineStr">
        <is>
          <t>2.1.3.2.</t>
        </is>
      </c>
      <c r="C44">
        <f>&gt;=&gt;  Current Capital Lease Obligation</f>
        <v/>
      </c>
      <c r="D44" t="inlineStr">
        <is>
          <t>1,127,000</t>
        </is>
      </c>
      <c r="E44" t="inlineStr">
        <is>
          <t>1,023,000</t>
        </is>
      </c>
      <c r="F44" t="inlineStr">
        <is>
          <t>800,000</t>
        </is>
      </c>
      <c r="G44" t="inlineStr">
        <is>
          <t>-</t>
        </is>
      </c>
    </row>
    <row r="45">
      <c r="A45" s="1" t="n">
        <v>43</v>
      </c>
      <c r="B45" t="inlineStr">
        <is>
          <t>2.1.4.</t>
        </is>
      </c>
      <c r="C45">
        <f>&gt;=&gt;Current Deferred Liabilities</f>
        <v/>
      </c>
      <c r="D45" t="inlineStr">
        <is>
          <t>561,000</t>
        </is>
      </c>
      <c r="E45" t="inlineStr">
        <is>
          <t>382,000</t>
        </is>
      </c>
      <c r="F45" t="inlineStr">
        <is>
          <t>269,000</t>
        </is>
      </c>
      <c r="G45" t="inlineStr">
        <is>
          <t>147,000</t>
        </is>
      </c>
    </row>
    <row r="46">
      <c r="A46" s="1" t="n">
        <v>44</v>
      </c>
      <c r="B46" t="inlineStr">
        <is>
          <t>2.1.4.1.</t>
        </is>
      </c>
      <c r="C46">
        <f>&gt;=&gt;  Current Deferred Revenue</f>
        <v/>
      </c>
      <c r="D46" t="inlineStr">
        <is>
          <t>561,000</t>
        </is>
      </c>
      <c r="E46" t="inlineStr">
        <is>
          <t>382,000</t>
        </is>
      </c>
      <c r="F46" t="inlineStr">
        <is>
          <t>269,000</t>
        </is>
      </c>
      <c r="G46" t="inlineStr">
        <is>
          <t>147,000</t>
        </is>
      </c>
    </row>
    <row r="47">
      <c r="A47" s="1" t="n">
        <v>45</v>
      </c>
      <c r="B47" t="inlineStr">
        <is>
          <t>2.1.5.</t>
        </is>
      </c>
      <c r="C47">
        <f>&gt;  Other Current Liabilities</f>
        <v/>
      </c>
      <c r="D47" t="inlineStr">
        <is>
          <t>5,258,000</t>
        </is>
      </c>
      <c r="E47" t="inlineStr">
        <is>
          <t>3,469,000</t>
        </is>
      </c>
      <c r="F47" t="inlineStr">
        <is>
          <t>2,498,000</t>
        </is>
      </c>
      <c r="G47" t="inlineStr">
        <is>
          <t>1,784,000</t>
        </is>
      </c>
    </row>
    <row r="48">
      <c r="A48" s="1" t="n">
        <v>46</v>
      </c>
      <c r="B48" t="inlineStr">
        <is>
          <t>2.2.</t>
        </is>
      </c>
      <c r="C48" t="inlineStr">
        <is>
          <t xml:space="preserve">  Total Non Current Liabilities Net Minority Interest</t>
        </is>
      </c>
      <c r="D48" t="inlineStr">
        <is>
          <t>19,973,000</t>
        </is>
      </c>
      <c r="E48" t="inlineStr">
        <is>
          <t>16,045,000</t>
        </is>
      </c>
      <c r="F48" t="inlineStr">
        <is>
          <t>17,269,000</t>
        </is>
      </c>
      <c r="G48" t="inlineStr">
        <is>
          <t>6,190,000</t>
        </is>
      </c>
    </row>
    <row r="49">
      <c r="A49" s="1" t="n">
        <v>47</v>
      </c>
      <c r="B49" t="inlineStr">
        <is>
          <t>2.2.1.</t>
        </is>
      </c>
      <c r="C49" t="inlineStr">
        <is>
          <t xml:space="preserve">  =&gt;Long Term Debt And Capital Lease Obligation</t>
        </is>
      </c>
      <c r="D49" t="inlineStr">
        <is>
          <t>12,746,000</t>
        </is>
      </c>
      <c r="E49" t="inlineStr">
        <is>
          <t>9,631,000</t>
        </is>
      </c>
      <c r="F49" t="inlineStr">
        <is>
          <t>9,524,000</t>
        </is>
      </c>
      <c r="G49" t="inlineStr">
        <is>
          <t>-</t>
        </is>
      </c>
    </row>
    <row r="50">
      <c r="A50" s="1" t="n">
        <v>48</v>
      </c>
      <c r="B50" t="inlineStr">
        <is>
          <t>2.2.1.1.</t>
        </is>
      </c>
      <c r="C50" t="inlineStr">
        <is>
          <t xml:space="preserve">  =&gt;  Long Term Capital Lease Obligation</t>
        </is>
      </c>
      <c r="D50" t="inlineStr">
        <is>
          <t>12,746,000</t>
        </is>
      </c>
      <c r="E50" t="inlineStr">
        <is>
          <t>9,631,000</t>
        </is>
      </c>
      <c r="F50" t="inlineStr">
        <is>
          <t>9,524,000</t>
        </is>
      </c>
      <c r="G50" t="inlineStr">
        <is>
          <t>-</t>
        </is>
      </c>
    </row>
    <row r="51">
      <c r="A51" s="1" t="n">
        <v>49</v>
      </c>
      <c r="B51" t="inlineStr">
        <is>
          <t>2.2.2.</t>
        </is>
      </c>
      <c r="C51" t="inlineStr">
        <is>
          <t xml:space="preserve">  =&gt;Non Current Deferred Liabilities</t>
        </is>
      </c>
      <c r="D51" t="inlineStr">
        <is>
          <t>-</t>
        </is>
      </c>
      <c r="E51" t="inlineStr">
        <is>
          <t>-</t>
        </is>
      </c>
      <c r="F51" t="inlineStr">
        <is>
          <t>1,039,000</t>
        </is>
      </c>
      <c r="G51" t="inlineStr">
        <is>
          <t>673,000</t>
        </is>
      </c>
    </row>
    <row r="52">
      <c r="A52" s="1" t="n">
        <v>50</v>
      </c>
      <c r="B52" t="inlineStr">
        <is>
          <t>2.2.2.1.</t>
        </is>
      </c>
      <c r="C52" t="inlineStr">
        <is>
          <t xml:space="preserve">  =&gt;  Non Current Deferred Taxes Liabilities</t>
        </is>
      </c>
      <c r="D52" t="inlineStr">
        <is>
          <t>-</t>
        </is>
      </c>
      <c r="E52" t="inlineStr">
        <is>
          <t>-</t>
        </is>
      </c>
      <c r="F52" t="inlineStr">
        <is>
          <t>1,039,000</t>
        </is>
      </c>
      <c r="G52" t="inlineStr">
        <is>
          <t>673,000</t>
        </is>
      </c>
    </row>
    <row r="53">
      <c r="A53" s="1" t="n">
        <v>51</v>
      </c>
      <c r="B53" t="inlineStr">
        <is>
          <t>2.2.3.</t>
        </is>
      </c>
      <c r="C53" t="inlineStr">
        <is>
          <t xml:space="preserve">  =&gt;Tradeand Other Payables Non Current</t>
        </is>
      </c>
      <c r="D53" t="inlineStr">
        <is>
          <t>5,938,000</t>
        </is>
      </c>
      <c r="E53" t="inlineStr">
        <is>
          <t>5,025,000</t>
        </is>
      </c>
      <c r="F53" t="inlineStr">
        <is>
          <t>5,651,000</t>
        </is>
      </c>
      <c r="G53" t="inlineStr">
        <is>
          <t>4,655,000</t>
        </is>
      </c>
    </row>
    <row r="54">
      <c r="A54" s="1" t="n">
        <v>52</v>
      </c>
      <c r="B54" t="inlineStr">
        <is>
          <t>2.2.4.</t>
        </is>
      </c>
      <c r="C54" t="inlineStr">
        <is>
          <t xml:space="preserve">    Other Non Current Liabilities</t>
        </is>
      </c>
      <c r="D54" t="inlineStr">
        <is>
          <t>1,289,000</t>
        </is>
      </c>
      <c r="E54" t="inlineStr">
        <is>
          <t>1,389,000</t>
        </is>
      </c>
      <c r="F54" t="inlineStr">
        <is>
          <t>1,055,000</t>
        </is>
      </c>
      <c r="G54" t="inlineStr">
        <is>
          <t>862,000</t>
        </is>
      </c>
    </row>
    <row r="55">
      <c r="A55" s="1" t="n">
        <v>53</v>
      </c>
      <c r="B55" t="inlineStr">
        <is>
          <t>3.</t>
        </is>
      </c>
      <c r="C55" t="inlineStr">
        <is>
          <t>Total Equity Gross Minority Interest</t>
        </is>
      </c>
      <c r="D55" t="inlineStr">
        <is>
          <t>124,879,000</t>
        </is>
      </c>
      <c r="E55" t="inlineStr">
        <is>
          <t>128,290,000</t>
        </is>
      </c>
      <c r="F55" t="inlineStr">
        <is>
          <t>101,054,000</t>
        </is>
      </c>
      <c r="G55" t="inlineStr">
        <is>
          <t>84,127,000</t>
        </is>
      </c>
    </row>
    <row r="56">
      <c r="A56" s="1" t="n">
        <v>54</v>
      </c>
      <c r="B56" t="inlineStr">
        <is>
          <t>3.1.</t>
        </is>
      </c>
      <c r="C56" t="inlineStr">
        <is>
          <t xml:space="preserve">  Stockholders' Equity</t>
        </is>
      </c>
      <c r="D56" t="inlineStr">
        <is>
          <t>124,879,000</t>
        </is>
      </c>
      <c r="E56" t="inlineStr">
        <is>
          <t>128,290,000</t>
        </is>
      </c>
      <c r="F56" t="inlineStr">
        <is>
          <t>101,054,000</t>
        </is>
      </c>
      <c r="G56" t="inlineStr">
        <is>
          <t>84,127,000</t>
        </is>
      </c>
    </row>
    <row r="57">
      <c r="A57" s="1" t="n">
        <v>55</v>
      </c>
      <c r="B57" t="inlineStr">
        <is>
          <t>3.1.1.</t>
        </is>
      </c>
      <c r="C57" t="inlineStr">
        <is>
          <t xml:space="preserve">  =&gt;Capital Stock</t>
        </is>
      </c>
      <c r="D57" t="inlineStr">
        <is>
          <t>0</t>
        </is>
      </c>
      <c r="E57" t="inlineStr">
        <is>
          <t>0</t>
        </is>
      </c>
      <c r="F57" t="inlineStr">
        <is>
          <t>0</t>
        </is>
      </c>
      <c r="G57" t="inlineStr">
        <is>
          <t>0</t>
        </is>
      </c>
    </row>
    <row r="58">
      <c r="A58" s="1" t="n">
        <v>56</v>
      </c>
      <c r="B58" t="inlineStr">
        <is>
          <t>3.1.1.1.</t>
        </is>
      </c>
      <c r="C58" t="inlineStr">
        <is>
          <t xml:space="preserve">  =&gt;  Common Stock</t>
        </is>
      </c>
      <c r="D58" t="inlineStr">
        <is>
          <t>0</t>
        </is>
      </c>
      <c r="E58" t="inlineStr">
        <is>
          <t>0</t>
        </is>
      </c>
      <c r="F58" t="inlineStr">
        <is>
          <t>0</t>
        </is>
      </c>
      <c r="G58" t="inlineStr">
        <is>
          <t>0</t>
        </is>
      </c>
    </row>
    <row r="59">
      <c r="A59" s="1" t="n">
        <v>57</v>
      </c>
      <c r="B59" t="inlineStr">
        <is>
          <t>3.1.2.</t>
        </is>
      </c>
      <c r="C59" t="inlineStr">
        <is>
          <t xml:space="preserve">  =&gt;Additional Paid in Capital</t>
        </is>
      </c>
      <c r="D59" t="inlineStr">
        <is>
          <t>55,811,000</t>
        </is>
      </c>
      <c r="E59" t="inlineStr">
        <is>
          <t>50,018,000</t>
        </is>
      </c>
      <c r="F59" t="inlineStr">
        <is>
          <t>45,851,000</t>
        </is>
      </c>
      <c r="G59" t="inlineStr">
        <is>
          <t>42,906,000</t>
        </is>
      </c>
    </row>
    <row r="60">
      <c r="A60" s="1" t="n">
        <v>58</v>
      </c>
      <c r="B60" t="inlineStr">
        <is>
          <t>3.1.3.</t>
        </is>
      </c>
      <c r="C60" t="inlineStr">
        <is>
          <t xml:space="preserve">  =&gt;Retained Earnings</t>
        </is>
      </c>
      <c r="D60" t="inlineStr">
        <is>
          <t>69,761,000</t>
        </is>
      </c>
      <c r="E60" t="inlineStr">
        <is>
          <t>77,345,000</t>
        </is>
      </c>
      <c r="F60" t="inlineStr">
        <is>
          <t>55,692,000</t>
        </is>
      </c>
      <c r="G60" t="inlineStr">
        <is>
          <t>41,981,000</t>
        </is>
      </c>
    </row>
    <row r="61">
      <c r="A61" s="1" t="n">
        <v>59</v>
      </c>
      <c r="B61" t="inlineStr">
        <is>
          <t>3.1.4.</t>
        </is>
      </c>
      <c r="C61" t="inlineStr">
        <is>
          <t xml:space="preserve">    Gains Losses Not Affecting Retained Earnings</t>
        </is>
      </c>
      <c r="D61" t="inlineStr">
        <is>
          <t>-693,000</t>
        </is>
      </c>
      <c r="E61" t="inlineStr">
        <is>
          <t>927,000</t>
        </is>
      </c>
      <c r="F61" t="inlineStr">
        <is>
          <t>-489,000</t>
        </is>
      </c>
      <c r="G61" t="inlineStr">
        <is>
          <t>-760,000</t>
        </is>
      </c>
    </row>
    <row r="62">
      <c r="A62" s="1" t="n">
        <v>60</v>
      </c>
      <c r="B62" t="inlineStr">
        <is>
          <t>4.</t>
        </is>
      </c>
      <c r="C62" t="inlineStr">
        <is>
          <t>Total Capitalization</t>
        </is>
      </c>
      <c r="D62" t="inlineStr">
        <is>
          <t>124,879,000</t>
        </is>
      </c>
      <c r="E62" t="inlineStr">
        <is>
          <t>128,290,000</t>
        </is>
      </c>
      <c r="F62" t="inlineStr">
        <is>
          <t>101,054,000</t>
        </is>
      </c>
      <c r="G62" t="inlineStr">
        <is>
          <t>84,127,000</t>
        </is>
      </c>
    </row>
    <row r="63">
      <c r="A63" s="1" t="n">
        <v>61</v>
      </c>
      <c r="B63" t="inlineStr">
        <is>
          <t>5.</t>
        </is>
      </c>
      <c r="C63" t="inlineStr">
        <is>
          <t>Common Stock Equity</t>
        </is>
      </c>
      <c r="D63" t="inlineStr">
        <is>
          <t>124,879,000</t>
        </is>
      </c>
      <c r="E63" t="inlineStr">
        <is>
          <t>128,290,000</t>
        </is>
      </c>
      <c r="F63" t="inlineStr">
        <is>
          <t>101,054,000</t>
        </is>
      </c>
      <c r="G63" t="inlineStr">
        <is>
          <t>84,127,000</t>
        </is>
      </c>
    </row>
    <row r="64">
      <c r="A64" s="1" t="n">
        <v>62</v>
      </c>
      <c r="B64" t="inlineStr">
        <is>
          <t>6.</t>
        </is>
      </c>
      <c r="C64" t="inlineStr">
        <is>
          <t>Capital Lease Obligations</t>
        </is>
      </c>
      <c r="D64" t="inlineStr">
        <is>
          <t>13,873,000</t>
        </is>
      </c>
      <c r="E64" t="inlineStr">
        <is>
          <t>10,654,000</t>
        </is>
      </c>
      <c r="F64" t="inlineStr">
        <is>
          <t>10,324,000</t>
        </is>
      </c>
      <c r="G64" t="inlineStr">
        <is>
          <t>-</t>
        </is>
      </c>
    </row>
    <row r="65">
      <c r="A65" s="1" t="n">
        <v>63</v>
      </c>
      <c r="B65" t="inlineStr">
        <is>
          <t>7.</t>
        </is>
      </c>
      <c r="C65" t="inlineStr">
        <is>
          <t>Net Tangible Assets</t>
        </is>
      </c>
      <c r="D65" t="inlineStr">
        <is>
          <t>105,048,000</t>
        </is>
      </c>
      <c r="E65" t="inlineStr">
        <is>
          <t>108,617,000</t>
        </is>
      </c>
      <c r="F65" t="inlineStr">
        <is>
          <t>81,445,000</t>
        </is>
      </c>
      <c r="G65" t="inlineStr">
        <is>
          <t>64,532,000</t>
        </is>
      </c>
    </row>
    <row r="66">
      <c r="A66" s="1" t="n">
        <v>64</v>
      </c>
      <c r="B66" t="inlineStr">
        <is>
          <t>8.</t>
        </is>
      </c>
      <c r="C66" t="inlineStr">
        <is>
          <t>Working Capital</t>
        </is>
      </c>
      <c r="D66" t="inlineStr">
        <is>
          <t>45,531,000</t>
        </is>
      </c>
      <c r="E66" t="inlineStr">
        <is>
          <t>60,689,000</t>
        </is>
      </c>
      <c r="F66" t="inlineStr">
        <is>
          <t>51,172,000</t>
        </is>
      </c>
      <c r="G66" t="inlineStr">
        <is>
          <t>43,463,000</t>
        </is>
      </c>
    </row>
    <row r="67">
      <c r="A67" s="1" t="n">
        <v>65</v>
      </c>
      <c r="B67" t="inlineStr">
        <is>
          <t>9.</t>
        </is>
      </c>
      <c r="C67" t="inlineStr">
        <is>
          <t>Invested Capital</t>
        </is>
      </c>
      <c r="D67" t="inlineStr">
        <is>
          <t>124,879,000</t>
        </is>
      </c>
      <c r="E67" t="inlineStr">
        <is>
          <t>128,290,000</t>
        </is>
      </c>
      <c r="F67" t="inlineStr">
        <is>
          <t>101,331,000</t>
        </is>
      </c>
      <c r="G67" t="inlineStr">
        <is>
          <t>84,627,000</t>
        </is>
      </c>
    </row>
    <row r="68">
      <c r="A68" s="1" t="n">
        <v>66</v>
      </c>
      <c r="B68" t="inlineStr">
        <is>
          <t>10.</t>
        </is>
      </c>
      <c r="C68" t="inlineStr">
        <is>
          <t>Tangible Book Value</t>
        </is>
      </c>
      <c r="D68" t="inlineStr">
        <is>
          <t>105,048,000</t>
        </is>
      </c>
      <c r="E68" t="inlineStr">
        <is>
          <t>108,617,000</t>
        </is>
      </c>
      <c r="F68" t="inlineStr">
        <is>
          <t>81,445,000</t>
        </is>
      </c>
      <c r="G68" t="inlineStr">
        <is>
          <t>64,532,000</t>
        </is>
      </c>
    </row>
    <row r="69">
      <c r="A69" s="1" t="n">
        <v>67</v>
      </c>
      <c r="B69" t="inlineStr">
        <is>
          <t>11.</t>
        </is>
      </c>
      <c r="C69" t="inlineStr">
        <is>
          <t>Total Debt</t>
        </is>
      </c>
      <c r="D69" t="inlineStr">
        <is>
          <t>13,873,000</t>
        </is>
      </c>
      <c r="E69" t="inlineStr">
        <is>
          <t>10,654,000</t>
        </is>
      </c>
      <c r="F69" t="inlineStr">
        <is>
          <t>10,601,000</t>
        </is>
      </c>
      <c r="G69" t="inlineStr">
        <is>
          <t>500,000</t>
        </is>
      </c>
    </row>
    <row r="70">
      <c r="A70" s="1" t="n">
        <v>68</v>
      </c>
      <c r="B70" t="inlineStr">
        <is>
          <t>12.</t>
        </is>
      </c>
      <c r="C70" t="inlineStr">
        <is>
          <t>Share Issued</t>
        </is>
      </c>
      <c r="D70" t="inlineStr">
        <is>
          <t>2,741,000</t>
        </is>
      </c>
      <c r="E70" t="inlineStr">
        <is>
          <t>2,849,000</t>
        </is>
      </c>
      <c r="F70" t="inlineStr">
        <is>
          <t>2,852,000</t>
        </is>
      </c>
      <c r="G70" t="inlineStr">
        <is>
          <t>2,854,000</t>
        </is>
      </c>
    </row>
    <row r="71">
      <c r="A71" s="1" t="n">
        <v>69</v>
      </c>
      <c r="B71" t="inlineStr">
        <is>
          <t>13.</t>
        </is>
      </c>
      <c r="C71" t="inlineStr">
        <is>
          <t>Ordinary Shares Number</t>
        </is>
      </c>
      <c r="D71" t="inlineStr">
        <is>
          <t>2,741,000</t>
        </is>
      </c>
      <c r="E71" t="inlineStr">
        <is>
          <t>2,849,000</t>
        </is>
      </c>
      <c r="F71" t="inlineStr">
        <is>
          <t>2,852,000</t>
        </is>
      </c>
      <c r="G71" t="inlineStr">
        <is>
          <t>2,854,000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57,683,000</t>
        </is>
      </c>
      <c r="E2" t="inlineStr">
        <is>
          <t>57,683,000</t>
        </is>
      </c>
      <c r="F2" t="inlineStr">
        <is>
          <t>38,747,000</t>
        </is>
      </c>
      <c r="G2" t="inlineStr">
        <is>
          <t>36,314,000</t>
        </is>
      </c>
      <c r="H2" t="inlineStr">
        <is>
          <t>29,274,000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57,683,000</t>
        </is>
      </c>
      <c r="E3" t="inlineStr">
        <is>
          <t>57,683,000</t>
        </is>
      </c>
      <c r="F3" t="inlineStr">
        <is>
          <t>38,747,000</t>
        </is>
      </c>
      <c r="G3" t="inlineStr">
        <is>
          <t>36,314,000</t>
        </is>
      </c>
      <c r="H3" t="inlineStr">
        <is>
          <t>29,274,000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39,370,000</t>
        </is>
      </c>
      <c r="E4" t="inlineStr">
        <is>
          <t>39,370,000</t>
        </is>
      </c>
      <c r="F4" t="inlineStr">
        <is>
          <t>29,146,000</t>
        </is>
      </c>
      <c r="G4" t="inlineStr">
        <is>
          <t>18,485,000</t>
        </is>
      </c>
      <c r="H4" t="inlineStr">
        <is>
          <t>22,112,000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=&gt;Depreciation Amortization Depletion</t>
        </is>
      </c>
      <c r="D5" t="inlineStr">
        <is>
          <t>7,967,000</t>
        </is>
      </c>
      <c r="E5" t="inlineStr">
        <is>
          <t>7,967,000</t>
        </is>
      </c>
      <c r="F5" t="inlineStr">
        <is>
          <t>6,862,000</t>
        </is>
      </c>
      <c r="G5" t="inlineStr">
        <is>
          <t>5,741,000</t>
        </is>
      </c>
      <c r="H5" t="inlineStr">
        <is>
          <t>4,315,000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Depreciation &amp; amortization</t>
        </is>
      </c>
      <c r="D6" t="inlineStr">
        <is>
          <t>7,967,000</t>
        </is>
      </c>
      <c r="E6" t="inlineStr">
        <is>
          <t>7,967,000</t>
        </is>
      </c>
      <c r="F6" t="inlineStr">
        <is>
          <t>6,862,000</t>
        </is>
      </c>
      <c r="G6" t="inlineStr">
        <is>
          <t>5,741,000</t>
        </is>
      </c>
      <c r="H6" t="inlineStr">
        <is>
          <t>4,315,000</t>
        </is>
      </c>
    </row>
    <row r="7">
      <c r="A7" s="1" t="n">
        <v>5</v>
      </c>
      <c r="B7" t="inlineStr">
        <is>
          <t>1.1.3.</t>
        </is>
      </c>
      <c r="C7" t="inlineStr">
        <is>
          <t xml:space="preserve">  =&gt;Deferred Tax</t>
        </is>
      </c>
      <c r="D7" t="inlineStr">
        <is>
          <t>609,000</t>
        </is>
      </c>
      <c r="E7" t="inlineStr">
        <is>
          <t>609,000</t>
        </is>
      </c>
      <c r="F7" t="inlineStr">
        <is>
          <t>-1,192,000</t>
        </is>
      </c>
      <c r="G7" t="inlineStr">
        <is>
          <t>-37,000</t>
        </is>
      </c>
      <c r="H7" t="inlineStr">
        <is>
          <t>286,000</t>
        </is>
      </c>
    </row>
    <row r="8">
      <c r="A8" s="1" t="n">
        <v>6</v>
      </c>
      <c r="B8" t="inlineStr">
        <is>
          <t>1.1.3.1.</t>
        </is>
      </c>
      <c r="C8" t="inlineStr">
        <is>
          <t xml:space="preserve">  =&gt;  Deferred Income Tax</t>
        </is>
      </c>
      <c r="D8" t="inlineStr">
        <is>
          <t>609,000</t>
        </is>
      </c>
      <c r="E8" t="inlineStr">
        <is>
          <t>609,000</t>
        </is>
      </c>
      <c r="F8" t="inlineStr">
        <is>
          <t>-1,192,000</t>
        </is>
      </c>
      <c r="G8" t="inlineStr">
        <is>
          <t>-37,000</t>
        </is>
      </c>
      <c r="H8" t="inlineStr">
        <is>
          <t>286,000</t>
        </is>
      </c>
    </row>
    <row r="9">
      <c r="A9" s="1" t="n">
        <v>7</v>
      </c>
      <c r="B9" t="inlineStr">
        <is>
          <t>1.1.4.</t>
        </is>
      </c>
      <c r="C9" t="inlineStr">
        <is>
          <t xml:space="preserve">  =&gt;Stock based compensation</t>
        </is>
      </c>
      <c r="D9" t="inlineStr">
        <is>
          <t>9,164,000</t>
        </is>
      </c>
      <c r="E9" t="inlineStr">
        <is>
          <t>9,164,000</t>
        </is>
      </c>
      <c r="F9" t="inlineStr">
        <is>
          <t>6,536,000</t>
        </is>
      </c>
      <c r="G9" t="inlineStr">
        <is>
          <t>4,836,000</t>
        </is>
      </c>
      <c r="H9" t="inlineStr">
        <is>
          <t>4,152,000</t>
        </is>
      </c>
    </row>
    <row r="10">
      <c r="A10" s="1" t="n">
        <v>8</v>
      </c>
      <c r="B10" t="inlineStr">
        <is>
          <t>1.1.5.</t>
        </is>
      </c>
      <c r="C10" t="inlineStr">
        <is>
          <t xml:space="preserve">  =&gt;Other non-cash items</t>
        </is>
      </c>
      <c r="D10" t="inlineStr">
        <is>
          <t>-127,000</t>
        </is>
      </c>
      <c r="E10" t="inlineStr">
        <is>
          <t>-127,000</t>
        </is>
      </c>
      <c r="F10" t="inlineStr">
        <is>
          <t>118,000</t>
        </is>
      </c>
      <c r="G10" t="inlineStr">
        <is>
          <t>39,000</t>
        </is>
      </c>
      <c r="H10" t="inlineStr">
        <is>
          <t>-64,000</t>
        </is>
      </c>
    </row>
    <row r="11">
      <c r="A11" s="1" t="n">
        <v>9</v>
      </c>
      <c r="B11" t="inlineStr">
        <is>
          <t>1.1.6.</t>
        </is>
      </c>
      <c r="C11" t="inlineStr">
        <is>
          <t xml:space="preserve">    Change in working capital</t>
        </is>
      </c>
      <c r="D11" t="inlineStr">
        <is>
          <t>700,000</t>
        </is>
      </c>
      <c r="E11" t="inlineStr">
        <is>
          <t>700,000</t>
        </is>
      </c>
      <c r="F11" t="inlineStr">
        <is>
          <t>-2,723,000</t>
        </is>
      </c>
      <c r="G11" t="inlineStr">
        <is>
          <t>7,250,000</t>
        </is>
      </c>
      <c r="H11" t="inlineStr">
        <is>
          <t>-1,527,000</t>
        </is>
      </c>
    </row>
    <row r="12">
      <c r="A12" s="1" t="n">
        <v>10</v>
      </c>
      <c r="B12" t="inlineStr">
        <is>
          <t>1.1.6.1.</t>
        </is>
      </c>
      <c r="C12" t="inlineStr">
        <is>
          <t xml:space="preserve">    =&gt;Change in Receivables</t>
        </is>
      </c>
      <c r="D12" t="inlineStr">
        <is>
          <t>-3,110,000</t>
        </is>
      </c>
      <c r="E12" t="inlineStr">
        <is>
          <t>-3,110,000</t>
        </is>
      </c>
      <c r="F12" t="inlineStr">
        <is>
          <t>-1,512,000</t>
        </is>
      </c>
      <c r="G12" t="inlineStr">
        <is>
          <t>-1,961,000</t>
        </is>
      </c>
      <c r="H12" t="inlineStr">
        <is>
          <t>-1,892,000</t>
        </is>
      </c>
    </row>
    <row r="13">
      <c r="A13" s="1" t="n">
        <v>11</v>
      </c>
      <c r="B13" t="inlineStr">
        <is>
          <t>1.1.6.1.1.</t>
        </is>
      </c>
      <c r="C13" t="inlineStr">
        <is>
          <t xml:space="preserve">    =&gt;  Changes in Account Receivables</t>
        </is>
      </c>
      <c r="D13" t="inlineStr">
        <is>
          <t>-3,110,000</t>
        </is>
      </c>
      <c r="E13" t="inlineStr">
        <is>
          <t>-3,110,000</t>
        </is>
      </c>
      <c r="F13" t="inlineStr">
        <is>
          <t>-1,512,000</t>
        </is>
      </c>
      <c r="G13" t="inlineStr">
        <is>
          <t>-1,961,000</t>
        </is>
      </c>
      <c r="H13" t="inlineStr">
        <is>
          <t>-1,892,000</t>
        </is>
      </c>
    </row>
    <row r="14">
      <c r="A14" s="1" t="n">
        <v>12</v>
      </c>
      <c r="B14" t="inlineStr">
        <is>
          <t>1.1.6.2.</t>
        </is>
      </c>
      <c r="C14" t="inlineStr">
        <is>
          <t xml:space="preserve">    =&gt;Change in Prepaid Assets</t>
        </is>
      </c>
      <c r="D14" t="inlineStr">
        <is>
          <t>-1,750,000</t>
        </is>
      </c>
      <c r="E14" t="inlineStr">
        <is>
          <t>-1,750,000</t>
        </is>
      </c>
      <c r="F14" t="inlineStr">
        <is>
          <t>135,000</t>
        </is>
      </c>
      <c r="G14" t="inlineStr">
        <is>
          <t>47,000</t>
        </is>
      </c>
      <c r="H14" t="inlineStr">
        <is>
          <t>-690,000</t>
        </is>
      </c>
    </row>
    <row r="15">
      <c r="A15" s="1" t="n">
        <v>13</v>
      </c>
      <c r="B15" t="inlineStr">
        <is>
          <t>1.1.6.3.</t>
        </is>
      </c>
      <c r="C15" t="inlineStr">
        <is>
          <t xml:space="preserve">    =&gt;Change in Payables And Accrued Expense</t>
        </is>
      </c>
      <c r="D15" t="inlineStr">
        <is>
          <t>4,781,000</t>
        </is>
      </c>
      <c r="E15" t="inlineStr">
        <is>
          <t>4,781,000</t>
        </is>
      </c>
      <c r="F15" t="inlineStr">
        <is>
          <t>-893,000</t>
        </is>
      </c>
      <c r="G15" t="inlineStr">
        <is>
          <t>7,761,000</t>
        </is>
      </c>
      <c r="H15" t="inlineStr">
        <is>
          <t>1,795,000</t>
        </is>
      </c>
    </row>
    <row r="16">
      <c r="A16" s="1" t="n">
        <v>14</v>
      </c>
      <c r="B16" t="inlineStr">
        <is>
          <t>1.1.6.3.1.</t>
        </is>
      </c>
      <c r="C16" t="inlineStr">
        <is>
          <t xml:space="preserve">    =&gt;=&gt;Change in Payable</t>
        </is>
      </c>
      <c r="D16" t="inlineStr">
        <is>
          <t>1,424,000</t>
        </is>
      </c>
      <c r="E16" t="inlineStr">
        <is>
          <t>1,424,000</t>
        </is>
      </c>
      <c r="F16" t="inlineStr">
        <is>
          <t>161,000</t>
        </is>
      </c>
      <c r="G16" t="inlineStr">
        <is>
          <t>461,000</t>
        </is>
      </c>
      <c r="H16" t="inlineStr">
        <is>
          <t>378,000</t>
        </is>
      </c>
    </row>
    <row r="17">
      <c r="A17" s="1" t="n">
        <v>15</v>
      </c>
      <c r="B17" t="inlineStr">
        <is>
          <t>1.1.6.3.1.1.</t>
        </is>
      </c>
      <c r="C17" t="inlineStr">
        <is>
          <t xml:space="preserve">    =&gt;=&gt;  Change in Account Payable</t>
        </is>
      </c>
      <c r="D17" t="inlineStr">
        <is>
          <t>1,436,000</t>
        </is>
      </c>
      <c r="E17" t="inlineStr">
        <is>
          <t>1,436,000</t>
        </is>
      </c>
      <c r="F17" t="inlineStr">
        <is>
          <t>-17,000</t>
        </is>
      </c>
      <c r="G17" t="inlineStr">
        <is>
          <t>113,000</t>
        </is>
      </c>
      <c r="H17" t="inlineStr">
        <is>
          <t>221,000</t>
        </is>
      </c>
    </row>
    <row r="18">
      <c r="A18" s="1" t="n">
        <v>16</v>
      </c>
      <c r="B18" t="inlineStr">
        <is>
          <t>1.1.6.3.2.</t>
        </is>
      </c>
      <c r="C18" t="inlineStr">
        <is>
          <t xml:space="preserve">    =&gt;  Change in Accrued Expense</t>
        </is>
      </c>
      <c r="D18" t="inlineStr">
        <is>
          <t>3,357,000</t>
        </is>
      </c>
      <c r="E18" t="inlineStr">
        <is>
          <t>3,357,000</t>
        </is>
      </c>
      <c r="F18" t="inlineStr">
        <is>
          <t>-1,054,000</t>
        </is>
      </c>
      <c r="G18" t="inlineStr">
        <is>
          <t>7,300,000</t>
        </is>
      </c>
      <c r="H18" t="inlineStr">
        <is>
          <t>1,417,000</t>
        </is>
      </c>
    </row>
    <row r="19">
      <c r="A19" s="1" t="n">
        <v>17</v>
      </c>
      <c r="B19" t="inlineStr">
        <is>
          <t>1.1.6.4.</t>
        </is>
      </c>
      <c r="C19" t="inlineStr">
        <is>
          <t xml:space="preserve">    =&gt;Change in Other Current Assets</t>
        </is>
      </c>
      <c r="D19" t="inlineStr">
        <is>
          <t>-349,000</t>
        </is>
      </c>
      <c r="E19" t="inlineStr">
        <is>
          <t>-349,000</t>
        </is>
      </c>
      <c r="F19" t="inlineStr">
        <is>
          <t>-34,000</t>
        </is>
      </c>
      <c r="G19" t="inlineStr">
        <is>
          <t>41,000</t>
        </is>
      </c>
      <c r="H19" t="inlineStr">
        <is>
          <t>-159,000</t>
        </is>
      </c>
    </row>
    <row r="20">
      <c r="A20" s="1" t="n">
        <v>18</v>
      </c>
      <c r="B20" t="inlineStr">
        <is>
          <t>1.1.6.5.</t>
        </is>
      </c>
      <c r="C20" t="inlineStr">
        <is>
          <t xml:space="preserve">    =&gt;Change in Other Current Liabilities</t>
        </is>
      </c>
      <c r="D20" t="inlineStr">
        <is>
          <t>941,000</t>
        </is>
      </c>
      <c r="E20" t="inlineStr">
        <is>
          <t>941,000</t>
        </is>
      </c>
      <c r="F20" t="inlineStr">
        <is>
          <t>-527,000</t>
        </is>
      </c>
      <c r="G20" t="inlineStr">
        <is>
          <t>1,239,000</t>
        </is>
      </c>
      <c r="H20" t="inlineStr">
        <is>
          <t>-634,000</t>
        </is>
      </c>
    </row>
    <row r="21">
      <c r="A21" s="1" t="n">
        <v>19</v>
      </c>
      <c r="B21" t="inlineStr">
        <is>
          <t>1.1.6.6.</t>
        </is>
      </c>
      <c r="C21" t="inlineStr">
        <is>
          <t xml:space="preserve">      Change in Other Working Capital</t>
        </is>
      </c>
      <c r="D21" t="inlineStr">
        <is>
          <t>187,000</t>
        </is>
      </c>
      <c r="E21" t="inlineStr">
        <is>
          <t>187,000</t>
        </is>
      </c>
      <c r="F21" t="inlineStr">
        <is>
          <t>108,000</t>
        </is>
      </c>
      <c r="G21" t="inlineStr">
        <is>
          <t>123,000</t>
        </is>
      </c>
      <c r="H21" t="inlineStr">
        <is>
          <t>53,000</t>
        </is>
      </c>
    </row>
    <row r="22">
      <c r="A22" s="1" t="n">
        <v>20</v>
      </c>
      <c r="B22" t="inlineStr">
        <is>
          <t>2.</t>
        </is>
      </c>
      <c r="C22" t="inlineStr">
        <is>
          <t>Investing Cash Flow</t>
        </is>
      </c>
      <c r="D22" t="inlineStr">
        <is>
          <t>-7,570,000</t>
        </is>
      </c>
      <c r="E22" t="inlineStr">
        <is>
          <t>-7,570,000</t>
        </is>
      </c>
      <c r="F22" t="inlineStr">
        <is>
          <t>-30,059,000</t>
        </is>
      </c>
      <c r="G22" t="inlineStr">
        <is>
          <t>-19,864,000</t>
        </is>
      </c>
      <c r="H22" t="inlineStr">
        <is>
          <t>-11,603,000</t>
        </is>
      </c>
    </row>
    <row r="23">
      <c r="A23" s="1" t="n">
        <v>21</v>
      </c>
      <c r="B23" t="inlineStr">
        <is>
          <t>2.1.</t>
        </is>
      </c>
      <c r="C23" t="inlineStr">
        <is>
          <t xml:space="preserve">  Cash Flow from Continuing Investing Activities</t>
        </is>
      </c>
      <c r="D23" t="inlineStr">
        <is>
          <t>-7,570,000</t>
        </is>
      </c>
      <c r="E23" t="inlineStr">
        <is>
          <t>-7,570,000</t>
        </is>
      </c>
      <c r="F23" t="inlineStr">
        <is>
          <t>-30,059,000</t>
        </is>
      </c>
      <c r="G23" t="inlineStr">
        <is>
          <t>-19,864,000</t>
        </is>
      </c>
      <c r="H23" t="inlineStr">
        <is>
          <t>-11,603,000</t>
        </is>
      </c>
    </row>
    <row r="24">
      <c r="A24" s="1" t="n">
        <v>22</v>
      </c>
      <c r="B24" t="inlineStr">
        <is>
          <t>2.1.1.</t>
        </is>
      </c>
      <c r="C24" t="inlineStr">
        <is>
          <t xml:space="preserve">  =&gt;Net PPE Purchase And Sale</t>
        </is>
      </c>
      <c r="D24" t="inlineStr">
        <is>
          <t>-18,567,000</t>
        </is>
      </c>
      <c r="E24" t="inlineStr">
        <is>
          <t>-18,567,000</t>
        </is>
      </c>
      <c r="F24" t="inlineStr">
        <is>
          <t>-15,115,000</t>
        </is>
      </c>
      <c r="G24" t="inlineStr">
        <is>
          <t>-15,102,000</t>
        </is>
      </c>
      <c r="H24" t="inlineStr">
        <is>
          <t>-13,915,000</t>
        </is>
      </c>
    </row>
    <row r="25">
      <c r="A25" s="1" t="n">
        <v>23</v>
      </c>
      <c r="B25" t="inlineStr">
        <is>
          <t>2.1.1.1.</t>
        </is>
      </c>
      <c r="C25" t="inlineStr">
        <is>
          <t xml:space="preserve">  =&gt;  Purchase of PPE</t>
        </is>
      </c>
      <c r="D25" t="inlineStr">
        <is>
          <t>-18,567,000</t>
        </is>
      </c>
      <c r="E25" t="inlineStr">
        <is>
          <t>-18,567,000</t>
        </is>
      </c>
      <c r="F25" t="inlineStr">
        <is>
          <t>-15,115,000</t>
        </is>
      </c>
      <c r="G25" t="inlineStr">
        <is>
          <t>-15,102,000</t>
        </is>
      </c>
      <c r="H25" t="inlineStr">
        <is>
          <t>-13,915,000</t>
        </is>
      </c>
    </row>
    <row r="26">
      <c r="A26" s="1" t="n">
        <v>24</v>
      </c>
      <c r="B26" t="inlineStr">
        <is>
          <t>2.1.2.</t>
        </is>
      </c>
      <c r="C26" t="inlineStr">
        <is>
          <t xml:space="preserve">  =&gt;Net Business Purchase And Sale</t>
        </is>
      </c>
      <c r="D26" t="inlineStr">
        <is>
          <t>-898,000</t>
        </is>
      </c>
      <c r="E26" t="inlineStr">
        <is>
          <t>-898,000</t>
        </is>
      </c>
      <c r="F26" t="inlineStr">
        <is>
          <t>-6,749,000</t>
        </is>
      </c>
      <c r="G26" t="inlineStr">
        <is>
          <t>-508,000</t>
        </is>
      </c>
      <c r="H26" t="inlineStr">
        <is>
          <t>-137,000</t>
        </is>
      </c>
    </row>
    <row r="27">
      <c r="A27" s="1" t="n">
        <v>25</v>
      </c>
      <c r="B27" t="inlineStr">
        <is>
          <t>2.1.2.1.</t>
        </is>
      </c>
      <c r="C27" t="inlineStr">
        <is>
          <t xml:space="preserve">  =&gt;  Purchase of Business</t>
        </is>
      </c>
      <c r="D27" t="inlineStr">
        <is>
          <t>-898,000</t>
        </is>
      </c>
      <c r="E27" t="inlineStr">
        <is>
          <t>-898,000</t>
        </is>
      </c>
      <c r="F27" t="inlineStr">
        <is>
          <t>-6,749,000</t>
        </is>
      </c>
      <c r="G27" t="inlineStr">
        <is>
          <t>-508,000</t>
        </is>
      </c>
      <c r="H27" t="inlineStr">
        <is>
          <t>-137,000</t>
        </is>
      </c>
    </row>
    <row r="28">
      <c r="A28" s="1" t="n">
        <v>26</v>
      </c>
      <c r="B28" t="inlineStr">
        <is>
          <t>2.1.3.</t>
        </is>
      </c>
      <c r="C28" t="inlineStr">
        <is>
          <t xml:space="preserve">  =&gt;Net Investment Purchase And Sale</t>
        </is>
      </c>
      <c r="D28" t="inlineStr">
        <is>
          <t>12,179,000</t>
        </is>
      </c>
      <c r="E28" t="inlineStr">
        <is>
          <t>12,179,000</t>
        </is>
      </c>
      <c r="F28" t="inlineStr">
        <is>
          <t>-8,159,000</t>
        </is>
      </c>
      <c r="G28" t="inlineStr">
        <is>
          <t>-4,193,000</t>
        </is>
      </c>
      <c r="H28" t="inlineStr">
        <is>
          <t>2,474,000</t>
        </is>
      </c>
    </row>
    <row r="29">
      <c r="A29" s="1" t="n">
        <v>27</v>
      </c>
      <c r="B29" t="inlineStr">
        <is>
          <t>2.1.3.1.</t>
        </is>
      </c>
      <c r="C29" t="inlineStr">
        <is>
          <t xml:space="preserve">  =&gt;=&gt;Purchase of Investment</t>
        </is>
      </c>
      <c r="D29" t="inlineStr">
        <is>
          <t>-30,407,000</t>
        </is>
      </c>
      <c r="E29" t="inlineStr">
        <is>
          <t>-30,407,000</t>
        </is>
      </c>
      <c r="F29" t="inlineStr">
        <is>
          <t>-33,930,000</t>
        </is>
      </c>
      <c r="G29" t="inlineStr">
        <is>
          <t>-23,910,000</t>
        </is>
      </c>
      <c r="H29" t="inlineStr">
        <is>
          <t>-14,656,000</t>
        </is>
      </c>
    </row>
    <row r="30">
      <c r="A30" s="1" t="n">
        <v>28</v>
      </c>
      <c r="B30" t="inlineStr">
        <is>
          <t>2.1.3.2.</t>
        </is>
      </c>
      <c r="C30" t="inlineStr">
        <is>
          <t xml:space="preserve">  =&gt;  Sale of Investment</t>
        </is>
      </c>
      <c r="D30" t="inlineStr">
        <is>
          <t>42,586,000</t>
        </is>
      </c>
      <c r="E30" t="inlineStr">
        <is>
          <t>42,586,000</t>
        </is>
      </c>
      <c r="F30" t="inlineStr">
        <is>
          <t>25,771,000</t>
        </is>
      </c>
      <c r="G30" t="inlineStr">
        <is>
          <t>19,717,000</t>
        </is>
      </c>
      <c r="H30" t="inlineStr">
        <is>
          <t>17,130,000</t>
        </is>
      </c>
    </row>
    <row r="31">
      <c r="A31" s="1" t="n">
        <v>29</v>
      </c>
      <c r="B31" t="inlineStr">
        <is>
          <t>2.1.4.</t>
        </is>
      </c>
      <c r="C31" t="inlineStr">
        <is>
          <t xml:space="preserve">    Net Other Investing Changes</t>
        </is>
      </c>
      <c r="D31" t="inlineStr">
        <is>
          <t>-284,000</t>
        </is>
      </c>
      <c r="E31" t="inlineStr">
        <is>
          <t>-284,000</t>
        </is>
      </c>
      <c r="F31" t="inlineStr">
        <is>
          <t>-36,000</t>
        </is>
      </c>
      <c r="G31" t="inlineStr">
        <is>
          <t>-61,000</t>
        </is>
      </c>
      <c r="H31" t="inlineStr">
        <is>
          <t>-25,000</t>
        </is>
      </c>
    </row>
    <row r="32">
      <c r="A32" s="1" t="n">
        <v>30</v>
      </c>
      <c r="B32" t="inlineStr">
        <is>
          <t>3.</t>
        </is>
      </c>
      <c r="C32" t="inlineStr">
        <is>
          <t>Financing Cash Flow</t>
        </is>
      </c>
      <c r="D32" t="inlineStr">
        <is>
          <t>-50,728,000</t>
        </is>
      </c>
      <c r="E32" t="inlineStr">
        <is>
          <t>-50,728,000</t>
        </is>
      </c>
      <c r="F32" t="inlineStr">
        <is>
          <t>-10,292,000</t>
        </is>
      </c>
      <c r="G32" t="inlineStr">
        <is>
          <t>-7,299,000</t>
        </is>
      </c>
      <c r="H32" t="inlineStr">
        <is>
          <t>-15,572,000</t>
        </is>
      </c>
    </row>
    <row r="33">
      <c r="A33" s="1" t="n">
        <v>31</v>
      </c>
      <c r="B33" t="inlineStr">
        <is>
          <t>3.1.</t>
        </is>
      </c>
      <c r="C33" t="inlineStr">
        <is>
          <t xml:space="preserve">  Cash Flow from Continuing Financing Activities</t>
        </is>
      </c>
      <c r="D33" t="inlineStr">
        <is>
          <t>-50,728,000</t>
        </is>
      </c>
      <c r="E33" t="inlineStr">
        <is>
          <t>-50,728,000</t>
        </is>
      </c>
      <c r="F33" t="inlineStr">
        <is>
          <t>-10,292,000</t>
        </is>
      </c>
      <c r="G33" t="inlineStr">
        <is>
          <t>-7,299,000</t>
        </is>
      </c>
      <c r="H33" t="inlineStr">
        <is>
          <t>-15,572,000</t>
        </is>
      </c>
    </row>
    <row r="34">
      <c r="A34" s="1" t="n">
        <v>32</v>
      </c>
      <c r="B34" t="inlineStr">
        <is>
          <t>3.1.1.</t>
        </is>
      </c>
      <c r="C34" t="inlineStr">
        <is>
          <t xml:space="preserve">  =&gt;Net Issuance Payments of Debt</t>
        </is>
      </c>
      <c r="D34" t="inlineStr">
        <is>
          <t>-663,000</t>
        </is>
      </c>
      <c r="E34" t="inlineStr">
        <is>
          <t>-663,000</t>
        </is>
      </c>
      <c r="F34" t="inlineStr">
        <is>
          <t>-580,000</t>
        </is>
      </c>
      <c r="G34" t="inlineStr">
        <is>
          <t>-775,000</t>
        </is>
      </c>
      <c r="H34" t="inlineStr">
        <is>
          <t>500,000</t>
        </is>
      </c>
    </row>
    <row r="35">
      <c r="A35" s="1" t="n">
        <v>33</v>
      </c>
      <c r="B35" t="inlineStr">
        <is>
          <t>3.1.1.1.</t>
        </is>
      </c>
      <c r="C35" t="inlineStr">
        <is>
          <t xml:space="preserve">  =&gt;=&gt;Net Long Term Debt Issuance</t>
        </is>
      </c>
      <c r="D35" t="inlineStr">
        <is>
          <t>-677,000</t>
        </is>
      </c>
      <c r="E35" t="inlineStr">
        <is>
          <t>-677,000</t>
        </is>
      </c>
      <c r="F35" t="inlineStr">
        <is>
          <t>-604,000</t>
        </is>
      </c>
      <c r="G35" t="inlineStr">
        <is>
          <t>-552,000</t>
        </is>
      </c>
      <c r="H35" t="inlineStr">
        <is>
          <t>0</t>
        </is>
      </c>
    </row>
    <row r="36">
      <c r="A36" s="1" t="n">
        <v>34</v>
      </c>
      <c r="B36" t="inlineStr">
        <is>
          <t>3.1.1.1.1.</t>
        </is>
      </c>
      <c r="C36" t="inlineStr">
        <is>
          <t xml:space="preserve">  =&gt;=&gt;  Long Term Debt Payments</t>
        </is>
      </c>
      <c r="D36" t="inlineStr">
        <is>
          <t>-677,000</t>
        </is>
      </c>
      <c r="E36" t="inlineStr">
        <is>
          <t>-677,000</t>
        </is>
      </c>
      <c r="F36" t="inlineStr">
        <is>
          <t>-604,000</t>
        </is>
      </c>
      <c r="G36" t="inlineStr">
        <is>
          <t>-552,000</t>
        </is>
      </c>
      <c r="H36" t="inlineStr">
        <is>
          <t>0</t>
        </is>
      </c>
    </row>
    <row r="37">
      <c r="A37" s="1" t="n">
        <v>35</v>
      </c>
      <c r="B37" t="inlineStr">
        <is>
          <t>3.1.1.2.</t>
        </is>
      </c>
      <c r="C37" t="inlineStr">
        <is>
          <t xml:space="preserve">  =&gt;  Net Short Term Debt Issuance</t>
        </is>
      </c>
      <c r="D37" t="inlineStr">
        <is>
          <t>14,000</t>
        </is>
      </c>
      <c r="E37" t="inlineStr">
        <is>
          <t>14,000</t>
        </is>
      </c>
      <c r="F37" t="inlineStr">
        <is>
          <t>24,000</t>
        </is>
      </c>
      <c r="G37" t="inlineStr">
        <is>
          <t>-223,000</t>
        </is>
      </c>
      <c r="H37" t="inlineStr">
        <is>
          <t>500,000</t>
        </is>
      </c>
    </row>
    <row r="38">
      <c r="A38" s="1" t="n">
        <v>36</v>
      </c>
      <c r="B38" t="inlineStr">
        <is>
          <t>3.1.2.</t>
        </is>
      </c>
      <c r="C38" t="inlineStr">
        <is>
          <t xml:space="preserve">  =&gt;Net Common Stock Issuance</t>
        </is>
      </c>
      <c r="D38" t="inlineStr">
        <is>
          <t>-44,537,000</t>
        </is>
      </c>
      <c r="E38" t="inlineStr">
        <is>
          <t>-44,537,000</t>
        </is>
      </c>
      <c r="F38" t="inlineStr">
        <is>
          <t>-6,272,000</t>
        </is>
      </c>
      <c r="G38" t="inlineStr">
        <is>
          <t>-4,202,000</t>
        </is>
      </c>
      <c r="H38" t="inlineStr">
        <is>
          <t>-12,879,000</t>
        </is>
      </c>
    </row>
    <row r="39">
      <c r="A39" s="1" t="n">
        <v>37</v>
      </c>
      <c r="B39" t="inlineStr">
        <is>
          <t>3.1.2.1.</t>
        </is>
      </c>
      <c r="C39" t="inlineStr">
        <is>
          <t xml:space="preserve">  =&gt;  Common Stock Payments</t>
        </is>
      </c>
      <c r="D39" t="inlineStr">
        <is>
          <t>-44,537,000</t>
        </is>
      </c>
      <c r="E39" t="inlineStr">
        <is>
          <t>-44,537,000</t>
        </is>
      </c>
      <c r="F39" t="inlineStr">
        <is>
          <t>-6,272,000</t>
        </is>
      </c>
      <c r="G39" t="inlineStr">
        <is>
          <t>-4,202,000</t>
        </is>
      </c>
      <c r="H39" t="inlineStr">
        <is>
          <t>-12,879,000</t>
        </is>
      </c>
    </row>
    <row r="40">
      <c r="A40" s="1" t="n">
        <v>38</v>
      </c>
      <c r="B40" t="inlineStr">
        <is>
          <t>3.1.3.</t>
        </is>
      </c>
      <c r="C40" t="inlineStr">
        <is>
          <t xml:space="preserve">    Net Other Financing Charges</t>
        </is>
      </c>
      <c r="D40" t="inlineStr">
        <is>
          <t>-5,528,000</t>
        </is>
      </c>
      <c r="E40" t="inlineStr">
        <is>
          <t>-5,528,000</t>
        </is>
      </c>
      <c r="F40" t="inlineStr">
        <is>
          <t>-3,440,000</t>
        </is>
      </c>
      <c r="G40" t="inlineStr">
        <is>
          <t>-2,322,000</t>
        </is>
      </c>
      <c r="H40" t="inlineStr">
        <is>
          <t>-3,193,000</t>
        </is>
      </c>
    </row>
    <row r="41">
      <c r="A41" s="1" t="n">
        <v>39</v>
      </c>
      <c r="B41" t="inlineStr">
        <is>
          <t>4.</t>
        </is>
      </c>
      <c r="C41" t="inlineStr">
        <is>
          <t>End Cash Position</t>
        </is>
      </c>
      <c r="D41" t="inlineStr">
        <is>
          <t>16,865,000</t>
        </is>
      </c>
      <c r="E41" t="inlineStr">
        <is>
          <t>16,865,000</t>
        </is>
      </c>
      <c r="F41" t="inlineStr">
        <is>
          <t>17,954,000</t>
        </is>
      </c>
      <c r="G41" t="inlineStr">
        <is>
          <t>19,279,000</t>
        </is>
      </c>
      <c r="H41" t="inlineStr">
        <is>
          <t>10,124,000</t>
        </is>
      </c>
    </row>
    <row r="42">
      <c r="A42" s="1" t="n">
        <v>40</v>
      </c>
      <c r="B42" t="inlineStr">
        <is>
          <t>4.1.</t>
        </is>
      </c>
      <c r="C42">
        <f>&gt;Changes in Cash</f>
        <v/>
      </c>
      <c r="D42" t="inlineStr">
        <is>
          <t>-615,000</t>
        </is>
      </c>
      <c r="E42" t="inlineStr">
        <is>
          <t>-615,000</t>
        </is>
      </c>
      <c r="F42" t="inlineStr">
        <is>
          <t>-1,604,000</t>
        </is>
      </c>
      <c r="G42" t="inlineStr">
        <is>
          <t>9,151,000</t>
        </is>
      </c>
      <c r="H42" t="inlineStr">
        <is>
          <t>2,099,000</t>
        </is>
      </c>
    </row>
    <row r="43">
      <c r="A43" s="1" t="n">
        <v>41</v>
      </c>
      <c r="B43" t="inlineStr">
        <is>
          <t>4.2.</t>
        </is>
      </c>
      <c r="C43">
        <f>&gt;Effect of Exchange Rate Changes</f>
        <v/>
      </c>
      <c r="D43" t="inlineStr">
        <is>
          <t>-474,000</t>
        </is>
      </c>
      <c r="E43" t="inlineStr">
        <is>
          <t>-474,000</t>
        </is>
      </c>
      <c r="F43" t="inlineStr">
        <is>
          <t>279,000</t>
        </is>
      </c>
      <c r="G43" t="inlineStr">
        <is>
          <t>4,000</t>
        </is>
      </c>
      <c r="H43" t="inlineStr">
        <is>
          <t>-179,000</t>
        </is>
      </c>
    </row>
    <row r="44">
      <c r="A44" s="1" t="n">
        <v>42</v>
      </c>
      <c r="B44" t="inlineStr">
        <is>
          <t>4.3.</t>
        </is>
      </c>
      <c r="C44" t="inlineStr">
        <is>
          <t xml:space="preserve">  Beginning Cash Position</t>
        </is>
      </c>
      <c r="D44" t="inlineStr">
        <is>
          <t>17,954,000</t>
        </is>
      </c>
      <c r="E44" t="inlineStr">
        <is>
          <t>17,954,000</t>
        </is>
      </c>
      <c r="F44" t="inlineStr">
        <is>
          <t>19,279,000</t>
        </is>
      </c>
      <c r="G44" t="inlineStr">
        <is>
          <t>10,124,000</t>
        </is>
      </c>
      <c r="H44" t="inlineStr">
        <is>
          <t>8,204,000</t>
        </is>
      </c>
    </row>
    <row r="45">
      <c r="A45" s="1" t="n">
        <v>43</v>
      </c>
      <c r="B45" t="inlineStr">
        <is>
          <t>5.</t>
        </is>
      </c>
      <c r="C45" t="inlineStr">
        <is>
          <t>Income Tax Paid Supplemental Data</t>
        </is>
      </c>
      <c r="D45" t="inlineStr">
        <is>
          <t>8,525,000</t>
        </is>
      </c>
      <c r="E45" t="inlineStr">
        <is>
          <t>8,525,000</t>
        </is>
      </c>
      <c r="F45" t="inlineStr">
        <is>
          <t>4,229,000</t>
        </is>
      </c>
      <c r="G45" t="inlineStr">
        <is>
          <t>5,182,000</t>
        </is>
      </c>
      <c r="H45" t="inlineStr">
        <is>
          <t>3,762,000</t>
        </is>
      </c>
    </row>
    <row r="46">
      <c r="A46" s="1" t="n">
        <v>44</v>
      </c>
      <c r="B46" t="inlineStr">
        <is>
          <t>6.</t>
        </is>
      </c>
      <c r="C46" t="inlineStr">
        <is>
          <t>Interest Paid Supplemental Data</t>
        </is>
      </c>
      <c r="D46" t="inlineStr">
        <is>
          <t>-</t>
        </is>
      </c>
      <c r="E46" t="inlineStr">
        <is>
          <t>-</t>
        </is>
      </c>
      <c r="F46" t="inlineStr">
        <is>
          <t>-</t>
        </is>
      </c>
      <c r="G46" t="inlineStr">
        <is>
          <t>-</t>
        </is>
      </c>
      <c r="H46" t="inlineStr">
        <is>
          <t>1,000</t>
        </is>
      </c>
    </row>
    <row r="47">
      <c r="A47" s="1" t="n">
        <v>45</v>
      </c>
      <c r="B47" t="inlineStr">
        <is>
          <t>7.</t>
        </is>
      </c>
      <c r="C47" t="inlineStr">
        <is>
          <t>Capital Expenditure</t>
        </is>
      </c>
      <c r="D47" t="inlineStr">
        <is>
          <t>-18,567,000</t>
        </is>
      </c>
      <c r="E47" t="inlineStr">
        <is>
          <t>-18,567,000</t>
        </is>
      </c>
      <c r="F47" t="inlineStr">
        <is>
          <t>-15,115,000</t>
        </is>
      </c>
      <c r="G47" t="inlineStr">
        <is>
          <t>-15,102,000</t>
        </is>
      </c>
      <c r="H47" t="inlineStr">
        <is>
          <t>-13,915,000</t>
        </is>
      </c>
    </row>
    <row r="48">
      <c r="A48" s="1" t="n">
        <v>46</v>
      </c>
      <c r="B48" t="inlineStr">
        <is>
          <t>8.</t>
        </is>
      </c>
      <c r="C48" t="inlineStr">
        <is>
          <t>Repayment of Debt</t>
        </is>
      </c>
      <c r="D48" t="inlineStr">
        <is>
          <t>-677,000</t>
        </is>
      </c>
      <c r="E48" t="inlineStr">
        <is>
          <t>-677,000</t>
        </is>
      </c>
      <c r="F48" t="inlineStr">
        <is>
          <t>-604,000</t>
        </is>
      </c>
      <c r="G48" t="inlineStr">
        <is>
          <t>-552,000</t>
        </is>
      </c>
      <c r="H48" t="inlineStr">
        <is>
          <t>0</t>
        </is>
      </c>
    </row>
    <row r="49">
      <c r="A49" s="1" t="n">
        <v>47</v>
      </c>
      <c r="B49" t="inlineStr">
        <is>
          <t>9.</t>
        </is>
      </c>
      <c r="C49" t="inlineStr">
        <is>
          <t>Repurchase of Capital Stock</t>
        </is>
      </c>
      <c r="D49" t="inlineStr">
        <is>
          <t>-44,537,000</t>
        </is>
      </c>
      <c r="E49" t="inlineStr">
        <is>
          <t>-44,537,000</t>
        </is>
      </c>
      <c r="F49" t="inlineStr">
        <is>
          <t>-6,272,000</t>
        </is>
      </c>
      <c r="G49" t="inlineStr">
        <is>
          <t>-4,202,000</t>
        </is>
      </c>
      <c r="H49" t="inlineStr">
        <is>
          <t>-12,879,000</t>
        </is>
      </c>
    </row>
    <row r="50">
      <c r="A50" s="1" t="n">
        <v>48</v>
      </c>
      <c r="B50" t="inlineStr">
        <is>
          <t>10.</t>
        </is>
      </c>
      <c r="C50" t="inlineStr">
        <is>
          <t>Free Cash Flow</t>
        </is>
      </c>
      <c r="D50" t="inlineStr">
        <is>
          <t>39,116,000</t>
        </is>
      </c>
      <c r="E50" t="inlineStr">
        <is>
          <t>39,116,000</t>
        </is>
      </c>
      <c r="F50" t="inlineStr">
        <is>
          <t>23,632,000</t>
        </is>
      </c>
      <c r="G50" t="inlineStr">
        <is>
          <t>21,212,000</t>
        </is>
      </c>
      <c r="H50" t="inlineStr">
        <is>
          <t>15,359,000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2022-02-27T21:58:07Z</dcterms:created>
  <dcterms:modified xmlns:dcterms="http://purl.org/dc/terms/" xmlns:xsi="http://www.w3.org/2001/XMLSchema-instance" xsi:type="dcterms:W3CDTF">2022-02-27T21:58:07Z</dcterms:modified>
</cp:coreProperties>
</file>