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685,712</t>
        </is>
      </c>
      <c r="E2" t="inlineStr">
        <is>
          <t>550,700</t>
        </is>
      </c>
      <c r="F2" t="inlineStr">
        <is>
          <t>388,224</t>
        </is>
      </c>
      <c r="G2" t="inlineStr">
        <is>
          <t>249,522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588,750</t>
        </is>
      </c>
      <c r="E3" t="inlineStr">
        <is>
          <t>488,257</t>
        </is>
      </c>
      <c r="F3" t="inlineStr">
        <is>
          <t>364,582</t>
        </is>
      </c>
      <c r="G3" t="inlineStr">
        <is>
          <t>242,911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41,993</t>
        </is>
      </c>
      <c r="E4" t="inlineStr">
        <is>
          <t>29,587</t>
        </is>
      </c>
      <c r="F4" t="inlineStr">
        <is>
          <t>14,016</t>
        </is>
      </c>
      <c r="G4" t="inlineStr">
        <is>
          <t>6,035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643,719</t>
        </is>
      </c>
      <c r="E5" t="inlineStr">
        <is>
          <t>521,113</t>
        </is>
      </c>
      <c r="F5" t="inlineStr">
        <is>
          <t>374,208</t>
        </is>
      </c>
      <c r="G5" t="inlineStr">
        <is>
          <t>243,487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941,509</t>
        </is>
      </c>
      <c r="E6" t="inlineStr">
        <is>
          <t>796,832</t>
        </is>
      </c>
      <c r="F6" t="inlineStr">
        <is>
          <t>234,532</t>
        </is>
      </c>
      <c r="G6" t="inlineStr">
        <is>
          <t>166,236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798,731</t>
        </is>
      </c>
      <c r="E7" t="inlineStr">
        <is>
          <t>716,586</t>
        </is>
      </c>
      <c r="F7" t="inlineStr">
        <is>
          <t>191,659</t>
        </is>
      </c>
      <c r="G7" t="inlineStr">
        <is>
          <t>112,536</t>
        </is>
      </c>
    </row>
    <row r="8">
      <c r="A8" s="1" t="n">
        <v>6</v>
      </c>
      <c r="B8" t="inlineStr">
        <is>
          <t>4.1.1.</t>
        </is>
      </c>
      <c r="C8">
        <f>&gt;=&gt;General &amp; Administrative Expense</f>
        <v/>
      </c>
      <c r="D8" t="inlineStr">
        <is>
          <t>460,065</t>
        </is>
      </c>
      <c r="E8" t="inlineStr">
        <is>
          <t>461,451</t>
        </is>
      </c>
      <c r="F8" t="inlineStr">
        <is>
          <t>14,692</t>
        </is>
      </c>
      <c r="G8" t="inlineStr">
        <is>
          <t>8,359</t>
        </is>
      </c>
    </row>
    <row r="9">
      <c r="A9" s="1" t="n">
        <v>7</v>
      </c>
      <c r="B9" t="inlineStr">
        <is>
          <t>4.1.1.1.</t>
        </is>
      </c>
      <c r="C9">
        <f>&gt;=&gt;  Other G and A</f>
        <v/>
      </c>
      <c r="D9" t="inlineStr">
        <is>
          <t>460,065</t>
        </is>
      </c>
      <c r="E9" t="inlineStr">
        <is>
          <t>461,451</t>
        </is>
      </c>
      <c r="F9" t="inlineStr">
        <is>
          <t>14,692</t>
        </is>
      </c>
      <c r="G9" t="inlineStr">
        <is>
          <t>8,359</t>
        </is>
      </c>
    </row>
    <row r="10">
      <c r="A10" s="1" t="n">
        <v>8</v>
      </c>
      <c r="B10" t="inlineStr">
        <is>
          <t>4.1.2.</t>
        </is>
      </c>
      <c r="C10">
        <f>&gt;  Selling &amp; Marketing Expense</f>
        <v/>
      </c>
      <c r="D10" t="inlineStr">
        <is>
          <t>338,666</t>
        </is>
      </c>
      <c r="E10" t="inlineStr">
        <is>
          <t>255,135</t>
        </is>
      </c>
      <c r="F10" t="inlineStr">
        <is>
          <t>176,967</t>
        </is>
      </c>
      <c r="G10" t="inlineStr">
        <is>
          <t>104,177</t>
        </is>
      </c>
    </row>
    <row r="11">
      <c r="A11" s="1" t="n">
        <v>9</v>
      </c>
      <c r="B11" t="inlineStr">
        <is>
          <t>4.2.</t>
        </is>
      </c>
      <c r="C11">
        <f>&gt;Research &amp; Development</f>
        <v/>
      </c>
      <c r="D11" t="inlineStr">
        <is>
          <t>114,483</t>
        </is>
      </c>
      <c r="E11" t="inlineStr">
        <is>
          <t>61,816</t>
        </is>
      </c>
      <c r="F11" t="inlineStr">
        <is>
          <t>29,300</t>
        </is>
      </c>
      <c r="G11" t="inlineStr">
        <is>
          <t>43,894</t>
        </is>
      </c>
    </row>
    <row r="12">
      <c r="A12" s="1" t="n">
        <v>10</v>
      </c>
      <c r="B12" t="inlineStr">
        <is>
          <t>4.3.</t>
        </is>
      </c>
      <c r="C12" t="inlineStr">
        <is>
          <t xml:space="preserve">  Depreciation Amortization Depletion</t>
        </is>
      </c>
      <c r="D12" t="inlineStr">
        <is>
          <t>28,295</t>
        </is>
      </c>
      <c r="E12" t="inlineStr">
        <is>
          <t>18,430</t>
        </is>
      </c>
      <c r="F12" t="inlineStr">
        <is>
          <t>13,573</t>
        </is>
      </c>
      <c r="G12" t="inlineStr">
        <is>
          <t>9,806</t>
        </is>
      </c>
    </row>
    <row r="13">
      <c r="A13" s="1" t="n">
        <v>11</v>
      </c>
      <c r="B13" t="inlineStr">
        <is>
          <t>4.3.1.</t>
        </is>
      </c>
      <c r="C13" t="inlineStr">
        <is>
          <t xml:space="preserve">    Depreciation &amp; amortization</t>
        </is>
      </c>
      <c r="D13" t="inlineStr">
        <is>
          <t>28,295</t>
        </is>
      </c>
      <c r="E13" t="inlineStr">
        <is>
          <t>18,430</t>
        </is>
      </c>
      <c r="F13" t="inlineStr">
        <is>
          <t>13,573</t>
        </is>
      </c>
      <c r="G13" t="inlineStr">
        <is>
          <t>9,806</t>
        </is>
      </c>
    </row>
    <row r="14">
      <c r="A14" s="1" t="n">
        <v>12</v>
      </c>
      <c r="B14" t="inlineStr">
        <is>
          <t>5.</t>
        </is>
      </c>
      <c r="C14" t="inlineStr">
        <is>
          <t>Operating Income</t>
        </is>
      </c>
      <c r="D14" t="inlineStr">
        <is>
          <t>-297,790</t>
        </is>
      </c>
      <c r="E14" t="inlineStr">
        <is>
          <t>-275,719</t>
        </is>
      </c>
      <c r="F14" t="inlineStr">
        <is>
          <t>139,676</t>
        </is>
      </c>
      <c r="G14" t="inlineStr">
        <is>
          <t>77,251</t>
        </is>
      </c>
    </row>
    <row r="15">
      <c r="A15" s="1" t="n">
        <v>13</v>
      </c>
      <c r="B15" t="inlineStr">
        <is>
          <t>6.</t>
        </is>
      </c>
      <c r="C15" t="inlineStr">
        <is>
          <t>Net Non Operating Interest Income Expense</t>
        </is>
      </c>
      <c r="D15" t="inlineStr">
        <is>
          <t>-23,893</t>
        </is>
      </c>
      <c r="E15" t="inlineStr">
        <is>
          <t>-27,753</t>
        </is>
      </c>
      <c r="F15" t="inlineStr">
        <is>
          <t>-48,854</t>
        </is>
      </c>
      <c r="G15" t="inlineStr">
        <is>
          <t>-22,039</t>
        </is>
      </c>
    </row>
    <row r="16">
      <c r="A16" s="1" t="n">
        <v>14</v>
      </c>
      <c r="B16" t="inlineStr">
        <is>
          <t>6.1.</t>
        </is>
      </c>
      <c r="C16">
        <f>&gt;Interest Income Non Operating</f>
        <v/>
      </c>
      <c r="D16" t="inlineStr">
        <is>
          <t>62</t>
        </is>
      </c>
      <c r="E16" t="inlineStr">
        <is>
          <t>160</t>
        </is>
      </c>
      <c r="F16" t="inlineStr">
        <is>
          <t>715</t>
        </is>
      </c>
      <c r="G16" t="inlineStr">
        <is>
          <t>154</t>
        </is>
      </c>
    </row>
    <row r="17">
      <c r="A17" s="1" t="n">
        <v>15</v>
      </c>
      <c r="B17" t="inlineStr">
        <is>
          <t>6.2.</t>
        </is>
      </c>
      <c r="C17" t="inlineStr">
        <is>
          <t xml:space="preserve">  Interest Expense Non Operating</t>
        </is>
      </c>
      <c r="D17" t="inlineStr">
        <is>
          <t>23,955</t>
        </is>
      </c>
      <c r="E17" t="inlineStr">
        <is>
          <t>27,913</t>
        </is>
      </c>
      <c r="F17" t="inlineStr">
        <is>
          <t>49,569</t>
        </is>
      </c>
      <c r="G17" t="inlineStr">
        <is>
          <t>22,193</t>
        </is>
      </c>
    </row>
    <row r="18">
      <c r="A18" s="1" t="n">
        <v>16</v>
      </c>
      <c r="B18" t="inlineStr">
        <is>
          <t>7.</t>
        </is>
      </c>
      <c r="C18" t="inlineStr">
        <is>
          <t>Other Income Expense</t>
        </is>
      </c>
      <c r="D18" t="inlineStr">
        <is>
          <t>-</t>
        </is>
      </c>
      <c r="E18" t="inlineStr">
        <is>
          <t>22</t>
        </is>
      </c>
      <c r="F18" t="inlineStr">
        <is>
          <t>-7,844</t>
        </is>
      </c>
      <c r="G18" t="inlineStr">
        <is>
          <t>-2,864</t>
        </is>
      </c>
    </row>
    <row r="19">
      <c r="A19" s="1" t="n">
        <v>17</v>
      </c>
      <c r="B19" t="inlineStr">
        <is>
          <t>7.1.</t>
        </is>
      </c>
      <c r="C19">
        <f>&gt;Special Income Charges</f>
        <v/>
      </c>
      <c r="D19" t="inlineStr">
        <is>
          <t>-</t>
        </is>
      </c>
      <c r="E19" t="inlineStr">
        <is>
          <t>0</t>
        </is>
      </c>
      <c r="F19" t="inlineStr">
        <is>
          <t>-4,877</t>
        </is>
      </c>
      <c r="G19" t="inlineStr">
        <is>
          <t>-2,857</t>
        </is>
      </c>
    </row>
    <row r="20">
      <c r="A20" s="1" t="n">
        <v>18</v>
      </c>
      <c r="B20" t="inlineStr">
        <is>
          <t>7.1.1.</t>
        </is>
      </c>
      <c r="C20">
        <f>&gt;  Other Special Charges</f>
        <v/>
      </c>
      <c r="D20" t="inlineStr">
        <is>
          <t>-</t>
        </is>
      </c>
      <c r="E20" t="inlineStr">
        <is>
          <t>-</t>
        </is>
      </c>
      <c r="F20" t="inlineStr">
        <is>
          <t>4,877</t>
        </is>
      </c>
      <c r="G20" t="inlineStr">
        <is>
          <t>2,857</t>
        </is>
      </c>
    </row>
    <row r="21">
      <c r="A21" s="1" t="n">
        <v>19</v>
      </c>
      <c r="B21" t="inlineStr">
        <is>
          <t>7.2.</t>
        </is>
      </c>
      <c r="C21" t="inlineStr">
        <is>
          <t xml:space="preserve">  Other Non Operating Income Expenses</t>
        </is>
      </c>
      <c r="D21" t="inlineStr">
        <is>
          <t>-</t>
        </is>
      </c>
      <c r="E21" t="inlineStr">
        <is>
          <t>22</t>
        </is>
      </c>
      <c r="F21" t="inlineStr">
        <is>
          <t>-2,967</t>
        </is>
      </c>
      <c r="G21" t="inlineStr">
        <is>
          <t>-7</t>
        </is>
      </c>
    </row>
    <row r="22">
      <c r="A22" s="1" t="n">
        <v>20</v>
      </c>
      <c r="B22" t="inlineStr">
        <is>
          <t>8.</t>
        </is>
      </c>
      <c r="C22" t="inlineStr">
        <is>
          <t>Pretax Income</t>
        </is>
      </c>
      <c r="D22" t="inlineStr">
        <is>
          <t>-321,681</t>
        </is>
      </c>
      <c r="E22" t="inlineStr">
        <is>
          <t>-303,450</t>
        </is>
      </c>
      <c r="F22" t="inlineStr">
        <is>
          <t>82,978</t>
        </is>
      </c>
      <c r="G22" t="inlineStr">
        <is>
          <t>52,348</t>
        </is>
      </c>
    </row>
    <row r="23">
      <c r="A23" s="1" t="n">
        <v>21</v>
      </c>
      <c r="B23" t="inlineStr">
        <is>
          <t>9.</t>
        </is>
      </c>
      <c r="C23" t="inlineStr">
        <is>
          <t>Tax Provision</t>
        </is>
      </c>
      <c r="D23" t="inlineStr">
        <is>
          <t>-38,067</t>
        </is>
      </c>
      <c r="E23" t="inlineStr">
        <is>
          <t>-9,827</t>
        </is>
      </c>
      <c r="F23" t="inlineStr">
        <is>
          <t>16,930</t>
        </is>
      </c>
      <c r="G23" t="inlineStr">
        <is>
          <t>8,555</t>
        </is>
      </c>
    </row>
    <row r="24">
      <c r="A24" s="1" t="n">
        <v>22</v>
      </c>
      <c r="B24" t="inlineStr">
        <is>
          <t>10.</t>
        </is>
      </c>
      <c r="C24" t="inlineStr">
        <is>
          <t>Net Income Common Stockholders</t>
        </is>
      </c>
      <c r="D24" t="inlineStr">
        <is>
          <t>-282,008</t>
        </is>
      </c>
      <c r="E24" t="inlineStr">
        <is>
          <t>-293,623</t>
        </is>
      </c>
      <c r="F24" t="inlineStr">
        <is>
          <t>66,048</t>
        </is>
      </c>
      <c r="G24" t="inlineStr">
        <is>
          <t>13,795</t>
        </is>
      </c>
    </row>
    <row r="25">
      <c r="A25" s="1" t="n">
        <v>23</v>
      </c>
      <c r="B25" t="inlineStr">
        <is>
          <t>10.1.</t>
        </is>
      </c>
      <c r="C25">
        <f>&gt;Net Income</f>
        <v/>
      </c>
      <c r="D25" t="inlineStr">
        <is>
          <t>-283,614</t>
        </is>
      </c>
      <c r="E25" t="inlineStr">
        <is>
          <t>-293,623</t>
        </is>
      </c>
      <c r="F25" t="inlineStr">
        <is>
          <t>66,048</t>
        </is>
      </c>
      <c r="G25" t="inlineStr">
        <is>
          <t>43,793</t>
        </is>
      </c>
    </row>
    <row r="26">
      <c r="A26" s="1" t="n">
        <v>24</v>
      </c>
      <c r="B26" t="inlineStr">
        <is>
          <t>10.1.1.</t>
        </is>
      </c>
      <c r="C26">
        <f>&gt;  Net Income Including Non-Controlling Interests</f>
        <v/>
      </c>
      <c r="D26" t="inlineStr">
        <is>
          <t>-283,614</t>
        </is>
      </c>
      <c r="E26" t="inlineStr">
        <is>
          <t>-293,623</t>
        </is>
      </c>
      <c r="F26" t="inlineStr">
        <is>
          <t>66,048</t>
        </is>
      </c>
      <c r="G26" t="inlineStr">
        <is>
          <t>43,793</t>
        </is>
      </c>
    </row>
    <row r="27">
      <c r="A27" s="1" t="n">
        <v>25</v>
      </c>
      <c r="B27" t="inlineStr">
        <is>
          <t>10.1.1.1.</t>
        </is>
      </c>
      <c r="C27">
        <f>&gt;    Net Income Continuous Operations</f>
        <v/>
      </c>
      <c r="D27" t="inlineStr">
        <is>
          <t>-283,614</t>
        </is>
      </c>
      <c r="E27" t="inlineStr">
        <is>
          <t>-293,623</t>
        </is>
      </c>
      <c r="F27" t="inlineStr">
        <is>
          <t>66,048</t>
        </is>
      </c>
      <c r="G27" t="inlineStr">
        <is>
          <t>43,793</t>
        </is>
      </c>
    </row>
    <row r="28">
      <c r="A28" s="1" t="n">
        <v>26</v>
      </c>
      <c r="B28" t="inlineStr">
        <is>
          <t>10.2.</t>
        </is>
      </c>
      <c r="C28" t="inlineStr">
        <is>
          <t xml:space="preserve">  Otherunder Preferred Stock Dividend</t>
        </is>
      </c>
      <c r="D28" t="inlineStr">
        <is>
          <t>-</t>
        </is>
      </c>
      <c r="E28" t="inlineStr">
        <is>
          <t>-</t>
        </is>
      </c>
      <c r="F28" t="inlineStr">
        <is>
          <t>-</t>
        </is>
      </c>
      <c r="G28" t="inlineStr">
        <is>
          <t>29,998</t>
        </is>
      </c>
    </row>
    <row r="29">
      <c r="A29" s="1" t="n">
        <v>27</v>
      </c>
      <c r="B29" t="inlineStr">
        <is>
          <t>11.</t>
        </is>
      </c>
      <c r="C29" t="inlineStr">
        <is>
          <t>Average Dilution Earnings</t>
        </is>
      </c>
      <c r="D29" t="inlineStr">
        <is>
          <t>-</t>
        </is>
      </c>
      <c r="E29" t="inlineStr">
        <is>
          <t>-</t>
        </is>
      </c>
      <c r="F29" t="inlineStr">
        <is>
          <t>-</t>
        </is>
      </c>
      <c r="G29" t="inlineStr">
        <is>
          <t>431</t>
        </is>
      </c>
    </row>
    <row r="30">
      <c r="A30" s="1" t="n">
        <v>28</v>
      </c>
      <c r="B30" t="inlineStr">
        <is>
          <t>12.</t>
        </is>
      </c>
      <c r="C30" t="inlineStr">
        <is>
          <t>Diluted NI Available to Com Stockholders</t>
        </is>
      </c>
      <c r="D30" t="inlineStr">
        <is>
          <t>-282,055</t>
        </is>
      </c>
      <c r="E30" t="inlineStr">
        <is>
          <t>-293,623</t>
        </is>
      </c>
      <c r="F30" t="inlineStr">
        <is>
          <t>66,048</t>
        </is>
      </c>
      <c r="G30" t="inlineStr">
        <is>
          <t>14,226</t>
        </is>
      </c>
    </row>
    <row r="31">
      <c r="A31" s="1" t="n">
        <v>29</v>
      </c>
      <c r="B31" t="inlineStr">
        <is>
          <t>13.</t>
        </is>
      </c>
      <c r="C31" t="inlineStr">
        <is>
          <t>Basic EPS</t>
        </is>
      </c>
      <c r="D31" t="inlineStr">
        <is>
          <t>-</t>
        </is>
      </c>
      <c r="E31" t="inlineStr">
        <is>
          <t>-1.07</t>
        </is>
      </c>
      <c r="F31" t="inlineStr">
        <is>
          <t>0.19</t>
        </is>
      </c>
      <c r="G31" t="inlineStr">
        <is>
          <t>0.04</t>
        </is>
      </c>
    </row>
    <row r="32">
      <c r="A32" s="1" t="n">
        <v>30</v>
      </c>
      <c r="B32" t="inlineStr">
        <is>
          <t>14.</t>
        </is>
      </c>
      <c r="C32" t="inlineStr">
        <is>
          <t>Diluted EPS</t>
        </is>
      </c>
      <c r="D32" t="inlineStr">
        <is>
          <t>-</t>
        </is>
      </c>
      <c r="E32" t="inlineStr">
        <is>
          <t>-1.07</t>
        </is>
      </c>
      <c r="F32" t="inlineStr">
        <is>
          <t>0.18</t>
        </is>
      </c>
      <c r="G32" t="inlineStr">
        <is>
          <t>0.04</t>
        </is>
      </c>
    </row>
    <row r="33">
      <c r="A33" s="1" t="n">
        <v>31</v>
      </c>
      <c r="B33" t="inlineStr">
        <is>
          <t>15.</t>
        </is>
      </c>
      <c r="C33" t="inlineStr">
        <is>
          <t>Basic Average Shares</t>
        </is>
      </c>
      <c r="D33" t="inlineStr">
        <is>
          <t>-</t>
        </is>
      </c>
      <c r="E33" t="inlineStr">
        <is>
          <t>274,696</t>
        </is>
      </c>
      <c r="F33" t="inlineStr">
        <is>
          <t>352,653</t>
        </is>
      </c>
      <c r="G33" t="inlineStr">
        <is>
          <t>356,066</t>
        </is>
      </c>
    </row>
    <row r="34">
      <c r="A34" s="1" t="n">
        <v>32</v>
      </c>
      <c r="B34" t="inlineStr">
        <is>
          <t>16.</t>
        </is>
      </c>
      <c r="C34" t="inlineStr">
        <is>
          <t>Diluted Average Shares</t>
        </is>
      </c>
      <c r="D34" t="inlineStr">
        <is>
          <t>-</t>
        </is>
      </c>
      <c r="E34" t="inlineStr">
        <is>
          <t>274,696</t>
        </is>
      </c>
      <c r="F34" t="inlineStr">
        <is>
          <t>357,255</t>
        </is>
      </c>
      <c r="G34" t="inlineStr">
        <is>
          <t>362,603</t>
        </is>
      </c>
    </row>
    <row r="35">
      <c r="A35" s="1" t="n">
        <v>33</v>
      </c>
      <c r="B35" t="inlineStr">
        <is>
          <t>17.</t>
        </is>
      </c>
      <c r="C35" t="inlineStr">
        <is>
          <t>Total Operating Income as Reported</t>
        </is>
      </c>
      <c r="D35" t="inlineStr">
        <is>
          <t>-297,790</t>
        </is>
      </c>
      <c r="E35" t="inlineStr">
        <is>
          <t>-275,719</t>
        </is>
      </c>
      <c r="F35" t="inlineStr">
        <is>
          <t>139,676</t>
        </is>
      </c>
      <c r="G35" t="inlineStr">
        <is>
          <t>77,251</t>
        </is>
      </c>
    </row>
    <row r="36">
      <c r="A36" s="1" t="n">
        <v>34</v>
      </c>
      <c r="B36" t="inlineStr">
        <is>
          <t>18.</t>
        </is>
      </c>
      <c r="C36" t="inlineStr">
        <is>
          <t>Total Expenses</t>
        </is>
      </c>
      <c r="D36" t="inlineStr">
        <is>
          <t>983,502</t>
        </is>
      </c>
      <c r="E36" t="inlineStr">
        <is>
          <t>826,419</t>
        </is>
      </c>
      <c r="F36" t="inlineStr">
        <is>
          <t>248,548</t>
        </is>
      </c>
      <c r="G36" t="inlineStr">
        <is>
          <t>172,271</t>
        </is>
      </c>
    </row>
    <row r="37">
      <c r="A37" s="1" t="n">
        <v>35</v>
      </c>
      <c r="B37" t="inlineStr">
        <is>
          <t>19.</t>
        </is>
      </c>
      <c r="C37" t="inlineStr">
        <is>
          <t>Net Income from Continuing &amp; Discontinued Operation</t>
        </is>
      </c>
      <c r="D37" t="inlineStr">
        <is>
          <t>-283,614</t>
        </is>
      </c>
      <c r="E37" t="inlineStr">
        <is>
          <t>-293,623</t>
        </is>
      </c>
      <c r="F37" t="inlineStr">
        <is>
          <t>66,048</t>
        </is>
      </c>
      <c r="G37" t="inlineStr">
        <is>
          <t>43,793</t>
        </is>
      </c>
    </row>
    <row r="38">
      <c r="A38" s="1" t="n">
        <v>36</v>
      </c>
      <c r="B38" t="inlineStr">
        <is>
          <t>20.</t>
        </is>
      </c>
      <c r="C38" t="inlineStr">
        <is>
          <t>Normalized Income</t>
        </is>
      </c>
      <c r="D38" t="inlineStr">
        <is>
          <t>-283,614</t>
        </is>
      </c>
      <c r="E38" t="inlineStr">
        <is>
          <t>-293,623</t>
        </is>
      </c>
      <c r="F38" t="inlineStr">
        <is>
          <t>69,950</t>
        </is>
      </c>
      <c r="G38" t="inlineStr">
        <is>
          <t>46,184</t>
        </is>
      </c>
    </row>
    <row r="39">
      <c r="A39" s="1" t="n">
        <v>37</v>
      </c>
      <c r="B39" t="inlineStr">
        <is>
          <t>21.</t>
        </is>
      </c>
      <c r="C39" t="inlineStr">
        <is>
          <t>Interest Income</t>
        </is>
      </c>
      <c r="D39" t="inlineStr">
        <is>
          <t>62</t>
        </is>
      </c>
      <c r="E39" t="inlineStr">
        <is>
          <t>160</t>
        </is>
      </c>
      <c r="F39" t="inlineStr">
        <is>
          <t>715</t>
        </is>
      </c>
      <c r="G39" t="inlineStr">
        <is>
          <t>154</t>
        </is>
      </c>
    </row>
    <row r="40">
      <c r="A40" s="1" t="n">
        <v>38</v>
      </c>
      <c r="B40" t="inlineStr">
        <is>
          <t>22.</t>
        </is>
      </c>
      <c r="C40" t="inlineStr">
        <is>
          <t>Interest Expense</t>
        </is>
      </c>
      <c r="D40" t="inlineStr">
        <is>
          <t>23,955</t>
        </is>
      </c>
      <c r="E40" t="inlineStr">
        <is>
          <t>27,913</t>
        </is>
      </c>
      <c r="F40" t="inlineStr">
        <is>
          <t>49,569</t>
        </is>
      </c>
      <c r="G40" t="inlineStr">
        <is>
          <t>22,193</t>
        </is>
      </c>
    </row>
    <row r="41">
      <c r="A41" s="1" t="n">
        <v>39</v>
      </c>
      <c r="B41" t="inlineStr">
        <is>
          <t>23.</t>
        </is>
      </c>
      <c r="C41" t="inlineStr">
        <is>
          <t>Net Interest Income</t>
        </is>
      </c>
      <c r="D41" t="inlineStr">
        <is>
          <t>-23,893</t>
        </is>
      </c>
      <c r="E41" t="inlineStr">
        <is>
          <t>-27,753</t>
        </is>
      </c>
      <c r="F41" t="inlineStr">
        <is>
          <t>-48,854</t>
        </is>
      </c>
      <c r="G41" t="inlineStr">
        <is>
          <t>-22,039</t>
        </is>
      </c>
    </row>
    <row r="42">
      <c r="A42" s="1" t="n">
        <v>40</v>
      </c>
      <c r="B42" t="inlineStr">
        <is>
          <t>24.</t>
        </is>
      </c>
      <c r="C42" t="inlineStr">
        <is>
          <t>EBIT</t>
        </is>
      </c>
      <c r="D42" t="inlineStr">
        <is>
          <t>-297,726</t>
        </is>
      </c>
      <c r="E42" t="inlineStr">
        <is>
          <t>-275,537</t>
        </is>
      </c>
      <c r="F42" t="inlineStr">
        <is>
          <t>132,547</t>
        </is>
      </c>
      <c r="G42" t="inlineStr">
        <is>
          <t>74,541</t>
        </is>
      </c>
    </row>
    <row r="43">
      <c r="A43" s="1" t="n">
        <v>41</v>
      </c>
      <c r="B43" t="inlineStr">
        <is>
          <t>25.</t>
        </is>
      </c>
      <c r="C43" t="inlineStr">
        <is>
          <t>EBITDA</t>
        </is>
      </c>
      <c r="D43" t="inlineStr">
        <is>
          <t>-269,431</t>
        </is>
      </c>
      <c r="E43" t="inlineStr">
        <is>
          <t>-</t>
        </is>
      </c>
      <c r="F43" t="inlineStr">
        <is>
          <t>-</t>
        </is>
      </c>
      <c r="G43" t="inlineStr">
        <is>
          <t>-</t>
        </is>
      </c>
    </row>
    <row r="44">
      <c r="A44" s="1" t="n">
        <v>42</v>
      </c>
      <c r="B44" t="inlineStr">
        <is>
          <t>26.</t>
        </is>
      </c>
      <c r="C44" t="inlineStr">
        <is>
          <t>Reconciled Cost of Revenue</t>
        </is>
      </c>
      <c r="D44" t="inlineStr">
        <is>
          <t>41,993</t>
        </is>
      </c>
      <c r="E44" t="inlineStr">
        <is>
          <t>29,587</t>
        </is>
      </c>
      <c r="F44" t="inlineStr">
        <is>
          <t>14,016</t>
        </is>
      </c>
      <c r="G44" t="inlineStr">
        <is>
          <t>6,035</t>
        </is>
      </c>
    </row>
    <row r="45">
      <c r="A45" s="1" t="n">
        <v>43</v>
      </c>
      <c r="B45" t="inlineStr">
        <is>
          <t>27.</t>
        </is>
      </c>
      <c r="C45" t="inlineStr">
        <is>
          <t>Reconciled Depreciation</t>
        </is>
      </c>
      <c r="D45" t="inlineStr">
        <is>
          <t>28,295</t>
        </is>
      </c>
      <c r="E45" t="inlineStr">
        <is>
          <t>18,430</t>
        </is>
      </c>
      <c r="F45" t="inlineStr">
        <is>
          <t>13,573</t>
        </is>
      </c>
      <c r="G45" t="inlineStr">
        <is>
          <t>9,806</t>
        </is>
      </c>
    </row>
    <row r="46">
      <c r="A46" s="1" t="n">
        <v>44</v>
      </c>
      <c r="B46" t="inlineStr">
        <is>
          <t>28.</t>
        </is>
      </c>
      <c r="C46" t="inlineStr">
        <is>
          <t>Net Income from Continuing Operation Net Minority Interest</t>
        </is>
      </c>
      <c r="D46" t="inlineStr">
        <is>
          <t>-283,614</t>
        </is>
      </c>
      <c r="E46" t="inlineStr">
        <is>
          <t>-293,623</t>
        </is>
      </c>
      <c r="F46" t="inlineStr">
        <is>
          <t>66,048</t>
        </is>
      </c>
      <c r="G46" t="inlineStr">
        <is>
          <t>43,793</t>
        </is>
      </c>
    </row>
    <row r="47">
      <c r="A47" s="1" t="n">
        <v>45</v>
      </c>
      <c r="B47" t="inlineStr">
        <is>
          <t>29.</t>
        </is>
      </c>
      <c r="C47" t="inlineStr">
        <is>
          <t>Total Unusual Items Excluding Goodwill</t>
        </is>
      </c>
      <c r="D47" t="inlineStr">
        <is>
          <t>0</t>
        </is>
      </c>
      <c r="E47" t="inlineStr">
        <is>
          <t>0</t>
        </is>
      </c>
      <c r="F47" t="inlineStr">
        <is>
          <t>-4,877</t>
        </is>
      </c>
      <c r="G47" t="inlineStr">
        <is>
          <t>-2,857</t>
        </is>
      </c>
    </row>
    <row r="48">
      <c r="A48" s="1" t="n">
        <v>46</v>
      </c>
      <c r="B48" t="inlineStr">
        <is>
          <t>30.</t>
        </is>
      </c>
      <c r="C48" t="inlineStr">
        <is>
          <t>Total Unusual Items</t>
        </is>
      </c>
      <c r="D48" t="inlineStr">
        <is>
          <t>0</t>
        </is>
      </c>
      <c r="E48" t="inlineStr">
        <is>
          <t>0</t>
        </is>
      </c>
      <c r="F48" t="inlineStr">
        <is>
          <t>-4,877</t>
        </is>
      </c>
      <c r="G48" t="inlineStr">
        <is>
          <t>-2,857</t>
        </is>
      </c>
    </row>
    <row r="49">
      <c r="A49" s="1" t="n">
        <v>47</v>
      </c>
      <c r="B49" t="inlineStr">
        <is>
          <t>31.</t>
        </is>
      </c>
      <c r="C49" t="inlineStr">
        <is>
          <t>Normalized EBITDA</t>
        </is>
      </c>
      <c r="D49" t="inlineStr">
        <is>
          <t>-269,431</t>
        </is>
      </c>
      <c r="E49" t="inlineStr">
        <is>
          <t>-257,107</t>
        </is>
      </c>
      <c r="F49" t="inlineStr">
        <is>
          <t>150,997</t>
        </is>
      </c>
      <c r="G49" t="inlineStr">
        <is>
          <t>87,204</t>
        </is>
      </c>
    </row>
    <row r="50">
      <c r="A50" s="1" t="n">
        <v>48</v>
      </c>
      <c r="B50" t="inlineStr">
        <is>
          <t>32.</t>
        </is>
      </c>
      <c r="C50" t="inlineStr">
        <is>
          <t>Tax Rate for Calcs</t>
        </is>
      </c>
      <c r="D50" t="inlineStr">
        <is>
          <t>0</t>
        </is>
      </c>
      <c r="E50" t="inlineStr">
        <is>
          <t>0</t>
        </is>
      </c>
      <c r="F50" t="inlineStr">
        <is>
          <t>0</t>
        </is>
      </c>
      <c r="G50" t="inlineStr">
        <is>
          <t>0</t>
        </is>
      </c>
    </row>
    <row r="51">
      <c r="A51" s="1" t="n">
        <v>49</v>
      </c>
      <c r="B51" t="inlineStr">
        <is>
          <t>33.</t>
        </is>
      </c>
      <c r="C51" t="inlineStr">
        <is>
          <t>Tax Effect of Unusual Items</t>
        </is>
      </c>
      <c r="D51" t="inlineStr">
        <is>
          <t>0</t>
        </is>
      </c>
      <c r="E51" t="inlineStr">
        <is>
          <t>0</t>
        </is>
      </c>
      <c r="F51" t="inlineStr">
        <is>
          <t>-975.4</t>
        </is>
      </c>
      <c r="G51" t="inlineStr">
        <is>
          <t>-465.691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12/30/2020</t>
        </is>
      </c>
      <c r="E1" s="1" t="inlineStr">
        <is>
          <t>12/30/2019</t>
        </is>
      </c>
      <c r="F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1,470,114</t>
        </is>
      </c>
      <c r="E2" t="inlineStr">
        <is>
          <t>386,796</t>
        </is>
      </c>
      <c r="F2" t="inlineStr">
        <is>
          <t>314,791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1,086,368</t>
        </is>
      </c>
      <c r="E3" t="inlineStr">
        <is>
          <t>86,582</t>
        </is>
      </c>
      <c r="F3" t="inlineStr">
        <is>
          <t>73,071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968,691</t>
        </is>
      </c>
      <c r="E4" t="inlineStr">
        <is>
          <t>26,050</t>
        </is>
      </c>
      <c r="F4" t="inlineStr">
        <is>
          <t>34,600</t>
        </is>
      </c>
    </row>
    <row r="5">
      <c r="A5" s="1" t="n">
        <v>3</v>
      </c>
      <c r="B5" t="inlineStr">
        <is>
          <t>1.1.1.1.</t>
        </is>
      </c>
      <c r="C5">
        <f>&gt;=&gt;  Cash And Cash Equivalents</f>
        <v/>
      </c>
      <c r="D5" t="inlineStr">
        <is>
          <t>968,691</t>
        </is>
      </c>
      <c r="E5" t="inlineStr">
        <is>
          <t>26,050</t>
        </is>
      </c>
      <c r="F5" t="inlineStr">
        <is>
          <t>34,600</t>
        </is>
      </c>
    </row>
    <row r="6">
      <c r="A6" s="1" t="n">
        <v>4</v>
      </c>
      <c r="B6" t="inlineStr">
        <is>
          <t>1.1.1.1.1.</t>
        </is>
      </c>
      <c r="C6">
        <f>&gt;=&gt;    Cash</f>
        <v/>
      </c>
      <c r="D6" t="inlineStr">
        <is>
          <t>-</t>
        </is>
      </c>
      <c r="E6" t="inlineStr">
        <is>
          <t>26,050</t>
        </is>
      </c>
      <c r="F6" t="inlineStr">
        <is>
          <t>34,600</t>
        </is>
      </c>
    </row>
    <row r="7">
      <c r="A7" s="1" t="n">
        <v>5</v>
      </c>
      <c r="B7" t="inlineStr">
        <is>
          <t>1.1.2.</t>
        </is>
      </c>
      <c r="C7">
        <f>&gt;=&gt;Receivables</f>
        <v/>
      </c>
      <c r="D7" t="inlineStr">
        <is>
          <t>97,293</t>
        </is>
      </c>
      <c r="E7" t="inlineStr">
        <is>
          <t>55,518</t>
        </is>
      </c>
      <c r="F7" t="inlineStr">
        <is>
          <t>35,023</t>
        </is>
      </c>
    </row>
    <row r="8">
      <c r="A8" s="1" t="n">
        <v>6</v>
      </c>
      <c r="B8" t="inlineStr">
        <is>
          <t>1.1.2.1.</t>
        </is>
      </c>
      <c r="C8">
        <f>&gt;=&gt;=&gt;Accounts receivable</f>
        <v/>
      </c>
      <c r="D8" t="inlineStr">
        <is>
          <t>68,729</t>
        </is>
      </c>
      <c r="E8" t="inlineStr">
        <is>
          <t>48,129</t>
        </is>
      </c>
      <c r="F8" t="inlineStr">
        <is>
          <t>33,359</t>
        </is>
      </c>
    </row>
    <row r="9">
      <c r="A9" s="1" t="n">
        <v>7</v>
      </c>
      <c r="B9" t="inlineStr">
        <is>
          <t>1.1.2.2.</t>
        </is>
      </c>
      <c r="C9">
        <f>&gt;=&gt;=&gt;Taxes Receivable</f>
        <v/>
      </c>
      <c r="D9" t="inlineStr">
        <is>
          <t>28,564</t>
        </is>
      </c>
      <c r="E9" t="inlineStr">
        <is>
          <t>0</t>
        </is>
      </c>
      <c r="F9" t="inlineStr">
        <is>
          <t>1,664</t>
        </is>
      </c>
    </row>
    <row r="10">
      <c r="A10" s="1" t="n">
        <v>8</v>
      </c>
      <c r="B10" t="inlineStr">
        <is>
          <t>1.1.2.3.</t>
        </is>
      </c>
      <c r="C10">
        <f>&gt;=&gt;  Other Receivables</f>
        <v/>
      </c>
      <c r="D10" t="inlineStr">
        <is>
          <t>-</t>
        </is>
      </c>
      <c r="E10" t="inlineStr">
        <is>
          <t>7,389</t>
        </is>
      </c>
      <c r="F10" t="inlineStr">
        <is>
          <t>-</t>
        </is>
      </c>
    </row>
    <row r="11">
      <c r="A11" s="1" t="n">
        <v>9</v>
      </c>
      <c r="B11" t="inlineStr">
        <is>
          <t>1.1.3.</t>
        </is>
      </c>
      <c r="C11">
        <f>&gt;=&gt;Prepaid Assets</f>
        <v/>
      </c>
      <c r="D11" t="inlineStr">
        <is>
          <t>17,484</t>
        </is>
      </c>
      <c r="E11" t="inlineStr">
        <is>
          <t>5,014</t>
        </is>
      </c>
      <c r="F11" t="inlineStr">
        <is>
          <t>3,448</t>
        </is>
      </c>
    </row>
    <row r="12">
      <c r="A12" s="1" t="n">
        <v>10</v>
      </c>
      <c r="B12" t="inlineStr">
        <is>
          <t>1.1.4.</t>
        </is>
      </c>
      <c r="C12">
        <f>&gt;  Restricted Cash</f>
        <v/>
      </c>
      <c r="D12" t="inlineStr">
        <is>
          <t>2,900</t>
        </is>
      </c>
      <c r="E12" t="inlineStr">
        <is>
          <t>-</t>
        </is>
      </c>
      <c r="F12" t="inlineStr">
        <is>
          <t>-</t>
        </is>
      </c>
    </row>
    <row r="13">
      <c r="A13" s="1" t="n">
        <v>11</v>
      </c>
      <c r="B13" t="inlineStr">
        <is>
          <t>1.2.</t>
        </is>
      </c>
      <c r="C13" t="inlineStr">
        <is>
          <t xml:space="preserve">  Total non-current assets</t>
        </is>
      </c>
      <c r="D13" t="inlineStr">
        <is>
          <t>383,746</t>
        </is>
      </c>
      <c r="E13" t="inlineStr">
        <is>
          <t>300,214</t>
        </is>
      </c>
      <c r="F13" t="inlineStr">
        <is>
          <t>241,720</t>
        </is>
      </c>
    </row>
    <row r="14">
      <c r="A14" s="1" t="n">
        <v>12</v>
      </c>
      <c r="B14" t="inlineStr">
        <is>
          <t>1.2.1.</t>
        </is>
      </c>
      <c r="C14" t="inlineStr">
        <is>
          <t xml:space="preserve">  =&gt;Net PPE</t>
        </is>
      </c>
      <c r="D14" t="inlineStr">
        <is>
          <t>50,769</t>
        </is>
      </c>
      <c r="E14" t="inlineStr">
        <is>
          <t>34,175</t>
        </is>
      </c>
      <c r="F14" t="inlineStr">
        <is>
          <t>988</t>
        </is>
      </c>
    </row>
    <row r="15">
      <c r="A15" s="1" t="n">
        <v>13</v>
      </c>
      <c r="B15" t="inlineStr">
        <is>
          <t>1.2.1.1.</t>
        </is>
      </c>
      <c r="C15" t="inlineStr">
        <is>
          <t xml:space="preserve">  =&gt;=&gt;Gross PPE</t>
        </is>
      </c>
      <c r="D15" t="inlineStr">
        <is>
          <t>52,899</t>
        </is>
      </c>
      <c r="E15" t="inlineStr">
        <is>
          <t>35,442</t>
        </is>
      </c>
      <c r="F15" t="inlineStr">
        <is>
          <t>1,542</t>
        </is>
      </c>
    </row>
    <row r="16">
      <c r="A16" s="1" t="n">
        <v>14</v>
      </c>
      <c r="B16" t="inlineStr">
        <is>
          <t>1.2.1.1.1.</t>
        </is>
      </c>
      <c r="C16" t="inlineStr">
        <is>
          <t xml:space="preserve">  =&gt;=&gt;=&gt;Properties</t>
        </is>
      </c>
      <c r="D16" t="inlineStr">
        <is>
          <t>0</t>
        </is>
      </c>
      <c r="E16" t="inlineStr">
        <is>
          <t>0</t>
        </is>
      </c>
      <c r="F16" t="inlineStr">
        <is>
          <t>0</t>
        </is>
      </c>
    </row>
    <row r="17">
      <c r="A17" s="1" t="n">
        <v>15</v>
      </c>
      <c r="B17" t="inlineStr">
        <is>
          <t>1.2.1.1.2.</t>
        </is>
      </c>
      <c r="C17" t="inlineStr">
        <is>
          <t xml:space="preserve">  =&gt;=&gt;=&gt;Machinery Furniture Equipment</t>
        </is>
      </c>
      <c r="D17" t="inlineStr">
        <is>
          <t>10,418</t>
        </is>
      </c>
      <c r="E17" t="inlineStr">
        <is>
          <t>1,894</t>
        </is>
      </c>
      <c r="F17" t="inlineStr">
        <is>
          <t>1,024</t>
        </is>
      </c>
    </row>
    <row r="18">
      <c r="A18" s="1" t="n">
        <v>16</v>
      </c>
      <c r="B18" t="inlineStr">
        <is>
          <t>1.2.1.1.3.</t>
        </is>
      </c>
      <c r="C18" t="inlineStr">
        <is>
          <t xml:space="preserve">  =&gt;=&gt;=&gt;Other Properties</t>
        </is>
      </c>
      <c r="D18" t="inlineStr">
        <is>
          <t>27,712</t>
        </is>
      </c>
      <c r="E18" t="inlineStr">
        <is>
          <t>32,315</t>
        </is>
      </c>
      <c r="F18" t="inlineStr">
        <is>
          <t>-</t>
        </is>
      </c>
    </row>
    <row r="19">
      <c r="A19" s="1" t="n">
        <v>17</v>
      </c>
      <c r="B19" t="inlineStr">
        <is>
          <t>1.2.1.1.4.</t>
        </is>
      </c>
      <c r="C19" t="inlineStr">
        <is>
          <t xml:space="preserve">  =&gt;=&gt;  Leases</t>
        </is>
      </c>
      <c r="D19" t="inlineStr">
        <is>
          <t>14,769</t>
        </is>
      </c>
      <c r="E19" t="inlineStr">
        <is>
          <t>1,233</t>
        </is>
      </c>
      <c r="F19" t="inlineStr">
        <is>
          <t>518</t>
        </is>
      </c>
    </row>
    <row r="20">
      <c r="A20" s="1" t="n">
        <v>18</v>
      </c>
      <c r="B20" t="inlineStr">
        <is>
          <t>1.2.1.2.</t>
        </is>
      </c>
      <c r="C20" t="inlineStr">
        <is>
          <t xml:space="preserve">  =&gt;  Accumulated Depreciation</t>
        </is>
      </c>
      <c r="D20" t="inlineStr">
        <is>
          <t>-2,130</t>
        </is>
      </c>
      <c r="E20" t="inlineStr">
        <is>
          <t>-1,267</t>
        </is>
      </c>
      <c r="F20" t="inlineStr">
        <is>
          <t>-554</t>
        </is>
      </c>
    </row>
    <row r="21">
      <c r="A21" s="1" t="n">
        <v>19</v>
      </c>
      <c r="B21" t="inlineStr">
        <is>
          <t>1.2.2.</t>
        </is>
      </c>
      <c r="C21" t="inlineStr">
        <is>
          <t xml:space="preserve">  =&gt;Goodwill And Other Intangible Assets</t>
        </is>
      </c>
      <c r="D21" t="inlineStr">
        <is>
          <t>317,835</t>
        </is>
      </c>
      <c r="E21" t="inlineStr">
        <is>
          <t>262,670</t>
        </is>
      </c>
      <c r="F21" t="inlineStr">
        <is>
          <t>238,690</t>
        </is>
      </c>
    </row>
    <row r="22">
      <c r="A22" s="1" t="n">
        <v>20</v>
      </c>
      <c r="B22" t="inlineStr">
        <is>
          <t>1.2.2.1.</t>
        </is>
      </c>
      <c r="C22" t="inlineStr">
        <is>
          <t xml:space="preserve">  =&gt;=&gt;Goodwill</t>
        </is>
      </c>
      <c r="D22" t="inlineStr">
        <is>
          <t>261,116</t>
        </is>
      </c>
      <c r="E22" t="inlineStr">
        <is>
          <t>236,225</t>
        </is>
      </c>
      <c r="F22" t="inlineStr">
        <is>
          <t>220,420</t>
        </is>
      </c>
    </row>
    <row r="23">
      <c r="A23" s="1" t="n">
        <v>21</v>
      </c>
      <c r="B23" t="inlineStr">
        <is>
          <t>1.2.2.2.</t>
        </is>
      </c>
      <c r="C23" t="inlineStr">
        <is>
          <t xml:space="preserve">  =&gt;  Other Intangible Assets</t>
        </is>
      </c>
      <c r="D23" t="inlineStr">
        <is>
          <t>56,719</t>
        </is>
      </c>
      <c r="E23" t="inlineStr">
        <is>
          <t>26,445</t>
        </is>
      </c>
      <c r="F23" t="inlineStr">
        <is>
          <t>18,270</t>
        </is>
      </c>
    </row>
    <row r="24">
      <c r="A24" s="1" t="n">
        <v>22</v>
      </c>
      <c r="B24" t="inlineStr">
        <is>
          <t>1.2.3.</t>
        </is>
      </c>
      <c r="C24" t="inlineStr">
        <is>
          <t xml:space="preserve">  =&gt;Non Current Deferred Assets</t>
        </is>
      </c>
      <c r="D24" t="inlineStr">
        <is>
          <t>13,117</t>
        </is>
      </c>
      <c r="E24" t="inlineStr">
        <is>
          <t>2,207</t>
        </is>
      </c>
      <c r="F24" t="inlineStr">
        <is>
          <t>866</t>
        </is>
      </c>
    </row>
    <row r="25">
      <c r="A25" s="1" t="n">
        <v>23</v>
      </c>
      <c r="B25" t="inlineStr">
        <is>
          <t>1.2.3.1.</t>
        </is>
      </c>
      <c r="C25" t="inlineStr">
        <is>
          <t xml:space="preserve">  =&gt;  Non Current Deferred Taxes Assets</t>
        </is>
      </c>
      <c r="D25" t="inlineStr">
        <is>
          <t>13,117</t>
        </is>
      </c>
      <c r="E25" t="inlineStr">
        <is>
          <t>2,207</t>
        </is>
      </c>
      <c r="F25" t="inlineStr">
        <is>
          <t>866</t>
        </is>
      </c>
    </row>
    <row r="26">
      <c r="A26" s="1" t="n">
        <v>24</v>
      </c>
      <c r="B26" t="inlineStr">
        <is>
          <t>1.2.4.</t>
        </is>
      </c>
      <c r="C26" t="inlineStr">
        <is>
          <t xml:space="preserve">    Other Non Current Assets</t>
        </is>
      </c>
      <c r="D26" t="inlineStr">
        <is>
          <t>2,025</t>
        </is>
      </c>
      <c r="E26" t="inlineStr">
        <is>
          <t>1,162</t>
        </is>
      </c>
      <c r="F26" t="inlineStr">
        <is>
          <t>1,176</t>
        </is>
      </c>
    </row>
    <row r="27">
      <c r="A27" s="1" t="n">
        <v>25</v>
      </c>
      <c r="B27" t="inlineStr">
        <is>
          <t>2.</t>
        </is>
      </c>
      <c r="C27" t="inlineStr">
        <is>
          <t>Total Liabilities Net Minority Interest</t>
        </is>
      </c>
      <c r="D27" t="inlineStr">
        <is>
          <t>758,755</t>
        </is>
      </c>
      <c r="E27" t="inlineStr">
        <is>
          <t>1,474,378</t>
        </is>
      </c>
      <c r="F27" t="inlineStr">
        <is>
          <t>1,477,218</t>
        </is>
      </c>
    </row>
    <row r="28">
      <c r="A28" s="1" t="n">
        <v>26</v>
      </c>
      <c r="B28" t="inlineStr">
        <is>
          <t>2.1.</t>
        </is>
      </c>
      <c r="C28">
        <f>&gt;Current Liabilities</f>
        <v/>
      </c>
      <c r="D28" t="inlineStr">
        <is>
          <t>59,551</t>
        </is>
      </c>
      <c r="E28" t="inlineStr">
        <is>
          <t>33,373</t>
        </is>
      </c>
      <c r="F28" t="inlineStr">
        <is>
          <t>16,620</t>
        </is>
      </c>
    </row>
    <row r="29">
      <c r="A29" s="1" t="n">
        <v>27</v>
      </c>
      <c r="B29" t="inlineStr">
        <is>
          <t>2.1.1.</t>
        </is>
      </c>
      <c r="C29">
        <f>&gt;=&gt;Payables And Accrued Expenses</f>
        <v/>
      </c>
      <c r="D29" t="inlineStr">
        <is>
          <t>41,131</t>
        </is>
      </c>
      <c r="E29" t="inlineStr">
        <is>
          <t>19,954</t>
        </is>
      </c>
      <c r="F29" t="inlineStr">
        <is>
          <t>10,932</t>
        </is>
      </c>
    </row>
    <row r="30">
      <c r="A30" s="1" t="n">
        <v>28</v>
      </c>
      <c r="B30" t="inlineStr">
        <is>
          <t>2.1.1.1.</t>
        </is>
      </c>
      <c r="C30">
        <f>&gt;=&gt;=&gt;Payables</f>
        <v/>
      </c>
      <c r="D30" t="inlineStr">
        <is>
          <t>10,291</t>
        </is>
      </c>
      <c r="E30" t="inlineStr">
        <is>
          <t>9,200</t>
        </is>
      </c>
      <c r="F30" t="inlineStr">
        <is>
          <t>7,200</t>
        </is>
      </c>
    </row>
    <row r="31">
      <c r="A31" s="1" t="n">
        <v>29</v>
      </c>
      <c r="B31" t="inlineStr">
        <is>
          <t>2.1.1.1.1.</t>
        </is>
      </c>
      <c r="C31">
        <f>&gt;=&gt;=&gt;=&gt;Accounts Payable</f>
        <v/>
      </c>
      <c r="D31" t="inlineStr">
        <is>
          <t>10,291</t>
        </is>
      </c>
      <c r="E31" t="inlineStr">
        <is>
          <t>7,851</t>
        </is>
      </c>
      <c r="F31" t="inlineStr">
        <is>
          <t>7,200</t>
        </is>
      </c>
    </row>
    <row r="32">
      <c r="A32" s="1" t="n">
        <v>30</v>
      </c>
      <c r="B32" t="inlineStr">
        <is>
          <t>2.1.1.1.2.</t>
        </is>
      </c>
      <c r="C32">
        <f>&gt;=&gt;=&gt;  Total Tax Payable</f>
        <v/>
      </c>
      <c r="D32" t="inlineStr">
        <is>
          <t>0</t>
        </is>
      </c>
      <c r="E32" t="inlineStr">
        <is>
          <t>1,349</t>
        </is>
      </c>
      <c r="F32" t="inlineStr">
        <is>
          <t>0</t>
        </is>
      </c>
    </row>
    <row r="33">
      <c r="A33" s="1" t="n">
        <v>31</v>
      </c>
      <c r="B33" t="inlineStr">
        <is>
          <t>2.1.1.1.2.1.</t>
        </is>
      </c>
      <c r="C33">
        <f>&gt;=&gt;=&gt;    Income Tax Payable</f>
        <v/>
      </c>
      <c r="D33" t="inlineStr">
        <is>
          <t>0</t>
        </is>
      </c>
      <c r="E33" t="inlineStr">
        <is>
          <t>1,349</t>
        </is>
      </c>
      <c r="F33" t="inlineStr">
        <is>
          <t>0</t>
        </is>
      </c>
    </row>
    <row r="34">
      <c r="A34" s="1" t="n">
        <v>32</v>
      </c>
      <c r="B34" t="inlineStr">
        <is>
          <t>2.1.1.2.</t>
        </is>
      </c>
      <c r="C34">
        <f>&gt;=&gt;  Current Accrued Expenses</f>
        <v/>
      </c>
      <c r="D34" t="inlineStr">
        <is>
          <t>30,840</t>
        </is>
      </c>
      <c r="E34" t="inlineStr">
        <is>
          <t>10,754</t>
        </is>
      </c>
      <c r="F34" t="inlineStr">
        <is>
          <t>3,732</t>
        </is>
      </c>
    </row>
    <row r="35">
      <c r="A35" s="1" t="n">
        <v>33</v>
      </c>
      <c r="B35" t="inlineStr">
        <is>
          <t>2.1.1.2.1.</t>
        </is>
      </c>
      <c r="C35">
        <f>&gt;=&gt;    Interest Payable</f>
        <v/>
      </c>
      <c r="D35" t="inlineStr">
        <is>
          <t>-</t>
        </is>
      </c>
      <c r="E35" t="inlineStr">
        <is>
          <t>0</t>
        </is>
      </c>
      <c r="F35" t="inlineStr">
        <is>
          <t>2,255</t>
        </is>
      </c>
    </row>
    <row r="36">
      <c r="A36" s="1" t="n">
        <v>34</v>
      </c>
      <c r="B36" t="inlineStr">
        <is>
          <t>2.1.2.</t>
        </is>
      </c>
      <c r="C36">
        <f>&gt;=&gt;Current Debt And Capital Lease Obligation</f>
        <v/>
      </c>
      <c r="D36" t="inlineStr">
        <is>
          <t>11,568</t>
        </is>
      </c>
      <c r="E36" t="inlineStr">
        <is>
          <t>9,966</t>
        </is>
      </c>
      <c r="F36" t="inlineStr">
        <is>
          <t>5,430</t>
        </is>
      </c>
    </row>
    <row r="37">
      <c r="A37" s="1" t="n">
        <v>35</v>
      </c>
      <c r="B37" t="inlineStr">
        <is>
          <t>2.1.2.1.</t>
        </is>
      </c>
      <c r="C37">
        <f>&gt;=&gt;=&gt;Current Debt</f>
        <v/>
      </c>
      <c r="D37" t="inlineStr">
        <is>
          <t>7,029</t>
        </is>
      </c>
      <c r="E37" t="inlineStr">
        <is>
          <t>7,029</t>
        </is>
      </c>
      <c r="F37" t="inlineStr">
        <is>
          <t>5,430</t>
        </is>
      </c>
    </row>
    <row r="38">
      <c r="A38" s="1" t="n">
        <v>36</v>
      </c>
      <c r="B38" t="inlineStr">
        <is>
          <t>2.1.2.1.1.</t>
        </is>
      </c>
      <c r="C38">
        <f>&gt;=&gt;=&gt;  Other Current Borrowings</f>
        <v/>
      </c>
      <c r="D38" t="inlineStr">
        <is>
          <t>7,029</t>
        </is>
      </c>
      <c r="E38" t="inlineStr">
        <is>
          <t>7,029</t>
        </is>
      </c>
      <c r="F38" t="inlineStr">
        <is>
          <t>5,430</t>
        </is>
      </c>
    </row>
    <row r="39">
      <c r="A39" s="1" t="n">
        <v>37</v>
      </c>
      <c r="B39" t="inlineStr">
        <is>
          <t>2.1.2.2.</t>
        </is>
      </c>
      <c r="C39">
        <f>&gt;=&gt;  Current Capital Lease Obligation</f>
        <v/>
      </c>
      <c r="D39" t="inlineStr">
        <is>
          <t>4,539</t>
        </is>
      </c>
      <c r="E39" t="inlineStr">
        <is>
          <t>2,937</t>
        </is>
      </c>
      <c r="F39" t="inlineStr">
        <is>
          <t>0</t>
        </is>
      </c>
    </row>
    <row r="40">
      <c r="A40" s="1" t="n">
        <v>38</v>
      </c>
      <c r="B40" t="inlineStr">
        <is>
          <t>2.1.3.</t>
        </is>
      </c>
      <c r="C40">
        <f>&gt;  Current Deferred Liabilities</f>
        <v/>
      </c>
      <c r="D40" t="inlineStr">
        <is>
          <t>6,852</t>
        </is>
      </c>
      <c r="E40" t="inlineStr">
        <is>
          <t>3,453</t>
        </is>
      </c>
      <c r="F40" t="inlineStr">
        <is>
          <t>258</t>
        </is>
      </c>
    </row>
    <row r="41">
      <c r="A41" s="1" t="n">
        <v>39</v>
      </c>
      <c r="B41" t="inlineStr">
        <is>
          <t>2.1.3.1.</t>
        </is>
      </c>
      <c r="C41">
        <f>&gt;    Current Deferred Revenue</f>
        <v/>
      </c>
      <c r="D41" t="inlineStr">
        <is>
          <t>6,852</t>
        </is>
      </c>
      <c r="E41" t="inlineStr">
        <is>
          <t>3,453</t>
        </is>
      </c>
      <c r="F41" t="inlineStr">
        <is>
          <t>258</t>
        </is>
      </c>
    </row>
    <row r="42">
      <c r="A42" s="1" t="n">
        <v>40</v>
      </c>
      <c r="B42" t="inlineStr">
        <is>
          <t>2.2.</t>
        </is>
      </c>
      <c r="C42" t="inlineStr">
        <is>
          <t xml:space="preserve">  Total Non Current Liabilities Net Minority Interest</t>
        </is>
      </c>
      <c r="D42" t="inlineStr">
        <is>
          <t>699,204</t>
        </is>
      </c>
      <c r="E42" t="inlineStr">
        <is>
          <t>1,441,005</t>
        </is>
      </c>
      <c r="F42" t="inlineStr">
        <is>
          <t>1,460,598</t>
        </is>
      </c>
    </row>
    <row r="43">
      <c r="A43" s="1" t="n">
        <v>41</v>
      </c>
      <c r="B43" t="inlineStr">
        <is>
          <t>2.2.1.</t>
        </is>
      </c>
      <c r="C43" t="inlineStr">
        <is>
          <t xml:space="preserve">  =&gt;Long Term Debt And Capital Lease Obligation</t>
        </is>
      </c>
      <c r="D43" t="inlineStr">
        <is>
          <t>693,355</t>
        </is>
      </c>
      <c r="E43" t="inlineStr">
        <is>
          <t>701,022</t>
        </is>
      </c>
      <c r="F43" t="inlineStr">
        <is>
          <t>716,806</t>
        </is>
      </c>
    </row>
    <row r="44">
      <c r="A44" s="1" t="n">
        <v>42</v>
      </c>
      <c r="B44" t="inlineStr">
        <is>
          <t>2.2.1.1.</t>
        </is>
      </c>
      <c r="C44" t="inlineStr">
        <is>
          <t xml:space="preserve">  =&gt;=&gt;Long Term Debt</t>
        </is>
      </c>
      <c r="D44" t="inlineStr">
        <is>
          <t>659,888</t>
        </is>
      </c>
      <c r="E44" t="inlineStr">
        <is>
          <t>663,893</t>
        </is>
      </c>
      <c r="F44" t="inlineStr">
        <is>
          <t>716,806</t>
        </is>
      </c>
    </row>
    <row r="45">
      <c r="A45" s="1" t="n">
        <v>43</v>
      </c>
      <c r="B45" t="inlineStr">
        <is>
          <t>2.2.1.2.</t>
        </is>
      </c>
      <c r="C45" t="inlineStr">
        <is>
          <t xml:space="preserve">  =&gt;  Long Term Capital Lease Obligation</t>
        </is>
      </c>
      <c r="D45" t="inlineStr">
        <is>
          <t>33,467</t>
        </is>
      </c>
      <c r="E45" t="inlineStr">
        <is>
          <t>37,129</t>
        </is>
      </c>
      <c r="F45" t="inlineStr">
        <is>
          <t>0</t>
        </is>
      </c>
    </row>
    <row r="46">
      <c r="A46" s="1" t="n">
        <v>44</v>
      </c>
      <c r="B46" t="inlineStr">
        <is>
          <t>2.2.2.</t>
        </is>
      </c>
      <c r="C46" t="inlineStr">
        <is>
          <t xml:space="preserve">  =&gt;Non Current Deferred Liabilities</t>
        </is>
      </c>
      <c r="D46" t="inlineStr">
        <is>
          <t>-</t>
        </is>
      </c>
      <c r="E46" t="inlineStr">
        <is>
          <t>0</t>
        </is>
      </c>
      <c r="F46" t="inlineStr">
        <is>
          <t>3,456</t>
        </is>
      </c>
    </row>
    <row r="47">
      <c r="A47" s="1" t="n">
        <v>45</v>
      </c>
      <c r="B47" t="inlineStr">
        <is>
          <t>2.2.2.1.</t>
        </is>
      </c>
      <c r="C47" t="inlineStr">
        <is>
          <t xml:space="preserve">  =&gt;  Non Current Deferred Taxes Liabilities</t>
        </is>
      </c>
      <c r="D47" t="inlineStr">
        <is>
          <t>-</t>
        </is>
      </c>
      <c r="E47" t="inlineStr">
        <is>
          <t>0</t>
        </is>
      </c>
      <c r="F47" t="inlineStr">
        <is>
          <t>3,456</t>
        </is>
      </c>
    </row>
    <row r="48">
      <c r="A48" s="1" t="n">
        <v>46</v>
      </c>
      <c r="B48" t="inlineStr">
        <is>
          <t>2.2.3.</t>
        </is>
      </c>
      <c r="C48" t="inlineStr">
        <is>
          <t xml:space="preserve">  =&gt;Preferred Securities Outside Stock Equity</t>
        </is>
      </c>
      <c r="D48" t="inlineStr">
        <is>
          <t>0</t>
        </is>
      </c>
      <c r="E48" t="inlineStr">
        <is>
          <t>737,009</t>
        </is>
      </c>
      <c r="F48" t="inlineStr">
        <is>
          <t>737,009</t>
        </is>
      </c>
    </row>
    <row r="49">
      <c r="A49" s="1" t="n">
        <v>47</v>
      </c>
      <c r="B49" t="inlineStr">
        <is>
          <t>2.2.4.</t>
        </is>
      </c>
      <c r="C49" t="inlineStr">
        <is>
          <t xml:space="preserve">    Other Non Current Liabilities</t>
        </is>
      </c>
      <c r="D49" t="inlineStr">
        <is>
          <t>5,849</t>
        </is>
      </c>
      <c r="E49" t="inlineStr">
        <is>
          <t>2,974</t>
        </is>
      </c>
      <c r="F49" t="inlineStr">
        <is>
          <t>3,327</t>
        </is>
      </c>
    </row>
    <row r="50">
      <c r="A50" s="1" t="n">
        <v>48</v>
      </c>
      <c r="B50" t="inlineStr">
        <is>
          <t>3.</t>
        </is>
      </c>
      <c r="C50" t="inlineStr">
        <is>
          <t>Total Equity Gross Minority Interest</t>
        </is>
      </c>
      <c r="D50" t="inlineStr">
        <is>
          <t>711,359</t>
        </is>
      </c>
      <c r="E50" t="inlineStr">
        <is>
          <t>-1,087,582</t>
        </is>
      </c>
      <c r="F50" t="inlineStr">
        <is>
          <t>-1,162,427</t>
        </is>
      </c>
    </row>
    <row r="51">
      <c r="A51" s="1" t="n">
        <v>49</v>
      </c>
      <c r="B51" t="inlineStr">
        <is>
          <t>3.1.</t>
        </is>
      </c>
      <c r="C51" t="inlineStr">
        <is>
          <t xml:space="preserve">  Stockholders' Equity</t>
        </is>
      </c>
      <c r="D51" t="inlineStr">
        <is>
          <t>711,359</t>
        </is>
      </c>
      <c r="E51" t="inlineStr">
        <is>
          <t>-1,087,582</t>
        </is>
      </c>
      <c r="F51" t="inlineStr">
        <is>
          <t>-1,162,427</t>
        </is>
      </c>
    </row>
    <row r="52">
      <c r="A52" s="1" t="n">
        <v>50</v>
      </c>
      <c r="B52" t="inlineStr">
        <is>
          <t>3.1.1.</t>
        </is>
      </c>
      <c r="C52" t="inlineStr">
        <is>
          <t xml:space="preserve">  =&gt;Capital Stock</t>
        </is>
      </c>
      <c r="D52" t="inlineStr">
        <is>
          <t>39</t>
        </is>
      </c>
      <c r="E52" t="inlineStr">
        <is>
          <t>460</t>
        </is>
      </c>
      <c r="F52" t="inlineStr">
        <is>
          <t>451</t>
        </is>
      </c>
    </row>
    <row r="53">
      <c r="A53" s="1" t="n">
        <v>51</v>
      </c>
      <c r="B53" t="inlineStr">
        <is>
          <t>3.1.1.1.</t>
        </is>
      </c>
      <c r="C53" t="inlineStr">
        <is>
          <t xml:space="preserve">  =&gt;=&gt;Preferred Stock</t>
        </is>
      </c>
      <c r="D53" t="inlineStr">
        <is>
          <t>0</t>
        </is>
      </c>
      <c r="E53" t="inlineStr">
        <is>
          <t>-</t>
        </is>
      </c>
      <c r="F53" t="inlineStr">
        <is>
          <t>-</t>
        </is>
      </c>
    </row>
    <row r="54">
      <c r="A54" s="1" t="n">
        <v>52</v>
      </c>
      <c r="B54" t="inlineStr">
        <is>
          <t>3.1.1.2.</t>
        </is>
      </c>
      <c r="C54" t="inlineStr">
        <is>
          <t xml:space="preserve">  =&gt;  Common Stock</t>
        </is>
      </c>
      <c r="D54" t="inlineStr">
        <is>
          <t>39</t>
        </is>
      </c>
      <c r="E54" t="inlineStr">
        <is>
          <t>460</t>
        </is>
      </c>
      <c r="F54" t="inlineStr">
        <is>
          <t>451</t>
        </is>
      </c>
    </row>
    <row r="55">
      <c r="A55" s="1" t="n">
        <v>53</v>
      </c>
      <c r="B55" t="inlineStr">
        <is>
          <t>3.1.2.</t>
        </is>
      </c>
      <c r="C55" t="inlineStr">
        <is>
          <t xml:space="preserve">  =&gt;Additional Paid in Capital</t>
        </is>
      </c>
      <c r="D55" t="inlineStr">
        <is>
          <t>2,101,773</t>
        </is>
      </c>
      <c r="E55" t="inlineStr">
        <is>
          <t>8,788</t>
        </is>
      </c>
      <c r="F55" t="inlineStr">
        <is>
          <t>0</t>
        </is>
      </c>
    </row>
    <row r="56">
      <c r="A56" s="1" t="n">
        <v>54</v>
      </c>
      <c r="B56" t="inlineStr">
        <is>
          <t>3.1.3.</t>
        </is>
      </c>
      <c r="C56" t="inlineStr">
        <is>
          <t xml:space="preserve">    Retained Earnings</t>
        </is>
      </c>
      <c r="D56" t="inlineStr">
        <is>
          <t>-1,390,453</t>
        </is>
      </c>
      <c r="E56" t="inlineStr">
        <is>
          <t>-1,096,830</t>
        </is>
      </c>
      <c r="F56" t="inlineStr">
        <is>
          <t>-1,162,878</t>
        </is>
      </c>
    </row>
    <row r="57">
      <c r="A57" s="1" t="n">
        <v>55</v>
      </c>
      <c r="B57" t="inlineStr">
        <is>
          <t>4.</t>
        </is>
      </c>
      <c r="C57" t="inlineStr">
        <is>
          <t>Total Capitalization</t>
        </is>
      </c>
      <c r="D57" t="inlineStr">
        <is>
          <t>1,371,247</t>
        </is>
      </c>
      <c r="E57" t="inlineStr">
        <is>
          <t>-423,689</t>
        </is>
      </c>
      <c r="F57" t="inlineStr">
        <is>
          <t>-445,621</t>
        </is>
      </c>
    </row>
    <row r="58">
      <c r="A58" s="1" t="n">
        <v>56</v>
      </c>
      <c r="B58" t="inlineStr">
        <is>
          <t>5.</t>
        </is>
      </c>
      <c r="C58" t="inlineStr">
        <is>
          <t>Common Stock Equity</t>
        </is>
      </c>
      <c r="D58" t="inlineStr">
        <is>
          <t>711,359</t>
        </is>
      </c>
      <c r="E58" t="inlineStr">
        <is>
          <t>-1,087,582</t>
        </is>
      </c>
      <c r="F58" t="inlineStr">
        <is>
          <t>-1,162,427</t>
        </is>
      </c>
    </row>
    <row r="59">
      <c r="A59" s="1" t="n">
        <v>57</v>
      </c>
      <c r="B59" t="inlineStr">
        <is>
          <t>6.</t>
        </is>
      </c>
      <c r="C59" t="inlineStr">
        <is>
          <t>Capital Lease Obligations</t>
        </is>
      </c>
      <c r="D59" t="inlineStr">
        <is>
          <t>38,006</t>
        </is>
      </c>
      <c r="E59" t="inlineStr">
        <is>
          <t>40,066</t>
        </is>
      </c>
      <c r="F59" t="inlineStr">
        <is>
          <t>0</t>
        </is>
      </c>
    </row>
    <row r="60">
      <c r="A60" s="1" t="n">
        <v>58</v>
      </c>
      <c r="B60" t="inlineStr">
        <is>
          <t>7.</t>
        </is>
      </c>
      <c r="C60" t="inlineStr">
        <is>
          <t>Net Tangible Assets</t>
        </is>
      </c>
      <c r="D60" t="inlineStr">
        <is>
          <t>393,524</t>
        </is>
      </c>
      <c r="E60" t="inlineStr">
        <is>
          <t>-1,350,252</t>
        </is>
      </c>
      <c r="F60" t="inlineStr">
        <is>
          <t>-1,401,117</t>
        </is>
      </c>
    </row>
    <row r="61">
      <c r="A61" s="1" t="n">
        <v>59</v>
      </c>
      <c r="B61" t="inlineStr">
        <is>
          <t>8.</t>
        </is>
      </c>
      <c r="C61" t="inlineStr">
        <is>
          <t>Working Capital</t>
        </is>
      </c>
      <c r="D61" t="inlineStr">
        <is>
          <t>1,026,817</t>
        </is>
      </c>
      <c r="E61" t="inlineStr">
        <is>
          <t>53,209</t>
        </is>
      </c>
      <c r="F61" t="inlineStr">
        <is>
          <t>56,451</t>
        </is>
      </c>
    </row>
    <row r="62">
      <c r="A62" s="1" t="n">
        <v>60</v>
      </c>
      <c r="B62" t="inlineStr">
        <is>
          <t>9.</t>
        </is>
      </c>
      <c r="C62" t="inlineStr">
        <is>
          <t>Invested Capital</t>
        </is>
      </c>
      <c r="D62" t="inlineStr">
        <is>
          <t>1,378,276</t>
        </is>
      </c>
      <c r="E62" t="inlineStr">
        <is>
          <t>-416,660</t>
        </is>
      </c>
      <c r="F62" t="inlineStr">
        <is>
          <t>-440,191</t>
        </is>
      </c>
    </row>
    <row r="63">
      <c r="A63" s="1" t="n">
        <v>61</v>
      </c>
      <c r="B63" t="inlineStr">
        <is>
          <t>10.</t>
        </is>
      </c>
      <c r="C63" t="inlineStr">
        <is>
          <t>Tangible Book Value</t>
        </is>
      </c>
      <c r="D63" t="inlineStr">
        <is>
          <t>393,524</t>
        </is>
      </c>
      <c r="E63" t="inlineStr">
        <is>
          <t>-1,350,252</t>
        </is>
      </c>
      <c r="F63" t="inlineStr">
        <is>
          <t>-1,401,117</t>
        </is>
      </c>
    </row>
    <row r="64">
      <c r="A64" s="1" t="n">
        <v>62</v>
      </c>
      <c r="B64" t="inlineStr">
        <is>
          <t>11.</t>
        </is>
      </c>
      <c r="C64" t="inlineStr">
        <is>
          <t>Total Debt</t>
        </is>
      </c>
      <c r="D64" t="inlineStr">
        <is>
          <t>704,923</t>
        </is>
      </c>
      <c r="E64" t="inlineStr">
        <is>
          <t>710,988</t>
        </is>
      </c>
      <c r="F64" t="inlineStr">
        <is>
          <t>722,236</t>
        </is>
      </c>
    </row>
    <row r="65">
      <c r="A65" s="1" t="n">
        <v>63</v>
      </c>
      <c r="B65" t="inlineStr">
        <is>
          <t>12.</t>
        </is>
      </c>
      <c r="C65" t="inlineStr">
        <is>
          <t>Net Debt</t>
        </is>
      </c>
      <c r="D65" t="inlineStr">
        <is>
          <t>-</t>
        </is>
      </c>
      <c r="E65" t="inlineStr">
        <is>
          <t>644,872</t>
        </is>
      </c>
      <c r="F65" t="inlineStr">
        <is>
          <t>687,636</t>
        </is>
      </c>
    </row>
    <row r="66">
      <c r="A66" s="1" t="n">
        <v>64</v>
      </c>
      <c r="B66" t="inlineStr">
        <is>
          <t>13.</t>
        </is>
      </c>
      <c r="C66" t="inlineStr">
        <is>
          <t>Share Issued</t>
        </is>
      </c>
      <c r="D66" t="inlineStr">
        <is>
          <t>391,660</t>
        </is>
      </c>
      <c r="E66" t="inlineStr">
        <is>
          <t>384,038</t>
        </is>
      </c>
      <c r="F66" t="inlineStr">
        <is>
          <t>384,038</t>
        </is>
      </c>
    </row>
    <row r="67">
      <c r="A67" s="1" t="n">
        <v>65</v>
      </c>
      <c r="B67" t="inlineStr">
        <is>
          <t>14.</t>
        </is>
      </c>
      <c r="C67" t="inlineStr">
        <is>
          <t>Ordinary Shares Number</t>
        </is>
      </c>
      <c r="D67" t="inlineStr">
        <is>
          <t>391,660</t>
        </is>
      </c>
      <c r="E67" t="inlineStr">
        <is>
          <t>384,038</t>
        </is>
      </c>
      <c r="F67" t="inlineStr">
        <is>
          <t>384,038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143,819</t>
        </is>
      </c>
      <c r="E2" t="inlineStr">
        <is>
          <t>131,341</t>
        </is>
      </c>
      <c r="F2" t="inlineStr">
        <is>
          <t>83,286</t>
        </is>
      </c>
      <c r="G2" t="inlineStr">
        <is>
          <t>45,253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143,819</t>
        </is>
      </c>
      <c r="E3" t="inlineStr">
        <is>
          <t>131,341</t>
        </is>
      </c>
      <c r="F3" t="inlineStr">
        <is>
          <t>83,286</t>
        </is>
      </c>
      <c r="G3" t="inlineStr">
        <is>
          <t>45,253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-283,614</t>
        </is>
      </c>
      <c r="E4" t="inlineStr">
        <is>
          <t>-293,623</t>
        </is>
      </c>
      <c r="F4" t="inlineStr">
        <is>
          <t>66,048</t>
        </is>
      </c>
      <c r="G4" t="inlineStr">
        <is>
          <t>43,793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-</t>
        </is>
      </c>
      <c r="E5" t="inlineStr">
        <is>
          <t>961</t>
        </is>
      </c>
      <c r="F5" t="inlineStr">
        <is>
          <t>4,877</t>
        </is>
      </c>
      <c r="G5" t="inlineStr">
        <is>
          <t>2,857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Gain Loss On Sale of PPE</t>
        </is>
      </c>
      <c r="D6" t="inlineStr">
        <is>
          <t>-</t>
        </is>
      </c>
      <c r="E6" t="inlineStr">
        <is>
          <t>961</t>
        </is>
      </c>
      <c r="F6" t="inlineStr">
        <is>
          <t>-</t>
        </is>
      </c>
      <c r="G6" t="inlineStr">
        <is>
          <t>0</t>
        </is>
      </c>
    </row>
    <row r="7">
      <c r="A7" s="1" t="n">
        <v>5</v>
      </c>
      <c r="B7" t="inlineStr">
        <is>
          <t>1.1.3.</t>
        </is>
      </c>
      <c r="C7" t="inlineStr">
        <is>
          <t xml:space="preserve">  =&gt;Depreciation Amortization Depletion</t>
        </is>
      </c>
      <c r="D7" t="inlineStr">
        <is>
          <t>28,295</t>
        </is>
      </c>
      <c r="E7" t="inlineStr">
        <is>
          <t>18,430</t>
        </is>
      </c>
      <c r="F7" t="inlineStr">
        <is>
          <t>13,573</t>
        </is>
      </c>
      <c r="G7" t="inlineStr">
        <is>
          <t>9,806</t>
        </is>
      </c>
    </row>
    <row r="8">
      <c r="A8" s="1" t="n">
        <v>6</v>
      </c>
      <c r="B8" t="inlineStr">
        <is>
          <t>1.1.3.1.</t>
        </is>
      </c>
      <c r="C8" t="inlineStr">
        <is>
          <t xml:space="preserve">  =&gt;  Depreciation &amp; amortization</t>
        </is>
      </c>
      <c r="D8" t="inlineStr">
        <is>
          <t>28,295</t>
        </is>
      </c>
      <c r="E8" t="inlineStr">
        <is>
          <t>18,430</t>
        </is>
      </c>
      <c r="F8" t="inlineStr">
        <is>
          <t>13,573</t>
        </is>
      </c>
      <c r="G8" t="inlineStr">
        <is>
          <t>9,806</t>
        </is>
      </c>
    </row>
    <row r="9">
      <c r="A9" s="1" t="n">
        <v>7</v>
      </c>
      <c r="B9" t="inlineStr">
        <is>
          <t>1.1.4.</t>
        </is>
      </c>
      <c r="C9" t="inlineStr">
        <is>
          <t xml:space="preserve">  =&gt;Deferred Tax</t>
        </is>
      </c>
      <c r="D9" t="inlineStr">
        <is>
          <t>-46,419</t>
        </is>
      </c>
      <c r="E9" t="inlineStr">
        <is>
          <t>-10,910</t>
        </is>
      </c>
      <c r="F9" t="inlineStr">
        <is>
          <t>-5,674</t>
        </is>
      </c>
      <c r="G9" t="inlineStr">
        <is>
          <t>-2,433</t>
        </is>
      </c>
    </row>
    <row r="10">
      <c r="A10" s="1" t="n">
        <v>8</v>
      </c>
      <c r="B10" t="inlineStr">
        <is>
          <t>1.1.4.1.</t>
        </is>
      </c>
      <c r="C10" t="inlineStr">
        <is>
          <t xml:space="preserve">  =&gt;  Deferred Income Tax</t>
        </is>
      </c>
      <c r="D10" t="inlineStr">
        <is>
          <t>-46,419</t>
        </is>
      </c>
      <c r="E10" t="inlineStr">
        <is>
          <t>-10,910</t>
        </is>
      </c>
      <c r="F10" t="inlineStr">
        <is>
          <t>-5,674</t>
        </is>
      </c>
      <c r="G10" t="inlineStr">
        <is>
          <t>-2,433</t>
        </is>
      </c>
    </row>
    <row r="11">
      <c r="A11" s="1" t="n">
        <v>9</v>
      </c>
      <c r="B11" t="inlineStr">
        <is>
          <t>1.1.5.</t>
        </is>
      </c>
      <c r="C11" t="inlineStr">
        <is>
          <t xml:space="preserve">  =&gt;Stock based compensation</t>
        </is>
      </c>
      <c r="D11" t="inlineStr">
        <is>
          <t>413,263</t>
        </is>
      </c>
      <c r="E11" t="inlineStr">
        <is>
          <t>397,285</t>
        </is>
      </c>
      <c r="F11" t="inlineStr">
        <is>
          <t>3,747</t>
        </is>
      </c>
      <c r="G11" t="inlineStr">
        <is>
          <t>1,762</t>
        </is>
      </c>
    </row>
    <row r="12">
      <c r="A12" s="1" t="n">
        <v>10</v>
      </c>
      <c r="B12" t="inlineStr">
        <is>
          <t>1.1.6.</t>
        </is>
      </c>
      <c r="C12" t="inlineStr">
        <is>
          <t xml:space="preserve">  =&gt;Other non-cash items</t>
        </is>
      </c>
      <c r="D12" t="inlineStr">
        <is>
          <t>49,932</t>
        </is>
      </c>
      <c r="E12" t="inlineStr">
        <is>
          <t>51,657</t>
        </is>
      </c>
      <c r="F12" t="inlineStr">
        <is>
          <t>5,531</t>
        </is>
      </c>
      <c r="G12" t="inlineStr">
        <is>
          <t>1,239</t>
        </is>
      </c>
    </row>
    <row r="13">
      <c r="A13" s="1" t="n">
        <v>11</v>
      </c>
      <c r="B13" t="inlineStr">
        <is>
          <t>1.1.7.</t>
        </is>
      </c>
      <c r="C13" t="inlineStr">
        <is>
          <t xml:space="preserve">    Change in working capital</t>
        </is>
      </c>
      <c r="D13" t="inlineStr">
        <is>
          <t>-20,029</t>
        </is>
      </c>
      <c r="E13" t="inlineStr">
        <is>
          <t>-32,459</t>
        </is>
      </c>
      <c r="F13" t="inlineStr">
        <is>
          <t>-4,816</t>
        </is>
      </c>
      <c r="G13" t="inlineStr">
        <is>
          <t>-11,771</t>
        </is>
      </c>
    </row>
    <row r="14">
      <c r="A14" s="1" t="n">
        <v>12</v>
      </c>
      <c r="B14" t="inlineStr">
        <is>
          <t>1.1.7.1.</t>
        </is>
      </c>
      <c r="C14" t="inlineStr">
        <is>
          <t xml:space="preserve">    =&gt;Change in Receivables</t>
        </is>
      </c>
      <c r="D14" t="inlineStr">
        <is>
          <t>-29,591</t>
        </is>
      </c>
      <c r="E14" t="inlineStr">
        <is>
          <t>-16,139</t>
        </is>
      </c>
      <c r="F14" t="inlineStr">
        <is>
          <t>-14,517</t>
        </is>
      </c>
      <c r="G14" t="inlineStr">
        <is>
          <t>-12,843</t>
        </is>
      </c>
    </row>
    <row r="15">
      <c r="A15" s="1" t="n">
        <v>13</v>
      </c>
      <c r="B15" t="inlineStr">
        <is>
          <t>1.1.7.1.1.</t>
        </is>
      </c>
      <c r="C15" t="inlineStr">
        <is>
          <t xml:space="preserve">    =&gt;  Changes in Account Receivables</t>
        </is>
      </c>
      <c r="D15" t="inlineStr">
        <is>
          <t>-29,591</t>
        </is>
      </c>
      <c r="E15" t="inlineStr">
        <is>
          <t>-16,139</t>
        </is>
      </c>
      <c r="F15" t="inlineStr">
        <is>
          <t>-14,517</t>
        </is>
      </c>
      <c r="G15" t="inlineStr">
        <is>
          <t>-12,843</t>
        </is>
      </c>
    </row>
    <row r="16">
      <c r="A16" s="1" t="n">
        <v>14</v>
      </c>
      <c r="B16" t="inlineStr">
        <is>
          <t>1.1.7.2.</t>
        </is>
      </c>
      <c r="C16" t="inlineStr">
        <is>
          <t xml:space="preserve">    =&gt;Change in Prepaid Assets</t>
        </is>
      </c>
      <c r="D16" t="inlineStr">
        <is>
          <t>-3,407</t>
        </is>
      </c>
      <c r="E16" t="inlineStr">
        <is>
          <t>-40,935</t>
        </is>
      </c>
      <c r="F16" t="inlineStr">
        <is>
          <t>102</t>
        </is>
      </c>
      <c r="G16" t="inlineStr">
        <is>
          <t>-2,627</t>
        </is>
      </c>
    </row>
    <row r="17">
      <c r="A17" s="1" t="n">
        <v>15</v>
      </c>
      <c r="B17" t="inlineStr">
        <is>
          <t>1.1.7.3.</t>
        </is>
      </c>
      <c r="C17" t="inlineStr">
        <is>
          <t xml:space="preserve">    =&gt;Change in Payables And Accrued Expense</t>
        </is>
      </c>
      <c r="D17" t="inlineStr">
        <is>
          <t>9,623</t>
        </is>
      </c>
      <c r="E17" t="inlineStr">
        <is>
          <t>17,164</t>
        </is>
      </c>
      <c r="F17" t="inlineStr">
        <is>
          <t>11,740</t>
        </is>
      </c>
      <c r="G17" t="inlineStr">
        <is>
          <t>742</t>
        </is>
      </c>
    </row>
    <row r="18">
      <c r="A18" s="1" t="n">
        <v>16</v>
      </c>
      <c r="B18" t="inlineStr">
        <is>
          <t>1.1.7.3.1.</t>
        </is>
      </c>
      <c r="C18" t="inlineStr">
        <is>
          <t xml:space="preserve">    =&gt;=&gt;Change in Payable</t>
        </is>
      </c>
      <c r="D18" t="inlineStr">
        <is>
          <t>3,065</t>
        </is>
      </c>
      <c r="E18" t="inlineStr">
        <is>
          <t>2,154</t>
        </is>
      </c>
      <c r="F18" t="inlineStr">
        <is>
          <t>515</t>
        </is>
      </c>
      <c r="G18" t="inlineStr">
        <is>
          <t>665</t>
        </is>
      </c>
    </row>
    <row r="19">
      <c r="A19" s="1" t="n">
        <v>17</v>
      </c>
      <c r="B19" t="inlineStr">
        <is>
          <t>1.1.7.3.1.1.</t>
        </is>
      </c>
      <c r="C19" t="inlineStr">
        <is>
          <t xml:space="preserve">    =&gt;=&gt;  Change in Account Payable</t>
        </is>
      </c>
      <c r="D19" t="inlineStr">
        <is>
          <t>3,065</t>
        </is>
      </c>
      <c r="E19" t="inlineStr">
        <is>
          <t>2,154</t>
        </is>
      </c>
      <c r="F19" t="inlineStr">
        <is>
          <t>515</t>
        </is>
      </c>
      <c r="G19" t="inlineStr">
        <is>
          <t>665</t>
        </is>
      </c>
    </row>
    <row r="20">
      <c r="A20" s="1" t="n">
        <v>18</v>
      </c>
      <c r="B20" t="inlineStr">
        <is>
          <t>1.1.7.3.2.</t>
        </is>
      </c>
      <c r="C20" t="inlineStr">
        <is>
          <t xml:space="preserve">    =&gt;  Change in Accrued Expense</t>
        </is>
      </c>
      <c r="D20" t="inlineStr">
        <is>
          <t>6,558</t>
        </is>
      </c>
      <c r="E20" t="inlineStr">
        <is>
          <t>15,010</t>
        </is>
      </c>
      <c r="F20" t="inlineStr">
        <is>
          <t>11,225</t>
        </is>
      </c>
      <c r="G20" t="inlineStr">
        <is>
          <t>77</t>
        </is>
      </c>
    </row>
    <row r="21">
      <c r="A21" s="1" t="n">
        <v>19</v>
      </c>
      <c r="B21" t="inlineStr">
        <is>
          <t>1.1.7.4.</t>
        </is>
      </c>
      <c r="C21" t="inlineStr">
        <is>
          <t xml:space="preserve">    =&gt;Change in Other Current Liabilities</t>
        </is>
      </c>
      <c r="D21" t="inlineStr">
        <is>
          <t>3,346</t>
        </is>
      </c>
      <c r="E21" t="inlineStr">
        <is>
          <t>7,451</t>
        </is>
      </c>
      <c r="F21" t="inlineStr">
        <is>
          <t>-2,141</t>
        </is>
      </c>
      <c r="G21" t="inlineStr">
        <is>
          <t>2,957</t>
        </is>
      </c>
    </row>
    <row r="22">
      <c r="A22" s="1" t="n">
        <v>20</v>
      </c>
      <c r="B22" t="inlineStr">
        <is>
          <t>1.1.7.5.</t>
        </is>
      </c>
      <c r="C22" t="inlineStr">
        <is>
          <t xml:space="preserve">      Change in Other Working Capital</t>
        </is>
      </c>
      <c r="D22" t="inlineStr">
        <is>
          <t>-</t>
        </is>
      </c>
      <c r="E22" t="inlineStr">
        <is>
          <t>2,875</t>
        </is>
      </c>
      <c r="F22" t="inlineStr">
        <is>
          <t>168</t>
        </is>
      </c>
      <c r="G22" t="inlineStr">
        <is>
          <t>2,957</t>
        </is>
      </c>
    </row>
    <row r="23">
      <c r="A23" s="1" t="n">
        <v>21</v>
      </c>
      <c r="B23" t="inlineStr">
        <is>
          <t>2.</t>
        </is>
      </c>
      <c r="C23" t="inlineStr">
        <is>
          <t>Investing Cash Flow</t>
        </is>
      </c>
      <c r="D23" t="inlineStr">
        <is>
          <t>-179,284</t>
        </is>
      </c>
      <c r="E23" t="inlineStr">
        <is>
          <t>-91,617</t>
        </is>
      </c>
      <c r="F23" t="inlineStr">
        <is>
          <t>-37,055</t>
        </is>
      </c>
      <c r="G23" t="inlineStr">
        <is>
          <t>-3,458</t>
        </is>
      </c>
    </row>
    <row r="24">
      <c r="A24" s="1" t="n">
        <v>22</v>
      </c>
      <c r="B24" t="inlineStr">
        <is>
          <t>2.1.</t>
        </is>
      </c>
      <c r="C24" t="inlineStr">
        <is>
          <t xml:space="preserve">  Cash Flow from Continuing Investing Activities</t>
        </is>
      </c>
      <c r="D24" t="inlineStr">
        <is>
          <t>-179,284</t>
        </is>
      </c>
      <c r="E24" t="inlineStr">
        <is>
          <t>-91,617</t>
        </is>
      </c>
      <c r="F24" t="inlineStr">
        <is>
          <t>-37,055</t>
        </is>
      </c>
      <c r="G24" t="inlineStr">
        <is>
          <t>-3,458</t>
        </is>
      </c>
    </row>
    <row r="25">
      <c r="A25" s="1" t="n">
        <v>23</v>
      </c>
      <c r="B25" t="inlineStr">
        <is>
          <t>2.1.1.</t>
        </is>
      </c>
      <c r="C25" t="inlineStr">
        <is>
          <t xml:space="preserve">  =&gt;Capital Expenditure Reported</t>
        </is>
      </c>
      <c r="D25" t="inlineStr">
        <is>
          <t>-26,372</t>
        </is>
      </c>
      <c r="E25" t="inlineStr">
        <is>
          <t>-15,271</t>
        </is>
      </c>
      <c r="F25" t="inlineStr">
        <is>
          <t>-4,324</t>
        </is>
      </c>
      <c r="G25" t="inlineStr">
        <is>
          <t>-2,654</t>
        </is>
      </c>
    </row>
    <row r="26">
      <c r="A26" s="1" t="n">
        <v>24</v>
      </c>
      <c r="B26" t="inlineStr">
        <is>
          <t>2.1.2.</t>
        </is>
      </c>
      <c r="C26" t="inlineStr">
        <is>
          <t xml:space="preserve">  =&gt;Net PPE Purchase And Sale</t>
        </is>
      </c>
      <c r="D26" t="inlineStr">
        <is>
          <t>-8,636</t>
        </is>
      </c>
      <c r="E26" t="inlineStr">
        <is>
          <t>-20,553</t>
        </is>
      </c>
      <c r="F26" t="inlineStr">
        <is>
          <t>-1,425</t>
        </is>
      </c>
      <c r="G26" t="inlineStr">
        <is>
          <t>-804</t>
        </is>
      </c>
    </row>
    <row r="27">
      <c r="A27" s="1" t="n">
        <v>25</v>
      </c>
      <c r="B27" t="inlineStr">
        <is>
          <t>2.1.2.1.</t>
        </is>
      </c>
      <c r="C27" t="inlineStr">
        <is>
          <t xml:space="preserve">  =&gt;  Purchase of PPE</t>
        </is>
      </c>
      <c r="D27" t="inlineStr">
        <is>
          <t>-8,636</t>
        </is>
      </c>
      <c r="E27" t="inlineStr">
        <is>
          <t>-20,553</t>
        </is>
      </c>
      <c r="F27" t="inlineStr">
        <is>
          <t>-1,425</t>
        </is>
      </c>
      <c r="G27" t="inlineStr">
        <is>
          <t>-804</t>
        </is>
      </c>
    </row>
    <row r="28">
      <c r="A28" s="1" t="n">
        <v>26</v>
      </c>
      <c r="B28" t="inlineStr">
        <is>
          <t>2.1.3.</t>
        </is>
      </c>
      <c r="C28" t="inlineStr">
        <is>
          <t xml:space="preserve">  =&gt;Net Intangibles Purchase And Sale</t>
        </is>
      </c>
      <c r="D28" t="inlineStr">
        <is>
          <t>-</t>
        </is>
      </c>
      <c r="E28" t="inlineStr">
        <is>
          <t>-15,271</t>
        </is>
      </c>
      <c r="F28" t="inlineStr">
        <is>
          <t>-4,324</t>
        </is>
      </c>
      <c r="G28" t="inlineStr">
        <is>
          <t>-2,654</t>
        </is>
      </c>
    </row>
    <row r="29">
      <c r="A29" s="1" t="n">
        <v>27</v>
      </c>
      <c r="B29" t="inlineStr">
        <is>
          <t>2.1.3.1.</t>
        </is>
      </c>
      <c r="C29" t="inlineStr">
        <is>
          <t xml:space="preserve">  =&gt;  Purchase of Intangibles</t>
        </is>
      </c>
      <c r="D29" t="inlineStr">
        <is>
          <t>-</t>
        </is>
      </c>
      <c r="E29" t="inlineStr">
        <is>
          <t>-15,271</t>
        </is>
      </c>
      <c r="F29" t="inlineStr">
        <is>
          <t>-4,324</t>
        </is>
      </c>
      <c r="G29" t="inlineStr">
        <is>
          <t>-2,654</t>
        </is>
      </c>
    </row>
    <row r="30">
      <c r="A30" s="1" t="n">
        <v>28</v>
      </c>
      <c r="B30" t="inlineStr">
        <is>
          <t>2.1.4.</t>
        </is>
      </c>
      <c r="C30" t="inlineStr">
        <is>
          <t xml:space="preserve">    Net Business Purchase And Sale</t>
        </is>
      </c>
      <c r="D30" t="inlineStr">
        <is>
          <t>-144,276</t>
        </is>
      </c>
      <c r="E30" t="inlineStr">
        <is>
          <t>-55,793</t>
        </is>
      </c>
      <c r="F30" t="inlineStr">
        <is>
          <t>-31,306</t>
        </is>
      </c>
      <c r="G30" t="inlineStr">
        <is>
          <t>0</t>
        </is>
      </c>
    </row>
    <row r="31">
      <c r="A31" s="1" t="n">
        <v>29</v>
      </c>
      <c r="B31" t="inlineStr">
        <is>
          <t>2.1.4.1.</t>
        </is>
      </c>
      <c r="C31" t="inlineStr">
        <is>
          <t xml:space="preserve">      Purchase of Business</t>
        </is>
      </c>
      <c r="D31" t="inlineStr">
        <is>
          <t>-144,276</t>
        </is>
      </c>
      <c r="E31" t="inlineStr">
        <is>
          <t>-55,793</t>
        </is>
      </c>
      <c r="F31" t="inlineStr">
        <is>
          <t>-31,306</t>
        </is>
      </c>
      <c r="G31" t="inlineStr">
        <is>
          <t>0</t>
        </is>
      </c>
    </row>
    <row r="32">
      <c r="A32" s="1" t="n">
        <v>30</v>
      </c>
      <c r="B32" t="inlineStr">
        <is>
          <t>3.</t>
        </is>
      </c>
      <c r="C32" t="inlineStr">
        <is>
          <t>Financing Cash Flow</t>
        </is>
      </c>
      <c r="D32" t="inlineStr">
        <is>
          <t>-130,436</t>
        </is>
      </c>
      <c r="E32" t="inlineStr">
        <is>
          <t>905,817</t>
        </is>
      </c>
      <c r="F32" t="inlineStr">
        <is>
          <t>-54,781</t>
        </is>
      </c>
      <c r="G32" t="inlineStr">
        <is>
          <t>-24,734</t>
        </is>
      </c>
    </row>
    <row r="33">
      <c r="A33" s="1" t="n">
        <v>31</v>
      </c>
      <c r="B33" t="inlineStr">
        <is>
          <t>3.1.</t>
        </is>
      </c>
      <c r="C33" t="inlineStr">
        <is>
          <t xml:space="preserve">  Cash Flow from Continuing Financing Activities</t>
        </is>
      </c>
      <c r="D33" t="inlineStr">
        <is>
          <t>-130,436</t>
        </is>
      </c>
      <c r="E33" t="inlineStr">
        <is>
          <t>905,817</t>
        </is>
      </c>
      <c r="F33" t="inlineStr">
        <is>
          <t>-54,781</t>
        </is>
      </c>
      <c r="G33" t="inlineStr">
        <is>
          <t>-24,734</t>
        </is>
      </c>
    </row>
    <row r="34">
      <c r="A34" s="1" t="n">
        <v>32</v>
      </c>
      <c r="B34" t="inlineStr">
        <is>
          <t>3.1.1.</t>
        </is>
      </c>
      <c r="C34" t="inlineStr">
        <is>
          <t xml:space="preserve">  =&gt;Net Issuance Payments of Debt</t>
        </is>
      </c>
      <c r="D34" t="inlineStr">
        <is>
          <t>-35,029</t>
        </is>
      </c>
      <c r="E34" t="inlineStr">
        <is>
          <t>-7,029</t>
        </is>
      </c>
      <c r="F34" t="inlineStr">
        <is>
          <t>-57,232</t>
        </is>
      </c>
      <c r="G34" t="inlineStr">
        <is>
          <t>606,876</t>
        </is>
      </c>
    </row>
    <row r="35">
      <c r="A35" s="1" t="n">
        <v>33</v>
      </c>
      <c r="B35" t="inlineStr">
        <is>
          <t>3.1.1.1.</t>
        </is>
      </c>
      <c r="C35" t="inlineStr">
        <is>
          <t xml:space="preserve">  =&gt;  Net Long Term Debt Issuance</t>
        </is>
      </c>
      <c r="D35" t="inlineStr">
        <is>
          <t>-35,029</t>
        </is>
      </c>
      <c r="E35" t="inlineStr">
        <is>
          <t>-7,029</t>
        </is>
      </c>
      <c r="F35" t="inlineStr">
        <is>
          <t>-57,232</t>
        </is>
      </c>
      <c r="G35" t="inlineStr">
        <is>
          <t>606,876</t>
        </is>
      </c>
    </row>
    <row r="36">
      <c r="A36" s="1" t="n">
        <v>34</v>
      </c>
      <c r="B36" t="inlineStr">
        <is>
          <t>3.1.1.1.1.</t>
        </is>
      </c>
      <c r="C36" t="inlineStr">
        <is>
          <t xml:space="preserve">  =&gt;  =&gt;Long Term Debt Issuance</t>
        </is>
      </c>
      <c r="D36" t="inlineStr">
        <is>
          <t>0</t>
        </is>
      </c>
      <c r="E36" t="inlineStr">
        <is>
          <t>28,000</t>
        </is>
      </c>
      <c r="F36" t="inlineStr">
        <is>
          <t>154,613</t>
        </is>
      </c>
      <c r="G36" t="inlineStr">
        <is>
          <t>901,813</t>
        </is>
      </c>
    </row>
    <row r="37">
      <c r="A37" s="1" t="n">
        <v>35</v>
      </c>
      <c r="B37" t="inlineStr">
        <is>
          <t>3.1.1.1.2.</t>
        </is>
      </c>
      <c r="C37" t="inlineStr">
        <is>
          <t xml:space="preserve">  =&gt;    Long Term Debt Payments</t>
        </is>
      </c>
      <c r="D37" t="inlineStr">
        <is>
          <t>-35,029</t>
        </is>
      </c>
      <c r="E37" t="inlineStr">
        <is>
          <t>-35,029</t>
        </is>
      </c>
      <c r="F37" t="inlineStr">
        <is>
          <t>-211,845</t>
        </is>
      </c>
      <c r="G37" t="inlineStr">
        <is>
          <t>-294,937</t>
        </is>
      </c>
    </row>
    <row r="38">
      <c r="A38" s="1" t="n">
        <v>36</v>
      </c>
      <c r="B38" t="inlineStr">
        <is>
          <t>3.1.2.</t>
        </is>
      </c>
      <c r="C38" t="inlineStr">
        <is>
          <t xml:space="preserve">  =&gt;Net Common Stock Issuance</t>
        </is>
      </c>
      <c r="D38" t="inlineStr">
        <is>
          <t>0</t>
        </is>
      </c>
      <c r="E38" t="inlineStr">
        <is>
          <t>991,793</t>
        </is>
      </c>
      <c r="F38" t="inlineStr">
        <is>
          <t>1,623</t>
        </is>
      </c>
      <c r="G38" t="inlineStr">
        <is>
          <t>0</t>
        </is>
      </c>
    </row>
    <row r="39">
      <c r="A39" s="1" t="n">
        <v>37</v>
      </c>
      <c r="B39" t="inlineStr">
        <is>
          <t>3.1.2.1.</t>
        </is>
      </c>
      <c r="C39" t="inlineStr">
        <is>
          <t xml:space="preserve">  =&gt;  Common Stock Issuance</t>
        </is>
      </c>
      <c r="D39" t="inlineStr">
        <is>
          <t>0</t>
        </is>
      </c>
      <c r="E39" t="inlineStr">
        <is>
          <t>991,793</t>
        </is>
      </c>
      <c r="F39" t="inlineStr">
        <is>
          <t>1,623</t>
        </is>
      </c>
      <c r="G39" t="inlineStr">
        <is>
          <t>0</t>
        </is>
      </c>
    </row>
    <row r="40">
      <c r="A40" s="1" t="n">
        <v>38</v>
      </c>
      <c r="B40" t="inlineStr">
        <is>
          <t>3.1.3.</t>
        </is>
      </c>
      <c r="C40" t="inlineStr">
        <is>
          <t xml:space="preserve">  =&gt;Net Preferred Stock Issuance</t>
        </is>
      </c>
      <c r="D40" t="inlineStr">
        <is>
          <t>-</t>
        </is>
      </c>
      <c r="E40" t="inlineStr">
        <is>
          <t>0</t>
        </is>
      </c>
      <c r="F40" t="inlineStr">
        <is>
          <t>0</t>
        </is>
      </c>
      <c r="G40" t="inlineStr">
        <is>
          <t>737,009</t>
        </is>
      </c>
    </row>
    <row r="41">
      <c r="A41" s="1" t="n">
        <v>39</v>
      </c>
      <c r="B41" t="inlineStr">
        <is>
          <t>3.1.3.1.</t>
        </is>
      </c>
      <c r="C41" t="inlineStr">
        <is>
          <t xml:space="preserve">  =&gt;  Preferred Stock Issuance</t>
        </is>
      </c>
      <c r="D41" t="inlineStr">
        <is>
          <t>-</t>
        </is>
      </c>
      <c r="E41" t="inlineStr">
        <is>
          <t>0</t>
        </is>
      </c>
      <c r="F41" t="inlineStr">
        <is>
          <t>0</t>
        </is>
      </c>
      <c r="G41" t="inlineStr">
        <is>
          <t>737,009</t>
        </is>
      </c>
    </row>
    <row r="42">
      <c r="A42" s="1" t="n">
        <v>40</v>
      </c>
      <c r="B42" t="inlineStr">
        <is>
          <t>3.1.4.</t>
        </is>
      </c>
      <c r="C42" t="inlineStr">
        <is>
          <t xml:space="preserve">  =&gt;Cash Dividends Paid</t>
        </is>
      </c>
      <c r="D42" t="inlineStr">
        <is>
          <t>-</t>
        </is>
      </c>
      <c r="E42" t="inlineStr">
        <is>
          <t>0</t>
        </is>
      </c>
      <c r="F42" t="inlineStr">
        <is>
          <t>0</t>
        </is>
      </c>
      <c r="G42" t="inlineStr">
        <is>
          <t>-1,346,355</t>
        </is>
      </c>
    </row>
    <row r="43">
      <c r="A43" s="1" t="n">
        <v>41</v>
      </c>
      <c r="B43" t="inlineStr">
        <is>
          <t>3.1.4.1.</t>
        </is>
      </c>
      <c r="C43" t="inlineStr">
        <is>
          <t xml:space="preserve">  =&gt;  Common Stock Dividend Paid</t>
        </is>
      </c>
      <c r="D43" t="inlineStr">
        <is>
          <t>-</t>
        </is>
      </c>
      <c r="E43" t="inlineStr">
        <is>
          <t>0</t>
        </is>
      </c>
      <c r="F43" t="inlineStr">
        <is>
          <t>0</t>
        </is>
      </c>
      <c r="G43" t="inlineStr">
        <is>
          <t>-1,346,355</t>
        </is>
      </c>
    </row>
    <row r="44">
      <c r="A44" s="1" t="n">
        <v>42</v>
      </c>
      <c r="B44" t="inlineStr">
        <is>
          <t>3.1.5.</t>
        </is>
      </c>
      <c r="C44" t="inlineStr">
        <is>
          <t xml:space="preserve">  =&gt;Proceeds from Stock Option Exercised</t>
        </is>
      </c>
      <c r="D44" t="inlineStr">
        <is>
          <t>29,910</t>
        </is>
      </c>
      <c r="E44" t="inlineStr">
        <is>
          <t>6,010</t>
        </is>
      </c>
      <c r="F44" t="inlineStr">
        <is>
          <t>3,042</t>
        </is>
      </c>
      <c r="G44" t="inlineStr">
        <is>
          <t>3,349</t>
        </is>
      </c>
    </row>
    <row r="45">
      <c r="A45" s="1" t="n">
        <v>43</v>
      </c>
      <c r="B45" t="inlineStr">
        <is>
          <t>3.1.6.</t>
        </is>
      </c>
      <c r="C45" t="inlineStr">
        <is>
          <t xml:space="preserve">    Net Other Financing Charges</t>
        </is>
      </c>
      <c r="D45" t="inlineStr">
        <is>
          <t>-125,317</t>
        </is>
      </c>
      <c r="E45" t="inlineStr">
        <is>
          <t>-84,957</t>
        </is>
      </c>
      <c r="F45" t="inlineStr">
        <is>
          <t>-2,214</t>
        </is>
      </c>
      <c r="G45" t="inlineStr">
        <is>
          <t>-25,613</t>
        </is>
      </c>
    </row>
    <row r="46">
      <c r="A46" s="1" t="n">
        <v>44</v>
      </c>
      <c r="B46" t="inlineStr">
        <is>
          <t>4.</t>
        </is>
      </c>
      <c r="C46" t="inlineStr">
        <is>
          <t>End Cash Position</t>
        </is>
      </c>
      <c r="D46" t="inlineStr">
        <is>
          <t>912,023</t>
        </is>
      </c>
      <c r="E46" t="inlineStr">
        <is>
          <t>971,591</t>
        </is>
      </c>
      <c r="F46" t="inlineStr">
        <is>
          <t>26,050</t>
        </is>
      </c>
      <c r="G46" t="inlineStr">
        <is>
          <t>34,600</t>
        </is>
      </c>
    </row>
    <row r="47">
      <c r="A47" s="1" t="n">
        <v>45</v>
      </c>
      <c r="B47" t="inlineStr">
        <is>
          <t>4.1.</t>
        </is>
      </c>
      <c r="C47">
        <f>&gt;Changes in Cash</f>
        <v/>
      </c>
      <c r="D47" t="inlineStr">
        <is>
          <t>-165,901</t>
        </is>
      </c>
      <c r="E47" t="inlineStr">
        <is>
          <t>945,541</t>
        </is>
      </c>
      <c r="F47" t="inlineStr">
        <is>
          <t>-8,550</t>
        </is>
      </c>
      <c r="G47" t="inlineStr">
        <is>
          <t>17,061</t>
        </is>
      </c>
    </row>
    <row r="48">
      <c r="A48" s="1" t="n">
        <v>46</v>
      </c>
      <c r="B48" t="inlineStr">
        <is>
          <t>4.2.</t>
        </is>
      </c>
      <c r="C48" t="inlineStr">
        <is>
          <t xml:space="preserve">  Beginning Cash Position</t>
        </is>
      </c>
      <c r="D48" t="inlineStr">
        <is>
          <t>1,077,924</t>
        </is>
      </c>
      <c r="E48" t="inlineStr">
        <is>
          <t>26,050</t>
        </is>
      </c>
      <c r="F48" t="inlineStr">
        <is>
          <t>34,600</t>
        </is>
      </c>
      <c r="G48" t="inlineStr">
        <is>
          <t>17,539</t>
        </is>
      </c>
    </row>
    <row r="49">
      <c r="A49" s="1" t="n">
        <v>47</v>
      </c>
      <c r="B49" t="inlineStr">
        <is>
          <t>5.</t>
        </is>
      </c>
      <c r="C49" t="inlineStr">
        <is>
          <t>Income Tax Paid Supplemental Data</t>
        </is>
      </c>
      <c r="D49" t="inlineStr">
        <is>
          <t>-</t>
        </is>
      </c>
      <c r="E49" t="inlineStr">
        <is>
          <t>29,228</t>
        </is>
      </c>
      <c r="F49" t="inlineStr">
        <is>
          <t>19,400</t>
        </is>
      </c>
      <c r="G49" t="inlineStr">
        <is>
          <t>11,700</t>
        </is>
      </c>
    </row>
    <row r="50">
      <c r="A50" s="1" t="n">
        <v>48</v>
      </c>
      <c r="B50" t="inlineStr">
        <is>
          <t>6.</t>
        </is>
      </c>
      <c r="C50" t="inlineStr">
        <is>
          <t>Interest Paid Supplemental Data</t>
        </is>
      </c>
      <c r="D50" t="inlineStr">
        <is>
          <t>-</t>
        </is>
      </c>
      <c r="E50" t="inlineStr">
        <is>
          <t>24,517</t>
        </is>
      </c>
      <c r="F50" t="inlineStr">
        <is>
          <t>48,443</t>
        </is>
      </c>
      <c r="G50" t="inlineStr">
        <is>
          <t>18,658</t>
        </is>
      </c>
    </row>
    <row r="51">
      <c r="A51" s="1" t="n">
        <v>49</v>
      </c>
      <c r="B51" t="inlineStr">
        <is>
          <t>7.</t>
        </is>
      </c>
      <c r="C51" t="inlineStr">
        <is>
          <t>Capital Expenditure</t>
        </is>
      </c>
      <c r="D51" t="inlineStr">
        <is>
          <t>-35,008</t>
        </is>
      </c>
      <c r="E51" t="inlineStr">
        <is>
          <t>-35,824</t>
        </is>
      </c>
      <c r="F51" t="inlineStr">
        <is>
          <t>-5,749</t>
        </is>
      </c>
      <c r="G51" t="inlineStr">
        <is>
          <t>-3,458</t>
        </is>
      </c>
    </row>
    <row r="52">
      <c r="A52" s="1" t="n">
        <v>50</v>
      </c>
      <c r="B52" t="inlineStr">
        <is>
          <t>8.</t>
        </is>
      </c>
      <c r="C52" t="inlineStr">
        <is>
          <t>Issuance of Capital Stock</t>
        </is>
      </c>
      <c r="D52" t="inlineStr">
        <is>
          <t>0</t>
        </is>
      </c>
      <c r="E52" t="inlineStr">
        <is>
          <t>991,793</t>
        </is>
      </c>
      <c r="F52" t="inlineStr">
        <is>
          <t>1,623</t>
        </is>
      </c>
      <c r="G52" t="inlineStr">
        <is>
          <t>737,009</t>
        </is>
      </c>
    </row>
    <row r="53">
      <c r="A53" s="1" t="n">
        <v>51</v>
      </c>
      <c r="B53" t="inlineStr">
        <is>
          <t>9.</t>
        </is>
      </c>
      <c r="C53" t="inlineStr">
        <is>
          <t>Issuance of Debt</t>
        </is>
      </c>
      <c r="D53" t="inlineStr">
        <is>
          <t>0</t>
        </is>
      </c>
      <c r="E53" t="inlineStr">
        <is>
          <t>28,000</t>
        </is>
      </c>
      <c r="F53" t="inlineStr">
        <is>
          <t>154,613</t>
        </is>
      </c>
      <c r="G53" t="inlineStr">
        <is>
          <t>901,813</t>
        </is>
      </c>
    </row>
    <row r="54">
      <c r="A54" s="1" t="n">
        <v>52</v>
      </c>
      <c r="B54" t="inlineStr">
        <is>
          <t>10.</t>
        </is>
      </c>
      <c r="C54" t="inlineStr">
        <is>
          <t>Repayment of Debt</t>
        </is>
      </c>
      <c r="D54" t="inlineStr">
        <is>
          <t>-35,029</t>
        </is>
      </c>
      <c r="E54" t="inlineStr">
        <is>
          <t>-35,029</t>
        </is>
      </c>
      <c r="F54" t="inlineStr">
        <is>
          <t>-211,845</t>
        </is>
      </c>
      <c r="G54" t="inlineStr">
        <is>
          <t>-294,937</t>
        </is>
      </c>
    </row>
    <row r="55">
      <c r="A55" s="1" t="n">
        <v>53</v>
      </c>
      <c r="B55" t="inlineStr">
        <is>
          <t>11.</t>
        </is>
      </c>
      <c r="C55" t="inlineStr">
        <is>
          <t>Free Cash Flow</t>
        </is>
      </c>
      <c r="D55" t="inlineStr">
        <is>
          <t>108,811</t>
        </is>
      </c>
      <c r="E55" t="inlineStr">
        <is>
          <t>95,517</t>
        </is>
      </c>
      <c r="F55" t="inlineStr">
        <is>
          <t>77,537</t>
        </is>
      </c>
      <c r="G55" t="inlineStr">
        <is>
          <t>41,795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