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257,637,000</t>
        </is>
      </c>
      <c r="E2" t="inlineStr">
        <is>
          <t>257,637,000</t>
        </is>
      </c>
      <c r="F2" t="inlineStr">
        <is>
          <t>182,527,000</t>
        </is>
      </c>
      <c r="G2" t="inlineStr">
        <is>
          <t>161,857,000</t>
        </is>
      </c>
      <c r="H2" t="inlineStr">
        <is>
          <t>136,819,000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257,637,000</t>
        </is>
      </c>
      <c r="E3" t="inlineStr">
        <is>
          <t>257,637,000</t>
        </is>
      </c>
      <c r="F3" t="inlineStr">
        <is>
          <t>182,527,000</t>
        </is>
      </c>
      <c r="G3" t="inlineStr">
        <is>
          <t>161,857,000</t>
        </is>
      </c>
      <c r="H3" t="inlineStr">
        <is>
          <t>136,819,000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110,939,000</t>
        </is>
      </c>
      <c r="E4" t="inlineStr">
        <is>
          <t>110,939,000</t>
        </is>
      </c>
      <c r="F4" t="inlineStr">
        <is>
          <t>84,732,000</t>
        </is>
      </c>
      <c r="G4" t="inlineStr">
        <is>
          <t>71,896,000</t>
        </is>
      </c>
      <c r="H4" t="inlineStr">
        <is>
          <t>59,549,000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146,698,000</t>
        </is>
      </c>
      <c r="E5" t="inlineStr">
        <is>
          <t>146,698,000</t>
        </is>
      </c>
      <c r="F5" t="inlineStr">
        <is>
          <t>97,795,000</t>
        </is>
      </c>
      <c r="G5" t="inlineStr">
        <is>
          <t>89,961,000</t>
        </is>
      </c>
      <c r="H5" t="inlineStr">
        <is>
          <t>77,270,000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67,984,000</t>
        </is>
      </c>
      <c r="E6" t="inlineStr">
        <is>
          <t>67,984,000</t>
        </is>
      </c>
      <c r="F6" t="inlineStr">
        <is>
          <t>56,571,000</t>
        </is>
      </c>
      <c r="G6" t="inlineStr">
        <is>
          <t>54,033,000</t>
        </is>
      </c>
      <c r="H6" t="inlineStr">
        <is>
          <t>45,878,000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36,422,000</t>
        </is>
      </c>
      <c r="E7" t="inlineStr">
        <is>
          <t>36,422,000</t>
        </is>
      </c>
      <c r="F7" t="inlineStr">
        <is>
          <t>28,998,000</t>
        </is>
      </c>
      <c r="G7" t="inlineStr">
        <is>
          <t>28,015,000</t>
        </is>
      </c>
      <c r="H7" t="inlineStr">
        <is>
          <t>24,459,000</t>
        </is>
      </c>
    </row>
    <row r="8">
      <c r="A8" s="1" t="n">
        <v>6</v>
      </c>
      <c r="B8" t="inlineStr">
        <is>
          <t>4.1.1.</t>
        </is>
      </c>
      <c r="C8">
        <f>&gt;=&gt;General &amp; Administrative Expense</f>
        <v/>
      </c>
      <c r="D8" t="inlineStr">
        <is>
          <t>13,510,000</t>
        </is>
      </c>
      <c r="E8" t="inlineStr">
        <is>
          <t>13,510,000</t>
        </is>
      </c>
      <c r="F8" t="inlineStr">
        <is>
          <t>11,052,000</t>
        </is>
      </c>
      <c r="G8" t="inlineStr">
        <is>
          <t>9,551,000</t>
        </is>
      </c>
      <c r="H8" t="inlineStr">
        <is>
          <t>8,126,000</t>
        </is>
      </c>
    </row>
    <row r="9">
      <c r="A9" s="1" t="n">
        <v>7</v>
      </c>
      <c r="B9" t="inlineStr">
        <is>
          <t>4.1.1.1.</t>
        </is>
      </c>
      <c r="C9">
        <f>&gt;=&gt;  Other G and A</f>
        <v/>
      </c>
      <c r="D9" t="inlineStr">
        <is>
          <t>13,510,000</t>
        </is>
      </c>
      <c r="E9" t="inlineStr">
        <is>
          <t>13,510,000</t>
        </is>
      </c>
      <c r="F9" t="inlineStr">
        <is>
          <t>11,052,000</t>
        </is>
      </c>
      <c r="G9" t="inlineStr">
        <is>
          <t>9,551,000</t>
        </is>
      </c>
      <c r="H9" t="inlineStr">
        <is>
          <t>8,126,000</t>
        </is>
      </c>
    </row>
    <row r="10">
      <c r="A10" s="1" t="n">
        <v>8</v>
      </c>
      <c r="B10" t="inlineStr">
        <is>
          <t>4.1.2.</t>
        </is>
      </c>
      <c r="C10">
        <f>&gt;  Selling &amp; Marketing Expense</f>
        <v/>
      </c>
      <c r="D10" t="inlineStr">
        <is>
          <t>22,912,000</t>
        </is>
      </c>
      <c r="E10" t="inlineStr">
        <is>
          <t>22,912,000</t>
        </is>
      </c>
      <c r="F10" t="inlineStr">
        <is>
          <t>17,946,000</t>
        </is>
      </c>
      <c r="G10" t="inlineStr">
        <is>
          <t>18,464,000</t>
        </is>
      </c>
      <c r="H10" t="inlineStr">
        <is>
          <t>16,333,000</t>
        </is>
      </c>
    </row>
    <row r="11">
      <c r="A11" s="1" t="n">
        <v>9</v>
      </c>
      <c r="B11" t="inlineStr">
        <is>
          <t>4.2.</t>
        </is>
      </c>
      <c r="C11" t="inlineStr">
        <is>
          <t xml:space="preserve">  Research &amp; Development</t>
        </is>
      </c>
      <c r="D11" t="inlineStr">
        <is>
          <t>31,562,000</t>
        </is>
      </c>
      <c r="E11" t="inlineStr">
        <is>
          <t>31,562,000</t>
        </is>
      </c>
      <c r="F11" t="inlineStr">
        <is>
          <t>27,573,000</t>
        </is>
      </c>
      <c r="G11" t="inlineStr">
        <is>
          <t>26,018,000</t>
        </is>
      </c>
      <c r="H11" t="inlineStr">
        <is>
          <t>21,419,000</t>
        </is>
      </c>
    </row>
    <row r="12">
      <c r="A12" s="1" t="n">
        <v>10</v>
      </c>
      <c r="B12" t="inlineStr">
        <is>
          <t>5.</t>
        </is>
      </c>
      <c r="C12" t="inlineStr">
        <is>
          <t>Operating Income</t>
        </is>
      </c>
      <c r="D12" t="inlineStr">
        <is>
          <t>78,714,000</t>
        </is>
      </c>
      <c r="E12" t="inlineStr">
        <is>
          <t>78,714,000</t>
        </is>
      </c>
      <c r="F12" t="inlineStr">
        <is>
          <t>41,224,000</t>
        </is>
      </c>
      <c r="G12" t="inlineStr">
        <is>
          <t>35,928,000</t>
        </is>
      </c>
      <c r="H12" t="inlineStr">
        <is>
          <t>31,392,000</t>
        </is>
      </c>
    </row>
    <row r="13">
      <c r="A13" s="1" t="n">
        <v>11</v>
      </c>
      <c r="B13" t="inlineStr">
        <is>
          <t>6.</t>
        </is>
      </c>
      <c r="C13" t="inlineStr">
        <is>
          <t>Net Non Operating Interest Income Expense</t>
        </is>
      </c>
      <c r="D13" t="inlineStr">
        <is>
          <t>1,153,000</t>
        </is>
      </c>
      <c r="E13" t="inlineStr">
        <is>
          <t>1,153,000</t>
        </is>
      </c>
      <c r="F13" t="inlineStr">
        <is>
          <t>1,730,000</t>
        </is>
      </c>
      <c r="G13" t="inlineStr">
        <is>
          <t>2,327,000</t>
        </is>
      </c>
      <c r="H13" t="inlineStr">
        <is>
          <t>1,764,000</t>
        </is>
      </c>
    </row>
    <row r="14">
      <c r="A14" s="1" t="n">
        <v>12</v>
      </c>
      <c r="B14" t="inlineStr">
        <is>
          <t>6.1.</t>
        </is>
      </c>
      <c r="C14">
        <f>&gt;Interest Income Non Operating</f>
        <v/>
      </c>
      <c r="D14" t="inlineStr">
        <is>
          <t>1,499,000</t>
        </is>
      </c>
      <c r="E14" t="inlineStr">
        <is>
          <t>1,499,000</t>
        </is>
      </c>
      <c r="F14" t="inlineStr">
        <is>
          <t>1,865,000</t>
        </is>
      </c>
      <c r="G14" t="inlineStr">
        <is>
          <t>2,427,000</t>
        </is>
      </c>
      <c r="H14" t="inlineStr">
        <is>
          <t>1,878,000</t>
        </is>
      </c>
    </row>
    <row r="15">
      <c r="A15" s="1" t="n">
        <v>13</v>
      </c>
      <c r="B15" t="inlineStr">
        <is>
          <t>6.2.</t>
        </is>
      </c>
      <c r="C15">
        <f>&gt;Interest Expense Non Operating</f>
        <v/>
      </c>
      <c r="D15" t="inlineStr">
        <is>
          <t>346,000</t>
        </is>
      </c>
      <c r="E15" t="inlineStr">
        <is>
          <t>346,000</t>
        </is>
      </c>
      <c r="F15" t="inlineStr">
        <is>
          <t>135,000</t>
        </is>
      </c>
      <c r="G15" t="inlineStr">
        <is>
          <t>100,000</t>
        </is>
      </c>
      <c r="H15" t="inlineStr">
        <is>
          <t>114,000</t>
        </is>
      </c>
    </row>
    <row r="16">
      <c r="A16" s="1" t="n">
        <v>14</v>
      </c>
      <c r="B16" t="inlineStr">
        <is>
          <t>6.3.</t>
        </is>
      </c>
      <c r="C16" t="inlineStr">
        <is>
          <t xml:space="preserve">  Total Other Finance Cost</t>
        </is>
      </c>
      <c r="D16" t="inlineStr">
        <is>
          <t>-</t>
        </is>
      </c>
      <c r="E16" t="inlineStr">
        <is>
          <t>-</t>
        </is>
      </c>
      <c r="F16" t="inlineStr">
        <is>
          <t>-</t>
        </is>
      </c>
      <c r="G16" t="inlineStr">
        <is>
          <t>-5,394,000</t>
        </is>
      </c>
      <c r="H16" t="inlineStr">
        <is>
          <t>-8,592,000</t>
        </is>
      </c>
    </row>
    <row r="17">
      <c r="A17" s="1" t="n">
        <v>15</v>
      </c>
      <c r="B17" t="inlineStr">
        <is>
          <t>7.</t>
        </is>
      </c>
      <c r="C17" t="inlineStr">
        <is>
          <t>Other Income Expense</t>
        </is>
      </c>
      <c r="D17" t="inlineStr">
        <is>
          <t>10,867,000</t>
        </is>
      </c>
      <c r="E17" t="inlineStr">
        <is>
          <t>10,867,000</t>
        </is>
      </c>
      <c r="F17" t="inlineStr">
        <is>
          <t>5,128,000</t>
        </is>
      </c>
      <c r="G17" t="inlineStr">
        <is>
          <t>1,370,000</t>
        </is>
      </c>
      <c r="H17" t="inlineStr">
        <is>
          <t>1,757,000</t>
        </is>
      </c>
    </row>
    <row r="18">
      <c r="A18" s="1" t="n">
        <v>16</v>
      </c>
      <c r="B18" t="inlineStr">
        <is>
          <t>7.1.</t>
        </is>
      </c>
      <c r="C18">
        <f>&gt;Gain on Sale of Security</f>
        <v/>
      </c>
      <c r="D18" t="inlineStr">
        <is>
          <t>12,030,000</t>
        </is>
      </c>
      <c r="E18" t="inlineStr">
        <is>
          <t>12,030,000</t>
        </is>
      </c>
      <c r="F18" t="inlineStr">
        <is>
          <t>5,973,000</t>
        </is>
      </c>
      <c r="G18" t="inlineStr">
        <is>
          <t>2,901,000</t>
        </is>
      </c>
      <c r="H18" t="inlineStr">
        <is>
          <t>6,570,000</t>
        </is>
      </c>
    </row>
    <row r="19">
      <c r="A19" s="1" t="n">
        <v>17</v>
      </c>
      <c r="B19" t="inlineStr">
        <is>
          <t>7.2.</t>
        </is>
      </c>
      <c r="C19">
        <f>&gt;Earnings from Equity Interest</f>
        <v/>
      </c>
      <c r="D19" t="inlineStr">
        <is>
          <t>334,000</t>
        </is>
      </c>
      <c r="E19" t="inlineStr">
        <is>
          <t>334,000</t>
        </is>
      </c>
      <c r="F19" t="inlineStr">
        <is>
          <t>401,000</t>
        </is>
      </c>
      <c r="G19" t="inlineStr">
        <is>
          <t>390,000</t>
        </is>
      </c>
      <c r="H19" t="inlineStr">
        <is>
          <t>-120,000</t>
        </is>
      </c>
    </row>
    <row r="20">
      <c r="A20" s="1" t="n">
        <v>18</v>
      </c>
      <c r="B20" t="inlineStr">
        <is>
          <t>7.3.</t>
        </is>
      </c>
      <c r="C20">
        <f>&gt;Special Income Charges</f>
        <v/>
      </c>
      <c r="D20" t="inlineStr">
        <is>
          <t>0</t>
        </is>
      </c>
      <c r="E20" t="inlineStr">
        <is>
          <t>0</t>
        </is>
      </c>
      <c r="F20" t="inlineStr">
        <is>
          <t>0</t>
        </is>
      </c>
      <c r="G20" t="inlineStr">
        <is>
          <t>-1,697,000</t>
        </is>
      </c>
      <c r="H20" t="inlineStr">
        <is>
          <t>-5,071,000</t>
        </is>
      </c>
    </row>
    <row r="21">
      <c r="A21" s="1" t="n">
        <v>19</v>
      </c>
      <c r="B21" t="inlineStr">
        <is>
          <t>7.3.1.</t>
        </is>
      </c>
      <c r="C21">
        <f>&gt;  Other Special Charges</f>
        <v/>
      </c>
      <c r="D21" t="inlineStr">
        <is>
          <t>-</t>
        </is>
      </c>
      <c r="E21" t="inlineStr">
        <is>
          <t>-</t>
        </is>
      </c>
      <c r="F21" t="inlineStr">
        <is>
          <t>-</t>
        </is>
      </c>
      <c r="G21" t="inlineStr">
        <is>
          <t>1,697,000</t>
        </is>
      </c>
      <c r="H21" t="inlineStr">
        <is>
          <t>5,071,000</t>
        </is>
      </c>
    </row>
    <row r="22">
      <c r="A22" s="1" t="n">
        <v>20</v>
      </c>
      <c r="B22" t="inlineStr">
        <is>
          <t>7.4.</t>
        </is>
      </c>
      <c r="C22" t="inlineStr">
        <is>
          <t xml:space="preserve">  Other Non Operating Income Expenses</t>
        </is>
      </c>
      <c r="D22" t="inlineStr">
        <is>
          <t>-1,497,000</t>
        </is>
      </c>
      <c r="E22" t="inlineStr">
        <is>
          <t>-1,497,000</t>
        </is>
      </c>
      <c r="F22" t="inlineStr">
        <is>
          <t>-1,246,000</t>
        </is>
      </c>
      <c r="G22" t="inlineStr">
        <is>
          <t>-224,000</t>
        </is>
      </c>
      <c r="H22" t="inlineStr">
        <is>
          <t>378,000</t>
        </is>
      </c>
    </row>
    <row r="23">
      <c r="A23" s="1" t="n">
        <v>21</v>
      </c>
      <c r="B23" t="inlineStr">
        <is>
          <t>8.</t>
        </is>
      </c>
      <c r="C23" t="inlineStr">
        <is>
          <t>Pretax Income</t>
        </is>
      </c>
      <c r="D23" t="inlineStr">
        <is>
          <t>90,734,000</t>
        </is>
      </c>
      <c r="E23" t="inlineStr">
        <is>
          <t>90,734,000</t>
        </is>
      </c>
      <c r="F23" t="inlineStr">
        <is>
          <t>48,082,000</t>
        </is>
      </c>
      <c r="G23" t="inlineStr">
        <is>
          <t>39,625,000</t>
        </is>
      </c>
      <c r="H23" t="inlineStr">
        <is>
          <t>34,913,000</t>
        </is>
      </c>
    </row>
    <row r="24">
      <c r="A24" s="1" t="n">
        <v>22</v>
      </c>
      <c r="B24" t="inlineStr">
        <is>
          <t>9.</t>
        </is>
      </c>
      <c r="C24" t="inlineStr">
        <is>
          <t>Tax Provision</t>
        </is>
      </c>
      <c r="D24" t="inlineStr">
        <is>
          <t>14,701,000</t>
        </is>
      </c>
      <c r="E24" t="inlineStr">
        <is>
          <t>14,701,000</t>
        </is>
      </c>
      <c r="F24" t="inlineStr">
        <is>
          <t>7,813,000</t>
        </is>
      </c>
      <c r="G24" t="inlineStr">
        <is>
          <t>5,282,000</t>
        </is>
      </c>
      <c r="H24" t="inlineStr">
        <is>
          <t>4,177,000</t>
        </is>
      </c>
    </row>
    <row r="25">
      <c r="A25" s="1" t="n">
        <v>23</v>
      </c>
      <c r="B25" t="inlineStr">
        <is>
          <t>10.</t>
        </is>
      </c>
      <c r="C25" t="inlineStr">
        <is>
          <t>Net Income Common Stockholders</t>
        </is>
      </c>
      <c r="D25" t="inlineStr">
        <is>
          <t>76,033,000</t>
        </is>
      </c>
      <c r="E25" t="inlineStr">
        <is>
          <t>76,033,000</t>
        </is>
      </c>
      <c r="F25" t="inlineStr">
        <is>
          <t>40,269,000</t>
        </is>
      </c>
      <c r="G25" t="inlineStr">
        <is>
          <t>34,343,000</t>
        </is>
      </c>
      <c r="H25" t="inlineStr">
        <is>
          <t>30,736,000</t>
        </is>
      </c>
    </row>
    <row r="26">
      <c r="A26" s="1" t="n">
        <v>24</v>
      </c>
      <c r="B26" t="inlineStr">
        <is>
          <t>10.1.</t>
        </is>
      </c>
      <c r="C26" t="inlineStr">
        <is>
          <t xml:space="preserve">  Net Income</t>
        </is>
      </c>
      <c r="D26" t="inlineStr">
        <is>
          <t>76,033,000</t>
        </is>
      </c>
      <c r="E26" t="inlineStr">
        <is>
          <t>76,033,000</t>
        </is>
      </c>
      <c r="F26" t="inlineStr">
        <is>
          <t>40,269,000</t>
        </is>
      </c>
      <c r="G26" t="inlineStr">
        <is>
          <t>34,343,000</t>
        </is>
      </c>
      <c r="H26" t="inlineStr">
        <is>
          <t>30,736,000</t>
        </is>
      </c>
    </row>
    <row r="27">
      <c r="A27" s="1" t="n">
        <v>25</v>
      </c>
      <c r="B27" t="inlineStr">
        <is>
          <t>10.1.1.</t>
        </is>
      </c>
      <c r="C27" t="inlineStr">
        <is>
          <t xml:space="preserve">    Net Income Including Non-Controlling Interests</t>
        </is>
      </c>
      <c r="D27" t="inlineStr">
        <is>
          <t>76,033,000</t>
        </is>
      </c>
      <c r="E27" t="inlineStr">
        <is>
          <t>76,033,000</t>
        </is>
      </c>
      <c r="F27" t="inlineStr">
        <is>
          <t>40,269,000</t>
        </is>
      </c>
      <c r="G27" t="inlineStr">
        <is>
          <t>34,343,000</t>
        </is>
      </c>
      <c r="H27" t="inlineStr">
        <is>
          <t>30,736,000</t>
        </is>
      </c>
    </row>
    <row r="28">
      <c r="A28" s="1" t="n">
        <v>26</v>
      </c>
      <c r="B28" t="inlineStr">
        <is>
          <t>10.1.1.1.</t>
        </is>
      </c>
      <c r="C28" t="inlineStr">
        <is>
          <t xml:space="preserve">      Net Income Continuous Operations</t>
        </is>
      </c>
      <c r="D28" t="inlineStr">
        <is>
          <t>76,033,000</t>
        </is>
      </c>
      <c r="E28" t="inlineStr">
        <is>
          <t>76,033,000</t>
        </is>
      </c>
      <c r="F28" t="inlineStr">
        <is>
          <t>40,269,000</t>
        </is>
      </c>
      <c r="G28" t="inlineStr">
        <is>
          <t>34,343,000</t>
        </is>
      </c>
      <c r="H28" t="inlineStr">
        <is>
          <t>30,736,000</t>
        </is>
      </c>
    </row>
    <row r="29">
      <c r="A29" s="1" t="n">
        <v>27</v>
      </c>
      <c r="B29" t="inlineStr">
        <is>
          <t>11.</t>
        </is>
      </c>
      <c r="C29" t="inlineStr">
        <is>
          <t>Diluted NI Available to Com Stockholders</t>
        </is>
      </c>
      <c r="D29" t="inlineStr">
        <is>
          <t>76,033,000</t>
        </is>
      </c>
      <c r="E29" t="inlineStr">
        <is>
          <t>76,033,000</t>
        </is>
      </c>
      <c r="F29" t="inlineStr">
        <is>
          <t>40,269,000</t>
        </is>
      </c>
      <c r="G29" t="inlineStr">
        <is>
          <t>34,343,000</t>
        </is>
      </c>
      <c r="H29" t="inlineStr">
        <is>
          <t>30,736,000</t>
        </is>
      </c>
    </row>
    <row r="30">
      <c r="A30" s="1" t="n">
        <v>28</v>
      </c>
      <c r="B30" t="inlineStr">
        <is>
          <t>12.</t>
        </is>
      </c>
      <c r="C30" t="inlineStr">
        <is>
          <t>Basic EPS</t>
        </is>
      </c>
      <c r="D30" t="inlineStr">
        <is>
          <t>-</t>
        </is>
      </c>
      <c r="E30" t="inlineStr">
        <is>
          <t>-</t>
        </is>
      </c>
      <c r="F30" t="inlineStr">
        <is>
          <t>59.15</t>
        </is>
      </c>
      <c r="G30" t="inlineStr">
        <is>
          <t>49.59</t>
        </is>
      </c>
      <c r="H30" t="inlineStr">
        <is>
          <t>44.22</t>
        </is>
      </c>
    </row>
    <row r="31">
      <c r="A31" s="1" t="n">
        <v>29</v>
      </c>
      <c r="B31" t="inlineStr">
        <is>
          <t>13.</t>
        </is>
      </c>
      <c r="C31" t="inlineStr">
        <is>
          <t>Diluted EPS</t>
        </is>
      </c>
      <c r="D31" t="inlineStr">
        <is>
          <t>-</t>
        </is>
      </c>
      <c r="E31" t="inlineStr">
        <is>
          <t>-</t>
        </is>
      </c>
      <c r="F31" t="inlineStr">
        <is>
          <t>58.61</t>
        </is>
      </c>
      <c r="G31" t="inlineStr">
        <is>
          <t>49.16</t>
        </is>
      </c>
      <c r="H31" t="inlineStr">
        <is>
          <t>43.70</t>
        </is>
      </c>
    </row>
    <row r="32">
      <c r="A32" s="1" t="n">
        <v>30</v>
      </c>
      <c r="B32" t="inlineStr">
        <is>
          <t>14.</t>
        </is>
      </c>
      <c r="C32" t="inlineStr">
        <is>
          <t>Basic Average Shares</t>
        </is>
      </c>
      <c r="D32" t="inlineStr">
        <is>
          <t>-</t>
        </is>
      </c>
      <c r="E32" t="inlineStr">
        <is>
          <t>-</t>
        </is>
      </c>
      <c r="F32" t="inlineStr">
        <is>
          <t>680,816</t>
        </is>
      </c>
      <c r="G32" t="inlineStr">
        <is>
          <t>692,596</t>
        </is>
      </c>
      <c r="H32" t="inlineStr">
        <is>
          <t>695,070</t>
        </is>
      </c>
    </row>
    <row r="33">
      <c r="A33" s="1" t="n">
        <v>31</v>
      </c>
      <c r="B33" t="inlineStr">
        <is>
          <t>15.</t>
        </is>
      </c>
      <c r="C33" t="inlineStr">
        <is>
          <t>Diluted Average Shares</t>
        </is>
      </c>
      <c r="D33" t="inlineStr">
        <is>
          <t>-</t>
        </is>
      </c>
      <c r="E33" t="inlineStr">
        <is>
          <t>-</t>
        </is>
      </c>
      <c r="F33" t="inlineStr">
        <is>
          <t>687,028</t>
        </is>
      </c>
      <c r="G33" t="inlineStr">
        <is>
          <t>698,556</t>
        </is>
      </c>
      <c r="H33" t="inlineStr">
        <is>
          <t>703,341</t>
        </is>
      </c>
    </row>
    <row r="34">
      <c r="A34" s="1" t="n">
        <v>32</v>
      </c>
      <c r="B34" t="inlineStr">
        <is>
          <t>16.</t>
        </is>
      </c>
      <c r="C34" t="inlineStr">
        <is>
          <t>Total Operating Income as Reported</t>
        </is>
      </c>
      <c r="D34" t="inlineStr">
        <is>
          <t>78,714,000</t>
        </is>
      </c>
      <c r="E34" t="inlineStr">
        <is>
          <t>78,714,000</t>
        </is>
      </c>
      <c r="F34" t="inlineStr">
        <is>
          <t>41,224,000</t>
        </is>
      </c>
      <c r="G34" t="inlineStr">
        <is>
          <t>34,231,000</t>
        </is>
      </c>
      <c r="H34" t="inlineStr">
        <is>
          <t>26,321,000</t>
        </is>
      </c>
    </row>
    <row r="35">
      <c r="A35" s="1" t="n">
        <v>33</v>
      </c>
      <c r="B35" t="inlineStr">
        <is>
          <t>17.</t>
        </is>
      </c>
      <c r="C35" t="inlineStr">
        <is>
          <t>Total Expenses</t>
        </is>
      </c>
      <c r="D35" t="inlineStr">
        <is>
          <t>178,923,000</t>
        </is>
      </c>
      <c r="E35" t="inlineStr">
        <is>
          <t>178,923,000</t>
        </is>
      </c>
      <c r="F35" t="inlineStr">
        <is>
          <t>141,303,000</t>
        </is>
      </c>
      <c r="G35" t="inlineStr">
        <is>
          <t>125,929,000</t>
        </is>
      </c>
      <c r="H35" t="inlineStr">
        <is>
          <t>105,427,000</t>
        </is>
      </c>
    </row>
    <row r="36">
      <c r="A36" s="1" t="n">
        <v>34</v>
      </c>
      <c r="B36" t="inlineStr">
        <is>
          <t>18.</t>
        </is>
      </c>
      <c r="C36" t="inlineStr">
        <is>
          <t>Net Income from Continuing &amp; Discontinued Operation</t>
        </is>
      </c>
      <c r="D36" t="inlineStr">
        <is>
          <t>76,033,000</t>
        </is>
      </c>
      <c r="E36" t="inlineStr">
        <is>
          <t>76,033,000</t>
        </is>
      </c>
      <c r="F36" t="inlineStr">
        <is>
          <t>40,269,000</t>
        </is>
      </c>
      <c r="G36" t="inlineStr">
        <is>
          <t>34,343,000</t>
        </is>
      </c>
      <c r="H36" t="inlineStr">
        <is>
          <t>30,736,000</t>
        </is>
      </c>
    </row>
    <row r="37">
      <c r="A37" s="1" t="n">
        <v>35</v>
      </c>
      <c r="B37" t="inlineStr">
        <is>
          <t>19.</t>
        </is>
      </c>
      <c r="C37" t="inlineStr">
        <is>
          <t>Normalized Income</t>
        </is>
      </c>
      <c r="D37" t="inlineStr">
        <is>
          <t>65,951,860</t>
        </is>
      </c>
      <c r="E37" t="inlineStr">
        <is>
          <t>65,951,860</t>
        </is>
      </c>
      <c r="F37" t="inlineStr">
        <is>
          <t>35,263,626</t>
        </is>
      </c>
      <c r="G37" t="inlineStr">
        <is>
          <t>33,299,132</t>
        </is>
      </c>
      <c r="H37" t="inlineStr">
        <is>
          <t>29,416,880</t>
        </is>
      </c>
    </row>
    <row r="38">
      <c r="A38" s="1" t="n">
        <v>36</v>
      </c>
      <c r="B38" t="inlineStr">
        <is>
          <t>20.</t>
        </is>
      </c>
      <c r="C38" t="inlineStr">
        <is>
          <t>Interest Income</t>
        </is>
      </c>
      <c r="D38" t="inlineStr">
        <is>
          <t>1,499,000</t>
        </is>
      </c>
      <c r="E38" t="inlineStr">
        <is>
          <t>1,499,000</t>
        </is>
      </c>
      <c r="F38" t="inlineStr">
        <is>
          <t>1,865,000</t>
        </is>
      </c>
      <c r="G38" t="inlineStr">
        <is>
          <t>2,427,000</t>
        </is>
      </c>
      <c r="H38" t="inlineStr">
        <is>
          <t>1,878,000</t>
        </is>
      </c>
    </row>
    <row r="39">
      <c r="A39" s="1" t="n">
        <v>37</v>
      </c>
      <c r="B39" t="inlineStr">
        <is>
          <t>21.</t>
        </is>
      </c>
      <c r="C39" t="inlineStr">
        <is>
          <t>Interest Expense</t>
        </is>
      </c>
      <c r="D39" t="inlineStr">
        <is>
          <t>346,000</t>
        </is>
      </c>
      <c r="E39" t="inlineStr">
        <is>
          <t>346,000</t>
        </is>
      </c>
      <c r="F39" t="inlineStr">
        <is>
          <t>135,000</t>
        </is>
      </c>
      <c r="G39" t="inlineStr">
        <is>
          <t>100,000</t>
        </is>
      </c>
      <c r="H39" t="inlineStr">
        <is>
          <t>114,000</t>
        </is>
      </c>
    </row>
    <row r="40">
      <c r="A40" s="1" t="n">
        <v>38</v>
      </c>
      <c r="B40" t="inlineStr">
        <is>
          <t>22.</t>
        </is>
      </c>
      <c r="C40" t="inlineStr">
        <is>
          <t>Net Interest Income</t>
        </is>
      </c>
      <c r="D40" t="inlineStr">
        <is>
          <t>1,153,000</t>
        </is>
      </c>
      <c r="E40" t="inlineStr">
        <is>
          <t>1,153,000</t>
        </is>
      </c>
      <c r="F40" t="inlineStr">
        <is>
          <t>1,730,000</t>
        </is>
      </c>
      <c r="G40" t="inlineStr">
        <is>
          <t>2,327,000</t>
        </is>
      </c>
      <c r="H40" t="inlineStr">
        <is>
          <t>1,764,000</t>
        </is>
      </c>
    </row>
    <row r="41">
      <c r="A41" s="1" t="n">
        <v>39</v>
      </c>
      <c r="B41" t="inlineStr">
        <is>
          <t>23.</t>
        </is>
      </c>
      <c r="C41" t="inlineStr">
        <is>
          <t>EBIT</t>
        </is>
      </c>
      <c r="D41" t="inlineStr">
        <is>
          <t>91,080,000</t>
        </is>
      </c>
      <c r="E41" t="inlineStr">
        <is>
          <t>91,080,000</t>
        </is>
      </c>
      <c r="F41" t="inlineStr">
        <is>
          <t>48,217,000</t>
        </is>
      </c>
      <c r="G41" t="inlineStr">
        <is>
          <t>39,725,000</t>
        </is>
      </c>
      <c r="H41" t="inlineStr">
        <is>
          <t>35,027,000</t>
        </is>
      </c>
    </row>
    <row r="42">
      <c r="A42" s="1" t="n">
        <v>40</v>
      </c>
      <c r="B42" t="inlineStr">
        <is>
          <t>24.</t>
        </is>
      </c>
      <c r="C42" t="inlineStr">
        <is>
          <t>EBITDA</t>
        </is>
      </c>
      <c r="D42" t="inlineStr">
        <is>
          <t>103,521,000</t>
        </is>
      </c>
      <c r="E42" t="inlineStr">
        <is>
          <t>-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</row>
    <row r="43">
      <c r="A43" s="1" t="n">
        <v>41</v>
      </c>
      <c r="B43" t="inlineStr">
        <is>
          <t>25.</t>
        </is>
      </c>
      <c r="C43" t="inlineStr">
        <is>
          <t>Reconciled Cost of Revenue</t>
        </is>
      </c>
      <c r="D43" t="inlineStr">
        <is>
          <t>110,939,000</t>
        </is>
      </c>
      <c r="E43" t="inlineStr">
        <is>
          <t>110,939,000</t>
        </is>
      </c>
      <c r="F43" t="inlineStr">
        <is>
          <t>84,732,000</t>
        </is>
      </c>
      <c r="G43" t="inlineStr">
        <is>
          <t>71,896,000</t>
        </is>
      </c>
      <c r="H43" t="inlineStr">
        <is>
          <t>59,549,000</t>
        </is>
      </c>
    </row>
    <row r="44">
      <c r="A44" s="1" t="n">
        <v>42</v>
      </c>
      <c r="B44" t="inlineStr">
        <is>
          <t>26.</t>
        </is>
      </c>
      <c r="C44" t="inlineStr">
        <is>
          <t>Reconciled Depreciation</t>
        </is>
      </c>
      <c r="D44" t="inlineStr">
        <is>
          <t>12,441,000</t>
        </is>
      </c>
      <c r="E44" t="inlineStr">
        <is>
          <t>12,441,000</t>
        </is>
      </c>
      <c r="F44" t="inlineStr">
        <is>
          <t>13,697,000</t>
        </is>
      </c>
      <c r="G44" t="inlineStr">
        <is>
          <t>11,781,000</t>
        </is>
      </c>
      <c r="H44" t="inlineStr">
        <is>
          <t>9,035,000</t>
        </is>
      </c>
    </row>
    <row r="45">
      <c r="A45" s="1" t="n">
        <v>43</v>
      </c>
      <c r="B45" t="inlineStr">
        <is>
          <t>27.</t>
        </is>
      </c>
      <c r="C45" t="inlineStr">
        <is>
          <t>Net Income from Continuing Operation Net Minority Interest</t>
        </is>
      </c>
      <c r="D45" t="inlineStr">
        <is>
          <t>76,033,000</t>
        </is>
      </c>
      <c r="E45" t="inlineStr">
        <is>
          <t>76,033,000</t>
        </is>
      </c>
      <c r="F45" t="inlineStr">
        <is>
          <t>40,269,000</t>
        </is>
      </c>
      <c r="G45" t="inlineStr">
        <is>
          <t>34,343,000</t>
        </is>
      </c>
      <c r="H45" t="inlineStr">
        <is>
          <t>30,736,000</t>
        </is>
      </c>
    </row>
    <row r="46">
      <c r="A46" s="1" t="n">
        <v>44</v>
      </c>
      <c r="B46" t="inlineStr">
        <is>
          <t>28.</t>
        </is>
      </c>
      <c r="C46" t="inlineStr">
        <is>
          <t>Total Unusual Items Excluding Goodwill</t>
        </is>
      </c>
      <c r="D46" t="inlineStr">
        <is>
          <t>12,030,000</t>
        </is>
      </c>
      <c r="E46" t="inlineStr">
        <is>
          <t>12,030,000</t>
        </is>
      </c>
      <c r="F46" t="inlineStr">
        <is>
          <t>5,973,000</t>
        </is>
      </c>
      <c r="G46" t="inlineStr">
        <is>
          <t>1,204,000</t>
        </is>
      </c>
      <c r="H46" t="inlineStr">
        <is>
          <t>1,499,000</t>
        </is>
      </c>
    </row>
    <row r="47">
      <c r="A47" s="1" t="n">
        <v>45</v>
      </c>
      <c r="B47" t="inlineStr">
        <is>
          <t>29.</t>
        </is>
      </c>
      <c r="C47" t="inlineStr">
        <is>
          <t>Total Unusual Items</t>
        </is>
      </c>
      <c r="D47" t="inlineStr">
        <is>
          <t>12,030,000</t>
        </is>
      </c>
      <c r="E47" t="inlineStr">
        <is>
          <t>12,030,000</t>
        </is>
      </c>
      <c r="F47" t="inlineStr">
        <is>
          <t>5,973,000</t>
        </is>
      </c>
      <c r="G47" t="inlineStr">
        <is>
          <t>1,204,000</t>
        </is>
      </c>
      <c r="H47" t="inlineStr">
        <is>
          <t>1,499,000</t>
        </is>
      </c>
    </row>
    <row r="48">
      <c r="A48" s="1" t="n">
        <v>46</v>
      </c>
      <c r="B48" t="inlineStr">
        <is>
          <t>30.</t>
        </is>
      </c>
      <c r="C48" t="inlineStr">
        <is>
          <t>Normalized EBITDA</t>
        </is>
      </c>
      <c r="D48" t="inlineStr">
        <is>
          <t>91,491,000</t>
        </is>
      </c>
      <c r="E48" t="inlineStr">
        <is>
          <t>91,491,000</t>
        </is>
      </c>
      <c r="F48" t="inlineStr">
        <is>
          <t>55,941,000</t>
        </is>
      </c>
      <c r="G48" t="inlineStr">
        <is>
          <t>50,302,000</t>
        </is>
      </c>
      <c r="H48" t="inlineStr">
        <is>
          <t>42,563,000</t>
        </is>
      </c>
    </row>
    <row r="49">
      <c r="A49" s="1" t="n">
        <v>47</v>
      </c>
      <c r="B49" t="inlineStr">
        <is>
          <t>31.</t>
        </is>
      </c>
      <c r="C49" t="inlineStr">
        <is>
          <t>Tax Rate for Calcs</t>
        </is>
      </c>
      <c r="D49" t="inlineStr">
        <is>
          <t>0</t>
        </is>
      </c>
      <c r="E49" t="inlineStr">
        <is>
          <t>0</t>
        </is>
      </c>
      <c r="F49" t="inlineStr">
        <is>
          <t>0</t>
        </is>
      </c>
      <c r="G49" t="inlineStr">
        <is>
          <t>0</t>
        </is>
      </c>
      <c r="H49" t="inlineStr">
        <is>
          <t>0</t>
        </is>
      </c>
    </row>
    <row r="50">
      <c r="A50" s="1" t="n">
        <v>48</v>
      </c>
      <c r="B50" t="inlineStr">
        <is>
          <t>32.</t>
        </is>
      </c>
      <c r="C50" t="inlineStr">
        <is>
          <t>Tax Effect of Unusual Items</t>
        </is>
      </c>
      <c r="D50" t="inlineStr">
        <is>
          <t>1,948,860</t>
        </is>
      </c>
      <c r="E50" t="inlineStr">
        <is>
          <t>1,948,860</t>
        </is>
      </c>
      <c r="F50" t="inlineStr">
        <is>
          <t>967,626</t>
        </is>
      </c>
      <c r="G50" t="inlineStr">
        <is>
          <t>160,132</t>
        </is>
      </c>
      <c r="H50" t="inlineStr">
        <is>
          <t>179,880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12/30/2021</t>
        </is>
      </c>
      <c r="E1" s="1" t="inlineStr">
        <is>
          <t>12/30/2020</t>
        </is>
      </c>
      <c r="F1" s="1" t="inlineStr">
        <is>
          <t>12/30/2019</t>
        </is>
      </c>
      <c r="G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359,268,000</t>
        </is>
      </c>
      <c r="E2" t="inlineStr">
        <is>
          <t>319,616,000</t>
        </is>
      </c>
      <c r="F2" t="inlineStr">
        <is>
          <t>275,909,000</t>
        </is>
      </c>
      <c r="G2" t="inlineStr">
        <is>
          <t>232,792,000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188,143,000</t>
        </is>
      </c>
      <c r="E3" t="inlineStr">
        <is>
          <t>174,296,000</t>
        </is>
      </c>
      <c r="F3" t="inlineStr">
        <is>
          <t>152,578,000</t>
        </is>
      </c>
      <c r="G3" t="inlineStr">
        <is>
          <t>135,676,000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139,649,000</t>
        </is>
      </c>
      <c r="E4" t="inlineStr">
        <is>
          <t>136,694,000</t>
        </is>
      </c>
      <c r="F4" t="inlineStr">
        <is>
          <t>119,675,000</t>
        </is>
      </c>
      <c r="G4" t="inlineStr">
        <is>
          <t>109,140,000</t>
        </is>
      </c>
    </row>
    <row r="5">
      <c r="A5" s="1" t="n">
        <v>3</v>
      </c>
      <c r="B5" t="inlineStr">
        <is>
          <t>1.1.1.1.</t>
        </is>
      </c>
      <c r="C5">
        <f>&gt;=&gt;=&gt;Cash And Cash Equivalents</f>
        <v/>
      </c>
      <c r="D5" t="inlineStr">
        <is>
          <t>20,945,000</t>
        </is>
      </c>
      <c r="E5" t="inlineStr">
        <is>
          <t>26,465,000</t>
        </is>
      </c>
      <c r="F5" t="inlineStr">
        <is>
          <t>18,498,000</t>
        </is>
      </c>
      <c r="G5" t="inlineStr">
        <is>
          <t>16,701,000</t>
        </is>
      </c>
    </row>
    <row r="6">
      <c r="A6" s="1" t="n">
        <v>4</v>
      </c>
      <c r="B6" t="inlineStr">
        <is>
          <t>1.1.1.2.</t>
        </is>
      </c>
      <c r="C6">
        <f>&gt;=&gt;  Other Short Term Investments</f>
        <v/>
      </c>
      <c r="D6" t="inlineStr">
        <is>
          <t>118,704,000</t>
        </is>
      </c>
      <c r="E6" t="inlineStr">
        <is>
          <t>110,229,000</t>
        </is>
      </c>
      <c r="F6" t="inlineStr">
        <is>
          <t>101,177,000</t>
        </is>
      </c>
      <c r="G6" t="inlineStr">
        <is>
          <t>92,439,000</t>
        </is>
      </c>
    </row>
    <row r="7">
      <c r="A7" s="1" t="n">
        <v>5</v>
      </c>
      <c r="B7" t="inlineStr">
        <is>
          <t>1.1.2.</t>
        </is>
      </c>
      <c r="C7">
        <f>&gt;=&gt;Receivables</f>
        <v/>
      </c>
      <c r="D7" t="inlineStr">
        <is>
          <t>40,270,000</t>
        </is>
      </c>
      <c r="E7" t="inlineStr">
        <is>
          <t>31,384,000</t>
        </is>
      </c>
      <c r="F7" t="inlineStr">
        <is>
          <t>27,492,000</t>
        </is>
      </c>
      <c r="G7" t="inlineStr">
        <is>
          <t>21,193,000</t>
        </is>
      </c>
    </row>
    <row r="8">
      <c r="A8" s="1" t="n">
        <v>6</v>
      </c>
      <c r="B8" t="inlineStr">
        <is>
          <t>1.1.2.1.</t>
        </is>
      </c>
      <c r="C8">
        <f>&gt;=&gt;=&gt;Accounts receivable</f>
        <v/>
      </c>
      <c r="D8" t="inlineStr">
        <is>
          <t>39,304,000</t>
        </is>
      </c>
      <c r="E8" t="inlineStr">
        <is>
          <t>30,930,000</t>
        </is>
      </c>
      <c r="F8" t="inlineStr">
        <is>
          <t>25,326,000</t>
        </is>
      </c>
      <c r="G8" t="inlineStr">
        <is>
          <t>20,838,000</t>
        </is>
      </c>
    </row>
    <row r="9">
      <c r="A9" s="1" t="n">
        <v>7</v>
      </c>
      <c r="B9" t="inlineStr">
        <is>
          <t>1.1.2.1.1.</t>
        </is>
      </c>
      <c r="C9">
        <f>&gt;=&gt;=&gt;=&gt;Gross Accounts Receivable</f>
        <v/>
      </c>
      <c r="D9" t="inlineStr">
        <is>
          <t>40,093,000</t>
        </is>
      </c>
      <c r="E9" t="inlineStr">
        <is>
          <t>31,683,000</t>
        </is>
      </c>
      <c r="F9" t="inlineStr">
        <is>
          <t>26,079,000</t>
        </is>
      </c>
      <c r="G9" t="inlineStr">
        <is>
          <t>21,567,000</t>
        </is>
      </c>
    </row>
    <row r="10">
      <c r="A10" s="1" t="n">
        <v>8</v>
      </c>
      <c r="B10" t="inlineStr">
        <is>
          <t>1.1.2.1.2.</t>
        </is>
      </c>
      <c r="C10">
        <f>&gt;=&gt;=&gt;  Allowance For Doubtful Accounts Receivable</f>
        <v/>
      </c>
      <c r="D10" t="inlineStr">
        <is>
          <t>-789,000</t>
        </is>
      </c>
      <c r="E10" t="inlineStr">
        <is>
          <t>-753,000</t>
        </is>
      </c>
      <c r="F10" t="inlineStr">
        <is>
          <t>-753,000</t>
        </is>
      </c>
      <c r="G10" t="inlineStr">
        <is>
          <t>-729,000</t>
        </is>
      </c>
    </row>
    <row r="11">
      <c r="A11" s="1" t="n">
        <v>9</v>
      </c>
      <c r="B11" t="inlineStr">
        <is>
          <t>1.1.2.2.</t>
        </is>
      </c>
      <c r="C11">
        <f>&gt;=&gt;  Taxes Receivable</f>
        <v/>
      </c>
      <c r="D11" t="inlineStr">
        <is>
          <t>966,000</t>
        </is>
      </c>
      <c r="E11" t="inlineStr">
        <is>
          <t>454,000</t>
        </is>
      </c>
      <c r="F11" t="inlineStr">
        <is>
          <t>2,166,000</t>
        </is>
      </c>
      <c r="G11" t="inlineStr">
        <is>
          <t>355,000</t>
        </is>
      </c>
    </row>
    <row r="12">
      <c r="A12" s="1" t="n">
        <v>10</v>
      </c>
      <c r="B12" t="inlineStr">
        <is>
          <t>1.1.3.</t>
        </is>
      </c>
      <c r="C12">
        <f>&gt;=&gt;Inventory</f>
        <v/>
      </c>
      <c r="D12" t="inlineStr">
        <is>
          <t>1,170,000</t>
        </is>
      </c>
      <c r="E12" t="inlineStr">
        <is>
          <t>728,000</t>
        </is>
      </c>
      <c r="F12" t="inlineStr">
        <is>
          <t>999,000</t>
        </is>
      </c>
      <c r="G12" t="inlineStr">
        <is>
          <t>1,107,000</t>
        </is>
      </c>
    </row>
    <row r="13">
      <c r="A13" s="1" t="n">
        <v>11</v>
      </c>
      <c r="B13" t="inlineStr">
        <is>
          <t>1.1.4.</t>
        </is>
      </c>
      <c r="C13">
        <f>&gt;  Other Current Assets</f>
        <v/>
      </c>
      <c r="D13" t="inlineStr">
        <is>
          <t>7,054,000</t>
        </is>
      </c>
      <c r="E13" t="inlineStr">
        <is>
          <t>5,490,000</t>
        </is>
      </c>
      <c r="F13" t="inlineStr">
        <is>
          <t>4,412,000</t>
        </is>
      </c>
      <c r="G13" t="inlineStr">
        <is>
          <t>4,236,000</t>
        </is>
      </c>
    </row>
    <row r="14">
      <c r="A14" s="1" t="n">
        <v>12</v>
      </c>
      <c r="B14" t="inlineStr">
        <is>
          <t>1.2.</t>
        </is>
      </c>
      <c r="C14" t="inlineStr">
        <is>
          <t xml:space="preserve">  Total non-current assets</t>
        </is>
      </c>
      <c r="D14" t="inlineStr">
        <is>
          <t>171,124,000</t>
        </is>
      </c>
      <c r="E14" t="inlineStr">
        <is>
          <t>145,320,000</t>
        </is>
      </c>
      <c r="F14" t="inlineStr">
        <is>
          <t>123,331,000</t>
        </is>
      </c>
      <c r="G14" t="inlineStr">
        <is>
          <t>97,116,000</t>
        </is>
      </c>
    </row>
    <row r="15">
      <c r="A15" s="1" t="n">
        <v>13</v>
      </c>
      <c r="B15" t="inlineStr">
        <is>
          <t>1.2.1.</t>
        </is>
      </c>
      <c r="C15" t="inlineStr">
        <is>
          <t xml:space="preserve">  =&gt;Net PPE</t>
        </is>
      </c>
      <c r="D15" t="inlineStr">
        <is>
          <t>110,557,000</t>
        </is>
      </c>
      <c r="E15" t="inlineStr">
        <is>
          <t>96,960,000</t>
        </is>
      </c>
      <c r="F15" t="inlineStr">
        <is>
          <t>84,587,000</t>
        </is>
      </c>
      <c r="G15" t="inlineStr">
        <is>
          <t>59,719,000</t>
        </is>
      </c>
    </row>
    <row r="16">
      <c r="A16" s="1" t="n">
        <v>14</v>
      </c>
      <c r="B16" t="inlineStr">
        <is>
          <t>1.2.1.1.</t>
        </is>
      </c>
      <c r="C16" t="inlineStr">
        <is>
          <t xml:space="preserve">  =&gt;=&gt;Gross PPE</t>
        </is>
      </c>
      <c r="D16" t="inlineStr">
        <is>
          <t>159,971,000</t>
        </is>
      </c>
      <c r="E16" t="inlineStr">
        <is>
          <t>138,673,000</t>
        </is>
      </c>
      <c r="F16" t="inlineStr">
        <is>
          <t>115,148,000</t>
        </is>
      </c>
      <c r="G16" t="inlineStr">
        <is>
          <t>82,507,000</t>
        </is>
      </c>
    </row>
    <row r="17">
      <c r="A17" s="1" t="n">
        <v>15</v>
      </c>
      <c r="B17" t="inlineStr">
        <is>
          <t>1.2.1.1.1.</t>
        </is>
      </c>
      <c r="C17" t="inlineStr">
        <is>
          <t xml:space="preserve">  =&gt;=&gt;=&gt;Properties</t>
        </is>
      </c>
      <c r="D17" t="inlineStr">
        <is>
          <t>0</t>
        </is>
      </c>
      <c r="E17" t="inlineStr">
        <is>
          <t>0</t>
        </is>
      </c>
      <c r="F17" t="inlineStr">
        <is>
          <t>0</t>
        </is>
      </c>
      <c r="G17" t="inlineStr">
        <is>
          <t>0</t>
        </is>
      </c>
    </row>
    <row r="18">
      <c r="A18" s="1" t="n">
        <v>16</v>
      </c>
      <c r="B18" t="inlineStr">
        <is>
          <t>1.2.1.1.2.</t>
        </is>
      </c>
      <c r="C18" t="inlineStr">
        <is>
          <t xml:space="preserve">  =&gt;=&gt;=&gt;Land And Improvements</t>
        </is>
      </c>
      <c r="D18" t="inlineStr">
        <is>
          <t>58,881,000</t>
        </is>
      </c>
      <c r="E18" t="inlineStr">
        <is>
          <t>49,732,000</t>
        </is>
      </c>
      <c r="F18" t="inlineStr">
        <is>
          <t>39,865,000</t>
        </is>
      </c>
      <c r="G18" t="inlineStr">
        <is>
          <t>30,179,000</t>
        </is>
      </c>
    </row>
    <row r="19">
      <c r="A19" s="1" t="n">
        <v>17</v>
      </c>
      <c r="B19" t="inlineStr">
        <is>
          <t>1.2.1.1.3.</t>
        </is>
      </c>
      <c r="C19" t="inlineStr">
        <is>
          <t xml:space="preserve">  =&gt;=&gt;=&gt;Machinery Furniture Equipment</t>
        </is>
      </c>
      <c r="D19" t="inlineStr">
        <is>
          <t>208,000</t>
        </is>
      </c>
      <c r="E19" t="inlineStr">
        <is>
          <t>197,000</t>
        </is>
      </c>
      <c r="F19" t="inlineStr">
        <is>
          <t>156,000</t>
        </is>
      </c>
      <c r="G19" t="inlineStr">
        <is>
          <t>61,000</t>
        </is>
      </c>
    </row>
    <row r="20">
      <c r="A20" s="1" t="n">
        <v>18</v>
      </c>
      <c r="B20" t="inlineStr">
        <is>
          <t>1.2.1.1.4.</t>
        </is>
      </c>
      <c r="C20" t="inlineStr">
        <is>
          <t xml:space="preserve">  =&gt;=&gt;=&gt;Other Properties</t>
        </is>
      </c>
      <c r="D20" t="inlineStr">
        <is>
          <t>68,565,000</t>
        </is>
      </c>
      <c r="E20" t="inlineStr">
        <is>
          <t>58,117,000</t>
        </is>
      </c>
      <c r="F20" t="inlineStr">
        <is>
          <t>47,781,000</t>
        </is>
      </c>
      <c r="G20" t="inlineStr">
        <is>
          <t>30,119,000</t>
        </is>
      </c>
    </row>
    <row r="21">
      <c r="A21" s="1" t="n">
        <v>19</v>
      </c>
      <c r="B21" t="inlineStr">
        <is>
          <t>1.2.1.1.5.</t>
        </is>
      </c>
      <c r="C21" t="inlineStr">
        <is>
          <t xml:space="preserve">  =&gt;=&gt;=&gt;Construction in Progress</t>
        </is>
      </c>
      <c r="D21" t="inlineStr">
        <is>
          <t>23,171,000</t>
        </is>
      </c>
      <c r="E21" t="inlineStr">
        <is>
          <t>23,111,000</t>
        </is>
      </c>
      <c r="F21" t="inlineStr">
        <is>
          <t>21,036,000</t>
        </is>
      </c>
      <c r="G21" t="inlineStr">
        <is>
          <t>16,838,000</t>
        </is>
      </c>
    </row>
    <row r="22">
      <c r="A22" s="1" t="n">
        <v>20</v>
      </c>
      <c r="B22" t="inlineStr">
        <is>
          <t>1.2.1.1.6.</t>
        </is>
      </c>
      <c r="C22" t="inlineStr">
        <is>
          <t xml:space="preserve">  =&gt;=&gt;  Leases</t>
        </is>
      </c>
      <c r="D22" t="inlineStr">
        <is>
          <t>9,146,000</t>
        </is>
      </c>
      <c r="E22" t="inlineStr">
        <is>
          <t>7,516,000</t>
        </is>
      </c>
      <c r="F22" t="inlineStr">
        <is>
          <t>6,310,000</t>
        </is>
      </c>
      <c r="G22" t="inlineStr">
        <is>
          <t>5,310,000</t>
        </is>
      </c>
    </row>
    <row r="23">
      <c r="A23" s="1" t="n">
        <v>21</v>
      </c>
      <c r="B23" t="inlineStr">
        <is>
          <t>1.2.1.2.</t>
        </is>
      </c>
      <c r="C23" t="inlineStr">
        <is>
          <t xml:space="preserve">  =&gt;  Accumulated Depreciation</t>
        </is>
      </c>
      <c r="D23" t="inlineStr">
        <is>
          <t>-49,414,000</t>
        </is>
      </c>
      <c r="E23" t="inlineStr">
        <is>
          <t>-41,713,000</t>
        </is>
      </c>
      <c r="F23" t="inlineStr">
        <is>
          <t>-30,561,000</t>
        </is>
      </c>
      <c r="G23" t="inlineStr">
        <is>
          <t>-22,788,000</t>
        </is>
      </c>
    </row>
    <row r="24">
      <c r="A24" s="1" t="n">
        <v>22</v>
      </c>
      <c r="B24" t="inlineStr">
        <is>
          <t>1.2.2.</t>
        </is>
      </c>
      <c r="C24" t="inlineStr">
        <is>
          <t xml:space="preserve">  =&gt;Goodwill And Other Intangible Assets</t>
        </is>
      </c>
      <c r="D24" t="inlineStr">
        <is>
          <t>24,373,000</t>
        </is>
      </c>
      <c r="E24" t="inlineStr">
        <is>
          <t>22,620,000</t>
        </is>
      </c>
      <c r="F24" t="inlineStr">
        <is>
          <t>22,603,000</t>
        </is>
      </c>
      <c r="G24" t="inlineStr">
        <is>
          <t>20,108,000</t>
        </is>
      </c>
    </row>
    <row r="25">
      <c r="A25" s="1" t="n">
        <v>23</v>
      </c>
      <c r="B25" t="inlineStr">
        <is>
          <t>1.2.2.1.</t>
        </is>
      </c>
      <c r="C25" t="inlineStr">
        <is>
          <t xml:space="preserve">  =&gt;=&gt;Goodwill</t>
        </is>
      </c>
      <c r="D25" t="inlineStr">
        <is>
          <t>22,956,000</t>
        </is>
      </c>
      <c r="E25" t="inlineStr">
        <is>
          <t>21,175,000</t>
        </is>
      </c>
      <c r="F25" t="inlineStr">
        <is>
          <t>20,624,000</t>
        </is>
      </c>
      <c r="G25" t="inlineStr">
        <is>
          <t>17,888,000</t>
        </is>
      </c>
    </row>
    <row r="26">
      <c r="A26" s="1" t="n">
        <v>24</v>
      </c>
      <c r="B26" t="inlineStr">
        <is>
          <t>1.2.2.2.</t>
        </is>
      </c>
      <c r="C26" t="inlineStr">
        <is>
          <t xml:space="preserve">  =&gt;  Other Intangible Assets</t>
        </is>
      </c>
      <c r="D26" t="inlineStr">
        <is>
          <t>1,417,000</t>
        </is>
      </c>
      <c r="E26" t="inlineStr">
        <is>
          <t>1,445,000</t>
        </is>
      </c>
      <c r="F26" t="inlineStr">
        <is>
          <t>1,979,000</t>
        </is>
      </c>
      <c r="G26" t="inlineStr">
        <is>
          <t>2,220,000</t>
        </is>
      </c>
    </row>
    <row r="27">
      <c r="A27" s="1" t="n">
        <v>25</v>
      </c>
      <c r="B27" t="inlineStr">
        <is>
          <t>1.2.3.</t>
        </is>
      </c>
      <c r="C27" t="inlineStr">
        <is>
          <t xml:space="preserve">  =&gt;Investments And Advances</t>
        </is>
      </c>
      <c r="D27" t="inlineStr">
        <is>
          <t>29,549,000</t>
        </is>
      </c>
      <c r="E27" t="inlineStr">
        <is>
          <t>20,703,000</t>
        </is>
      </c>
      <c r="F27" t="inlineStr">
        <is>
          <t>13,078,000</t>
        </is>
      </c>
      <c r="G27" t="inlineStr">
        <is>
          <t>13,859,000</t>
        </is>
      </c>
    </row>
    <row r="28">
      <c r="A28" s="1" t="n">
        <v>26</v>
      </c>
      <c r="B28" t="inlineStr">
        <is>
          <t>1.2.3.1.</t>
        </is>
      </c>
      <c r="C28" t="inlineStr">
        <is>
          <t xml:space="preserve">  =&gt;  Investment in Financial Assets</t>
        </is>
      </c>
      <c r="D28" t="inlineStr">
        <is>
          <t>29,549,000</t>
        </is>
      </c>
      <c r="E28" t="inlineStr">
        <is>
          <t>20,703,000</t>
        </is>
      </c>
      <c r="F28" t="inlineStr">
        <is>
          <t>13,078,000</t>
        </is>
      </c>
      <c r="G28" t="inlineStr">
        <is>
          <t>13,859,000</t>
        </is>
      </c>
    </row>
    <row r="29">
      <c r="A29" s="1" t="n">
        <v>27</v>
      </c>
      <c r="B29" t="inlineStr">
        <is>
          <t>1.2.4.</t>
        </is>
      </c>
      <c r="C29" t="inlineStr">
        <is>
          <t xml:space="preserve">  =&gt;Non Current Deferred Assets</t>
        </is>
      </c>
      <c r="D29" t="inlineStr">
        <is>
          <t>1,284,000</t>
        </is>
      </c>
      <c r="E29" t="inlineStr">
        <is>
          <t>1,084,000</t>
        </is>
      </c>
      <c r="F29" t="inlineStr">
        <is>
          <t>721,000</t>
        </is>
      </c>
      <c r="G29" t="inlineStr">
        <is>
          <t>737,000</t>
        </is>
      </c>
    </row>
    <row r="30">
      <c r="A30" s="1" t="n">
        <v>28</v>
      </c>
      <c r="B30" t="inlineStr">
        <is>
          <t>1.2.4.1.</t>
        </is>
      </c>
      <c r="C30" t="inlineStr">
        <is>
          <t xml:space="preserve">  =&gt;  Non Current Deferred Taxes Assets</t>
        </is>
      </c>
      <c r="D30" t="inlineStr">
        <is>
          <t>1,284,000</t>
        </is>
      </c>
      <c r="E30" t="inlineStr">
        <is>
          <t>1,084,000</t>
        </is>
      </c>
      <c r="F30" t="inlineStr">
        <is>
          <t>721,000</t>
        </is>
      </c>
      <c r="G30" t="inlineStr">
        <is>
          <t>737,000</t>
        </is>
      </c>
    </row>
    <row r="31">
      <c r="A31" s="1" t="n">
        <v>29</v>
      </c>
      <c r="B31" t="inlineStr">
        <is>
          <t>1.2.5.</t>
        </is>
      </c>
      <c r="C31" t="inlineStr">
        <is>
          <t xml:space="preserve">    Other Non Current Assets</t>
        </is>
      </c>
      <c r="D31" t="inlineStr">
        <is>
          <t>5,361,000</t>
        </is>
      </c>
      <c r="E31" t="inlineStr">
        <is>
          <t>3,953,000</t>
        </is>
      </c>
      <c r="F31" t="inlineStr">
        <is>
          <t>2,342,000</t>
        </is>
      </c>
      <c r="G31" t="inlineStr">
        <is>
          <t>2,693,000</t>
        </is>
      </c>
    </row>
    <row r="32">
      <c r="A32" s="1" t="n">
        <v>30</v>
      </c>
      <c r="B32" t="inlineStr">
        <is>
          <t>2.</t>
        </is>
      </c>
      <c r="C32" t="inlineStr">
        <is>
          <t>Total Liabilities Net Minority Interest</t>
        </is>
      </c>
      <c r="D32" t="inlineStr">
        <is>
          <t>107,633,000</t>
        </is>
      </c>
      <c r="E32" t="inlineStr">
        <is>
          <t>97,072,000</t>
        </is>
      </c>
      <c r="F32" t="inlineStr">
        <is>
          <t>74,467,000</t>
        </is>
      </c>
      <c r="G32" t="inlineStr">
        <is>
          <t>55,164,000</t>
        </is>
      </c>
    </row>
    <row r="33">
      <c r="A33" s="1" t="n">
        <v>31</v>
      </c>
      <c r="B33" t="inlineStr">
        <is>
          <t>2.1.</t>
        </is>
      </c>
      <c r="C33">
        <f>&gt;Current Liabilities</f>
        <v/>
      </c>
      <c r="D33" t="inlineStr">
        <is>
          <t>64,254,000</t>
        </is>
      </c>
      <c r="E33" t="inlineStr">
        <is>
          <t>56,834,000</t>
        </is>
      </c>
      <c r="F33" t="inlineStr">
        <is>
          <t>45,221,000</t>
        </is>
      </c>
      <c r="G33" t="inlineStr">
        <is>
          <t>34,620,000</t>
        </is>
      </c>
    </row>
    <row r="34">
      <c r="A34" s="1" t="n">
        <v>32</v>
      </c>
      <c r="B34" t="inlineStr">
        <is>
          <t>2.1.1.</t>
        </is>
      </c>
      <c r="C34">
        <f>&gt;=&gt;Payables And Accrued Expenses</f>
        <v/>
      </c>
      <c r="D34" t="inlineStr">
        <is>
          <t>35,089,000</t>
        </is>
      </c>
      <c r="E34" t="inlineStr">
        <is>
          <t>31,102,000</t>
        </is>
      </c>
      <c r="F34" t="inlineStr">
        <is>
          <t>24,214,000</t>
        </is>
      </c>
      <c r="G34" t="inlineStr">
        <is>
          <t>18,243,000</t>
        </is>
      </c>
    </row>
    <row r="35">
      <c r="A35" s="1" t="n">
        <v>33</v>
      </c>
      <c r="B35" t="inlineStr">
        <is>
          <t>2.1.1.1.</t>
        </is>
      </c>
      <c r="C35">
        <f>&gt;=&gt;=&gt;Payables</f>
        <v/>
      </c>
      <c r="D35" t="inlineStr">
        <is>
          <t>7,242,000</t>
        </is>
      </c>
      <c r="E35" t="inlineStr">
        <is>
          <t>7,074,000</t>
        </is>
      </c>
      <c r="F35" t="inlineStr">
        <is>
          <t>5,835,000</t>
        </is>
      </c>
      <c r="G35" t="inlineStr">
        <is>
          <t>4,447,000</t>
        </is>
      </c>
    </row>
    <row r="36">
      <c r="A36" s="1" t="n">
        <v>34</v>
      </c>
      <c r="B36" t="inlineStr">
        <is>
          <t>2.1.1.1.1.</t>
        </is>
      </c>
      <c r="C36">
        <f>&gt;=&gt;=&gt;=&gt;Accounts Payable</f>
        <v/>
      </c>
      <c r="D36" t="inlineStr">
        <is>
          <t>6,037,000</t>
        </is>
      </c>
      <c r="E36" t="inlineStr">
        <is>
          <t>5,589,000</t>
        </is>
      </c>
      <c r="F36" t="inlineStr">
        <is>
          <t>5,561,000</t>
        </is>
      </c>
      <c r="G36" t="inlineStr">
        <is>
          <t>4,378,000</t>
        </is>
      </c>
    </row>
    <row r="37">
      <c r="A37" s="1" t="n">
        <v>35</v>
      </c>
      <c r="B37" t="inlineStr">
        <is>
          <t>2.1.1.1.2.</t>
        </is>
      </c>
      <c r="C37">
        <f>&gt;=&gt;=&gt;=&gt;Total Tax Payable</f>
        <v/>
      </c>
      <c r="D37" t="inlineStr">
        <is>
          <t>808,000</t>
        </is>
      </c>
      <c r="E37" t="inlineStr">
        <is>
          <t>1,485,000</t>
        </is>
      </c>
      <c r="F37" t="inlineStr">
        <is>
          <t>274,000</t>
        </is>
      </c>
      <c r="G37" t="inlineStr">
        <is>
          <t>69,000</t>
        </is>
      </c>
    </row>
    <row r="38">
      <c r="A38" s="1" t="n">
        <v>36</v>
      </c>
      <c r="B38" t="inlineStr">
        <is>
          <t>2.1.1.1.2.1.</t>
        </is>
      </c>
      <c r="C38">
        <f>&gt;=&gt;=&gt;=&gt;  Income Tax Payable</f>
        <v/>
      </c>
      <c r="D38" t="inlineStr">
        <is>
          <t>808,000</t>
        </is>
      </c>
      <c r="E38" t="inlineStr">
        <is>
          <t>1,485,000</t>
        </is>
      </c>
      <c r="F38" t="inlineStr">
        <is>
          <t>274,000</t>
        </is>
      </c>
      <c r="G38" t="inlineStr">
        <is>
          <t>69,000</t>
        </is>
      </c>
    </row>
    <row r="39">
      <c r="A39" s="1" t="n">
        <v>37</v>
      </c>
      <c r="B39" t="inlineStr">
        <is>
          <t>2.1.1.1.3.</t>
        </is>
      </c>
      <c r="C39">
        <f>&gt;=&gt;=&gt;  Other Payable</f>
        <v/>
      </c>
      <c r="D39" t="inlineStr">
        <is>
          <t>397,000</t>
        </is>
      </c>
      <c r="E39" t="inlineStr">
        <is>
          <t>-</t>
        </is>
      </c>
      <c r="F39" t="inlineStr">
        <is>
          <t>-</t>
        </is>
      </c>
      <c r="G39" t="inlineStr">
        <is>
          <t>-</t>
        </is>
      </c>
    </row>
    <row r="40">
      <c r="A40" s="1" t="n">
        <v>38</v>
      </c>
      <c r="B40" t="inlineStr">
        <is>
          <t>2.1.1.2.</t>
        </is>
      </c>
      <c r="C40">
        <f>&gt;=&gt;  Current Accrued Expenses</f>
        <v/>
      </c>
      <c r="D40" t="inlineStr">
        <is>
          <t>27,847,000</t>
        </is>
      </c>
      <c r="E40" t="inlineStr">
        <is>
          <t>24,028,000</t>
        </is>
      </c>
      <c r="F40" t="inlineStr">
        <is>
          <t>18,379,000</t>
        </is>
      </c>
      <c r="G40" t="inlineStr">
        <is>
          <t>13,796,000</t>
        </is>
      </c>
    </row>
    <row r="41">
      <c r="A41" s="1" t="n">
        <v>39</v>
      </c>
      <c r="B41" t="inlineStr">
        <is>
          <t>2.1.2.</t>
        </is>
      </c>
      <c r="C41">
        <f>&gt;=&gt;Pension &amp; Other Post Retirement Benefit Plans Current</f>
        <v/>
      </c>
      <c r="D41" t="inlineStr">
        <is>
          <t>13,889,000</t>
        </is>
      </c>
      <c r="E41" t="inlineStr">
        <is>
          <t>11,086,000</t>
        </is>
      </c>
      <c r="F41" t="inlineStr">
        <is>
          <t>8,495,000</t>
        </is>
      </c>
      <c r="G41" t="inlineStr">
        <is>
          <t>6,839,000</t>
        </is>
      </c>
    </row>
    <row r="42">
      <c r="A42" s="1" t="n">
        <v>40</v>
      </c>
      <c r="B42" t="inlineStr">
        <is>
          <t>2.1.3.</t>
        </is>
      </c>
      <c r="C42">
        <f>&gt;=&gt;Current Debt And Capital Lease Obligation</f>
        <v/>
      </c>
      <c r="D42" t="inlineStr">
        <is>
          <t>2,189,000</t>
        </is>
      </c>
      <c r="E42" t="inlineStr">
        <is>
          <t>1,694,000</t>
        </is>
      </c>
      <c r="F42" t="inlineStr">
        <is>
          <t>1,199,000</t>
        </is>
      </c>
      <c r="G42" t="inlineStr">
        <is>
          <t>-</t>
        </is>
      </c>
    </row>
    <row r="43">
      <c r="A43" s="1" t="n">
        <v>41</v>
      </c>
      <c r="B43" t="inlineStr">
        <is>
          <t>2.1.3.1.</t>
        </is>
      </c>
      <c r="C43">
        <f>&gt;=&gt;  Current Capital Lease Obligation</f>
        <v/>
      </c>
      <c r="D43" t="inlineStr">
        <is>
          <t>2,189,000</t>
        </is>
      </c>
      <c r="E43" t="inlineStr">
        <is>
          <t>1,694,000</t>
        </is>
      </c>
      <c r="F43" t="inlineStr">
        <is>
          <t>1,199,000</t>
        </is>
      </c>
      <c r="G43" t="inlineStr">
        <is>
          <t>-</t>
        </is>
      </c>
    </row>
    <row r="44">
      <c r="A44" s="1" t="n">
        <v>42</v>
      </c>
      <c r="B44" t="inlineStr">
        <is>
          <t>2.1.4.</t>
        </is>
      </c>
      <c r="C44">
        <f>&gt;=&gt;Current Deferred Liabilities</f>
        <v/>
      </c>
      <c r="D44" t="inlineStr">
        <is>
          <t>3,288,000</t>
        </is>
      </c>
      <c r="E44" t="inlineStr">
        <is>
          <t>2,543,000</t>
        </is>
      </c>
      <c r="F44" t="inlineStr">
        <is>
          <t>1,908,000</t>
        </is>
      </c>
      <c r="G44" t="inlineStr">
        <is>
          <t>1,784,000</t>
        </is>
      </c>
    </row>
    <row r="45">
      <c r="A45" s="1" t="n">
        <v>43</v>
      </c>
      <c r="B45" t="inlineStr">
        <is>
          <t>2.1.4.1.</t>
        </is>
      </c>
      <c r="C45">
        <f>&gt;=&gt;  Current Deferred Revenue</f>
        <v/>
      </c>
      <c r="D45" t="inlineStr">
        <is>
          <t>3,288,000</t>
        </is>
      </c>
      <c r="E45" t="inlineStr">
        <is>
          <t>2,543,000</t>
        </is>
      </c>
      <c r="F45" t="inlineStr">
        <is>
          <t>1,908,000</t>
        </is>
      </c>
      <c r="G45" t="inlineStr">
        <is>
          <t>1,784,000</t>
        </is>
      </c>
    </row>
    <row r="46">
      <c r="A46" s="1" t="n">
        <v>44</v>
      </c>
      <c r="B46" t="inlineStr">
        <is>
          <t>2.1.5.</t>
        </is>
      </c>
      <c r="C46">
        <f>&gt;  Other Current Liabilities</f>
        <v/>
      </c>
      <c r="D46" t="inlineStr">
        <is>
          <t>9,799,000</t>
        </is>
      </c>
      <c r="E46" t="inlineStr">
        <is>
          <t>10,409,000</t>
        </is>
      </c>
      <c r="F46" t="inlineStr">
        <is>
          <t>9,405,000</t>
        </is>
      </c>
      <c r="G46" t="inlineStr">
        <is>
          <t>7,754,000</t>
        </is>
      </c>
    </row>
    <row r="47">
      <c r="A47" s="1" t="n">
        <v>45</v>
      </c>
      <c r="B47" t="inlineStr">
        <is>
          <t>2.2.</t>
        </is>
      </c>
      <c r="C47" t="inlineStr">
        <is>
          <t xml:space="preserve">  Total Non Current Liabilities Net Minority Interest</t>
        </is>
      </c>
      <c r="D47" t="inlineStr">
        <is>
          <t>43,379,000</t>
        </is>
      </c>
      <c r="E47" t="inlineStr">
        <is>
          <t>40,238,000</t>
        </is>
      </c>
      <c r="F47" t="inlineStr">
        <is>
          <t>29,246,000</t>
        </is>
      </c>
      <c r="G47" t="inlineStr">
        <is>
          <t>20,544,000</t>
        </is>
      </c>
    </row>
    <row r="48">
      <c r="A48" s="1" t="n">
        <v>46</v>
      </c>
      <c r="B48" t="inlineStr">
        <is>
          <t>2.2.1.</t>
        </is>
      </c>
      <c r="C48" t="inlineStr">
        <is>
          <t xml:space="preserve">  =&gt;Long Term Debt And Capital Lease Obligation</t>
        </is>
      </c>
      <c r="D48" t="inlineStr">
        <is>
          <t>26,206,000</t>
        </is>
      </c>
      <c r="E48" t="inlineStr">
        <is>
          <t>25,078,000</t>
        </is>
      </c>
      <c r="F48" t="inlineStr">
        <is>
          <t>14,768,000</t>
        </is>
      </c>
      <c r="G48" t="inlineStr">
        <is>
          <t>4,012,000</t>
        </is>
      </c>
    </row>
    <row r="49">
      <c r="A49" s="1" t="n">
        <v>47</v>
      </c>
      <c r="B49" t="inlineStr">
        <is>
          <t>2.2.1.1.</t>
        </is>
      </c>
      <c r="C49" t="inlineStr">
        <is>
          <t xml:space="preserve">  =&gt;=&gt;Long Term Debt</t>
        </is>
      </c>
      <c r="D49" t="inlineStr">
        <is>
          <t>12,844,000</t>
        </is>
      </c>
      <c r="E49" t="inlineStr">
        <is>
          <t>13,932,000</t>
        </is>
      </c>
      <c r="F49" t="inlineStr">
        <is>
          <t>3,958,000</t>
        </is>
      </c>
      <c r="G49" t="inlineStr">
        <is>
          <t>3,950,000</t>
        </is>
      </c>
    </row>
    <row r="50">
      <c r="A50" s="1" t="n">
        <v>48</v>
      </c>
      <c r="B50" t="inlineStr">
        <is>
          <t>2.2.1.2.</t>
        </is>
      </c>
      <c r="C50" t="inlineStr">
        <is>
          <t xml:space="preserve">  =&gt;  Long Term Capital Lease Obligation</t>
        </is>
      </c>
      <c r="D50" t="inlineStr">
        <is>
          <t>13,362,000</t>
        </is>
      </c>
      <c r="E50" t="inlineStr">
        <is>
          <t>11,146,000</t>
        </is>
      </c>
      <c r="F50" t="inlineStr">
        <is>
          <t>10,810,000</t>
        </is>
      </c>
      <c r="G50" t="inlineStr">
        <is>
          <t>62,000</t>
        </is>
      </c>
    </row>
    <row r="51">
      <c r="A51" s="1" t="n">
        <v>49</v>
      </c>
      <c r="B51" t="inlineStr">
        <is>
          <t>2.2.2.</t>
        </is>
      </c>
      <c r="C51" t="inlineStr">
        <is>
          <t xml:space="preserve">  =&gt;Non Current Deferred Liabilities</t>
        </is>
      </c>
      <c r="D51" t="inlineStr">
        <is>
          <t>5,792,000</t>
        </is>
      </c>
      <c r="E51" t="inlineStr">
        <is>
          <t>4,042,000</t>
        </is>
      </c>
      <c r="F51" t="inlineStr">
        <is>
          <t>2,059,000</t>
        </is>
      </c>
      <c r="G51" t="inlineStr">
        <is>
          <t>1,660,000</t>
        </is>
      </c>
    </row>
    <row r="52">
      <c r="A52" s="1" t="n">
        <v>50</v>
      </c>
      <c r="B52" t="inlineStr">
        <is>
          <t>2.2.2.1.</t>
        </is>
      </c>
      <c r="C52" t="inlineStr">
        <is>
          <t xml:space="preserve">  =&gt;=&gt;Non Current Deferred Taxes Liabilities</t>
        </is>
      </c>
      <c r="D52" t="inlineStr">
        <is>
          <t>5,257,000</t>
        </is>
      </c>
      <c r="E52" t="inlineStr">
        <is>
          <t>3,561,000</t>
        </is>
      </c>
      <c r="F52" t="inlineStr">
        <is>
          <t>1,701,000</t>
        </is>
      </c>
      <c r="G52" t="inlineStr">
        <is>
          <t>1,264,000</t>
        </is>
      </c>
    </row>
    <row r="53">
      <c r="A53" s="1" t="n">
        <v>51</v>
      </c>
      <c r="B53" t="inlineStr">
        <is>
          <t>2.2.2.2.</t>
        </is>
      </c>
      <c r="C53" t="inlineStr">
        <is>
          <t xml:space="preserve">  =&gt;  Non Current Deferred Revenue</t>
        </is>
      </c>
      <c r="D53" t="inlineStr">
        <is>
          <t>535,000</t>
        </is>
      </c>
      <c r="E53" t="inlineStr">
        <is>
          <t>481,000</t>
        </is>
      </c>
      <c r="F53" t="inlineStr">
        <is>
          <t>358,000</t>
        </is>
      </c>
      <c r="G53" t="inlineStr">
        <is>
          <t>396,000</t>
        </is>
      </c>
    </row>
    <row r="54">
      <c r="A54" s="1" t="n">
        <v>52</v>
      </c>
      <c r="B54" t="inlineStr">
        <is>
          <t>2.2.3.</t>
        </is>
      </c>
      <c r="C54" t="inlineStr">
        <is>
          <t xml:space="preserve">  =&gt;Tradeand Other Payables Non Current</t>
        </is>
      </c>
      <c r="D54" t="inlineStr">
        <is>
          <t>9,176,000</t>
        </is>
      </c>
      <c r="E54" t="inlineStr">
        <is>
          <t>8,849,000</t>
        </is>
      </c>
      <c r="F54" t="inlineStr">
        <is>
          <t>9,885,000</t>
        </is>
      </c>
      <c r="G54" t="inlineStr">
        <is>
          <t>11,327,000</t>
        </is>
      </c>
    </row>
    <row r="55">
      <c r="A55" s="1" t="n">
        <v>53</v>
      </c>
      <c r="B55" t="inlineStr">
        <is>
          <t>2.2.4.</t>
        </is>
      </c>
      <c r="C55" t="inlineStr">
        <is>
          <t xml:space="preserve">    Other Non Current Liabilities</t>
        </is>
      </c>
      <c r="D55" t="inlineStr">
        <is>
          <t>2,205,000</t>
        </is>
      </c>
      <c r="E55" t="inlineStr">
        <is>
          <t>2,269,000</t>
        </is>
      </c>
      <c r="F55" t="inlineStr">
        <is>
          <t>2,534,000</t>
        </is>
      </c>
      <c r="G55" t="inlineStr">
        <is>
          <t>3,545,000</t>
        </is>
      </c>
    </row>
    <row r="56">
      <c r="A56" s="1" t="n">
        <v>54</v>
      </c>
      <c r="B56" t="inlineStr">
        <is>
          <t>3.</t>
        </is>
      </c>
      <c r="C56" t="inlineStr">
        <is>
          <t>Total Equity Gross Minority Interest</t>
        </is>
      </c>
      <c r="D56" t="inlineStr">
        <is>
          <t>251,635,000</t>
        </is>
      </c>
      <c r="E56" t="inlineStr">
        <is>
          <t>222,544,000</t>
        </is>
      </c>
      <c r="F56" t="inlineStr">
        <is>
          <t>201,442,000</t>
        </is>
      </c>
      <c r="G56" t="inlineStr">
        <is>
          <t>177,628,000</t>
        </is>
      </c>
    </row>
    <row r="57">
      <c r="A57" s="1" t="n">
        <v>55</v>
      </c>
      <c r="B57" t="inlineStr">
        <is>
          <t>3.1.</t>
        </is>
      </c>
      <c r="C57" t="inlineStr">
        <is>
          <t xml:space="preserve">  Stockholders' Equity</t>
        </is>
      </c>
      <c r="D57" t="inlineStr">
        <is>
          <t>251,635,000</t>
        </is>
      </c>
      <c r="E57" t="inlineStr">
        <is>
          <t>222,544,000</t>
        </is>
      </c>
      <c r="F57" t="inlineStr">
        <is>
          <t>201,442,000</t>
        </is>
      </c>
      <c r="G57" t="inlineStr">
        <is>
          <t>177,628,000</t>
        </is>
      </c>
    </row>
    <row r="58">
      <c r="A58" s="1" t="n">
        <v>56</v>
      </c>
      <c r="B58" t="inlineStr">
        <is>
          <t>3.1.1.</t>
        </is>
      </c>
      <c r="C58" t="inlineStr">
        <is>
          <t xml:space="preserve">  =&gt;Capital Stock</t>
        </is>
      </c>
      <c r="D58" t="inlineStr">
        <is>
          <t>61,774,000</t>
        </is>
      </c>
      <c r="E58" t="inlineStr">
        <is>
          <t>58,510,000</t>
        </is>
      </c>
      <c r="F58" t="inlineStr">
        <is>
          <t>50,552,000</t>
        </is>
      </c>
      <c r="G58" t="inlineStr">
        <is>
          <t>45,049,000</t>
        </is>
      </c>
    </row>
    <row r="59">
      <c r="A59" s="1" t="n">
        <v>57</v>
      </c>
      <c r="B59" t="inlineStr">
        <is>
          <t>3.1.1.1.</t>
        </is>
      </c>
      <c r="C59" t="inlineStr">
        <is>
          <t xml:space="preserve">  =&gt;  Common Stock</t>
        </is>
      </c>
      <c r="D59" t="inlineStr">
        <is>
          <t>61,774,000</t>
        </is>
      </c>
      <c r="E59" t="inlineStr">
        <is>
          <t>58,510,000</t>
        </is>
      </c>
      <c r="F59" t="inlineStr">
        <is>
          <t>50,552,000</t>
        </is>
      </c>
      <c r="G59" t="inlineStr">
        <is>
          <t>45,049,000</t>
        </is>
      </c>
    </row>
    <row r="60">
      <c r="A60" s="1" t="n">
        <v>58</v>
      </c>
      <c r="B60" t="inlineStr">
        <is>
          <t>3.1.2.</t>
        </is>
      </c>
      <c r="C60" t="inlineStr">
        <is>
          <t xml:space="preserve">  =&gt;Retained Earnings</t>
        </is>
      </c>
      <c r="D60" t="inlineStr">
        <is>
          <t>191,484,000</t>
        </is>
      </c>
      <c r="E60" t="inlineStr">
        <is>
          <t>163,401,000</t>
        </is>
      </c>
      <c r="F60" t="inlineStr">
        <is>
          <t>152,122,000</t>
        </is>
      </c>
      <c r="G60" t="inlineStr">
        <is>
          <t>134,885,000</t>
        </is>
      </c>
    </row>
    <row r="61">
      <c r="A61" s="1" t="n">
        <v>59</v>
      </c>
      <c r="B61" t="inlineStr">
        <is>
          <t>3.1.3.</t>
        </is>
      </c>
      <c r="C61" t="inlineStr">
        <is>
          <t xml:space="preserve">    Gains Losses Not Affecting Retained Earnings</t>
        </is>
      </c>
      <c r="D61" t="inlineStr">
        <is>
          <t>-1,623,000</t>
        </is>
      </c>
      <c r="E61" t="inlineStr">
        <is>
          <t>633,000</t>
        </is>
      </c>
      <c r="F61" t="inlineStr">
        <is>
          <t>-1,232,000</t>
        </is>
      </c>
      <c r="G61" t="inlineStr">
        <is>
          <t>-2,306,000</t>
        </is>
      </c>
    </row>
    <row r="62">
      <c r="A62" s="1" t="n">
        <v>60</v>
      </c>
      <c r="B62" t="inlineStr">
        <is>
          <t>4.</t>
        </is>
      </c>
      <c r="C62" t="inlineStr">
        <is>
          <t>Total Capitalization</t>
        </is>
      </c>
      <c r="D62" t="inlineStr">
        <is>
          <t>264,479,000</t>
        </is>
      </c>
      <c r="E62" t="inlineStr">
        <is>
          <t>236,476,000</t>
        </is>
      </c>
      <c r="F62" t="inlineStr">
        <is>
          <t>205,400,000</t>
        </is>
      </c>
      <c r="G62" t="inlineStr">
        <is>
          <t>181,578,000</t>
        </is>
      </c>
    </row>
    <row r="63">
      <c r="A63" s="1" t="n">
        <v>61</v>
      </c>
      <c r="B63" t="inlineStr">
        <is>
          <t>5.</t>
        </is>
      </c>
      <c r="C63" t="inlineStr">
        <is>
          <t>Common Stock Equity</t>
        </is>
      </c>
      <c r="D63" t="inlineStr">
        <is>
          <t>251,635,000</t>
        </is>
      </c>
      <c r="E63" t="inlineStr">
        <is>
          <t>222,544,000</t>
        </is>
      </c>
      <c r="F63" t="inlineStr">
        <is>
          <t>201,442,000</t>
        </is>
      </c>
      <c r="G63" t="inlineStr">
        <is>
          <t>177,628,000</t>
        </is>
      </c>
    </row>
    <row r="64">
      <c r="A64" s="1" t="n">
        <v>62</v>
      </c>
      <c r="B64" t="inlineStr">
        <is>
          <t>6.</t>
        </is>
      </c>
      <c r="C64" t="inlineStr">
        <is>
          <t>Capital Lease Obligations</t>
        </is>
      </c>
      <c r="D64" t="inlineStr">
        <is>
          <t>15,551,000</t>
        </is>
      </c>
      <c r="E64" t="inlineStr">
        <is>
          <t>12,840,000</t>
        </is>
      </c>
      <c r="F64" t="inlineStr">
        <is>
          <t>12,009,000</t>
        </is>
      </c>
      <c r="G64" t="inlineStr">
        <is>
          <t>62,000</t>
        </is>
      </c>
    </row>
    <row r="65">
      <c r="A65" s="1" t="n">
        <v>63</v>
      </c>
      <c r="B65" t="inlineStr">
        <is>
          <t>7.</t>
        </is>
      </c>
      <c r="C65" t="inlineStr">
        <is>
          <t>Net Tangible Assets</t>
        </is>
      </c>
      <c r="D65" t="inlineStr">
        <is>
          <t>227,262,000</t>
        </is>
      </c>
      <c r="E65" t="inlineStr">
        <is>
          <t>199,924,000</t>
        </is>
      </c>
      <c r="F65" t="inlineStr">
        <is>
          <t>178,839,000</t>
        </is>
      </c>
      <c r="G65" t="inlineStr">
        <is>
          <t>157,520,000</t>
        </is>
      </c>
    </row>
    <row r="66">
      <c r="A66" s="1" t="n">
        <v>64</v>
      </c>
      <c r="B66" t="inlineStr">
        <is>
          <t>8.</t>
        </is>
      </c>
      <c r="C66" t="inlineStr">
        <is>
          <t>Working Capital</t>
        </is>
      </c>
      <c r="D66" t="inlineStr">
        <is>
          <t>123,889,000</t>
        </is>
      </c>
      <c r="E66" t="inlineStr">
        <is>
          <t>117,462,000</t>
        </is>
      </c>
      <c r="F66" t="inlineStr">
        <is>
          <t>107,357,000</t>
        </is>
      </c>
      <c r="G66" t="inlineStr">
        <is>
          <t>101,056,000</t>
        </is>
      </c>
    </row>
    <row r="67">
      <c r="A67" s="1" t="n">
        <v>65</v>
      </c>
      <c r="B67" t="inlineStr">
        <is>
          <t>9.</t>
        </is>
      </c>
      <c r="C67" t="inlineStr">
        <is>
          <t>Invested Capital</t>
        </is>
      </c>
      <c r="D67" t="inlineStr">
        <is>
          <t>264,479,000</t>
        </is>
      </c>
      <c r="E67" t="inlineStr">
        <is>
          <t>236,476,000</t>
        </is>
      </c>
      <c r="F67" t="inlineStr">
        <is>
          <t>205,400,000</t>
        </is>
      </c>
      <c r="G67" t="inlineStr">
        <is>
          <t>181,578,000</t>
        </is>
      </c>
    </row>
    <row r="68">
      <c r="A68" s="1" t="n">
        <v>66</v>
      </c>
      <c r="B68" t="inlineStr">
        <is>
          <t>10.</t>
        </is>
      </c>
      <c r="C68" t="inlineStr">
        <is>
          <t>Tangible Book Value</t>
        </is>
      </c>
      <c r="D68" t="inlineStr">
        <is>
          <t>227,262,000</t>
        </is>
      </c>
      <c r="E68" t="inlineStr">
        <is>
          <t>199,924,000</t>
        </is>
      </c>
      <c r="F68" t="inlineStr">
        <is>
          <t>178,839,000</t>
        </is>
      </c>
      <c r="G68" t="inlineStr">
        <is>
          <t>157,520,000</t>
        </is>
      </c>
    </row>
    <row r="69">
      <c r="A69" s="1" t="n">
        <v>67</v>
      </c>
      <c r="B69" t="inlineStr">
        <is>
          <t>11.</t>
        </is>
      </c>
      <c r="C69" t="inlineStr">
        <is>
          <t>Total Debt</t>
        </is>
      </c>
      <c r="D69" t="inlineStr">
        <is>
          <t>28,395,000</t>
        </is>
      </c>
      <c r="E69" t="inlineStr">
        <is>
          <t>26,772,000</t>
        </is>
      </c>
      <c r="F69" t="inlineStr">
        <is>
          <t>15,967,000</t>
        </is>
      </c>
      <c r="G69" t="inlineStr">
        <is>
          <t>4,012,000</t>
        </is>
      </c>
    </row>
    <row r="70">
      <c r="A70" s="1" t="n">
        <v>68</v>
      </c>
      <c r="B70" t="inlineStr">
        <is>
          <t>12.</t>
        </is>
      </c>
      <c r="C70" t="inlineStr">
        <is>
          <t>Share Issued</t>
        </is>
      </c>
      <c r="D70" t="inlineStr">
        <is>
          <t>662,121</t>
        </is>
      </c>
      <c r="E70" t="inlineStr">
        <is>
          <t>675,222</t>
        </is>
      </c>
      <c r="F70" t="inlineStr">
        <is>
          <t>688,335</t>
        </is>
      </c>
      <c r="G70" t="inlineStr">
        <is>
          <t>695,556</t>
        </is>
      </c>
    </row>
    <row r="71">
      <c r="A71" s="1" t="n">
        <v>69</v>
      </c>
      <c r="B71" t="inlineStr">
        <is>
          <t>13.</t>
        </is>
      </c>
      <c r="C71" t="inlineStr">
        <is>
          <t>Ordinary Shares Number</t>
        </is>
      </c>
      <c r="D71" t="inlineStr">
        <is>
          <t>662,121</t>
        </is>
      </c>
      <c r="E71" t="inlineStr">
        <is>
          <t>675,222</t>
        </is>
      </c>
      <c r="F71" t="inlineStr">
        <is>
          <t>688,335</t>
        </is>
      </c>
      <c r="G71" t="inlineStr">
        <is>
          <t>695,556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91,652,000</t>
        </is>
      </c>
      <c r="E2" t="inlineStr">
        <is>
          <t>91,652,000</t>
        </is>
      </c>
      <c r="F2" t="inlineStr">
        <is>
          <t>65,124,000</t>
        </is>
      </c>
      <c r="G2" t="inlineStr">
        <is>
          <t>54,520,000</t>
        </is>
      </c>
      <c r="H2" t="inlineStr">
        <is>
          <t>47,971,000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91,652,000</t>
        </is>
      </c>
      <c r="E3" t="inlineStr">
        <is>
          <t>91,652,000</t>
        </is>
      </c>
      <c r="F3" t="inlineStr">
        <is>
          <t>65,124,000</t>
        </is>
      </c>
      <c r="G3" t="inlineStr">
        <is>
          <t>54,520,000</t>
        </is>
      </c>
      <c r="H3" t="inlineStr">
        <is>
          <t>47,971,000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76,033,000</t>
        </is>
      </c>
      <c r="E4" t="inlineStr">
        <is>
          <t>76,033,000</t>
        </is>
      </c>
      <c r="F4" t="inlineStr">
        <is>
          <t>40,269,000</t>
        </is>
      </c>
      <c r="G4" t="inlineStr">
        <is>
          <t>34,343,000</t>
        </is>
      </c>
      <c r="H4" t="inlineStr">
        <is>
          <t>30,736,000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=&gt;Operating Gains Losses</t>
        </is>
      </c>
      <c r="D5" t="inlineStr">
        <is>
          <t>-12,270,000</t>
        </is>
      </c>
      <c r="E5" t="inlineStr">
        <is>
          <t>-12,270,000</t>
        </is>
      </c>
      <c r="F5" t="inlineStr">
        <is>
          <t>-6,317,000</t>
        </is>
      </c>
      <c r="G5" t="inlineStr">
        <is>
          <t>-2,798,000</t>
        </is>
      </c>
      <c r="H5" t="inlineStr">
        <is>
          <t>-6,650,000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  Gain Loss On Investment Securities</t>
        </is>
      </c>
      <c r="D6" t="inlineStr">
        <is>
          <t>-12,270,000</t>
        </is>
      </c>
      <c r="E6" t="inlineStr">
        <is>
          <t>-12,270,000</t>
        </is>
      </c>
      <c r="F6" t="inlineStr">
        <is>
          <t>-6,317,000</t>
        </is>
      </c>
      <c r="G6" t="inlineStr">
        <is>
          <t>-2,798,000</t>
        </is>
      </c>
      <c r="H6" t="inlineStr">
        <is>
          <t>-6,650,000</t>
        </is>
      </c>
    </row>
    <row r="7">
      <c r="A7" s="1" t="n">
        <v>5</v>
      </c>
      <c r="B7" t="inlineStr">
        <is>
          <t>1.1.3.</t>
        </is>
      </c>
      <c r="C7" t="inlineStr">
        <is>
          <t xml:space="preserve">  =&gt;Depreciation Amortization Depletion</t>
        </is>
      </c>
      <c r="D7" t="inlineStr">
        <is>
          <t>12,441,000</t>
        </is>
      </c>
      <c r="E7" t="inlineStr">
        <is>
          <t>12,441,000</t>
        </is>
      </c>
      <c r="F7" t="inlineStr">
        <is>
          <t>13,697,000</t>
        </is>
      </c>
      <c r="G7" t="inlineStr">
        <is>
          <t>11,781,000</t>
        </is>
      </c>
      <c r="H7" t="inlineStr">
        <is>
          <t>9,035,000</t>
        </is>
      </c>
    </row>
    <row r="8">
      <c r="A8" s="1" t="n">
        <v>6</v>
      </c>
      <c r="B8" t="inlineStr">
        <is>
          <t>1.1.3.1.</t>
        </is>
      </c>
      <c r="C8" t="inlineStr">
        <is>
          <t xml:space="preserve">  =&gt;  Depreciation &amp; amortization</t>
        </is>
      </c>
      <c r="D8" t="inlineStr">
        <is>
          <t>12,441,000</t>
        </is>
      </c>
      <c r="E8" t="inlineStr">
        <is>
          <t>12,441,000</t>
        </is>
      </c>
      <c r="F8" t="inlineStr">
        <is>
          <t>13,697,000</t>
        </is>
      </c>
      <c r="G8" t="inlineStr">
        <is>
          <t>11,781,000</t>
        </is>
      </c>
      <c r="H8" t="inlineStr">
        <is>
          <t>9,035,000</t>
        </is>
      </c>
    </row>
    <row r="9">
      <c r="A9" s="1" t="n">
        <v>7</v>
      </c>
      <c r="B9" t="inlineStr">
        <is>
          <t>1.1.3.1.1.</t>
        </is>
      </c>
      <c r="C9" t="inlineStr">
        <is>
          <t xml:space="preserve">  =&gt;  =&gt;Depreciation</t>
        </is>
      </c>
      <c r="D9" t="inlineStr">
        <is>
          <t>11,555,000</t>
        </is>
      </c>
      <c r="E9" t="inlineStr">
        <is>
          <t>11,555,000</t>
        </is>
      </c>
      <c r="F9" t="inlineStr">
        <is>
          <t>12,905,000</t>
        </is>
      </c>
      <c r="G9" t="inlineStr">
        <is>
          <t>10,856,000</t>
        </is>
      </c>
      <c r="H9" t="inlineStr">
        <is>
          <t>8,164,000</t>
        </is>
      </c>
    </row>
    <row r="10">
      <c r="A10" s="1" t="n">
        <v>8</v>
      </c>
      <c r="B10" t="inlineStr">
        <is>
          <t>1.1.3.1.2.</t>
        </is>
      </c>
      <c r="C10" t="inlineStr">
        <is>
          <t xml:space="preserve">  =&gt;    Amortization</t>
        </is>
      </c>
      <c r="D10" t="inlineStr">
        <is>
          <t>886,000</t>
        </is>
      </c>
      <c r="E10" t="inlineStr">
        <is>
          <t>886,000</t>
        </is>
      </c>
      <c r="F10" t="inlineStr">
        <is>
          <t>792,000</t>
        </is>
      </c>
      <c r="G10" t="inlineStr">
        <is>
          <t>925,000</t>
        </is>
      </c>
      <c r="H10" t="inlineStr">
        <is>
          <t>871,000</t>
        </is>
      </c>
    </row>
    <row r="11">
      <c r="A11" s="1" t="n">
        <v>9</v>
      </c>
      <c r="B11" t="inlineStr">
        <is>
          <t>1.1.3.1.2.1.</t>
        </is>
      </c>
      <c r="C11" t="inlineStr">
        <is>
          <t xml:space="preserve">  =&gt;      Amortization of Intangibles</t>
        </is>
      </c>
      <c r="D11" t="inlineStr">
        <is>
          <t>886,000</t>
        </is>
      </c>
      <c r="E11" t="inlineStr">
        <is>
          <t>886,000</t>
        </is>
      </c>
      <c r="F11" t="inlineStr">
        <is>
          <t>792,000</t>
        </is>
      </c>
      <c r="G11" t="inlineStr">
        <is>
          <t>925,000</t>
        </is>
      </c>
      <c r="H11" t="inlineStr">
        <is>
          <t>871,000</t>
        </is>
      </c>
    </row>
    <row r="12">
      <c r="A12" s="1" t="n">
        <v>10</v>
      </c>
      <c r="B12" t="inlineStr">
        <is>
          <t>1.1.4.</t>
        </is>
      </c>
      <c r="C12" t="inlineStr">
        <is>
          <t xml:space="preserve">  =&gt;Deferred Tax</t>
        </is>
      </c>
      <c r="D12" t="inlineStr">
        <is>
          <t>1,808,000</t>
        </is>
      </c>
      <c r="E12" t="inlineStr">
        <is>
          <t>1,808,000</t>
        </is>
      </c>
      <c r="F12" t="inlineStr">
        <is>
          <t>1,390,000</t>
        </is>
      </c>
      <c r="G12" t="inlineStr">
        <is>
          <t>173,000</t>
        </is>
      </c>
      <c r="H12" t="inlineStr">
        <is>
          <t>778,000</t>
        </is>
      </c>
    </row>
    <row r="13">
      <c r="A13" s="1" t="n">
        <v>11</v>
      </c>
      <c r="B13" t="inlineStr">
        <is>
          <t>1.1.4.1.</t>
        </is>
      </c>
      <c r="C13" t="inlineStr">
        <is>
          <t xml:space="preserve">  =&gt;  Deferred Income Tax</t>
        </is>
      </c>
      <c r="D13" t="inlineStr">
        <is>
          <t>1,808,000</t>
        </is>
      </c>
      <c r="E13" t="inlineStr">
        <is>
          <t>1,808,000</t>
        </is>
      </c>
      <c r="F13" t="inlineStr">
        <is>
          <t>1,390,000</t>
        </is>
      </c>
      <c r="G13" t="inlineStr">
        <is>
          <t>173,000</t>
        </is>
      </c>
      <c r="H13" t="inlineStr">
        <is>
          <t>778,000</t>
        </is>
      </c>
    </row>
    <row r="14">
      <c r="A14" s="1" t="n">
        <v>12</v>
      </c>
      <c r="B14" t="inlineStr">
        <is>
          <t>1.1.5.</t>
        </is>
      </c>
      <c r="C14" t="inlineStr">
        <is>
          <t xml:space="preserve">  =&gt;Stock based compensation</t>
        </is>
      </c>
      <c r="D14" t="inlineStr">
        <is>
          <t>15,376,000</t>
        </is>
      </c>
      <c r="E14" t="inlineStr">
        <is>
          <t>15,376,000</t>
        </is>
      </c>
      <c r="F14" t="inlineStr">
        <is>
          <t>12,991,000</t>
        </is>
      </c>
      <c r="G14" t="inlineStr">
        <is>
          <t>10,794,000</t>
        </is>
      </c>
      <c r="H14" t="inlineStr">
        <is>
          <t>9,353,000</t>
        </is>
      </c>
    </row>
    <row r="15">
      <c r="A15" s="1" t="n">
        <v>13</v>
      </c>
      <c r="B15" t="inlineStr">
        <is>
          <t>1.1.6.</t>
        </is>
      </c>
      <c r="C15" t="inlineStr">
        <is>
          <t xml:space="preserve">  =&gt;Other non-cash items</t>
        </is>
      </c>
      <c r="D15" t="inlineStr">
        <is>
          <t>-213,000</t>
        </is>
      </c>
      <c r="E15" t="inlineStr">
        <is>
          <t>-213,000</t>
        </is>
      </c>
      <c r="F15" t="inlineStr">
        <is>
          <t>1,267,000</t>
        </is>
      </c>
      <c r="G15" t="inlineStr">
        <is>
          <t>-592,000</t>
        </is>
      </c>
      <c r="H15" t="inlineStr">
        <is>
          <t>-189,000</t>
        </is>
      </c>
    </row>
    <row r="16">
      <c r="A16" s="1" t="n">
        <v>14</v>
      </c>
      <c r="B16" t="inlineStr">
        <is>
          <t>1.1.7.</t>
        </is>
      </c>
      <c r="C16" t="inlineStr">
        <is>
          <t xml:space="preserve">    Change in working capital</t>
        </is>
      </c>
      <c r="D16" t="inlineStr">
        <is>
          <t>-1,523,000</t>
        </is>
      </c>
      <c r="E16" t="inlineStr">
        <is>
          <t>-1,523,000</t>
        </is>
      </c>
      <c r="F16" t="inlineStr">
        <is>
          <t>1,827,000</t>
        </is>
      </c>
      <c r="G16" t="inlineStr">
        <is>
          <t>819,000</t>
        </is>
      </c>
      <c r="H16" t="inlineStr">
        <is>
          <t>4,908,000</t>
        </is>
      </c>
    </row>
    <row r="17">
      <c r="A17" s="1" t="n">
        <v>15</v>
      </c>
      <c r="B17" t="inlineStr">
        <is>
          <t>1.1.7.1.</t>
        </is>
      </c>
      <c r="C17" t="inlineStr">
        <is>
          <t xml:space="preserve">    =&gt;Change in Receivables</t>
        </is>
      </c>
      <c r="D17" t="inlineStr">
        <is>
          <t>-9,095,000</t>
        </is>
      </c>
      <c r="E17" t="inlineStr">
        <is>
          <t>-9,095,000</t>
        </is>
      </c>
      <c r="F17" t="inlineStr">
        <is>
          <t>-6,524,000</t>
        </is>
      </c>
      <c r="G17" t="inlineStr">
        <is>
          <t>-4,340,000</t>
        </is>
      </c>
      <c r="H17" t="inlineStr">
        <is>
          <t>-2,169,000</t>
        </is>
      </c>
    </row>
    <row r="18">
      <c r="A18" s="1" t="n">
        <v>16</v>
      </c>
      <c r="B18" t="inlineStr">
        <is>
          <t>1.1.7.1.1.</t>
        </is>
      </c>
      <c r="C18" t="inlineStr">
        <is>
          <t xml:space="preserve">    =&gt;  Changes in Account Receivables</t>
        </is>
      </c>
      <c r="D18" t="inlineStr">
        <is>
          <t>-9,095,000</t>
        </is>
      </c>
      <c r="E18" t="inlineStr">
        <is>
          <t>-9,095,000</t>
        </is>
      </c>
      <c r="F18" t="inlineStr">
        <is>
          <t>-6,524,000</t>
        </is>
      </c>
      <c r="G18" t="inlineStr">
        <is>
          <t>-4,340,000</t>
        </is>
      </c>
      <c r="H18" t="inlineStr">
        <is>
          <t>-2,169,000</t>
        </is>
      </c>
    </row>
    <row r="19">
      <c r="A19" s="1" t="n">
        <v>17</v>
      </c>
      <c r="B19" t="inlineStr">
        <is>
          <t>1.1.7.2.</t>
        </is>
      </c>
      <c r="C19" t="inlineStr">
        <is>
          <t xml:space="preserve">    =&gt;Change in Payables And Accrued Expense</t>
        </is>
      </c>
      <c r="D19" t="inlineStr">
        <is>
          <t>9,269,000</t>
        </is>
      </c>
      <c r="E19" t="inlineStr">
        <is>
          <t>9,269,000</t>
        </is>
      </c>
      <c r="F19" t="inlineStr">
        <is>
          <t>7,837,000</t>
        </is>
      </c>
      <c r="G19" t="inlineStr">
        <is>
          <t>8,871,000</t>
        </is>
      </c>
      <c r="H19" t="inlineStr">
        <is>
          <t>10,164,000</t>
        </is>
      </c>
    </row>
    <row r="20">
      <c r="A20" s="1" t="n">
        <v>18</v>
      </c>
      <c r="B20" t="inlineStr">
        <is>
          <t>1.1.7.2.1.</t>
        </is>
      </c>
      <c r="C20" t="inlineStr">
        <is>
          <t xml:space="preserve">    =&gt;=&gt;Change in Payable</t>
        </is>
      </c>
      <c r="D20" t="inlineStr">
        <is>
          <t>283,000</t>
        </is>
      </c>
      <c r="E20" t="inlineStr">
        <is>
          <t>283,000</t>
        </is>
      </c>
      <c r="F20" t="inlineStr">
        <is>
          <t>694,000</t>
        </is>
      </c>
      <c r="G20" t="inlineStr">
        <is>
          <t>428,000</t>
        </is>
      </c>
      <c r="H20" t="inlineStr">
        <is>
          <t>1,067,000</t>
        </is>
      </c>
    </row>
    <row r="21">
      <c r="A21" s="1" t="n">
        <v>19</v>
      </c>
      <c r="B21" t="inlineStr">
        <is>
          <t>1.1.7.2.1.1.</t>
        </is>
      </c>
      <c r="C21" t="inlineStr">
        <is>
          <t xml:space="preserve">    =&gt;=&gt;  Change in Account Payable</t>
        </is>
      </c>
      <c r="D21" t="inlineStr">
        <is>
          <t>283,000</t>
        </is>
      </c>
      <c r="E21" t="inlineStr">
        <is>
          <t>283,000</t>
        </is>
      </c>
      <c r="F21" t="inlineStr">
        <is>
          <t>694,000</t>
        </is>
      </c>
      <c r="G21" t="inlineStr">
        <is>
          <t>428,000</t>
        </is>
      </c>
      <c r="H21" t="inlineStr">
        <is>
          <t>1,067,000</t>
        </is>
      </c>
    </row>
    <row r="22">
      <c r="A22" s="1" t="n">
        <v>20</v>
      </c>
      <c r="B22" t="inlineStr">
        <is>
          <t>1.1.7.2.2.</t>
        </is>
      </c>
      <c r="C22" t="inlineStr">
        <is>
          <t xml:space="preserve">    =&gt;  Change in Accrued Expense</t>
        </is>
      </c>
      <c r="D22" t="inlineStr">
        <is>
          <t>8,986,000</t>
        </is>
      </c>
      <c r="E22" t="inlineStr">
        <is>
          <t>8,986,000</t>
        </is>
      </c>
      <c r="F22" t="inlineStr">
        <is>
          <t>7,143,000</t>
        </is>
      </c>
      <c r="G22" t="inlineStr">
        <is>
          <t>8,443,000</t>
        </is>
      </c>
      <c r="H22" t="inlineStr">
        <is>
          <t>9,097,000</t>
        </is>
      </c>
    </row>
    <row r="23">
      <c r="A23" s="1" t="n">
        <v>21</v>
      </c>
      <c r="B23" t="inlineStr">
        <is>
          <t>1.1.7.3.</t>
        </is>
      </c>
      <c r="C23" t="inlineStr">
        <is>
          <t xml:space="preserve">    =&gt;Change in Other Current Assets</t>
        </is>
      </c>
      <c r="D23" t="inlineStr">
        <is>
          <t>-1,846,000</t>
        </is>
      </c>
      <c r="E23" t="inlineStr">
        <is>
          <t>-1,846,000</t>
        </is>
      </c>
      <c r="F23" t="inlineStr">
        <is>
          <t>-1,330,000</t>
        </is>
      </c>
      <c r="G23" t="inlineStr">
        <is>
          <t>-621,000</t>
        </is>
      </c>
      <c r="H23" t="inlineStr">
        <is>
          <t>-1,207,000</t>
        </is>
      </c>
    </row>
    <row r="24">
      <c r="A24" s="1" t="n">
        <v>22</v>
      </c>
      <c r="B24" t="inlineStr">
        <is>
          <t>1.1.7.4.</t>
        </is>
      </c>
      <c r="C24" t="inlineStr">
        <is>
          <t xml:space="preserve">      Change in Other Working Capital</t>
        </is>
      </c>
      <c r="D24" t="inlineStr">
        <is>
          <t>149,000</t>
        </is>
      </c>
      <c r="E24" t="inlineStr">
        <is>
          <t>149,000</t>
        </is>
      </c>
      <c r="F24" t="inlineStr">
        <is>
          <t>1,844,000</t>
        </is>
      </c>
      <c r="G24" t="inlineStr">
        <is>
          <t>-3,091,000</t>
        </is>
      </c>
      <c r="H24" t="inlineStr">
        <is>
          <t>-1,880,000</t>
        </is>
      </c>
    </row>
    <row r="25">
      <c r="A25" s="1" t="n">
        <v>23</v>
      </c>
      <c r="B25" t="inlineStr">
        <is>
          <t>2.</t>
        </is>
      </c>
      <c r="C25" t="inlineStr">
        <is>
          <t>Investing Cash Flow</t>
        </is>
      </c>
      <c r="D25" t="inlineStr">
        <is>
          <t>-35,523,000</t>
        </is>
      </c>
      <c r="E25" t="inlineStr">
        <is>
          <t>-35,523,000</t>
        </is>
      </c>
      <c r="F25" t="inlineStr">
        <is>
          <t>-32,773,000</t>
        </is>
      </c>
      <c r="G25" t="inlineStr">
        <is>
          <t>-29,491,000</t>
        </is>
      </c>
      <c r="H25" t="inlineStr">
        <is>
          <t>-28,504,000</t>
        </is>
      </c>
    </row>
    <row r="26">
      <c r="A26" s="1" t="n">
        <v>24</v>
      </c>
      <c r="B26" t="inlineStr">
        <is>
          <t>2.1.</t>
        </is>
      </c>
      <c r="C26" t="inlineStr">
        <is>
          <t xml:space="preserve">  Cash Flow from Continuing Investing Activities</t>
        </is>
      </c>
      <c r="D26" t="inlineStr">
        <is>
          <t>-35,523,000</t>
        </is>
      </c>
      <c r="E26" t="inlineStr">
        <is>
          <t>-35,523,000</t>
        </is>
      </c>
      <c r="F26" t="inlineStr">
        <is>
          <t>-32,773,000</t>
        </is>
      </c>
      <c r="G26" t="inlineStr">
        <is>
          <t>-29,491,000</t>
        </is>
      </c>
      <c r="H26" t="inlineStr">
        <is>
          <t>-28,504,000</t>
        </is>
      </c>
    </row>
    <row r="27">
      <c r="A27" s="1" t="n">
        <v>25</v>
      </c>
      <c r="B27" t="inlineStr">
        <is>
          <t>2.1.1.</t>
        </is>
      </c>
      <c r="C27" t="inlineStr">
        <is>
          <t xml:space="preserve">  =&gt;Net PPE Purchase And Sale</t>
        </is>
      </c>
      <c r="D27" t="inlineStr">
        <is>
          <t>-24,640,000</t>
        </is>
      </c>
      <c r="E27" t="inlineStr">
        <is>
          <t>-24,640,000</t>
        </is>
      </c>
      <c r="F27" t="inlineStr">
        <is>
          <t>-22,281,000</t>
        </is>
      </c>
      <c r="G27" t="inlineStr">
        <is>
          <t>-23,548,000</t>
        </is>
      </c>
      <c r="H27" t="inlineStr">
        <is>
          <t>-25,041,000</t>
        </is>
      </c>
    </row>
    <row r="28">
      <c r="A28" s="1" t="n">
        <v>26</v>
      </c>
      <c r="B28" t="inlineStr">
        <is>
          <t>2.1.1.1.</t>
        </is>
      </c>
      <c r="C28" t="inlineStr">
        <is>
          <t xml:space="preserve">  =&gt;=&gt;Purchase of PPE</t>
        </is>
      </c>
      <c r="D28" t="inlineStr">
        <is>
          <t>-24,640,000</t>
        </is>
      </c>
      <c r="E28" t="inlineStr">
        <is>
          <t>-24,640,000</t>
        </is>
      </c>
      <c r="F28" t="inlineStr">
        <is>
          <t>-22,281,000</t>
        </is>
      </c>
      <c r="G28" t="inlineStr">
        <is>
          <t>-23,548,000</t>
        </is>
      </c>
      <c r="H28" t="inlineStr">
        <is>
          <t>-25,139,000</t>
        </is>
      </c>
    </row>
    <row r="29">
      <c r="A29" s="1" t="n">
        <v>27</v>
      </c>
      <c r="B29" t="inlineStr">
        <is>
          <t>2.1.1.2.</t>
        </is>
      </c>
      <c r="C29" t="inlineStr">
        <is>
          <t xml:space="preserve">  =&gt;  Sale of PPE</t>
        </is>
      </c>
      <c r="D29" t="inlineStr">
        <is>
          <t>-</t>
        </is>
      </c>
      <c r="E29" t="inlineStr">
        <is>
          <t>-</t>
        </is>
      </c>
      <c r="F29" t="inlineStr">
        <is>
          <t>-</t>
        </is>
      </c>
      <c r="G29" t="inlineStr">
        <is>
          <t>-</t>
        </is>
      </c>
      <c r="H29" t="inlineStr">
        <is>
          <t>98,000</t>
        </is>
      </c>
    </row>
    <row r="30">
      <c r="A30" s="1" t="n">
        <v>28</v>
      </c>
      <c r="B30" t="inlineStr">
        <is>
          <t>2.1.2.</t>
        </is>
      </c>
      <c r="C30" t="inlineStr">
        <is>
          <t xml:space="preserve">  =&gt;Net Intangibles Purchase And Sale</t>
        </is>
      </c>
      <c r="D30" t="inlineStr">
        <is>
          <t>-</t>
        </is>
      </c>
      <c r="E30" t="inlineStr">
        <is>
          <t>-</t>
        </is>
      </c>
      <c r="F30" t="inlineStr">
        <is>
          <t>-</t>
        </is>
      </c>
      <c r="G30" t="inlineStr">
        <is>
          <t>-2,515,000</t>
        </is>
      </c>
      <c r="H30" t="inlineStr">
        <is>
          <t>-1,491,000</t>
        </is>
      </c>
    </row>
    <row r="31">
      <c r="A31" s="1" t="n">
        <v>29</v>
      </c>
      <c r="B31" t="inlineStr">
        <is>
          <t>2.1.2.1.</t>
        </is>
      </c>
      <c r="C31" t="inlineStr">
        <is>
          <t xml:space="preserve">  =&gt;  Purchase of Intangibles</t>
        </is>
      </c>
      <c r="D31" t="inlineStr">
        <is>
          <t>-</t>
        </is>
      </c>
      <c r="E31" t="inlineStr">
        <is>
          <t>-</t>
        </is>
      </c>
      <c r="F31" t="inlineStr">
        <is>
          <t>-</t>
        </is>
      </c>
      <c r="G31" t="inlineStr">
        <is>
          <t>-2,515,000</t>
        </is>
      </c>
      <c r="H31" t="inlineStr">
        <is>
          <t>-1,491,000</t>
        </is>
      </c>
    </row>
    <row r="32">
      <c r="A32" s="1" t="n">
        <v>30</v>
      </c>
      <c r="B32" t="inlineStr">
        <is>
          <t>2.1.3.</t>
        </is>
      </c>
      <c r="C32" t="inlineStr">
        <is>
          <t xml:space="preserve">  =&gt;Net Business Purchase And Sale</t>
        </is>
      </c>
      <c r="D32" t="inlineStr">
        <is>
          <t>-2,618,000</t>
        </is>
      </c>
      <c r="E32" t="inlineStr">
        <is>
          <t>-2,618,000</t>
        </is>
      </c>
      <c r="F32" t="inlineStr">
        <is>
          <t>-738,000</t>
        </is>
      </c>
      <c r="G32" t="inlineStr">
        <is>
          <t>-2,515,000</t>
        </is>
      </c>
      <c r="H32" t="inlineStr">
        <is>
          <t>-1,491,000</t>
        </is>
      </c>
    </row>
    <row r="33">
      <c r="A33" s="1" t="n">
        <v>31</v>
      </c>
      <c r="B33" t="inlineStr">
        <is>
          <t>2.1.3.1.</t>
        </is>
      </c>
      <c r="C33" t="inlineStr">
        <is>
          <t xml:space="preserve">  =&gt;  Purchase of Business</t>
        </is>
      </c>
      <c r="D33" t="inlineStr">
        <is>
          <t>-2,618,000</t>
        </is>
      </c>
      <c r="E33" t="inlineStr">
        <is>
          <t>-2,618,000</t>
        </is>
      </c>
      <c r="F33" t="inlineStr">
        <is>
          <t>-738,000</t>
        </is>
      </c>
      <c r="G33" t="inlineStr">
        <is>
          <t>-2,515,000</t>
        </is>
      </c>
      <c r="H33" t="inlineStr">
        <is>
          <t>-1,491,000</t>
        </is>
      </c>
    </row>
    <row r="34">
      <c r="A34" s="1" t="n">
        <v>32</v>
      </c>
      <c r="B34" t="inlineStr">
        <is>
          <t>2.1.4.</t>
        </is>
      </c>
      <c r="C34" t="inlineStr">
        <is>
          <t xml:space="preserve">  =&gt;Net Investment Purchase And Sale</t>
        </is>
      </c>
      <c r="D34" t="inlineStr">
        <is>
          <t>-8,806,000</t>
        </is>
      </c>
      <c r="E34" t="inlineStr">
        <is>
          <t>-8,806,000</t>
        </is>
      </c>
      <c r="F34" t="inlineStr">
        <is>
          <t>-9,822,000</t>
        </is>
      </c>
      <c r="G34" t="inlineStr">
        <is>
          <t>-4,017,000</t>
        </is>
      </c>
      <c r="H34" t="inlineStr">
        <is>
          <t>-1,972,000</t>
        </is>
      </c>
    </row>
    <row r="35">
      <c r="A35" s="1" t="n">
        <v>33</v>
      </c>
      <c r="B35" t="inlineStr">
        <is>
          <t>2.1.4.1.</t>
        </is>
      </c>
      <c r="C35" t="inlineStr">
        <is>
          <t xml:space="preserve">  =&gt;=&gt;Purchase of Investment</t>
        </is>
      </c>
      <c r="D35" t="inlineStr">
        <is>
          <t>-138,034,000</t>
        </is>
      </c>
      <c r="E35" t="inlineStr">
        <is>
          <t>-138,034,000</t>
        </is>
      </c>
      <c r="F35" t="inlineStr">
        <is>
          <t>-143,751,000</t>
        </is>
      </c>
      <c r="G35" t="inlineStr">
        <is>
          <t>-102,247,000</t>
        </is>
      </c>
      <c r="H35" t="inlineStr">
        <is>
          <t>-52,231,000</t>
        </is>
      </c>
    </row>
    <row r="36">
      <c r="A36" s="1" t="n">
        <v>34</v>
      </c>
      <c r="B36" t="inlineStr">
        <is>
          <t>2.1.4.2.</t>
        </is>
      </c>
      <c r="C36" t="inlineStr">
        <is>
          <t xml:space="preserve">  =&gt;  Sale of Investment</t>
        </is>
      </c>
      <c r="D36" t="inlineStr">
        <is>
          <t>129,228,000</t>
        </is>
      </c>
      <c r="E36" t="inlineStr">
        <is>
          <t>129,228,000</t>
        </is>
      </c>
      <c r="F36" t="inlineStr">
        <is>
          <t>133,929,000</t>
        </is>
      </c>
      <c r="G36" t="inlineStr">
        <is>
          <t>98,230,000</t>
        </is>
      </c>
      <c r="H36" t="inlineStr">
        <is>
          <t>50,259,000</t>
        </is>
      </c>
    </row>
    <row r="37">
      <c r="A37" s="1" t="n">
        <v>35</v>
      </c>
      <c r="B37" t="inlineStr">
        <is>
          <t>2.1.5.</t>
        </is>
      </c>
      <c r="C37" t="inlineStr">
        <is>
          <t xml:space="preserve">    Net Other Investing Changes</t>
        </is>
      </c>
      <c r="D37" t="inlineStr">
        <is>
          <t>541,000</t>
        </is>
      </c>
      <c r="E37" t="inlineStr">
        <is>
          <t>541,000</t>
        </is>
      </c>
      <c r="F37" t="inlineStr">
        <is>
          <t>68,000</t>
        </is>
      </c>
      <c r="G37" t="inlineStr">
        <is>
          <t>589,000</t>
        </is>
      </c>
      <c r="H37" t="inlineStr">
        <is>
          <t>-</t>
        </is>
      </c>
    </row>
    <row r="38">
      <c r="A38" s="1" t="n">
        <v>36</v>
      </c>
      <c r="B38" t="inlineStr">
        <is>
          <t>3.</t>
        </is>
      </c>
      <c r="C38" t="inlineStr">
        <is>
          <t>Financing Cash Flow</t>
        </is>
      </c>
      <c r="D38" t="inlineStr">
        <is>
          <t>-61,362,000</t>
        </is>
      </c>
      <c r="E38" t="inlineStr">
        <is>
          <t>-61,362,000</t>
        </is>
      </c>
      <c r="F38" t="inlineStr">
        <is>
          <t>-24,408,000</t>
        </is>
      </c>
      <c r="G38" t="inlineStr">
        <is>
          <t>-23,209,000</t>
        </is>
      </c>
      <c r="H38" t="inlineStr">
        <is>
          <t>-13,179,000</t>
        </is>
      </c>
    </row>
    <row r="39">
      <c r="A39" s="1" t="n">
        <v>37</v>
      </c>
      <c r="B39" t="inlineStr">
        <is>
          <t>3.1.</t>
        </is>
      </c>
      <c r="C39" t="inlineStr">
        <is>
          <t xml:space="preserve">  Cash Flow from Continuing Financing Activities</t>
        </is>
      </c>
      <c r="D39" t="inlineStr">
        <is>
          <t>-61,362,000</t>
        </is>
      </c>
      <c r="E39" t="inlineStr">
        <is>
          <t>-61,362,000</t>
        </is>
      </c>
      <c r="F39" t="inlineStr">
        <is>
          <t>-24,408,000</t>
        </is>
      </c>
      <c r="G39" t="inlineStr">
        <is>
          <t>-23,209,000</t>
        </is>
      </c>
      <c r="H39" t="inlineStr">
        <is>
          <t>-13,179,000</t>
        </is>
      </c>
    </row>
    <row r="40">
      <c r="A40" s="1" t="n">
        <v>38</v>
      </c>
      <c r="B40" t="inlineStr">
        <is>
          <t>3.1.1.</t>
        </is>
      </c>
      <c r="C40" t="inlineStr">
        <is>
          <t xml:space="preserve">  =&gt;Net Issuance Payments of Debt</t>
        </is>
      </c>
      <c r="D40" t="inlineStr">
        <is>
          <t>-1,236,000</t>
        </is>
      </c>
      <c r="E40" t="inlineStr">
        <is>
          <t>-1,236,000</t>
        </is>
      </c>
      <c r="F40" t="inlineStr">
        <is>
          <t>9,661,000</t>
        </is>
      </c>
      <c r="G40" t="inlineStr">
        <is>
          <t>-268,000</t>
        </is>
      </c>
      <c r="H40" t="inlineStr">
        <is>
          <t>-61,000</t>
        </is>
      </c>
    </row>
    <row r="41">
      <c r="A41" s="1" t="n">
        <v>39</v>
      </c>
      <c r="B41" t="inlineStr">
        <is>
          <t>3.1.1.1.</t>
        </is>
      </c>
      <c r="C41" t="inlineStr">
        <is>
          <t xml:space="preserve">  =&gt;  Net Long Term Debt Issuance</t>
        </is>
      </c>
      <c r="D41" t="inlineStr">
        <is>
          <t>-1,236,000</t>
        </is>
      </c>
      <c r="E41" t="inlineStr">
        <is>
          <t>-1,236,000</t>
        </is>
      </c>
      <c r="F41" t="inlineStr">
        <is>
          <t>9,661,000</t>
        </is>
      </c>
      <c r="G41" t="inlineStr">
        <is>
          <t>-268,000</t>
        </is>
      </c>
      <c r="H41" t="inlineStr">
        <is>
          <t>-61,000</t>
        </is>
      </c>
    </row>
    <row r="42">
      <c r="A42" s="1" t="n">
        <v>40</v>
      </c>
      <c r="B42" t="inlineStr">
        <is>
          <t>3.1.1.1.1.</t>
        </is>
      </c>
      <c r="C42" t="inlineStr">
        <is>
          <t xml:space="preserve">  =&gt;  =&gt;Long Term Debt Issuance</t>
        </is>
      </c>
      <c r="D42" t="inlineStr">
        <is>
          <t>20,199,000</t>
        </is>
      </c>
      <c r="E42" t="inlineStr">
        <is>
          <t>20,199,000</t>
        </is>
      </c>
      <c r="F42" t="inlineStr">
        <is>
          <t>11,761,000</t>
        </is>
      </c>
      <c r="G42" t="inlineStr">
        <is>
          <t>317,000</t>
        </is>
      </c>
      <c r="H42" t="inlineStr">
        <is>
          <t>6,766,000</t>
        </is>
      </c>
    </row>
    <row r="43">
      <c r="A43" s="1" t="n">
        <v>41</v>
      </c>
      <c r="B43" t="inlineStr">
        <is>
          <t>3.1.1.1.2.</t>
        </is>
      </c>
      <c r="C43" t="inlineStr">
        <is>
          <t xml:space="preserve">  =&gt;    Long Term Debt Payments</t>
        </is>
      </c>
      <c r="D43" t="inlineStr">
        <is>
          <t>-21,435,000</t>
        </is>
      </c>
      <c r="E43" t="inlineStr">
        <is>
          <t>-21,435,000</t>
        </is>
      </c>
      <c r="F43" t="inlineStr">
        <is>
          <t>-2,100,000</t>
        </is>
      </c>
      <c r="G43" t="inlineStr">
        <is>
          <t>-585,000</t>
        </is>
      </c>
      <c r="H43" t="inlineStr">
        <is>
          <t>-6,827,000</t>
        </is>
      </c>
    </row>
    <row r="44">
      <c r="A44" s="1" t="n">
        <v>42</v>
      </c>
      <c r="B44" t="inlineStr">
        <is>
          <t>3.1.2.</t>
        </is>
      </c>
      <c r="C44" t="inlineStr">
        <is>
          <t xml:space="preserve">  =&gt;Net Common Stock Issuance</t>
        </is>
      </c>
      <c r="D44" t="inlineStr">
        <is>
          <t>-50,274,000</t>
        </is>
      </c>
      <c r="E44" t="inlineStr">
        <is>
          <t>-50,274,000</t>
        </is>
      </c>
      <c r="F44" t="inlineStr">
        <is>
          <t>-31,149,000</t>
        </is>
      </c>
      <c r="G44" t="inlineStr">
        <is>
          <t>-18,396,000</t>
        </is>
      </c>
      <c r="H44" t="inlineStr">
        <is>
          <t>-8,125,000</t>
        </is>
      </c>
    </row>
    <row r="45">
      <c r="A45" s="1" t="n">
        <v>43</v>
      </c>
      <c r="B45" t="inlineStr">
        <is>
          <t>3.1.2.1.</t>
        </is>
      </c>
      <c r="C45" t="inlineStr">
        <is>
          <t xml:space="preserve">  =&gt;=&gt;Common Stock Issuance</t>
        </is>
      </c>
      <c r="D45" t="inlineStr">
        <is>
          <t>-</t>
        </is>
      </c>
      <c r="E45" t="inlineStr">
        <is>
          <t>-</t>
        </is>
      </c>
      <c r="F45" t="inlineStr">
        <is>
          <t>-</t>
        </is>
      </c>
      <c r="G45" t="inlineStr">
        <is>
          <t>-</t>
        </is>
      </c>
      <c r="H45" t="inlineStr">
        <is>
          <t>950,000</t>
        </is>
      </c>
    </row>
    <row r="46">
      <c r="A46" s="1" t="n">
        <v>44</v>
      </c>
      <c r="B46" t="inlineStr">
        <is>
          <t>3.1.2.2.</t>
        </is>
      </c>
      <c r="C46" t="inlineStr">
        <is>
          <t xml:space="preserve">  =&gt;  Common Stock Payments</t>
        </is>
      </c>
      <c r="D46" t="inlineStr">
        <is>
          <t>-50,274,000</t>
        </is>
      </c>
      <c r="E46" t="inlineStr">
        <is>
          <t>-50,274,000</t>
        </is>
      </c>
      <c r="F46" t="inlineStr">
        <is>
          <t>-31,149,000</t>
        </is>
      </c>
      <c r="G46" t="inlineStr">
        <is>
          <t>-18,396,000</t>
        </is>
      </c>
      <c r="H46" t="inlineStr">
        <is>
          <t>-9,075,000</t>
        </is>
      </c>
    </row>
    <row r="47">
      <c r="A47" s="1" t="n">
        <v>45</v>
      </c>
      <c r="B47" t="inlineStr">
        <is>
          <t>3.1.3.</t>
        </is>
      </c>
      <c r="C47" t="inlineStr">
        <is>
          <t xml:space="preserve">  =&gt;Proceeds from Stock Option Exercised</t>
        </is>
      </c>
      <c r="D47" t="inlineStr">
        <is>
          <t>-10,162,000</t>
        </is>
      </c>
      <c r="E47" t="inlineStr">
        <is>
          <t>-10,162,000</t>
        </is>
      </c>
      <c r="F47" t="inlineStr">
        <is>
          <t>-5,720,000</t>
        </is>
      </c>
      <c r="G47" t="inlineStr">
        <is>
          <t>-4,765,000</t>
        </is>
      </c>
      <c r="H47" t="inlineStr">
        <is>
          <t>-4,993,000</t>
        </is>
      </c>
    </row>
    <row r="48">
      <c r="A48" s="1" t="n">
        <v>46</v>
      </c>
      <c r="B48" t="inlineStr">
        <is>
          <t>3.1.4.</t>
        </is>
      </c>
      <c r="C48" t="inlineStr">
        <is>
          <t xml:space="preserve">    Net Other Financing Charges</t>
        </is>
      </c>
      <c r="D48" t="inlineStr">
        <is>
          <t>310,000</t>
        </is>
      </c>
      <c r="E48" t="inlineStr">
        <is>
          <t>310,000</t>
        </is>
      </c>
      <c r="F48" t="inlineStr">
        <is>
          <t>2,800,000</t>
        </is>
      </c>
      <c r="G48" t="inlineStr">
        <is>
          <t>220,000</t>
        </is>
      </c>
      <c r="H48" t="inlineStr">
        <is>
          <t>-</t>
        </is>
      </c>
    </row>
    <row r="49">
      <c r="A49" s="1" t="n">
        <v>47</v>
      </c>
      <c r="B49" t="inlineStr">
        <is>
          <t>4.</t>
        </is>
      </c>
      <c r="C49" t="inlineStr">
        <is>
          <t>End Cash Position</t>
        </is>
      </c>
      <c r="D49" t="inlineStr">
        <is>
          <t>20,945,000</t>
        </is>
      </c>
      <c r="E49" t="inlineStr">
        <is>
          <t>20,945,000</t>
        </is>
      </c>
      <c r="F49" t="inlineStr">
        <is>
          <t>26,465,000</t>
        </is>
      </c>
      <c r="G49" t="inlineStr">
        <is>
          <t>18,498,000</t>
        </is>
      </c>
      <c r="H49" t="inlineStr">
        <is>
          <t>16,701,000</t>
        </is>
      </c>
    </row>
    <row r="50">
      <c r="A50" s="1" t="n">
        <v>48</v>
      </c>
      <c r="B50" t="inlineStr">
        <is>
          <t>4.1.</t>
        </is>
      </c>
      <c r="C50">
        <f>&gt;Changes in Cash</f>
        <v/>
      </c>
      <c r="D50" t="inlineStr">
        <is>
          <t>-5,233,000</t>
        </is>
      </c>
      <c r="E50" t="inlineStr">
        <is>
          <t>-5,233,000</t>
        </is>
      </c>
      <c r="F50" t="inlineStr">
        <is>
          <t>7,943,000</t>
        </is>
      </c>
      <c r="G50" t="inlineStr">
        <is>
          <t>1,820,000</t>
        </is>
      </c>
      <c r="H50" t="inlineStr">
        <is>
          <t>6,288,000</t>
        </is>
      </c>
    </row>
    <row r="51">
      <c r="A51" s="1" t="n">
        <v>49</v>
      </c>
      <c r="B51" t="inlineStr">
        <is>
          <t>4.2.</t>
        </is>
      </c>
      <c r="C51">
        <f>&gt;Effect of Exchange Rate Changes</f>
        <v/>
      </c>
      <c r="D51" t="inlineStr">
        <is>
          <t>-287,000</t>
        </is>
      </c>
      <c r="E51" t="inlineStr">
        <is>
          <t>-287,000</t>
        </is>
      </c>
      <c r="F51" t="inlineStr">
        <is>
          <t>24,000</t>
        </is>
      </c>
      <c r="G51" t="inlineStr">
        <is>
          <t>-23,000</t>
        </is>
      </c>
      <c r="H51" t="inlineStr">
        <is>
          <t>-302,000</t>
        </is>
      </c>
    </row>
    <row r="52">
      <c r="A52" s="1" t="n">
        <v>50</v>
      </c>
      <c r="B52" t="inlineStr">
        <is>
          <t>4.3.</t>
        </is>
      </c>
      <c r="C52" t="inlineStr">
        <is>
          <t xml:space="preserve">  Beginning Cash Position</t>
        </is>
      </c>
      <c r="D52" t="inlineStr">
        <is>
          <t>26,465,000</t>
        </is>
      </c>
      <c r="E52" t="inlineStr">
        <is>
          <t>26,465,000</t>
        </is>
      </c>
      <c r="F52" t="inlineStr">
        <is>
          <t>18,498,000</t>
        </is>
      </c>
      <c r="G52" t="inlineStr">
        <is>
          <t>16,701,000</t>
        </is>
      </c>
      <c r="H52" t="inlineStr">
        <is>
          <t>10,715,000</t>
        </is>
      </c>
    </row>
    <row r="53">
      <c r="A53" s="1" t="n">
        <v>51</v>
      </c>
      <c r="B53" t="inlineStr">
        <is>
          <t>5.</t>
        </is>
      </c>
      <c r="C53" t="inlineStr">
        <is>
          <t>Income Tax Paid Supplemental Data</t>
        </is>
      </c>
      <c r="D53" t="inlineStr">
        <is>
          <t>13,412,000</t>
        </is>
      </c>
      <c r="E53" t="inlineStr">
        <is>
          <t>13,412,000</t>
        </is>
      </c>
      <c r="F53" t="inlineStr">
        <is>
          <t>4,990,000</t>
        </is>
      </c>
      <c r="G53" t="inlineStr">
        <is>
          <t>8,203,000</t>
        </is>
      </c>
      <c r="H53" t="inlineStr">
        <is>
          <t>5,671,000</t>
        </is>
      </c>
    </row>
    <row r="54">
      <c r="A54" s="1" t="n">
        <v>52</v>
      </c>
      <c r="B54" t="inlineStr">
        <is>
          <t>6.</t>
        </is>
      </c>
      <c r="C54" t="inlineStr">
        <is>
          <t>Interest Paid Supplemental Data</t>
        </is>
      </c>
      <c r="D54" t="inlineStr">
        <is>
          <t>-</t>
        </is>
      </c>
      <c r="E54" t="inlineStr">
        <is>
          <t>-</t>
        </is>
      </c>
      <c r="F54" t="inlineStr">
        <is>
          <t>-</t>
        </is>
      </c>
      <c r="G54" t="inlineStr">
        <is>
          <t>-</t>
        </is>
      </c>
      <c r="H54" t="inlineStr">
        <is>
          <t>69,000</t>
        </is>
      </c>
    </row>
    <row r="55">
      <c r="A55" s="1" t="n">
        <v>53</v>
      </c>
      <c r="B55" t="inlineStr">
        <is>
          <t>7.</t>
        </is>
      </c>
      <c r="C55" t="inlineStr">
        <is>
          <t>Capital Expenditure</t>
        </is>
      </c>
      <c r="D55" t="inlineStr">
        <is>
          <t>-24,640,000</t>
        </is>
      </c>
      <c r="E55" t="inlineStr">
        <is>
          <t>-24,640,000</t>
        </is>
      </c>
      <c r="F55" t="inlineStr">
        <is>
          <t>-22,281,000</t>
        </is>
      </c>
      <c r="G55" t="inlineStr">
        <is>
          <t>-23,548,000</t>
        </is>
      </c>
      <c r="H55" t="inlineStr">
        <is>
          <t>-25,139,000</t>
        </is>
      </c>
    </row>
    <row r="56">
      <c r="A56" s="1" t="n">
        <v>54</v>
      </c>
      <c r="B56" t="inlineStr">
        <is>
          <t>8.</t>
        </is>
      </c>
      <c r="C56" t="inlineStr">
        <is>
          <t>Issuance of Capital Stock</t>
        </is>
      </c>
      <c r="D56" t="inlineStr">
        <is>
          <t>-</t>
        </is>
      </c>
      <c r="E56" t="inlineStr">
        <is>
          <t>-</t>
        </is>
      </c>
      <c r="F56" t="inlineStr">
        <is>
          <t>-</t>
        </is>
      </c>
      <c r="G56" t="inlineStr">
        <is>
          <t>-</t>
        </is>
      </c>
      <c r="H56" t="inlineStr">
        <is>
          <t>950,000</t>
        </is>
      </c>
    </row>
    <row r="57">
      <c r="A57" s="1" t="n">
        <v>55</v>
      </c>
      <c r="B57" t="inlineStr">
        <is>
          <t>9.</t>
        </is>
      </c>
      <c r="C57" t="inlineStr">
        <is>
          <t>Issuance of Debt</t>
        </is>
      </c>
      <c r="D57" t="inlineStr">
        <is>
          <t>20,199,000</t>
        </is>
      </c>
      <c r="E57" t="inlineStr">
        <is>
          <t>20,199,000</t>
        </is>
      </c>
      <c r="F57" t="inlineStr">
        <is>
          <t>11,761,000</t>
        </is>
      </c>
      <c r="G57" t="inlineStr">
        <is>
          <t>317,000</t>
        </is>
      </c>
      <c r="H57" t="inlineStr">
        <is>
          <t>6,766,000</t>
        </is>
      </c>
    </row>
    <row r="58">
      <c r="A58" s="1" t="n">
        <v>56</v>
      </c>
      <c r="B58" t="inlineStr">
        <is>
          <t>10.</t>
        </is>
      </c>
      <c r="C58" t="inlineStr">
        <is>
          <t>Repayment of Debt</t>
        </is>
      </c>
      <c r="D58" t="inlineStr">
        <is>
          <t>-21,435,000</t>
        </is>
      </c>
      <c r="E58" t="inlineStr">
        <is>
          <t>-21,435,000</t>
        </is>
      </c>
      <c r="F58" t="inlineStr">
        <is>
          <t>-2,100,000</t>
        </is>
      </c>
      <c r="G58" t="inlineStr">
        <is>
          <t>-585,000</t>
        </is>
      </c>
      <c r="H58" t="inlineStr">
        <is>
          <t>-6,827,000</t>
        </is>
      </c>
    </row>
    <row r="59">
      <c r="A59" s="1" t="n">
        <v>57</v>
      </c>
      <c r="B59" t="inlineStr">
        <is>
          <t>11.</t>
        </is>
      </c>
      <c r="C59" t="inlineStr">
        <is>
          <t>Repurchase of Capital Stock</t>
        </is>
      </c>
      <c r="D59" t="inlineStr">
        <is>
          <t>-50,274,000</t>
        </is>
      </c>
      <c r="E59" t="inlineStr">
        <is>
          <t>-50,274,000</t>
        </is>
      </c>
      <c r="F59" t="inlineStr">
        <is>
          <t>-31,149,000</t>
        </is>
      </c>
      <c r="G59" t="inlineStr">
        <is>
          <t>-18,396,000</t>
        </is>
      </c>
      <c r="H59" t="inlineStr">
        <is>
          <t>-9,075,000</t>
        </is>
      </c>
    </row>
    <row r="60">
      <c r="A60" s="1" t="n">
        <v>58</v>
      </c>
      <c r="B60" t="inlineStr">
        <is>
          <t>12.</t>
        </is>
      </c>
      <c r="C60" t="inlineStr">
        <is>
          <t>Free Cash Flow</t>
        </is>
      </c>
      <c r="D60" t="inlineStr">
        <is>
          <t>67,012,000</t>
        </is>
      </c>
      <c r="E60" t="inlineStr">
        <is>
          <t>67,012,000</t>
        </is>
      </c>
      <c r="F60" t="inlineStr">
        <is>
          <t>42,843,000</t>
        </is>
      </c>
      <c r="G60" t="inlineStr">
        <is>
          <t>30,972,000</t>
        </is>
      </c>
      <c r="H60" t="inlineStr">
        <is>
          <t>22,832,000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2022-02-27T21:58:07Z</dcterms:created>
  <dcterms:modified xmlns:dcterms="http://purl.org/dc/terms/" xmlns:xsi="http://www.w3.org/2001/XMLSchema-instance" xsi:type="dcterms:W3CDTF">2022-02-27T21:58:07Z</dcterms:modified>
</cp:coreProperties>
</file>