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1,815,143</t>
        </is>
      </c>
      <c r="E2" t="inlineStr">
        <is>
          <t>1,815,143</t>
        </is>
      </c>
      <c r="F2" t="inlineStr">
        <is>
          <t>958,833</t>
        </is>
      </c>
      <c r="G2" t="inlineStr">
        <is>
          <t>277,533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1,659,312</t>
        </is>
      </c>
      <c r="E3" t="inlineStr">
        <is>
          <t>1,659,312</t>
        </is>
      </c>
      <c r="F3" t="inlineStr">
        <is>
          <t>897,570</t>
        </is>
      </c>
      <c r="G3" t="inlineStr">
        <is>
          <t>241,470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-</t>
        </is>
      </c>
      <c r="E4" t="inlineStr">
        <is>
          <t>-</t>
        </is>
      </c>
      <c r="F4" t="inlineStr">
        <is>
          <t>111,083</t>
        </is>
      </c>
      <c r="G4" t="inlineStr">
        <is>
          <t>45,459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-</t>
        </is>
      </c>
      <c r="E5" t="inlineStr">
        <is>
          <t>-</t>
        </is>
      </c>
      <c r="F5" t="inlineStr">
        <is>
          <t>847,750</t>
        </is>
      </c>
      <c r="G5" t="inlineStr">
        <is>
          <t>232,074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3,456,148</t>
        </is>
      </c>
      <c r="E6" t="inlineStr">
        <is>
          <t>3,456,148</t>
        </is>
      </c>
      <c r="F6" t="inlineStr">
        <is>
          <t>839,559</t>
        </is>
      </c>
      <c r="G6" t="inlineStr">
        <is>
          <t>383,054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1,850,232</t>
        </is>
      </c>
      <c r="E7" t="inlineStr">
        <is>
          <t>1,850,232</t>
        </is>
      </c>
      <c r="F7" t="inlineStr">
        <is>
          <t>521,035</t>
        </is>
      </c>
      <c r="G7" t="inlineStr">
        <is>
          <t>265,055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1,370,520</t>
        </is>
      </c>
      <c r="E8" t="inlineStr">
        <is>
          <t>1,370,520</t>
        </is>
      </c>
      <c r="F8" t="inlineStr">
        <is>
          <t>224,211</t>
        </is>
      </c>
      <c r="G8" t="inlineStr">
        <is>
          <t>94,897</t>
        </is>
      </c>
    </row>
    <row r="9">
      <c r="A9" s="1" t="n">
        <v>7</v>
      </c>
      <c r="B9" t="inlineStr">
        <is>
          <t>4.1.1.1.</t>
        </is>
      </c>
      <c r="C9">
        <f>&gt;=&gt;=&gt;Salaries and Wages</f>
        <v/>
      </c>
      <c r="D9" t="inlineStr">
        <is>
          <t>-</t>
        </is>
      </c>
      <c r="E9" t="inlineStr">
        <is>
          <t>-</t>
        </is>
      </c>
      <c r="F9" t="inlineStr">
        <is>
          <t>119,895</t>
        </is>
      </c>
      <c r="G9" t="inlineStr">
        <is>
          <t>61,827</t>
        </is>
      </c>
    </row>
    <row r="10">
      <c r="A10" s="1" t="n">
        <v>8</v>
      </c>
      <c r="B10" t="inlineStr">
        <is>
          <t>4.1.1.2.</t>
        </is>
      </c>
      <c r="C10">
        <f>&gt;=&gt;  Other G and A</f>
        <v/>
      </c>
      <c r="D10" t="inlineStr">
        <is>
          <t>1,370,520</t>
        </is>
      </c>
      <c r="E10" t="inlineStr">
        <is>
          <t>1,370,520</t>
        </is>
      </c>
      <c r="F10" t="inlineStr">
        <is>
          <t>104,316</t>
        </is>
      </c>
      <c r="G10" t="inlineStr">
        <is>
          <t>33,070</t>
        </is>
      </c>
    </row>
    <row r="11">
      <c r="A11" s="1" t="n">
        <v>9</v>
      </c>
      <c r="B11" t="inlineStr">
        <is>
          <t>4.1.2.</t>
        </is>
      </c>
      <c r="C11">
        <f>&gt;  Selling &amp; Marketing Expense</f>
        <v/>
      </c>
      <c r="D11" t="inlineStr">
        <is>
          <t>479,712</t>
        </is>
      </c>
      <c r="E11" t="inlineStr">
        <is>
          <t>479,712</t>
        </is>
      </c>
      <c r="F11" t="inlineStr">
        <is>
          <t>296,824</t>
        </is>
      </c>
      <c r="G11" t="inlineStr">
        <is>
          <t>170,158</t>
        </is>
      </c>
    </row>
    <row r="12">
      <c r="A12" s="1" t="n">
        <v>10</v>
      </c>
      <c r="B12" t="inlineStr">
        <is>
          <t>4.2.</t>
        </is>
      </c>
      <c r="C12">
        <f>&gt;Research &amp; Development</f>
        <v/>
      </c>
      <c r="D12" t="inlineStr">
        <is>
          <t>1,232,787</t>
        </is>
      </c>
      <c r="E12" t="inlineStr">
        <is>
          <t>1,232,787</t>
        </is>
      </c>
      <c r="F12" t="inlineStr">
        <is>
          <t>215,630</t>
        </is>
      </c>
      <c r="G12" t="inlineStr">
        <is>
          <t>94,932</t>
        </is>
      </c>
    </row>
    <row r="13">
      <c r="A13" s="1" t="n">
        <v>11</v>
      </c>
      <c r="B13" t="inlineStr">
        <is>
          <t>4.3.</t>
        </is>
      </c>
      <c r="C13">
        <f>&gt;Provision for Doubtful Accounts</f>
        <v/>
      </c>
      <c r="D13" t="inlineStr">
        <is>
          <t>-</t>
        </is>
      </c>
      <c r="E13" t="inlineStr">
        <is>
          <t>-</t>
        </is>
      </c>
      <c r="F13" t="inlineStr">
        <is>
          <t>59,134</t>
        </is>
      </c>
      <c r="G13" t="inlineStr">
        <is>
          <t>11,109</t>
        </is>
      </c>
    </row>
    <row r="14">
      <c r="A14" s="1" t="n">
        <v>12</v>
      </c>
      <c r="B14" t="inlineStr">
        <is>
          <t>4.4.</t>
        </is>
      </c>
      <c r="C14" t="inlineStr">
        <is>
          <t xml:space="preserve">  Other Operating Expenses</t>
        </is>
      </c>
      <c r="D14" t="inlineStr">
        <is>
          <t>373,129</t>
        </is>
      </c>
      <c r="E14" t="inlineStr">
        <is>
          <t>373,129</t>
        </is>
      </c>
      <c r="F14" t="inlineStr">
        <is>
          <t>43,760</t>
        </is>
      </c>
      <c r="G14" t="inlineStr">
        <is>
          <t>11,958</t>
        </is>
      </c>
    </row>
    <row r="15">
      <c r="A15" s="1" t="n">
        <v>13</v>
      </c>
      <c r="B15" t="inlineStr">
        <is>
          <t>5.</t>
        </is>
      </c>
      <c r="C15" t="inlineStr">
        <is>
          <t>Operating Income</t>
        </is>
      </c>
      <c r="D15" t="inlineStr">
        <is>
          <t>-1,641,005</t>
        </is>
      </c>
      <c r="E15" t="inlineStr">
        <is>
          <t>-1,641,005</t>
        </is>
      </c>
      <c r="F15" t="inlineStr">
        <is>
          <t>119,274</t>
        </is>
      </c>
      <c r="G15" t="inlineStr">
        <is>
          <t>-105,521</t>
        </is>
      </c>
    </row>
    <row r="16">
      <c r="A16" s="1" t="n">
        <v>14</v>
      </c>
      <c r="B16" t="inlineStr">
        <is>
          <t>6.</t>
        </is>
      </c>
      <c r="C16" t="inlineStr">
        <is>
          <t>Net Non Operating Interest Income Expense</t>
        </is>
      </c>
      <c r="D16" t="inlineStr">
        <is>
          <t>-</t>
        </is>
      </c>
      <c r="E16" t="inlineStr">
        <is>
          <t>-</t>
        </is>
      </c>
      <c r="F16" t="inlineStr">
        <is>
          <t>177,437</t>
        </is>
      </c>
      <c r="G16" t="inlineStr">
        <is>
          <t>70,639</t>
        </is>
      </c>
    </row>
    <row r="17">
      <c r="A17" s="1" t="n">
        <v>15</v>
      </c>
      <c r="B17" t="inlineStr">
        <is>
          <t>6.1.</t>
        </is>
      </c>
      <c r="C17">
        <f>&gt;Interest Income Non Operating</f>
        <v/>
      </c>
      <c r="D17" t="inlineStr">
        <is>
          <t>-</t>
        </is>
      </c>
      <c r="E17" t="inlineStr">
        <is>
          <t>-</t>
        </is>
      </c>
      <c r="F17" t="inlineStr">
        <is>
          <t>182,319</t>
        </is>
      </c>
      <c r="G17" t="inlineStr">
        <is>
          <t>71,630</t>
        </is>
      </c>
    </row>
    <row r="18">
      <c r="A18" s="1" t="n">
        <v>16</v>
      </c>
      <c r="B18" t="inlineStr">
        <is>
          <t>6.2.</t>
        </is>
      </c>
      <c r="C18" t="inlineStr">
        <is>
          <t xml:space="preserve">  Interest Expense Non Operating</t>
        </is>
      </c>
      <c r="D18" t="inlineStr">
        <is>
          <t>-</t>
        </is>
      </c>
      <c r="E18" t="inlineStr">
        <is>
          <t>-</t>
        </is>
      </c>
      <c r="F18" t="inlineStr">
        <is>
          <t>4,882</t>
        </is>
      </c>
      <c r="G18" t="inlineStr">
        <is>
          <t>991</t>
        </is>
      </c>
    </row>
    <row r="19">
      <c r="A19" s="1" t="n">
        <v>17</v>
      </c>
      <c r="B19" t="inlineStr">
        <is>
          <t>7.</t>
        </is>
      </c>
      <c r="C19" t="inlineStr">
        <is>
          <t>Other Income Expense</t>
        </is>
      </c>
      <c r="D19" t="inlineStr">
        <is>
          <t>-2,043,427</t>
        </is>
      </c>
      <c r="E19" t="inlineStr">
        <is>
          <t>-2,043,427</t>
        </is>
      </c>
      <c r="F19" t="inlineStr">
        <is>
          <t>-105,444</t>
        </is>
      </c>
      <c r="G19" t="inlineStr">
        <is>
          <t>-2,066</t>
        </is>
      </c>
    </row>
    <row r="20">
      <c r="A20" s="1" t="n">
        <v>18</v>
      </c>
      <c r="B20" t="inlineStr">
        <is>
          <t>7.1.</t>
        </is>
      </c>
      <c r="C20">
        <f>&gt;Special Income Charges</f>
        <v/>
      </c>
      <c r="D20" t="inlineStr">
        <is>
          <t>-</t>
        </is>
      </c>
      <c r="E20" t="inlineStr">
        <is>
          <t>-</t>
        </is>
      </c>
      <c r="F20" t="inlineStr">
        <is>
          <t>-105,494</t>
        </is>
      </c>
      <c r="G20" t="inlineStr">
        <is>
          <t>-1,409</t>
        </is>
      </c>
    </row>
    <row r="21">
      <c r="A21" s="1" t="n">
        <v>19</v>
      </c>
      <c r="B21" t="inlineStr">
        <is>
          <t>7.1.1.</t>
        </is>
      </c>
      <c r="C21">
        <f>&gt;  Other Special Charges</f>
        <v/>
      </c>
      <c r="D21" t="inlineStr">
        <is>
          <t>-</t>
        </is>
      </c>
      <c r="E21" t="inlineStr">
        <is>
          <t>-</t>
        </is>
      </c>
      <c r="F21" t="inlineStr">
        <is>
          <t>105,494</t>
        </is>
      </c>
      <c r="G21" t="inlineStr">
        <is>
          <t>1,409</t>
        </is>
      </c>
    </row>
    <row r="22">
      <c r="A22" s="1" t="n">
        <v>20</v>
      </c>
      <c r="B22" t="inlineStr">
        <is>
          <t>7.2.</t>
        </is>
      </c>
      <c r="C22" t="inlineStr">
        <is>
          <t xml:space="preserve">  Other Non Operating Income Expenses</t>
        </is>
      </c>
      <c r="D22" t="inlineStr">
        <is>
          <t>-2,043,427</t>
        </is>
      </c>
      <c r="E22" t="inlineStr">
        <is>
          <t>-2,043,427</t>
        </is>
      </c>
      <c r="F22" t="inlineStr">
        <is>
          <t>50</t>
        </is>
      </c>
      <c r="G22" t="inlineStr">
        <is>
          <t>-657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-3,684,432</t>
        </is>
      </c>
      <c r="E23" t="inlineStr">
        <is>
          <t>-3,684,432</t>
        </is>
      </c>
      <c r="F23" t="inlineStr">
        <is>
          <t>13,830</t>
        </is>
      </c>
      <c r="G23" t="inlineStr">
        <is>
          <t>-107,587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2,000</t>
        </is>
      </c>
      <c r="E24" t="inlineStr">
        <is>
          <t>2,000</t>
        </is>
      </c>
      <c r="F24" t="inlineStr">
        <is>
          <t>6,381</t>
        </is>
      </c>
      <c r="G24" t="inlineStr">
        <is>
          <t>-1,018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-3,686,432</t>
        </is>
      </c>
      <c r="E25" t="inlineStr">
        <is>
          <t>-3,686,432</t>
        </is>
      </c>
      <c r="F25" t="inlineStr">
        <is>
          <t>-200,151</t>
        </is>
      </c>
      <c r="G25" t="inlineStr">
        <is>
          <t>-106,569</t>
        </is>
      </c>
    </row>
    <row r="26">
      <c r="A26" s="1" t="n">
        <v>24</v>
      </c>
      <c r="B26" t="inlineStr">
        <is>
          <t>10.1.</t>
        </is>
      </c>
      <c r="C26">
        <f>&gt;Net Income</f>
        <v/>
      </c>
      <c r="D26" t="inlineStr">
        <is>
          <t>-3,686,432</t>
        </is>
      </c>
      <c r="E26" t="inlineStr">
        <is>
          <t>-3,686,432</t>
        </is>
      </c>
      <c r="F26" t="inlineStr">
        <is>
          <t>7,449</t>
        </is>
      </c>
      <c r="G26" t="inlineStr">
        <is>
          <t>-106,569</t>
        </is>
      </c>
    </row>
    <row r="27">
      <c r="A27" s="1" t="n">
        <v>25</v>
      </c>
      <c r="B27" t="inlineStr">
        <is>
          <t>10.1.1.</t>
        </is>
      </c>
      <c r="C27">
        <f>&gt;=&gt;Net Income Including Non-Controlling Interests</f>
        <v/>
      </c>
      <c r="D27" t="inlineStr">
        <is>
          <t>-3,686,432</t>
        </is>
      </c>
      <c r="E27" t="inlineStr">
        <is>
          <t>-3,686,432</t>
        </is>
      </c>
      <c r="F27" t="inlineStr">
        <is>
          <t>7,449</t>
        </is>
      </c>
      <c r="G27" t="inlineStr">
        <is>
          <t>-106,569</t>
        </is>
      </c>
    </row>
    <row r="28">
      <c r="A28" s="1" t="n">
        <v>26</v>
      </c>
      <c r="B28" t="inlineStr">
        <is>
          <t>10.1.1.1.</t>
        </is>
      </c>
      <c r="C28">
        <f>&gt;=&gt;  Net Income Continuous Operations</f>
        <v/>
      </c>
      <c r="D28" t="inlineStr">
        <is>
          <t>-3,686,432</t>
        </is>
      </c>
      <c r="E28" t="inlineStr">
        <is>
          <t>-3,686,432</t>
        </is>
      </c>
      <c r="F28" t="inlineStr">
        <is>
          <t>7,449</t>
        </is>
      </c>
      <c r="G28" t="inlineStr">
        <is>
          <t>-106,569</t>
        </is>
      </c>
    </row>
    <row r="29">
      <c r="A29" s="1" t="n">
        <v>27</v>
      </c>
      <c r="B29" t="inlineStr">
        <is>
          <t>10.1.2.</t>
        </is>
      </c>
      <c r="C29">
        <f>&gt;  Minority Interests</f>
        <v/>
      </c>
      <c r="D29" t="inlineStr">
        <is>
          <t>-</t>
        </is>
      </c>
      <c r="E29" t="inlineStr">
        <is>
          <t>-</t>
        </is>
      </c>
      <c r="F29" t="inlineStr">
        <is>
          <t>-4,601</t>
        </is>
      </c>
      <c r="G29" t="inlineStr">
        <is>
          <t>0</t>
        </is>
      </c>
    </row>
    <row r="30">
      <c r="A30" s="1" t="n">
        <v>28</v>
      </c>
      <c r="B30" t="inlineStr">
        <is>
          <t>10.2.</t>
        </is>
      </c>
      <c r="C30" t="inlineStr">
        <is>
          <t xml:space="preserve">  Otherunder Preferred Stock Dividend</t>
        </is>
      </c>
      <c r="D30" t="inlineStr">
        <is>
          <t>-</t>
        </is>
      </c>
      <c r="E30" t="inlineStr">
        <is>
          <t>-</t>
        </is>
      </c>
      <c r="F30" t="inlineStr">
        <is>
          <t>207,600</t>
        </is>
      </c>
      <c r="G30" t="inlineStr">
        <is>
          <t>-</t>
        </is>
      </c>
    </row>
    <row r="31">
      <c r="A31" s="1" t="n">
        <v>29</v>
      </c>
      <c r="B31" t="inlineStr">
        <is>
          <t>11.</t>
        </is>
      </c>
      <c r="C31" t="inlineStr">
        <is>
          <t>Diluted NI Available to Com Stockholders</t>
        </is>
      </c>
      <c r="D31" t="inlineStr">
        <is>
          <t>-3,686,432</t>
        </is>
      </c>
      <c r="E31" t="inlineStr">
        <is>
          <t>-3,686,432</t>
        </is>
      </c>
      <c r="F31" t="inlineStr">
        <is>
          <t>-200,151</t>
        </is>
      </c>
      <c r="G31" t="inlineStr">
        <is>
          <t>-106,569</t>
        </is>
      </c>
    </row>
    <row r="32">
      <c r="A32" s="1" t="n">
        <v>30</v>
      </c>
      <c r="B32" t="inlineStr">
        <is>
          <t>12.</t>
        </is>
      </c>
      <c r="C32" t="inlineStr">
        <is>
          <t>Basic EPS</t>
        </is>
      </c>
      <c r="D32" t="inlineStr">
        <is>
          <t>-</t>
        </is>
      </c>
      <c r="E32" t="inlineStr">
        <is>
          <t>-</t>
        </is>
      </c>
      <c r="F32" t="inlineStr">
        <is>
          <t>-0.34</t>
        </is>
      </c>
      <c r="G32" t="inlineStr">
        <is>
          <t>-0.18</t>
        </is>
      </c>
    </row>
    <row r="33">
      <c r="A33" s="1" t="n">
        <v>31</v>
      </c>
      <c r="B33" t="inlineStr">
        <is>
          <t>13.</t>
        </is>
      </c>
      <c r="C33" t="inlineStr">
        <is>
          <t>Diluted EPS</t>
        </is>
      </c>
      <c r="D33" t="inlineStr">
        <is>
          <t>-</t>
        </is>
      </c>
      <c r="E33" t="inlineStr">
        <is>
          <t>-</t>
        </is>
      </c>
      <c r="F33" t="inlineStr">
        <is>
          <t>-0.34</t>
        </is>
      </c>
      <c r="G33" t="inlineStr">
        <is>
          <t>-0.18</t>
        </is>
      </c>
    </row>
    <row r="34">
      <c r="A34" s="1" t="n">
        <v>32</v>
      </c>
      <c r="B34" t="inlineStr">
        <is>
          <t>14.</t>
        </is>
      </c>
      <c r="C34" t="inlineStr">
        <is>
          <t>Basic Average Shares</t>
        </is>
      </c>
      <c r="D34" t="inlineStr">
        <is>
          <t>-</t>
        </is>
      </c>
      <c r="E34" t="inlineStr">
        <is>
          <t>-</t>
        </is>
      </c>
      <c r="F34" t="inlineStr">
        <is>
          <t>596,057</t>
        </is>
      </c>
      <c r="G34" t="inlineStr">
        <is>
          <t>596,057</t>
        </is>
      </c>
    </row>
    <row r="35">
      <c r="A35" s="1" t="n">
        <v>33</v>
      </c>
      <c r="B35" t="inlineStr">
        <is>
          <t>15.</t>
        </is>
      </c>
      <c r="C35" t="inlineStr">
        <is>
          <t>Diluted Average Shares</t>
        </is>
      </c>
      <c r="D35" t="inlineStr">
        <is>
          <t>-</t>
        </is>
      </c>
      <c r="E35" t="inlineStr">
        <is>
          <t>-</t>
        </is>
      </c>
      <c r="F35" t="inlineStr">
        <is>
          <t>596,057</t>
        </is>
      </c>
      <c r="G35" t="inlineStr">
        <is>
          <t>596,057</t>
        </is>
      </c>
    </row>
    <row r="36">
      <c r="A36" s="1" t="n">
        <v>34</v>
      </c>
      <c r="B36" t="inlineStr">
        <is>
          <t>16.</t>
        </is>
      </c>
      <c r="C36" t="inlineStr">
        <is>
          <t>Total Expenses</t>
        </is>
      </c>
      <c r="D36" t="inlineStr">
        <is>
          <t>3,456,148</t>
        </is>
      </c>
      <c r="E36" t="inlineStr">
        <is>
          <t>3,456,148</t>
        </is>
      </c>
      <c r="F36" t="inlineStr">
        <is>
          <t>839,559</t>
        </is>
      </c>
      <c r="G36" t="inlineStr">
        <is>
          <t>383,054</t>
        </is>
      </c>
    </row>
    <row r="37">
      <c r="A37" s="1" t="n">
        <v>35</v>
      </c>
      <c r="B37" t="inlineStr">
        <is>
          <t>17.</t>
        </is>
      </c>
      <c r="C37" t="inlineStr">
        <is>
          <t>Net Income from Continuing &amp; Discontinued Operation</t>
        </is>
      </c>
      <c r="D37" t="inlineStr">
        <is>
          <t>-3,686,432</t>
        </is>
      </c>
      <c r="E37" t="inlineStr">
        <is>
          <t>-3,686,432</t>
        </is>
      </c>
      <c r="F37" t="inlineStr">
        <is>
          <t>7,449</t>
        </is>
      </c>
      <c r="G37" t="inlineStr">
        <is>
          <t>-106,569</t>
        </is>
      </c>
    </row>
    <row r="38">
      <c r="A38" s="1" t="n">
        <v>36</v>
      </c>
      <c r="B38" t="inlineStr">
        <is>
          <t>18.</t>
        </is>
      </c>
      <c r="C38" t="inlineStr">
        <is>
          <t>Normalized Income</t>
        </is>
      </c>
      <c r="D38" t="inlineStr">
        <is>
          <t>-3,686,432</t>
        </is>
      </c>
      <c r="E38" t="inlineStr">
        <is>
          <t>-3,686,432</t>
        </is>
      </c>
      <c r="F38" t="inlineStr">
        <is>
          <t>84,460</t>
        </is>
      </c>
      <c r="G38" t="inlineStr">
        <is>
          <t>-105,173</t>
        </is>
      </c>
    </row>
    <row r="39">
      <c r="A39" s="1" t="n">
        <v>37</v>
      </c>
      <c r="B39" t="inlineStr">
        <is>
          <t>19.</t>
        </is>
      </c>
      <c r="C39" t="inlineStr">
        <is>
          <t>Interest Income</t>
        </is>
      </c>
      <c r="D39" t="inlineStr">
        <is>
          <t>-</t>
        </is>
      </c>
      <c r="E39" t="inlineStr">
        <is>
          <t>-</t>
        </is>
      </c>
      <c r="F39" t="inlineStr">
        <is>
          <t>182,319</t>
        </is>
      </c>
      <c r="G39" t="inlineStr">
        <is>
          <t>71,630</t>
        </is>
      </c>
    </row>
    <row r="40">
      <c r="A40" s="1" t="n">
        <v>38</v>
      </c>
      <c r="B40" t="inlineStr">
        <is>
          <t>20.</t>
        </is>
      </c>
      <c r="C40" t="inlineStr">
        <is>
          <t>Interest Expense</t>
        </is>
      </c>
      <c r="D40" t="inlineStr">
        <is>
          <t>-</t>
        </is>
      </c>
      <c r="E40" t="inlineStr">
        <is>
          <t>-</t>
        </is>
      </c>
      <c r="F40" t="inlineStr">
        <is>
          <t>4,882</t>
        </is>
      </c>
      <c r="G40" t="inlineStr">
        <is>
          <t>991</t>
        </is>
      </c>
    </row>
    <row r="41">
      <c r="A41" s="1" t="n">
        <v>39</v>
      </c>
      <c r="B41" t="inlineStr">
        <is>
          <t>21.</t>
        </is>
      </c>
      <c r="C41" t="inlineStr">
        <is>
          <t>Net Interest Income</t>
        </is>
      </c>
      <c r="D41" t="inlineStr">
        <is>
          <t>-</t>
        </is>
      </c>
      <c r="E41" t="inlineStr">
        <is>
          <t>-</t>
        </is>
      </c>
      <c r="F41" t="inlineStr">
        <is>
          <t>177,437</t>
        </is>
      </c>
      <c r="G41" t="inlineStr">
        <is>
          <t>70,639</t>
        </is>
      </c>
    </row>
    <row r="42">
      <c r="A42" s="1" t="n">
        <v>40</v>
      </c>
      <c r="B42" t="inlineStr">
        <is>
          <t>22.</t>
        </is>
      </c>
      <c r="C42" t="inlineStr">
        <is>
          <t>EBIT</t>
        </is>
      </c>
      <c r="D42" t="inlineStr">
        <is>
          <t>-1,641,005</t>
        </is>
      </c>
      <c r="E42" t="inlineStr">
        <is>
          <t>-1,641,005</t>
        </is>
      </c>
      <c r="F42" t="inlineStr">
        <is>
          <t>119,274</t>
        </is>
      </c>
      <c r="G42" t="inlineStr">
        <is>
          <t>-105,521</t>
        </is>
      </c>
    </row>
    <row r="43">
      <c r="A43" s="1" t="n">
        <v>41</v>
      </c>
      <c r="B43" t="inlineStr">
        <is>
          <t>23.</t>
        </is>
      </c>
      <c r="C43" t="inlineStr">
        <is>
          <t>EBITDA</t>
        </is>
      </c>
      <c r="D43" t="inlineStr">
        <is>
          <t>-1,615,510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24.</t>
        </is>
      </c>
      <c r="C44" t="inlineStr">
        <is>
          <t>Reconciled Cost of Revenue</t>
        </is>
      </c>
      <c r="D44" t="inlineStr">
        <is>
          <t>-</t>
        </is>
      </c>
      <c r="E44" t="inlineStr">
        <is>
          <t>-</t>
        </is>
      </c>
      <c r="F44" t="inlineStr">
        <is>
          <t>111,083</t>
        </is>
      </c>
      <c r="G44" t="inlineStr">
        <is>
          <t>45,459</t>
        </is>
      </c>
    </row>
    <row r="45">
      <c r="A45" s="1" t="n">
        <v>43</v>
      </c>
      <c r="B45" t="inlineStr">
        <is>
          <t>25.</t>
        </is>
      </c>
      <c r="C45" t="inlineStr">
        <is>
          <t>Reconciled Depreciation</t>
        </is>
      </c>
      <c r="D45" t="inlineStr">
        <is>
          <t>25,495</t>
        </is>
      </c>
      <c r="E45" t="inlineStr">
        <is>
          <t>25,495</t>
        </is>
      </c>
      <c r="F45" t="inlineStr">
        <is>
          <t>9,938</t>
        </is>
      </c>
      <c r="G45" t="inlineStr">
        <is>
          <t>5,444</t>
        </is>
      </c>
    </row>
    <row r="46">
      <c r="A46" s="1" t="n">
        <v>44</v>
      </c>
      <c r="B46" t="inlineStr">
        <is>
          <t>26.</t>
        </is>
      </c>
      <c r="C46" t="inlineStr">
        <is>
          <t>Net Income from Continuing Operation Net Minority Interest</t>
        </is>
      </c>
      <c r="D46" t="inlineStr">
        <is>
          <t>-3,686,432</t>
        </is>
      </c>
      <c r="E46" t="inlineStr">
        <is>
          <t>-3,686,432</t>
        </is>
      </c>
      <c r="F46" t="inlineStr">
        <is>
          <t>7,449</t>
        </is>
      </c>
      <c r="G46" t="inlineStr">
        <is>
          <t>-106,569</t>
        </is>
      </c>
    </row>
    <row r="47">
      <c r="A47" s="1" t="n">
        <v>45</v>
      </c>
      <c r="B47" t="inlineStr">
        <is>
          <t>27.</t>
        </is>
      </c>
      <c r="C47" t="inlineStr">
        <is>
          <t>Total Unusual Items Excluding Goodwill</t>
        </is>
      </c>
      <c r="D47" t="inlineStr">
        <is>
          <t>-</t>
        </is>
      </c>
      <c r="E47" t="inlineStr">
        <is>
          <t>-</t>
        </is>
      </c>
      <c r="F47" t="inlineStr">
        <is>
          <t>-105,494</t>
        </is>
      </c>
      <c r="G47" t="inlineStr">
        <is>
          <t>-1,409</t>
        </is>
      </c>
    </row>
    <row r="48">
      <c r="A48" s="1" t="n">
        <v>46</v>
      </c>
      <c r="B48" t="inlineStr">
        <is>
          <t>28.</t>
        </is>
      </c>
      <c r="C48" t="inlineStr">
        <is>
          <t>Total Unusual Items</t>
        </is>
      </c>
      <c r="D48" t="inlineStr">
        <is>
          <t>-</t>
        </is>
      </c>
      <c r="E48" t="inlineStr">
        <is>
          <t>-</t>
        </is>
      </c>
      <c r="F48" t="inlineStr">
        <is>
          <t>-105,494</t>
        </is>
      </c>
      <c r="G48" t="inlineStr">
        <is>
          <t>-1,409</t>
        </is>
      </c>
    </row>
    <row r="49">
      <c r="A49" s="1" t="n">
        <v>47</v>
      </c>
      <c r="B49" t="inlineStr">
        <is>
          <t>29.</t>
        </is>
      </c>
      <c r="C49" t="inlineStr">
        <is>
          <t>Normalized EBITDA</t>
        </is>
      </c>
      <c r="D49" t="inlineStr">
        <is>
          <t>-1,615,510</t>
        </is>
      </c>
      <c r="E49" t="inlineStr">
        <is>
          <t>-1,615,510</t>
        </is>
      </c>
      <c r="F49" t="inlineStr">
        <is>
          <t>234,706</t>
        </is>
      </c>
      <c r="G49" t="inlineStr">
        <is>
          <t>-98,668</t>
        </is>
      </c>
    </row>
    <row r="50">
      <c r="A50" s="1" t="n">
        <v>48</v>
      </c>
      <c r="B50" t="inlineStr">
        <is>
          <t>30.</t>
        </is>
      </c>
      <c r="C50" t="inlineStr">
        <is>
          <t>Tax Rate for Calcs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</row>
    <row r="51">
      <c r="A51" s="1" t="n">
        <v>49</v>
      </c>
      <c r="B51" t="inlineStr">
        <is>
          <t>31.</t>
        </is>
      </c>
      <c r="C51" t="inlineStr">
        <is>
          <t>Tax Effect of Unusual Items</t>
        </is>
      </c>
      <c r="D51" t="inlineStr">
        <is>
          <t>0</t>
        </is>
      </c>
      <c r="E51" t="inlineStr">
        <is>
          <t>0</t>
        </is>
      </c>
      <c r="F51" t="inlineStr">
        <is>
          <t>-28,483</t>
        </is>
      </c>
      <c r="G51" t="inlineStr">
        <is>
          <t>-13.3321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19,769,179</t>
        </is>
      </c>
      <c r="E2" t="inlineStr">
        <is>
          <t>10,988,474</t>
        </is>
      </c>
      <c r="F2" t="inlineStr">
        <is>
          <t>3,944,400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19,283,542</t>
        </is>
      </c>
      <c r="E3" t="inlineStr">
        <is>
          <t>10,872,584</t>
        </is>
      </c>
      <c r="F3" t="inlineStr">
        <is>
          <t>3,876,108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6,280,666</t>
        </is>
      </c>
      <c r="E4" t="inlineStr">
        <is>
          <t>2,208,334</t>
        </is>
      </c>
      <c r="F4" t="inlineStr">
        <is>
          <t>647,047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6,253,477</t>
        </is>
      </c>
      <c r="E5" t="inlineStr">
        <is>
          <t>1,402,629</t>
        </is>
      </c>
      <c r="F5" t="inlineStr">
        <is>
          <t>644,050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27,189</t>
        </is>
      </c>
      <c r="E6" t="inlineStr">
        <is>
          <t>805,705</t>
        </is>
      </c>
      <c r="F6" t="inlineStr">
        <is>
          <t>2,997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6,727,226</t>
        </is>
      </c>
      <c r="E7" t="inlineStr">
        <is>
          <t>3,478,643</t>
        </is>
      </c>
      <c r="F7" t="inlineStr">
        <is>
          <t>660,885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6,727,226</t>
        </is>
      </c>
      <c r="E8" t="inlineStr">
        <is>
          <t>3,478,643</t>
        </is>
      </c>
      <c r="F8" t="inlineStr">
        <is>
          <t>660,885</t>
        </is>
      </c>
    </row>
    <row r="9">
      <c r="A9" s="1" t="n">
        <v>7</v>
      </c>
      <c r="B9" t="inlineStr">
        <is>
          <t>1.1.3.</t>
        </is>
      </c>
      <c r="C9">
        <f>&gt;=&gt;Prepaid Assets</f>
        <v/>
      </c>
      <c r="D9" t="inlineStr">
        <is>
          <t>-</t>
        </is>
      </c>
      <c r="E9" t="inlineStr">
        <is>
          <t>28,629</t>
        </is>
      </c>
      <c r="F9" t="inlineStr">
        <is>
          <t>17,159</t>
        </is>
      </c>
    </row>
    <row r="10">
      <c r="A10" s="1" t="n">
        <v>8</v>
      </c>
      <c r="B10" t="inlineStr">
        <is>
          <t>1.1.4.</t>
        </is>
      </c>
      <c r="C10">
        <f>&gt;=&gt;Restricted Cash</f>
        <v/>
      </c>
      <c r="D10" t="inlineStr">
        <is>
          <t>4,320,336</t>
        </is>
      </c>
      <c r="E10" t="inlineStr">
        <is>
          <t>5,140,174</t>
        </is>
      </c>
      <c r="F10" t="inlineStr">
        <is>
          <t>2,542,831</t>
        </is>
      </c>
    </row>
    <row r="11">
      <c r="A11" s="1" t="n">
        <v>9</v>
      </c>
      <c r="B11" t="inlineStr">
        <is>
          <t>1.1.5.</t>
        </is>
      </c>
      <c r="C11">
        <f>&gt;  Other Current Assets</f>
        <v/>
      </c>
      <c r="D11" t="inlineStr">
        <is>
          <t>1,955,314</t>
        </is>
      </c>
      <c r="E11" t="inlineStr">
        <is>
          <t>16,804</t>
        </is>
      </c>
      <c r="F11" t="inlineStr">
        <is>
          <t>8,186</t>
        </is>
      </c>
    </row>
    <row r="12">
      <c r="A12" s="1" t="n">
        <v>10</v>
      </c>
      <c r="B12" t="inlineStr">
        <is>
          <t>1.2.</t>
        </is>
      </c>
      <c r="C12" t="inlineStr">
        <is>
          <t xml:space="preserve">  Total non-current assets</t>
        </is>
      </c>
      <c r="D12" t="inlineStr">
        <is>
          <t>485,637</t>
        </is>
      </c>
      <c r="E12" t="inlineStr">
        <is>
          <t>115,890</t>
        </is>
      </c>
      <c r="F12" t="inlineStr">
        <is>
          <t>68,292</t>
        </is>
      </c>
    </row>
    <row r="13">
      <c r="A13" s="1" t="n">
        <v>11</v>
      </c>
      <c r="B13" t="inlineStr">
        <is>
          <t>1.2.1.</t>
        </is>
      </c>
      <c r="C13" t="inlineStr">
        <is>
          <t xml:space="preserve">  =&gt;Net PPE</t>
        </is>
      </c>
      <c r="D13" t="inlineStr">
        <is>
          <t>146,419</t>
        </is>
      </c>
      <c r="E13" t="inlineStr">
        <is>
          <t>45,834</t>
        </is>
      </c>
      <c r="F13" t="inlineStr">
        <is>
          <t>25,301</t>
        </is>
      </c>
    </row>
    <row r="14">
      <c r="A14" s="1" t="n">
        <v>12</v>
      </c>
      <c r="B14" t="inlineStr">
        <is>
          <t>1.2.1.1.</t>
        </is>
      </c>
      <c r="C14" t="inlineStr">
        <is>
          <t xml:space="preserve">  =&gt;=&gt;Gross PPE</t>
        </is>
      </c>
      <c r="D14" t="inlineStr">
        <is>
          <t>-</t>
        </is>
      </c>
      <c r="E14" t="inlineStr">
        <is>
          <t>62,920</t>
        </is>
      </c>
      <c r="F14" t="inlineStr">
        <is>
          <t>33,249</t>
        </is>
      </c>
    </row>
    <row r="15">
      <c r="A15" s="1" t="n">
        <v>13</v>
      </c>
      <c r="B15" t="inlineStr">
        <is>
          <t>1.2.1.1.1.</t>
        </is>
      </c>
      <c r="C15" t="inlineStr">
        <is>
          <t xml:space="preserve">  =&gt;=&gt;=&gt;Machinery Furniture Equipment</t>
        </is>
      </c>
      <c r="D15" t="inlineStr">
        <is>
          <t>-</t>
        </is>
      </c>
      <c r="E15" t="inlineStr">
        <is>
          <t>34,219</t>
        </is>
      </c>
      <c r="F15" t="inlineStr">
        <is>
          <t>20,770</t>
        </is>
      </c>
    </row>
    <row r="16">
      <c r="A16" s="1" t="n">
        <v>14</v>
      </c>
      <c r="B16" t="inlineStr">
        <is>
          <t>1.2.1.1.2.</t>
        </is>
      </c>
      <c r="C16" t="inlineStr">
        <is>
          <t xml:space="preserve">  =&gt;=&gt;=&gt;Other Properties</t>
        </is>
      </c>
      <c r="D16" t="inlineStr">
        <is>
          <t>-</t>
        </is>
      </c>
      <c r="E16" t="inlineStr">
        <is>
          <t>18,945</t>
        </is>
      </c>
      <c r="F16" t="inlineStr">
        <is>
          <t>9,522</t>
        </is>
      </c>
    </row>
    <row r="17">
      <c r="A17" s="1" t="n">
        <v>15</v>
      </c>
      <c r="B17" t="inlineStr">
        <is>
          <t>1.2.1.1.3.</t>
        </is>
      </c>
      <c r="C17" t="inlineStr">
        <is>
          <t xml:space="preserve">  =&gt;=&gt;  Construction in Progress</t>
        </is>
      </c>
      <c r="D17" t="inlineStr">
        <is>
          <t>-</t>
        </is>
      </c>
      <c r="E17" t="inlineStr">
        <is>
          <t>9,756</t>
        </is>
      </c>
      <c r="F17" t="inlineStr">
        <is>
          <t>2,957</t>
        </is>
      </c>
    </row>
    <row r="18">
      <c r="A18" s="1" t="n">
        <v>16</v>
      </c>
      <c r="B18" t="inlineStr">
        <is>
          <t>1.2.1.2.</t>
        </is>
      </c>
      <c r="C18" t="inlineStr">
        <is>
          <t xml:space="preserve">  =&gt;  Accumulated Depreciation</t>
        </is>
      </c>
      <c r="D18" t="inlineStr">
        <is>
          <t>-</t>
        </is>
      </c>
      <c r="E18" t="inlineStr">
        <is>
          <t>-17,086</t>
        </is>
      </c>
      <c r="F18" t="inlineStr">
        <is>
          <t>-7,948</t>
        </is>
      </c>
    </row>
    <row r="19">
      <c r="A19" s="1" t="n">
        <v>17</v>
      </c>
      <c r="B19" t="inlineStr">
        <is>
          <t>1.2.2.</t>
        </is>
      </c>
      <c r="C19" t="inlineStr">
        <is>
          <t xml:space="preserve">  =&gt;Goodwill And Other Intangible Assets</t>
        </is>
      </c>
      <c r="D19" t="inlineStr">
        <is>
          <t>134,628</t>
        </is>
      </c>
      <c r="E19" t="inlineStr">
        <is>
          <t>-</t>
        </is>
      </c>
      <c r="F19" t="inlineStr">
        <is>
          <t>-</t>
        </is>
      </c>
    </row>
    <row r="20">
      <c r="A20" s="1" t="n">
        <v>18</v>
      </c>
      <c r="B20" t="inlineStr">
        <is>
          <t>1.2.2.1.</t>
        </is>
      </c>
      <c r="C20" t="inlineStr">
        <is>
          <t xml:space="preserve">  =&gt;=&gt;Goodwill</t>
        </is>
      </c>
      <c r="D20" t="inlineStr">
        <is>
          <t>100,521</t>
        </is>
      </c>
      <c r="E20" t="inlineStr">
        <is>
          <t>-</t>
        </is>
      </c>
      <c r="F20" t="inlineStr">
        <is>
          <t>-</t>
        </is>
      </c>
    </row>
    <row r="21">
      <c r="A21" s="1" t="n">
        <v>19</v>
      </c>
      <c r="B21" t="inlineStr">
        <is>
          <t>1.2.2.2.</t>
        </is>
      </c>
      <c r="C21" t="inlineStr">
        <is>
          <t xml:space="preserve">  =&gt;  Other Intangible Assets</t>
        </is>
      </c>
      <c r="D21" t="inlineStr">
        <is>
          <t>34,107</t>
        </is>
      </c>
      <c r="E21" t="inlineStr">
        <is>
          <t>-</t>
        </is>
      </c>
      <c r="F21" t="inlineStr">
        <is>
          <t>-</t>
        </is>
      </c>
    </row>
    <row r="22">
      <c r="A22" s="1" t="n">
        <v>20</v>
      </c>
      <c r="B22" t="inlineStr">
        <is>
          <t>1.2.3.</t>
        </is>
      </c>
      <c r="C22" t="inlineStr">
        <is>
          <t xml:space="preserve">    Other Non Current Assets</t>
        </is>
      </c>
      <c r="D22" t="inlineStr">
        <is>
          <t>204,590</t>
        </is>
      </c>
      <c r="E22" t="inlineStr">
        <is>
          <t>70,056</t>
        </is>
      </c>
      <c r="F22" t="inlineStr">
        <is>
          <t>42,991</t>
        </is>
      </c>
    </row>
    <row r="23">
      <c r="A23" s="1" t="n">
        <v>21</v>
      </c>
      <c r="B23" t="inlineStr">
        <is>
          <t>2.</t>
        </is>
      </c>
      <c r="C23" t="inlineStr">
        <is>
          <t>Total Liabilities Net Minority Interest</t>
        </is>
      </c>
      <c r="D23" t="inlineStr">
        <is>
          <t>12,476,087</t>
        </is>
      </c>
      <c r="E23" t="inlineStr">
        <is>
          <t>11,043,796</t>
        </is>
      </c>
      <c r="F23" t="inlineStr">
        <is>
          <t>4,041,448</t>
        </is>
      </c>
    </row>
    <row r="24">
      <c r="A24" s="1" t="n">
        <v>22</v>
      </c>
      <c r="B24" t="inlineStr">
        <is>
          <t>2.1.</t>
        </is>
      </c>
      <c r="C24">
        <f>&gt;Current Liabilities</f>
        <v/>
      </c>
      <c r="D24" t="inlineStr">
        <is>
          <t>12,347,342</t>
        </is>
      </c>
      <c r="E24" t="inlineStr">
        <is>
          <t>8,816,045</t>
        </is>
      </c>
      <c r="F24" t="inlineStr">
        <is>
          <t>3,101,380</t>
        </is>
      </c>
    </row>
    <row r="25">
      <c r="A25" s="1" t="n">
        <v>23</v>
      </c>
      <c r="B25" t="inlineStr">
        <is>
          <t>2.1.1.</t>
        </is>
      </c>
      <c r="C25">
        <f>&gt;=&gt;Payables And Accrued Expenses</f>
        <v/>
      </c>
      <c r="D25" t="inlineStr">
        <is>
          <t>6,728,041</t>
        </is>
      </c>
      <c r="E25" t="inlineStr">
        <is>
          <t>6,001,891</t>
        </is>
      </c>
      <c r="F25" t="inlineStr">
        <is>
          <t>2,402,738</t>
        </is>
      </c>
    </row>
    <row r="26">
      <c r="A26" s="1" t="n">
        <v>24</v>
      </c>
      <c r="B26" t="inlineStr">
        <is>
          <t>2.1.1.1.</t>
        </is>
      </c>
      <c r="C26">
        <f>&gt;=&gt;  Payables</f>
        <v/>
      </c>
      <c r="D26" t="inlineStr">
        <is>
          <t>6,728,041</t>
        </is>
      </c>
      <c r="E26" t="inlineStr">
        <is>
          <t>6,001,891</t>
        </is>
      </c>
      <c r="F26" t="inlineStr">
        <is>
          <t>2,402,738</t>
        </is>
      </c>
    </row>
    <row r="27">
      <c r="A27" s="1" t="n">
        <v>25</v>
      </c>
      <c r="B27" t="inlineStr">
        <is>
          <t>2.1.1.1.1.</t>
        </is>
      </c>
      <c r="C27">
        <f>&gt;=&gt;  =&gt;Accounts Payable</f>
        <v/>
      </c>
      <c r="D27" t="inlineStr">
        <is>
          <t>252,313</t>
        </is>
      </c>
      <c r="E27" t="inlineStr">
        <is>
          <t>104,649</t>
        </is>
      </c>
      <c r="F27" t="inlineStr">
        <is>
          <t>37,587</t>
        </is>
      </c>
    </row>
    <row r="28">
      <c r="A28" s="1" t="n">
        <v>26</v>
      </c>
      <c r="B28" t="inlineStr">
        <is>
          <t>2.1.1.1.2.</t>
        </is>
      </c>
      <c r="C28">
        <f>&gt;=&gt;    Other Payable</f>
        <v/>
      </c>
      <c r="D28" t="inlineStr">
        <is>
          <t>6,475,728</t>
        </is>
      </c>
      <c r="E28" t="inlineStr">
        <is>
          <t>5,897,242</t>
        </is>
      </c>
      <c r="F28" t="inlineStr">
        <is>
          <t>2,365,151</t>
        </is>
      </c>
    </row>
    <row r="29">
      <c r="A29" s="1" t="n">
        <v>27</v>
      </c>
      <c r="B29" t="inlineStr">
        <is>
          <t>2.1.2.</t>
        </is>
      </c>
      <c r="C29">
        <f>&gt;=&gt;Current Debt And Capital Lease Obligation</f>
        <v/>
      </c>
      <c r="D29" t="inlineStr">
        <is>
          <t>-</t>
        </is>
      </c>
      <c r="E29" t="inlineStr">
        <is>
          <t>1,921,118</t>
        </is>
      </c>
      <c r="F29" t="inlineStr">
        <is>
          <t>674,029</t>
        </is>
      </c>
    </row>
    <row r="30">
      <c r="A30" s="1" t="n">
        <v>28</v>
      </c>
      <c r="B30" t="inlineStr">
        <is>
          <t>2.1.2.1.</t>
        </is>
      </c>
      <c r="C30">
        <f>&gt;=&gt;  Current Debt</f>
        <v/>
      </c>
      <c r="D30" t="inlineStr">
        <is>
          <t>-</t>
        </is>
      </c>
      <c r="E30" t="inlineStr">
        <is>
          <t>1,921,118</t>
        </is>
      </c>
      <c r="F30" t="inlineStr">
        <is>
          <t>674,029</t>
        </is>
      </c>
    </row>
    <row r="31">
      <c r="A31" s="1" t="n">
        <v>29</v>
      </c>
      <c r="B31" t="inlineStr">
        <is>
          <t>2.1.2.1.1.</t>
        </is>
      </c>
      <c r="C31">
        <f>&gt;=&gt;    Line of Credit</f>
        <v/>
      </c>
      <c r="D31" t="inlineStr">
        <is>
          <t>-</t>
        </is>
      </c>
      <c r="E31" t="inlineStr">
        <is>
          <t>1,921,118</t>
        </is>
      </c>
      <c r="F31" t="inlineStr">
        <is>
          <t>674,029</t>
        </is>
      </c>
    </row>
    <row r="32">
      <c r="A32" s="1" t="n">
        <v>30</v>
      </c>
      <c r="B32" t="inlineStr">
        <is>
          <t>2.1.3.</t>
        </is>
      </c>
      <c r="C32">
        <f>&gt;  Other Current Liabilities</f>
        <v/>
      </c>
      <c r="D32" t="inlineStr">
        <is>
          <t>5,619,301</t>
        </is>
      </c>
      <c r="E32" t="inlineStr">
        <is>
          <t>2,814,154</t>
        </is>
      </c>
      <c r="F32" t="inlineStr">
        <is>
          <t>698,642</t>
        </is>
      </c>
    </row>
    <row r="33">
      <c r="A33" s="1" t="n">
        <v>31</v>
      </c>
      <c r="B33" t="inlineStr">
        <is>
          <t>2.2.</t>
        </is>
      </c>
      <c r="C33" t="inlineStr">
        <is>
          <t xml:space="preserve">  Total Non Current Liabilities Net Minority Interest</t>
        </is>
      </c>
      <c r="D33" t="inlineStr">
        <is>
          <t>128,745</t>
        </is>
      </c>
      <c r="E33" t="inlineStr">
        <is>
          <t>2,227,751</t>
        </is>
      </c>
      <c r="F33" t="inlineStr">
        <is>
          <t>940,068</t>
        </is>
      </c>
    </row>
    <row r="34">
      <c r="A34" s="1" t="n">
        <v>32</v>
      </c>
      <c r="B34" t="inlineStr">
        <is>
          <t>2.2.1.</t>
        </is>
      </c>
      <c r="C34" t="inlineStr">
        <is>
          <t xml:space="preserve">  =&gt;Preferred Securities Outside Stock Equity</t>
        </is>
      </c>
      <c r="D34" t="inlineStr">
        <is>
          <t>0</t>
        </is>
      </c>
      <c r="E34" t="inlineStr">
        <is>
          <t>2,179,739</t>
        </is>
      </c>
      <c r="F34" t="inlineStr">
        <is>
          <t>912,411</t>
        </is>
      </c>
    </row>
    <row r="35">
      <c r="A35" s="1" t="n">
        <v>33</v>
      </c>
      <c r="B35" t="inlineStr">
        <is>
          <t>2.2.2.</t>
        </is>
      </c>
      <c r="C35" t="inlineStr">
        <is>
          <t xml:space="preserve">    Other Non Current Liabilities</t>
        </is>
      </c>
      <c r="D35" t="inlineStr">
        <is>
          <t>128,745</t>
        </is>
      </c>
      <c r="E35" t="inlineStr">
        <is>
          <t>48,012</t>
        </is>
      </c>
      <c r="F35" t="inlineStr">
        <is>
          <t>27,657</t>
        </is>
      </c>
    </row>
    <row r="36">
      <c r="A36" s="1" t="n">
        <v>34</v>
      </c>
      <c r="B36" t="inlineStr">
        <is>
          <t>3.</t>
        </is>
      </c>
      <c r="C36" t="inlineStr">
        <is>
          <t>Total Equity Gross Minority Interest</t>
        </is>
      </c>
      <c r="D36" t="inlineStr">
        <is>
          <t>7,293,092</t>
        </is>
      </c>
      <c r="E36" t="inlineStr">
        <is>
          <t>-55,322</t>
        </is>
      </c>
      <c r="F36" t="inlineStr">
        <is>
          <t>-97,048</t>
        </is>
      </c>
    </row>
    <row r="37">
      <c r="A37" s="1" t="n">
        <v>35</v>
      </c>
      <c r="B37" t="inlineStr">
        <is>
          <t>3.1.</t>
        </is>
      </c>
      <c r="C37" t="inlineStr">
        <is>
          <t xml:space="preserve">  Stockholders' Equity</t>
        </is>
      </c>
      <c r="D37" t="inlineStr">
        <is>
          <t>7,293,092</t>
        </is>
      </c>
      <c r="E37" t="inlineStr">
        <is>
          <t>-55,322</t>
        </is>
      </c>
      <c r="F37" t="inlineStr">
        <is>
          <t>-97,048</t>
        </is>
      </c>
    </row>
    <row r="38">
      <c r="A38" s="1" t="n">
        <v>36</v>
      </c>
      <c r="B38" t="inlineStr">
        <is>
          <t>3.1.1.</t>
        </is>
      </c>
      <c r="C38" t="inlineStr">
        <is>
          <t xml:space="preserve">  =&gt;Capital Stock</t>
        </is>
      </c>
      <c r="D38" t="inlineStr">
        <is>
          <t>86</t>
        </is>
      </c>
      <c r="E38" t="inlineStr">
        <is>
          <t>1</t>
        </is>
      </c>
      <c r="F38" t="inlineStr">
        <is>
          <t>1</t>
        </is>
      </c>
    </row>
    <row r="39">
      <c r="A39" s="1" t="n">
        <v>37</v>
      </c>
      <c r="B39" t="inlineStr">
        <is>
          <t>3.1.1.1.</t>
        </is>
      </c>
      <c r="C39" t="inlineStr">
        <is>
          <t xml:space="preserve">  =&gt;=&gt;Preferred Stock</t>
        </is>
      </c>
      <c r="D39" t="inlineStr">
        <is>
          <t>0</t>
        </is>
      </c>
      <c r="E39" t="inlineStr">
        <is>
          <t>-</t>
        </is>
      </c>
      <c r="F39" t="inlineStr">
        <is>
          <t>-</t>
        </is>
      </c>
    </row>
    <row r="40">
      <c r="A40" s="1" t="n">
        <v>38</v>
      </c>
      <c r="B40" t="inlineStr">
        <is>
          <t>3.1.1.2.</t>
        </is>
      </c>
      <c r="C40" t="inlineStr">
        <is>
          <t xml:space="preserve">  =&gt;  Common Stock</t>
        </is>
      </c>
      <c r="D40" t="inlineStr">
        <is>
          <t>86</t>
        </is>
      </c>
      <c r="E40" t="inlineStr">
        <is>
          <t>1</t>
        </is>
      </c>
      <c r="F40" t="inlineStr">
        <is>
          <t>1</t>
        </is>
      </c>
    </row>
    <row r="41">
      <c r="A41" s="1" t="n">
        <v>39</v>
      </c>
      <c r="B41" t="inlineStr">
        <is>
          <t>3.1.2.</t>
        </is>
      </c>
      <c r="C41" t="inlineStr">
        <is>
          <t xml:space="preserve">  =&gt;Additional Paid in Capital</t>
        </is>
      </c>
      <c r="D41" t="inlineStr">
        <is>
          <t>11,169,136</t>
        </is>
      </c>
      <c r="E41" t="inlineStr">
        <is>
          <t>134,307</t>
        </is>
      </c>
      <c r="F41" t="inlineStr">
        <is>
          <t>99,439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=&gt;Retained Earnings</t>
        </is>
      </c>
      <c r="D42" t="inlineStr">
        <is>
          <t>-3,876,535</t>
        </is>
      </c>
      <c r="E42" t="inlineStr">
        <is>
          <t>-190,103</t>
        </is>
      </c>
      <c r="F42" t="inlineStr">
        <is>
          <t>-196,677</t>
        </is>
      </c>
    </row>
    <row r="43">
      <c r="A43" s="1" t="n">
        <v>41</v>
      </c>
      <c r="B43" t="inlineStr">
        <is>
          <t>3.1.4.</t>
        </is>
      </c>
      <c r="C43" t="inlineStr">
        <is>
          <t xml:space="preserve">    Gains Losses Not Affecting Retained Earnings</t>
        </is>
      </c>
      <c r="D43" t="inlineStr">
        <is>
          <t>405</t>
        </is>
      </c>
      <c r="E43" t="inlineStr">
        <is>
          <t>473</t>
        </is>
      </c>
      <c r="F43" t="inlineStr">
        <is>
          <t>189</t>
        </is>
      </c>
    </row>
    <row r="44">
      <c r="A44" s="1" t="n">
        <v>42</v>
      </c>
      <c r="B44" t="inlineStr">
        <is>
          <t>4.</t>
        </is>
      </c>
      <c r="C44" t="inlineStr">
        <is>
          <t>Total Capitalization</t>
        </is>
      </c>
      <c r="D44" t="inlineStr">
        <is>
          <t>7,293,092</t>
        </is>
      </c>
      <c r="E44" t="inlineStr">
        <is>
          <t>-55,322</t>
        </is>
      </c>
      <c r="F44" t="inlineStr">
        <is>
          <t>-97,048</t>
        </is>
      </c>
    </row>
    <row r="45">
      <c r="A45" s="1" t="n">
        <v>43</v>
      </c>
      <c r="B45" t="inlineStr">
        <is>
          <t>5.</t>
        </is>
      </c>
      <c r="C45" t="inlineStr">
        <is>
          <t>Common Stock Equity</t>
        </is>
      </c>
      <c r="D45" t="inlineStr">
        <is>
          <t>7,293,092</t>
        </is>
      </c>
      <c r="E45" t="inlineStr">
        <is>
          <t>-55,322</t>
        </is>
      </c>
      <c r="F45" t="inlineStr">
        <is>
          <t>-97,048</t>
        </is>
      </c>
    </row>
    <row r="46">
      <c r="A46" s="1" t="n">
        <v>44</v>
      </c>
      <c r="B46" t="inlineStr">
        <is>
          <t>6.</t>
        </is>
      </c>
      <c r="C46" t="inlineStr">
        <is>
          <t>Net Tangible Assets</t>
        </is>
      </c>
      <c r="D46" t="inlineStr">
        <is>
          <t>7,158,464</t>
        </is>
      </c>
      <c r="E46" t="inlineStr">
        <is>
          <t>-55,322</t>
        </is>
      </c>
      <c r="F46" t="inlineStr">
        <is>
          <t>-97,048</t>
        </is>
      </c>
    </row>
    <row r="47">
      <c r="A47" s="1" t="n">
        <v>45</v>
      </c>
      <c r="B47" t="inlineStr">
        <is>
          <t>7.</t>
        </is>
      </c>
      <c r="C47" t="inlineStr">
        <is>
          <t>Working Capital</t>
        </is>
      </c>
      <c r="D47" t="inlineStr">
        <is>
          <t>6,936,200</t>
        </is>
      </c>
      <c r="E47" t="inlineStr">
        <is>
          <t>2,056,539</t>
        </is>
      </c>
      <c r="F47" t="inlineStr">
        <is>
          <t>774,728</t>
        </is>
      </c>
    </row>
    <row r="48">
      <c r="A48" s="1" t="n">
        <v>46</v>
      </c>
      <c r="B48" t="inlineStr">
        <is>
          <t>8.</t>
        </is>
      </c>
      <c r="C48" t="inlineStr">
        <is>
          <t>Invested Capital</t>
        </is>
      </c>
      <c r="D48" t="inlineStr">
        <is>
          <t>7,293,092</t>
        </is>
      </c>
      <c r="E48" t="inlineStr">
        <is>
          <t>-55,322</t>
        </is>
      </c>
      <c r="F48" t="inlineStr">
        <is>
          <t>-97,048</t>
        </is>
      </c>
    </row>
    <row r="49">
      <c r="A49" s="1" t="n">
        <v>47</v>
      </c>
      <c r="B49" t="inlineStr">
        <is>
          <t>9.</t>
        </is>
      </c>
      <c r="C49" t="inlineStr">
        <is>
          <t>Tangible Book Value</t>
        </is>
      </c>
      <c r="D49" t="inlineStr">
        <is>
          <t>7,158,464</t>
        </is>
      </c>
      <c r="E49" t="inlineStr">
        <is>
          <t>-55,322</t>
        </is>
      </c>
      <c r="F49" t="inlineStr">
        <is>
          <t>-97,048</t>
        </is>
      </c>
    </row>
    <row r="50">
      <c r="A50" s="1" t="n">
        <v>48</v>
      </c>
      <c r="B50" t="inlineStr">
        <is>
          <t>10.</t>
        </is>
      </c>
      <c r="C50" t="inlineStr">
        <is>
          <t>Total Debt</t>
        </is>
      </c>
      <c r="D50" t="inlineStr">
        <is>
          <t>-</t>
        </is>
      </c>
      <c r="E50" t="inlineStr">
        <is>
          <t>1,921,118</t>
        </is>
      </c>
      <c r="F50" t="inlineStr">
        <is>
          <t>674,029</t>
        </is>
      </c>
    </row>
    <row r="51">
      <c r="A51" s="1" t="n">
        <v>49</v>
      </c>
      <c r="B51" t="inlineStr">
        <is>
          <t>11.</t>
        </is>
      </c>
      <c r="C51" t="inlineStr">
        <is>
          <t>Share Issued</t>
        </is>
      </c>
      <c r="D51" t="inlineStr">
        <is>
          <t>863,913</t>
        </is>
      </c>
      <c r="E51" t="inlineStr">
        <is>
          <t>835,675</t>
        </is>
      </c>
      <c r="F51" t="inlineStr">
        <is>
          <t>835,675</t>
        </is>
      </c>
    </row>
    <row r="52">
      <c r="A52" s="1" t="n">
        <v>50</v>
      </c>
      <c r="B52" t="inlineStr">
        <is>
          <t>12.</t>
        </is>
      </c>
      <c r="C52" t="inlineStr">
        <is>
          <t>Ordinary Shares Number</t>
        </is>
      </c>
      <c r="D52" t="inlineStr">
        <is>
          <t>863,913</t>
        </is>
      </c>
      <c r="E52" t="inlineStr">
        <is>
          <t>835,675</t>
        </is>
      </c>
      <c r="F52" t="inlineStr">
        <is>
          <t>835,675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-884,773</t>
        </is>
      </c>
      <c r="E2" t="inlineStr">
        <is>
          <t>-884,773</t>
        </is>
      </c>
      <c r="F2" t="inlineStr">
        <is>
          <t>1,876,254</t>
        </is>
      </c>
      <c r="G2" t="inlineStr">
        <is>
          <t>1,260,085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-884,773</t>
        </is>
      </c>
      <c r="E3" t="inlineStr">
        <is>
          <t>-884,773</t>
        </is>
      </c>
      <c r="F3" t="inlineStr">
        <is>
          <t>1,876,254</t>
        </is>
      </c>
      <c r="G3" t="inlineStr">
        <is>
          <t>1,260,085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-3,686,432</t>
        </is>
      </c>
      <c r="E4" t="inlineStr">
        <is>
          <t>-3,686,432</t>
        </is>
      </c>
      <c r="F4" t="inlineStr">
        <is>
          <t>7,449</t>
        </is>
      </c>
      <c r="G4" t="inlineStr">
        <is>
          <t>-106,569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25,495</t>
        </is>
      </c>
      <c r="E5" t="inlineStr">
        <is>
          <t>25,495</t>
        </is>
      </c>
      <c r="F5" t="inlineStr">
        <is>
          <t>9,938</t>
        </is>
      </c>
      <c r="G5" t="inlineStr">
        <is>
          <t>5,444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25,495</t>
        </is>
      </c>
      <c r="E6" t="inlineStr">
        <is>
          <t>25,495</t>
        </is>
      </c>
      <c r="F6" t="inlineStr">
        <is>
          <t>9,938</t>
        </is>
      </c>
      <c r="G6" t="inlineStr">
        <is>
          <t>5,444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-</t>
        </is>
      </c>
      <c r="E7" t="inlineStr">
        <is>
          <t>-</t>
        </is>
      </c>
      <c r="F7" t="inlineStr">
        <is>
          <t>-261</t>
        </is>
      </c>
      <c r="G7" t="inlineStr">
        <is>
          <t>-665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-</t>
        </is>
      </c>
      <c r="E8" t="inlineStr">
        <is>
          <t>-</t>
        </is>
      </c>
      <c r="F8" t="inlineStr">
        <is>
          <t>-261</t>
        </is>
      </c>
      <c r="G8" t="inlineStr">
        <is>
          <t>-665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=&gt;Provision &amp; Write Off of Assets</t>
        </is>
      </c>
      <c r="D9" t="inlineStr">
        <is>
          <t>78,337</t>
        </is>
      </c>
      <c r="E9" t="inlineStr">
        <is>
          <t>78,337</t>
        </is>
      </c>
      <c r="F9" t="inlineStr">
        <is>
          <t>59,134</t>
        </is>
      </c>
      <c r="G9" t="inlineStr">
        <is>
          <t>11,109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=&gt;Stock based compensation</t>
        </is>
      </c>
      <c r="D10" t="inlineStr">
        <is>
          <t>1,570,386</t>
        </is>
      </c>
      <c r="E10" t="inlineStr">
        <is>
          <t>1,570,386</t>
        </is>
      </c>
      <c r="F10" t="inlineStr">
        <is>
          <t>24,330</t>
        </is>
      </c>
      <c r="G10" t="inlineStr">
        <is>
          <t>26,667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=&gt;Other non-cash items</t>
        </is>
      </c>
      <c r="D11" t="inlineStr">
        <is>
          <t>2,045,548</t>
        </is>
      </c>
      <c r="E11" t="inlineStr">
        <is>
          <t>2,045,548</t>
        </is>
      </c>
      <c r="F11" t="inlineStr">
        <is>
          <t>2,400</t>
        </is>
      </c>
      <c r="G11" t="inlineStr">
        <is>
          <t>834</t>
        </is>
      </c>
    </row>
    <row r="12">
      <c r="A12" s="1" t="n">
        <v>10</v>
      </c>
      <c r="B12" t="inlineStr">
        <is>
          <t>1.1.7.</t>
        </is>
      </c>
      <c r="C12" t="inlineStr">
        <is>
          <t xml:space="preserve">    Change in working capital</t>
        </is>
      </c>
      <c r="D12" t="inlineStr">
        <is>
          <t>-918,107</t>
        </is>
      </c>
      <c r="E12" t="inlineStr">
        <is>
          <t>-918,107</t>
        </is>
      </c>
      <c r="F12" t="inlineStr">
        <is>
          <t>1,773,264</t>
        </is>
      </c>
      <c r="G12" t="inlineStr">
        <is>
          <t>1,323,265</t>
        </is>
      </c>
    </row>
    <row r="13">
      <c r="A13" s="1" t="n">
        <v>11</v>
      </c>
      <c r="B13" t="inlineStr">
        <is>
          <t>1.1.7.1.</t>
        </is>
      </c>
      <c r="C13" t="inlineStr">
        <is>
          <t xml:space="preserve">    =&gt;Change in Receivables</t>
        </is>
      </c>
      <c r="D13" t="inlineStr">
        <is>
          <t>-3,325,697</t>
        </is>
      </c>
      <c r="E13" t="inlineStr">
        <is>
          <t>-3,325,697</t>
        </is>
      </c>
      <c r="F13" t="inlineStr">
        <is>
          <t>-2,875,754</t>
        </is>
      </c>
      <c r="G13" t="inlineStr">
        <is>
          <t>-73,792</t>
        </is>
      </c>
    </row>
    <row r="14">
      <c r="A14" s="1" t="n">
        <v>12</v>
      </c>
      <c r="B14" t="inlineStr">
        <is>
          <t>1.1.7.1.1.</t>
        </is>
      </c>
      <c r="C14" t="inlineStr">
        <is>
          <t xml:space="preserve">    =&gt;  Changes in Account Receivables</t>
        </is>
      </c>
      <c r="D14" t="inlineStr">
        <is>
          <t>-3,325,697</t>
        </is>
      </c>
      <c r="E14" t="inlineStr">
        <is>
          <t>-3,325,697</t>
        </is>
      </c>
      <c r="F14" t="inlineStr">
        <is>
          <t>-2,875,754</t>
        </is>
      </c>
      <c r="G14" t="inlineStr">
        <is>
          <t>-73,792</t>
        </is>
      </c>
    </row>
    <row r="15">
      <c r="A15" s="1" t="n">
        <v>13</v>
      </c>
      <c r="B15" t="inlineStr">
        <is>
          <t>1.1.7.2.</t>
        </is>
      </c>
      <c r="C15" t="inlineStr">
        <is>
          <t xml:space="preserve">    =&gt;Change in Prepaid Assets</t>
        </is>
      </c>
      <c r="D15" t="inlineStr">
        <is>
          <t>-102,403</t>
        </is>
      </c>
      <c r="E15" t="inlineStr">
        <is>
          <t>-102,403</t>
        </is>
      </c>
      <c r="F15" t="inlineStr">
        <is>
          <t>-103,037</t>
        </is>
      </c>
      <c r="G15" t="inlineStr">
        <is>
          <t>-85,547</t>
        </is>
      </c>
    </row>
    <row r="16">
      <c r="A16" s="1" t="n">
        <v>14</v>
      </c>
      <c r="B16" t="inlineStr">
        <is>
          <t>1.1.7.3.</t>
        </is>
      </c>
      <c r="C16" t="inlineStr">
        <is>
          <t xml:space="preserve">    =&gt;Change in Payables And Accrued Expense</t>
        </is>
      </c>
      <c r="D16" t="inlineStr">
        <is>
          <t>712,576</t>
        </is>
      </c>
      <c r="E16" t="inlineStr">
        <is>
          <t>712,576</t>
        </is>
      </c>
      <c r="F16" t="inlineStr">
        <is>
          <t>3,599,208</t>
        </is>
      </c>
      <c r="G16" t="inlineStr">
        <is>
          <t>816,712</t>
        </is>
      </c>
    </row>
    <row r="17">
      <c r="A17" s="1" t="n">
        <v>15</v>
      </c>
      <c r="B17" t="inlineStr">
        <is>
          <t>1.1.7.3.1.</t>
        </is>
      </c>
      <c r="C17" t="inlineStr">
        <is>
          <t xml:space="preserve">    =&gt;  Change in Payable</t>
        </is>
      </c>
      <c r="D17" t="inlineStr">
        <is>
          <t>712,576</t>
        </is>
      </c>
      <c r="E17" t="inlineStr">
        <is>
          <t>712,576</t>
        </is>
      </c>
      <c r="F17" t="inlineStr">
        <is>
          <t>3,599,208</t>
        </is>
      </c>
      <c r="G17" t="inlineStr">
        <is>
          <t>816,712</t>
        </is>
      </c>
    </row>
    <row r="18">
      <c r="A18" s="1" t="n">
        <v>16</v>
      </c>
      <c r="B18" t="inlineStr">
        <is>
          <t>1.1.7.3.1.1.</t>
        </is>
      </c>
      <c r="C18" t="inlineStr">
        <is>
          <t xml:space="preserve">    =&gt;    Change in Account Payable</t>
        </is>
      </c>
      <c r="D18" t="inlineStr">
        <is>
          <t>134,090</t>
        </is>
      </c>
      <c r="E18" t="inlineStr">
        <is>
          <t>134,090</t>
        </is>
      </c>
      <c r="F18" t="inlineStr">
        <is>
          <t>67,117</t>
        </is>
      </c>
      <c r="G18" t="inlineStr">
        <is>
          <t>13,895</t>
        </is>
      </c>
    </row>
    <row r="19">
      <c r="A19" s="1" t="n">
        <v>17</v>
      </c>
      <c r="B19" t="inlineStr">
        <is>
          <t>1.1.7.4.</t>
        </is>
      </c>
      <c r="C19" t="inlineStr">
        <is>
          <t xml:space="preserve">    =&gt;Change in Other Current Assets</t>
        </is>
      </c>
      <c r="D19" t="inlineStr">
        <is>
          <t>-189,004</t>
        </is>
      </c>
      <c r="E19" t="inlineStr">
        <is>
          <t>-189,004</t>
        </is>
      </c>
      <c r="F19" t="inlineStr">
        <is>
          <t>-848,538</t>
        </is>
      </c>
      <c r="G19" t="inlineStr">
        <is>
          <t>-47,758</t>
        </is>
      </c>
    </row>
    <row r="20">
      <c r="A20" s="1" t="n">
        <v>18</v>
      </c>
      <c r="B20" t="inlineStr">
        <is>
          <t>1.1.7.5.</t>
        </is>
      </c>
      <c r="C20" t="inlineStr">
        <is>
          <t xml:space="preserve">    =&gt;Change in Other Current Liabilities</t>
        </is>
      </c>
      <c r="D20" t="inlineStr">
        <is>
          <t>1,851,427</t>
        </is>
      </c>
      <c r="E20" t="inlineStr">
        <is>
          <t>1,851,427</t>
        </is>
      </c>
      <c r="F20" t="inlineStr">
        <is>
          <t>2,136,379</t>
        </is>
      </c>
      <c r="G20" t="inlineStr">
        <is>
          <t>713,650</t>
        </is>
      </c>
    </row>
    <row r="21">
      <c r="A21" s="1" t="n">
        <v>19</v>
      </c>
      <c r="B21" t="inlineStr">
        <is>
          <t>1.1.7.6.</t>
        </is>
      </c>
      <c r="C21" t="inlineStr">
        <is>
          <t xml:space="preserve">      Change in Other Working Capital</t>
        </is>
      </c>
      <c r="D21" t="inlineStr">
        <is>
          <t>134,994</t>
        </is>
      </c>
      <c r="E21" t="inlineStr">
        <is>
          <t>134,994</t>
        </is>
      </c>
      <c r="F21" t="inlineStr">
        <is>
          <t>-134,994</t>
        </is>
      </c>
      <c r="G21" t="inlineStr">
        <is>
          <t>-85,547</t>
        </is>
      </c>
    </row>
    <row r="22">
      <c r="A22" s="1" t="n">
        <v>20</v>
      </c>
      <c r="B22" t="inlineStr">
        <is>
          <t>2.</t>
        </is>
      </c>
      <c r="C22" t="inlineStr">
        <is>
          <t>Investing Cash Flow</t>
        </is>
      </c>
      <c r="D22" t="inlineStr">
        <is>
          <t>-237,880</t>
        </is>
      </c>
      <c r="E22" t="inlineStr">
        <is>
          <t>-237,880</t>
        </is>
      </c>
      <c r="F22" t="inlineStr">
        <is>
          <t>-32,330</t>
        </is>
      </c>
      <c r="G22" t="inlineStr">
        <is>
          <t>-12,312</t>
        </is>
      </c>
    </row>
    <row r="23">
      <c r="A23" s="1" t="n">
        <v>21</v>
      </c>
      <c r="B23" t="inlineStr">
        <is>
          <t>2.1.</t>
        </is>
      </c>
      <c r="C23" t="inlineStr">
        <is>
          <t xml:space="preserve">  Cash Flow from Continuing Investing Activities</t>
        </is>
      </c>
      <c r="D23" t="inlineStr">
        <is>
          <t>-237,880</t>
        </is>
      </c>
      <c r="E23" t="inlineStr">
        <is>
          <t>-237,880</t>
        </is>
      </c>
      <c r="F23" t="inlineStr">
        <is>
          <t>-32,330</t>
        </is>
      </c>
      <c r="G23" t="inlineStr">
        <is>
          <t>-12,312</t>
        </is>
      </c>
    </row>
    <row r="24">
      <c r="A24" s="1" t="n">
        <v>22</v>
      </c>
      <c r="B24" t="inlineStr">
        <is>
          <t>2.1.1.</t>
        </is>
      </c>
      <c r="C24" t="inlineStr">
        <is>
          <t xml:space="preserve">  =&gt;Capital Expenditure Reported</t>
        </is>
      </c>
      <c r="D24" t="inlineStr">
        <is>
          <t>-20,471</t>
        </is>
      </c>
      <c r="E24" t="inlineStr">
        <is>
          <t>-20,471</t>
        </is>
      </c>
      <c r="F24" t="inlineStr">
        <is>
          <t>-7,887</t>
        </is>
      </c>
      <c r="G24" t="inlineStr">
        <is>
          <t>-5,198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PPE Purchase And Sale</t>
        </is>
      </c>
      <c r="D25" t="inlineStr">
        <is>
          <t>-63,182</t>
        </is>
      </c>
      <c r="E25" t="inlineStr">
        <is>
          <t>-63,182</t>
        </is>
      </c>
      <c r="F25" t="inlineStr">
        <is>
          <t>-24,443</t>
        </is>
      </c>
      <c r="G25" t="inlineStr">
        <is>
          <t>-7,255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  Purchase of PPE</t>
        </is>
      </c>
      <c r="D26" t="inlineStr">
        <is>
          <t>-63,182</t>
        </is>
      </c>
      <c r="E26" t="inlineStr">
        <is>
          <t>-63,182</t>
        </is>
      </c>
      <c r="F26" t="inlineStr">
        <is>
          <t>-24,443</t>
        </is>
      </c>
      <c r="G26" t="inlineStr">
        <is>
          <t>-7,255</t>
        </is>
      </c>
    </row>
    <row r="27">
      <c r="A27" s="1" t="n">
        <v>25</v>
      </c>
      <c r="B27" t="inlineStr">
        <is>
          <t>2.1.3.</t>
        </is>
      </c>
      <c r="C27" t="inlineStr">
        <is>
          <t xml:space="preserve">  =&gt;Net Business Purchase And Sale</t>
        </is>
      </c>
      <c r="D27" t="inlineStr">
        <is>
          <t>-125,426</t>
        </is>
      </c>
      <c r="E27" t="inlineStr">
        <is>
          <t>-125,426</t>
        </is>
      </c>
      <c r="F27" t="inlineStr">
        <is>
          <t>-</t>
        </is>
      </c>
      <c r="G27" t="inlineStr">
        <is>
          <t>-</t>
        </is>
      </c>
    </row>
    <row r="28">
      <c r="A28" s="1" t="n">
        <v>26</v>
      </c>
      <c r="B28" t="inlineStr">
        <is>
          <t>2.1.3.1.</t>
        </is>
      </c>
      <c r="C28" t="inlineStr">
        <is>
          <t xml:space="preserve">  =&gt;  Purchase of Business</t>
        </is>
      </c>
      <c r="D28" t="inlineStr">
        <is>
          <t>-125,426</t>
        </is>
      </c>
      <c r="E28" t="inlineStr">
        <is>
          <t>-125,426</t>
        </is>
      </c>
      <c r="F28" t="inlineStr">
        <is>
          <t>-</t>
        </is>
      </c>
      <c r="G28" t="inlineStr">
        <is>
          <t>-</t>
        </is>
      </c>
    </row>
    <row r="29">
      <c r="A29" s="1" t="n">
        <v>27</v>
      </c>
      <c r="B29" t="inlineStr">
        <is>
          <t>2.1.4.</t>
        </is>
      </c>
      <c r="C29" t="inlineStr">
        <is>
          <t xml:space="preserve">  =&gt;Net Investment Purchase And Sale</t>
        </is>
      </c>
      <c r="D29" t="inlineStr">
        <is>
          <t>-27,203</t>
        </is>
      </c>
      <c r="E29" t="inlineStr">
        <is>
          <t>-27,203</t>
        </is>
      </c>
      <c r="F29" t="inlineStr">
        <is>
          <t>0</t>
        </is>
      </c>
      <c r="G29" t="inlineStr">
        <is>
          <t>141</t>
        </is>
      </c>
    </row>
    <row r="30">
      <c r="A30" s="1" t="n">
        <v>28</v>
      </c>
      <c r="B30" t="inlineStr">
        <is>
          <t>2.1.4.1.</t>
        </is>
      </c>
      <c r="C30" t="inlineStr">
        <is>
          <t xml:space="preserve">  =&gt;=&gt;Purchase of Investment</t>
        </is>
      </c>
      <c r="D30" t="inlineStr">
        <is>
          <t>-27,203</t>
        </is>
      </c>
      <c r="E30" t="inlineStr">
        <is>
          <t>-27,203</t>
        </is>
      </c>
      <c r="F30" t="inlineStr">
        <is>
          <t>-</t>
        </is>
      </c>
      <c r="G30" t="inlineStr">
        <is>
          <t>-</t>
        </is>
      </c>
    </row>
    <row r="31">
      <c r="A31" s="1" t="n">
        <v>29</v>
      </c>
      <c r="B31" t="inlineStr">
        <is>
          <t>2.1.4.2.</t>
        </is>
      </c>
      <c r="C31" t="inlineStr">
        <is>
          <t xml:space="preserve">  =&gt;  Sale of Investment</t>
        </is>
      </c>
      <c r="D31" t="inlineStr">
        <is>
          <t>-</t>
        </is>
      </c>
      <c r="E31" t="inlineStr">
        <is>
          <t>-</t>
        </is>
      </c>
      <c r="F31" t="inlineStr">
        <is>
          <t>0</t>
        </is>
      </c>
      <c r="G31" t="inlineStr">
        <is>
          <t>141</t>
        </is>
      </c>
    </row>
    <row r="32">
      <c r="A32" s="1" t="n">
        <v>30</v>
      </c>
      <c r="B32" t="inlineStr">
        <is>
          <t>2.1.5.</t>
        </is>
      </c>
      <c r="C32" t="inlineStr">
        <is>
          <t xml:space="preserve">    Net Other Investing Changes</t>
        </is>
      </c>
      <c r="D32" t="inlineStr">
        <is>
          <t>-1,598</t>
        </is>
      </c>
      <c r="E32" t="inlineStr">
        <is>
          <t>-1,598</t>
        </is>
      </c>
      <c r="F32" t="inlineStr">
        <is>
          <t>-</t>
        </is>
      </c>
      <c r="G32" t="inlineStr">
        <is>
          <t>-</t>
        </is>
      </c>
    </row>
    <row r="33">
      <c r="A33" s="1" t="n">
        <v>31</v>
      </c>
      <c r="B33" t="inlineStr">
        <is>
          <t>3.</t>
        </is>
      </c>
      <c r="C33" t="inlineStr">
        <is>
          <t>Financing Cash Flow</t>
        </is>
      </c>
      <c r="D33" t="inlineStr">
        <is>
          <t>5,203,421</t>
        </is>
      </c>
      <c r="E33" t="inlineStr">
        <is>
          <t>5,203,421</t>
        </is>
      </c>
      <c r="F33" t="inlineStr">
        <is>
          <t>1,275,883</t>
        </is>
      </c>
      <c r="G33" t="inlineStr">
        <is>
          <t>375,350</t>
        </is>
      </c>
    </row>
    <row r="34">
      <c r="A34" s="1" t="n">
        <v>32</v>
      </c>
      <c r="B34" t="inlineStr">
        <is>
          <t>3.1.</t>
        </is>
      </c>
      <c r="C34" t="inlineStr">
        <is>
          <t xml:space="preserve">  Cash Flow from Continuing Financing Activities</t>
        </is>
      </c>
      <c r="D34" t="inlineStr">
        <is>
          <t>5,203,421</t>
        </is>
      </c>
      <c r="E34" t="inlineStr">
        <is>
          <t>5,203,421</t>
        </is>
      </c>
      <c r="F34" t="inlineStr">
        <is>
          <t>1,275,883</t>
        </is>
      </c>
      <c r="G34" t="inlineStr">
        <is>
          <t>375,350</t>
        </is>
      </c>
    </row>
    <row r="35">
      <c r="A35" s="1" t="n">
        <v>33</v>
      </c>
      <c r="B35" t="inlineStr">
        <is>
          <t>3.1.1.</t>
        </is>
      </c>
      <c r="C35" t="inlineStr">
        <is>
          <t xml:space="preserve">  =&gt;Net Issuance Payments of Debt</t>
        </is>
      </c>
      <c r="D35" t="inlineStr">
        <is>
          <t>3,551,975</t>
        </is>
      </c>
      <c r="E35" t="inlineStr">
        <is>
          <t>3,551,975</t>
        </is>
      </c>
      <c r="F35" t="inlineStr">
        <is>
          <t>0</t>
        </is>
      </c>
      <c r="G35" t="inlineStr">
        <is>
          <t>0</t>
        </is>
      </c>
    </row>
    <row r="36">
      <c r="A36" s="1" t="n">
        <v>34</v>
      </c>
      <c r="B36" t="inlineStr">
        <is>
          <t>3.1.1.1.</t>
        </is>
      </c>
      <c r="C36" t="inlineStr">
        <is>
          <t xml:space="preserve">  =&gt;=&gt;Net Long Term Debt Issuance</t>
        </is>
      </c>
      <c r="D36" t="inlineStr">
        <is>
          <t>3,551,975</t>
        </is>
      </c>
      <c r="E36" t="inlineStr">
        <is>
          <t>3,551,975</t>
        </is>
      </c>
      <c r="F36" t="inlineStr">
        <is>
          <t>-</t>
        </is>
      </c>
      <c r="G36" t="inlineStr">
        <is>
          <t>-</t>
        </is>
      </c>
    </row>
    <row r="37">
      <c r="A37" s="1" t="n">
        <v>35</v>
      </c>
      <c r="B37" t="inlineStr">
        <is>
          <t>3.1.1.1.1.</t>
        </is>
      </c>
      <c r="C37" t="inlineStr">
        <is>
          <t xml:space="preserve">  =&gt;=&gt;  Long Term Debt Issuance</t>
        </is>
      </c>
      <c r="D37" t="inlineStr">
        <is>
          <t>3,551,975</t>
        </is>
      </c>
      <c r="E37" t="inlineStr">
        <is>
          <t>3,551,975</t>
        </is>
      </c>
      <c r="F37" t="inlineStr">
        <is>
          <t>-</t>
        </is>
      </c>
      <c r="G37" t="inlineStr">
        <is>
          <t>-</t>
        </is>
      </c>
    </row>
    <row r="38">
      <c r="A38" s="1" t="n">
        <v>36</v>
      </c>
      <c r="B38" t="inlineStr">
        <is>
          <t>3.1.1.2.</t>
        </is>
      </c>
      <c r="C38" t="inlineStr">
        <is>
          <t xml:space="preserve">  =&gt;  Net Short Term Debt Issuance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</row>
    <row r="39">
      <c r="A39" s="1" t="n">
        <v>37</v>
      </c>
      <c r="B39" t="inlineStr">
        <is>
          <t>3.1.1.2.1.</t>
        </is>
      </c>
      <c r="C39" t="inlineStr">
        <is>
          <t xml:space="preserve">  =&gt;  =&gt;Short Term Debt Issuance</t>
        </is>
      </c>
      <c r="D39" t="inlineStr">
        <is>
          <t>1,968,276</t>
        </is>
      </c>
      <c r="E39" t="inlineStr">
        <is>
          <t>1,968,276</t>
        </is>
      </c>
      <c r="F39" t="inlineStr">
        <is>
          <t>937,700</t>
        </is>
      </c>
      <c r="G39" t="inlineStr">
        <is>
          <t>137,000</t>
        </is>
      </c>
    </row>
    <row r="40">
      <c r="A40" s="1" t="n">
        <v>38</v>
      </c>
      <c r="B40" t="inlineStr">
        <is>
          <t>3.1.1.2.2.</t>
        </is>
      </c>
      <c r="C40" t="inlineStr">
        <is>
          <t xml:space="preserve">  =&gt;    Short Term Debt Payments</t>
        </is>
      </c>
      <c r="D40" t="inlineStr">
        <is>
          <t>-1,968,276</t>
        </is>
      </c>
      <c r="E40" t="inlineStr">
        <is>
          <t>-1,968,276</t>
        </is>
      </c>
      <c r="F40" t="inlineStr">
        <is>
          <t>-937,700</t>
        </is>
      </c>
      <c r="G40" t="inlineStr">
        <is>
          <t>-137,000</t>
        </is>
      </c>
    </row>
    <row r="41">
      <c r="A41" s="1" t="n">
        <v>39</v>
      </c>
      <c r="B41" t="inlineStr">
        <is>
          <t>3.1.2.</t>
        </is>
      </c>
      <c r="C41" t="inlineStr">
        <is>
          <t xml:space="preserve">  =&gt;Net Common Stock Issuance</t>
        </is>
      </c>
      <c r="D41" t="inlineStr">
        <is>
          <t>2,052,382</t>
        </is>
      </c>
      <c r="E41" t="inlineStr">
        <is>
          <t>2,052,382</t>
        </is>
      </c>
      <c r="F41" t="inlineStr">
        <is>
          <t>-</t>
        </is>
      </c>
      <c r="G41" t="inlineStr">
        <is>
          <t>-</t>
        </is>
      </c>
    </row>
    <row r="42">
      <c r="A42" s="1" t="n">
        <v>40</v>
      </c>
      <c r="B42" t="inlineStr">
        <is>
          <t>3.1.2.1.</t>
        </is>
      </c>
      <c r="C42" t="inlineStr">
        <is>
          <t xml:space="preserve">  =&gt;  Common Stock Issuance</t>
        </is>
      </c>
      <c r="D42" t="inlineStr">
        <is>
          <t>2,052,382</t>
        </is>
      </c>
      <c r="E42" t="inlineStr">
        <is>
          <t>2,052,382</t>
        </is>
      </c>
      <c r="F42" t="inlineStr">
        <is>
          <t>-</t>
        </is>
      </c>
      <c r="G42" t="inlineStr">
        <is>
          <t>-</t>
        </is>
      </c>
    </row>
    <row r="43">
      <c r="A43" s="1" t="n">
        <v>41</v>
      </c>
      <c r="B43" t="inlineStr">
        <is>
          <t>3.1.3.</t>
        </is>
      </c>
      <c r="C43" t="inlineStr">
        <is>
          <t xml:space="preserve">  =&gt;Net Preferred Stock Issuance</t>
        </is>
      </c>
      <c r="D43" t="inlineStr">
        <is>
          <t>0</t>
        </is>
      </c>
      <c r="E43" t="inlineStr">
        <is>
          <t>0</t>
        </is>
      </c>
      <c r="F43" t="inlineStr">
        <is>
          <t>1,267,328</t>
        </is>
      </c>
      <c r="G43" t="inlineStr">
        <is>
          <t>372,733</t>
        </is>
      </c>
    </row>
    <row r="44">
      <c r="A44" s="1" t="n">
        <v>42</v>
      </c>
      <c r="B44" t="inlineStr">
        <is>
          <t>3.1.3.1.</t>
        </is>
      </c>
      <c r="C44" t="inlineStr">
        <is>
          <t xml:space="preserve">  =&gt;  Preferred Stock Issuance</t>
        </is>
      </c>
      <c r="D44" t="inlineStr">
        <is>
          <t>0</t>
        </is>
      </c>
      <c r="E44" t="inlineStr">
        <is>
          <t>0</t>
        </is>
      </c>
      <c r="F44" t="inlineStr">
        <is>
          <t>1,267,328</t>
        </is>
      </c>
      <c r="G44" t="inlineStr">
        <is>
          <t>372,733</t>
        </is>
      </c>
    </row>
    <row r="45">
      <c r="A45" s="1" t="n">
        <v>43</v>
      </c>
      <c r="B45" t="inlineStr">
        <is>
          <t>3.1.4.</t>
        </is>
      </c>
      <c r="C45" t="inlineStr">
        <is>
          <t xml:space="preserve">  =&gt;Proceeds from Stock Option Exercised</t>
        </is>
      </c>
      <c r="D45" t="inlineStr">
        <is>
          <t>21,140</t>
        </is>
      </c>
      <c r="E45" t="inlineStr">
        <is>
          <t>21,140</t>
        </is>
      </c>
      <c r="F45" t="inlineStr">
        <is>
          <t>8,555</t>
        </is>
      </c>
      <c r="G45" t="inlineStr">
        <is>
          <t>2,617</t>
        </is>
      </c>
    </row>
    <row r="46">
      <c r="A46" s="1" t="n">
        <v>44</v>
      </c>
      <c r="B46" t="inlineStr">
        <is>
          <t>3.1.5.</t>
        </is>
      </c>
      <c r="C46" t="inlineStr">
        <is>
          <t xml:space="preserve">    Net Other Financing Charges</t>
        </is>
      </c>
      <c r="D46" t="inlineStr">
        <is>
          <t>-422,076</t>
        </is>
      </c>
      <c r="E46" t="inlineStr">
        <is>
          <t>-422,076</t>
        </is>
      </c>
      <c r="F46" t="inlineStr">
        <is>
          <t>-</t>
        </is>
      </c>
      <c r="G46" t="inlineStr">
        <is>
          <t>-</t>
        </is>
      </c>
    </row>
    <row r="47">
      <c r="A47" s="1" t="n">
        <v>45</v>
      </c>
      <c r="B47" t="inlineStr">
        <is>
          <t>4.</t>
        </is>
      </c>
      <c r="C47" t="inlineStr">
        <is>
          <t>End Cash Position</t>
        </is>
      </c>
      <c r="D47" t="inlineStr">
        <is>
          <t>10,270,359</t>
        </is>
      </c>
      <c r="E47" t="inlineStr">
        <is>
          <t>10,270,359</t>
        </is>
      </c>
      <c r="F47" t="inlineStr">
        <is>
          <t>6,189,659</t>
        </is>
      </c>
      <c r="G47" t="inlineStr">
        <is>
          <t>3,069,568</t>
        </is>
      </c>
    </row>
    <row r="48">
      <c r="A48" s="1" t="n">
        <v>46</v>
      </c>
      <c r="B48" t="inlineStr">
        <is>
          <t>4.1.</t>
        </is>
      </c>
      <c r="C48">
        <f>&gt;Changes in Cash</f>
        <v/>
      </c>
      <c r="D48" t="inlineStr">
        <is>
          <t>4,080,768</t>
        </is>
      </c>
      <c r="E48" t="inlineStr">
        <is>
          <t>4,080,768</t>
        </is>
      </c>
      <c r="F48" t="inlineStr">
        <is>
          <t>3,119,807</t>
        </is>
      </c>
      <c r="G48" t="inlineStr">
        <is>
          <t>1,623,123</t>
        </is>
      </c>
    </row>
    <row r="49">
      <c r="A49" s="1" t="n">
        <v>47</v>
      </c>
      <c r="B49" t="inlineStr">
        <is>
          <t>4.2.</t>
        </is>
      </c>
      <c r="C49">
        <f>&gt;Effect of Exchange Rate Changes</f>
        <v/>
      </c>
      <c r="D49" t="inlineStr">
        <is>
          <t>-68</t>
        </is>
      </c>
      <c r="E49" t="inlineStr">
        <is>
          <t>-68</t>
        </is>
      </c>
      <c r="F49" t="inlineStr">
        <is>
          <t>284</t>
        </is>
      </c>
      <c r="G49" t="inlineStr">
        <is>
          <t>179</t>
        </is>
      </c>
    </row>
    <row r="50">
      <c r="A50" s="1" t="n">
        <v>48</v>
      </c>
      <c r="B50" t="inlineStr">
        <is>
          <t>4.3.</t>
        </is>
      </c>
      <c r="C50" t="inlineStr">
        <is>
          <t xml:space="preserve">  Beginning Cash Position</t>
        </is>
      </c>
      <c r="D50" t="inlineStr">
        <is>
          <t>6,189,659</t>
        </is>
      </c>
      <c r="E50" t="inlineStr">
        <is>
          <t>6,189,659</t>
        </is>
      </c>
      <c r="F50" t="inlineStr">
        <is>
          <t>3,069,568</t>
        </is>
      </c>
      <c r="G50" t="inlineStr">
        <is>
          <t>1,446,266</t>
        </is>
      </c>
    </row>
    <row r="51">
      <c r="A51" s="1" t="n">
        <v>49</v>
      </c>
      <c r="B51" t="inlineStr">
        <is>
          <t>5.</t>
        </is>
      </c>
      <c r="C51" t="inlineStr">
        <is>
          <t>Income Tax Paid Supplemental Data</t>
        </is>
      </c>
      <c r="D51" t="inlineStr">
        <is>
          <t>6,111</t>
        </is>
      </c>
      <c r="E51" t="inlineStr">
        <is>
          <t>6,111</t>
        </is>
      </c>
      <c r="F51" t="inlineStr">
        <is>
          <t>5,689</t>
        </is>
      </c>
      <c r="G51" t="inlineStr">
        <is>
          <t>1,396</t>
        </is>
      </c>
    </row>
    <row r="52">
      <c r="A52" s="1" t="n">
        <v>50</v>
      </c>
      <c r="B52" t="inlineStr">
        <is>
          <t>6.</t>
        </is>
      </c>
      <c r="C52" t="inlineStr">
        <is>
          <t>Interest Paid Supplemental Data</t>
        </is>
      </c>
      <c r="D52" t="inlineStr">
        <is>
          <t>11,902</t>
        </is>
      </c>
      <c r="E52" t="inlineStr">
        <is>
          <t>11,902</t>
        </is>
      </c>
      <c r="F52" t="inlineStr">
        <is>
          <t>3,207</t>
        </is>
      </c>
      <c r="G52" t="inlineStr">
        <is>
          <t>621</t>
        </is>
      </c>
    </row>
    <row r="53">
      <c r="A53" s="1" t="n">
        <v>51</v>
      </c>
      <c r="B53" t="inlineStr">
        <is>
          <t>7.</t>
        </is>
      </c>
      <c r="C53" t="inlineStr">
        <is>
          <t>Capital Expenditure</t>
        </is>
      </c>
      <c r="D53" t="inlineStr">
        <is>
          <t>-83,653</t>
        </is>
      </c>
      <c r="E53" t="inlineStr">
        <is>
          <t>-83,653</t>
        </is>
      </c>
      <c r="F53" t="inlineStr">
        <is>
          <t>-32,330</t>
        </is>
      </c>
      <c r="G53" t="inlineStr">
        <is>
          <t>-12,453</t>
        </is>
      </c>
    </row>
    <row r="54">
      <c r="A54" s="1" t="n">
        <v>52</v>
      </c>
      <c r="B54" t="inlineStr">
        <is>
          <t>8.</t>
        </is>
      </c>
      <c r="C54" t="inlineStr">
        <is>
          <t>Issuance of Capital Stock</t>
        </is>
      </c>
      <c r="D54" t="inlineStr">
        <is>
          <t>2,052,382</t>
        </is>
      </c>
      <c r="E54" t="inlineStr">
        <is>
          <t>2,052,382</t>
        </is>
      </c>
      <c r="F54" t="inlineStr">
        <is>
          <t>1,267,328</t>
        </is>
      </c>
      <c r="G54" t="inlineStr">
        <is>
          <t>372,733</t>
        </is>
      </c>
    </row>
    <row r="55">
      <c r="A55" s="1" t="n">
        <v>53</v>
      </c>
      <c r="B55" t="inlineStr">
        <is>
          <t>9.</t>
        </is>
      </c>
      <c r="C55" t="inlineStr">
        <is>
          <t>Issuance of Debt</t>
        </is>
      </c>
      <c r="D55" t="inlineStr">
        <is>
          <t>5,520,251</t>
        </is>
      </c>
      <c r="E55" t="inlineStr">
        <is>
          <t>5,520,251</t>
        </is>
      </c>
      <c r="F55" t="inlineStr">
        <is>
          <t>937,700</t>
        </is>
      </c>
      <c r="G55" t="inlineStr">
        <is>
          <t>137,000</t>
        </is>
      </c>
    </row>
    <row r="56">
      <c r="A56" s="1" t="n">
        <v>54</v>
      </c>
      <c r="B56" t="inlineStr">
        <is>
          <t>10.</t>
        </is>
      </c>
      <c r="C56" t="inlineStr">
        <is>
          <t>Repayment of Debt</t>
        </is>
      </c>
      <c r="D56" t="inlineStr">
        <is>
          <t>-1,968,276</t>
        </is>
      </c>
      <c r="E56" t="inlineStr">
        <is>
          <t>-1,968,276</t>
        </is>
      </c>
      <c r="F56" t="inlineStr">
        <is>
          <t>-937,700</t>
        </is>
      </c>
      <c r="G56" t="inlineStr">
        <is>
          <t>-137,000</t>
        </is>
      </c>
    </row>
    <row r="57">
      <c r="A57" s="1" t="n">
        <v>55</v>
      </c>
      <c r="B57" t="inlineStr">
        <is>
          <t>11.</t>
        </is>
      </c>
      <c r="C57" t="inlineStr">
        <is>
          <t>Free Cash Flow</t>
        </is>
      </c>
      <c r="D57" t="inlineStr">
        <is>
          <t>-968,426</t>
        </is>
      </c>
      <c r="E57" t="inlineStr">
        <is>
          <t>-968,426</t>
        </is>
      </c>
      <c r="F57" t="inlineStr">
        <is>
          <t>1,843,924</t>
        </is>
      </c>
      <c r="G57" t="inlineStr">
        <is>
          <t>1,247,632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