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10/30/2021</t>
        </is>
      </c>
      <c r="F1" s="1" t="inlineStr">
        <is>
          <t>10/30/2020</t>
        </is>
      </c>
      <c r="G1" s="1" t="inlineStr">
        <is>
          <t>10/30/2019</t>
        </is>
      </c>
      <c r="H1" s="1" t="inlineStr">
        <is>
          <t>10/30/2018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63,487,000</t>
        </is>
      </c>
      <c r="E2" t="inlineStr">
        <is>
          <t>63,487,000</t>
        </is>
      </c>
      <c r="F2" t="inlineStr">
        <is>
          <t>56,639,000</t>
        </is>
      </c>
      <c r="G2" t="inlineStr">
        <is>
          <t>58,756,000</t>
        </is>
      </c>
      <c r="H2" t="inlineStr">
        <is>
          <t>58,472,000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63,487,000</t>
        </is>
      </c>
      <c r="E3" t="inlineStr">
        <is>
          <t>63,487,000</t>
        </is>
      </c>
      <c r="F3" t="inlineStr">
        <is>
          <t>56,639,000</t>
        </is>
      </c>
      <c r="G3" t="inlineStr">
        <is>
          <t>58,756,000</t>
        </is>
      </c>
      <c r="H3" t="inlineStr">
        <is>
          <t>58,472,000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50,070,000</t>
        </is>
      </c>
      <c r="E4" t="inlineStr">
        <is>
          <t>50,070,000</t>
        </is>
      </c>
      <c r="F4" t="inlineStr">
        <is>
          <t>46,202,000</t>
        </is>
      </c>
      <c r="G4" t="inlineStr">
        <is>
          <t>47,586,000</t>
        </is>
      </c>
      <c r="H4" t="inlineStr">
        <is>
          <t>47,803,000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13,417,000</t>
        </is>
      </c>
      <c r="E5" t="inlineStr">
        <is>
          <t>13,417,000</t>
        </is>
      </c>
      <c r="F5" t="inlineStr">
        <is>
          <t>10,437,000</t>
        </is>
      </c>
      <c r="G5" t="inlineStr">
        <is>
          <t>11,170,000</t>
        </is>
      </c>
      <c r="H5" t="inlineStr">
        <is>
          <t>10,669,000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7,765,000</t>
        </is>
      </c>
      <c r="E6" t="inlineStr">
        <is>
          <t>7,765,000</t>
        </is>
      </c>
      <c r="F6" t="inlineStr">
        <is>
          <t>6,710,000</t>
        </is>
      </c>
      <c r="G6" t="inlineStr">
        <is>
          <t>8,169,000</t>
        </is>
      </c>
      <c r="H6" t="inlineStr">
        <is>
          <t>7,005,000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5,704,000</t>
        </is>
      </c>
      <c r="E7" t="inlineStr">
        <is>
          <t>5,704,000</t>
        </is>
      </c>
      <c r="F7" t="inlineStr">
        <is>
          <t>5,120,000</t>
        </is>
      </c>
      <c r="G7" t="inlineStr">
        <is>
          <t>5,368,000</t>
        </is>
      </c>
      <c r="H7" t="inlineStr">
        <is>
          <t>4,859,000</t>
        </is>
      </c>
    </row>
    <row r="8">
      <c r="A8" s="1" t="n">
        <v>6</v>
      </c>
      <c r="B8" t="inlineStr">
        <is>
          <t>4.1.1.</t>
        </is>
      </c>
      <c r="C8">
        <f>&gt;  General &amp; Administrative Expense</f>
        <v/>
      </c>
      <c r="D8" t="inlineStr">
        <is>
          <t>5,704,000</t>
        </is>
      </c>
      <c r="E8" t="inlineStr">
        <is>
          <t>5,704,000</t>
        </is>
      </c>
      <c r="F8" t="inlineStr">
        <is>
          <t>5,120,000</t>
        </is>
      </c>
      <c r="G8" t="inlineStr">
        <is>
          <t>-</t>
        </is>
      </c>
      <c r="H8" t="inlineStr">
        <is>
          <t>4,859,000</t>
        </is>
      </c>
    </row>
    <row r="9">
      <c r="A9" s="1" t="n">
        <v>7</v>
      </c>
      <c r="B9" t="inlineStr">
        <is>
          <t>4.1.1.1.</t>
        </is>
      </c>
      <c r="C9">
        <f>&gt;  =&gt;Salaries and Wages</f>
        <v/>
      </c>
      <c r="D9" t="inlineStr">
        <is>
          <t>-37,000</t>
        </is>
      </c>
      <c r="E9" t="inlineStr">
        <is>
          <t>-37,000</t>
        </is>
      </c>
      <c r="F9" t="inlineStr">
        <is>
          <t>214,000</t>
        </is>
      </c>
      <c r="G9" t="inlineStr">
        <is>
          <t>-</t>
        </is>
      </c>
      <c r="H9" t="inlineStr">
        <is>
          <t>-</t>
        </is>
      </c>
    </row>
    <row r="10">
      <c r="A10" s="1" t="n">
        <v>8</v>
      </c>
      <c r="B10" t="inlineStr">
        <is>
          <t>4.1.1.2.</t>
        </is>
      </c>
      <c r="C10">
        <f>&gt;    Other G and A</f>
        <v/>
      </c>
      <c r="D10" t="inlineStr">
        <is>
          <t>5,741,000</t>
        </is>
      </c>
      <c r="E10" t="inlineStr">
        <is>
          <t>5,741,000</t>
        </is>
      </c>
      <c r="F10" t="inlineStr">
        <is>
          <t>4,906,000</t>
        </is>
      </c>
      <c r="G10" t="inlineStr">
        <is>
          <t>-</t>
        </is>
      </c>
      <c r="H10" t="inlineStr">
        <is>
          <t>4,859,000</t>
        </is>
      </c>
    </row>
    <row r="11">
      <c r="A11" s="1" t="n">
        <v>9</v>
      </c>
      <c r="B11" t="inlineStr">
        <is>
          <t>4.2.</t>
        </is>
      </c>
      <c r="C11">
        <f>&gt;Research &amp; Development</f>
        <v/>
      </c>
      <c r="D11" t="inlineStr">
        <is>
          <t>1,907,000</t>
        </is>
      </c>
      <c r="E11" t="inlineStr">
        <is>
          <t>1,907,000</t>
        </is>
      </c>
      <c r="F11" t="inlineStr">
        <is>
          <t>1,478,000</t>
        </is>
      </c>
      <c r="G11" t="inlineStr">
        <is>
          <t>1,499,000</t>
        </is>
      </c>
      <c r="H11" t="inlineStr">
        <is>
          <t>1,404,000</t>
        </is>
      </c>
    </row>
    <row r="12">
      <c r="A12" s="1" t="n">
        <v>10</v>
      </c>
      <c r="B12" t="inlineStr">
        <is>
          <t>4.3.</t>
        </is>
      </c>
      <c r="C12">
        <f>&gt;Depreciation Amortization Depletion</f>
        <v/>
      </c>
      <c r="D12" t="inlineStr">
        <is>
          <t>154,000</t>
        </is>
      </c>
      <c r="E12" t="inlineStr">
        <is>
          <t>154,000</t>
        </is>
      </c>
      <c r="F12" t="inlineStr">
        <is>
          <t>113,000</t>
        </is>
      </c>
      <c r="G12" t="inlineStr">
        <is>
          <t>116,000</t>
        </is>
      </c>
      <c r="H12" t="inlineStr">
        <is>
          <t>80,000</t>
        </is>
      </c>
    </row>
    <row r="13">
      <c r="A13" s="1" t="n">
        <v>11</v>
      </c>
      <c r="B13" t="inlineStr">
        <is>
          <t>4.3.1.</t>
        </is>
      </c>
      <c r="C13">
        <f>&gt;  Depreciation &amp; amortization</f>
        <v/>
      </c>
      <c r="D13" t="inlineStr">
        <is>
          <t>154,000</t>
        </is>
      </c>
      <c r="E13" t="inlineStr">
        <is>
          <t>154,000</t>
        </is>
      </c>
      <c r="F13" t="inlineStr">
        <is>
          <t>113,000</t>
        </is>
      </c>
      <c r="G13" t="inlineStr">
        <is>
          <t>116,000</t>
        </is>
      </c>
      <c r="H13" t="inlineStr">
        <is>
          <t>80,000</t>
        </is>
      </c>
    </row>
    <row r="14">
      <c r="A14" s="1" t="n">
        <v>12</v>
      </c>
      <c r="B14" t="inlineStr">
        <is>
          <t>4.3.1.1.</t>
        </is>
      </c>
      <c r="C14">
        <f>&gt;    Amortization</f>
        <v/>
      </c>
      <c r="D14" t="inlineStr">
        <is>
          <t>154,000</t>
        </is>
      </c>
      <c r="E14" t="inlineStr">
        <is>
          <t>154,000</t>
        </is>
      </c>
      <c r="F14" t="inlineStr">
        <is>
          <t>113,000</t>
        </is>
      </c>
      <c r="G14" t="inlineStr">
        <is>
          <t>116,000</t>
        </is>
      </c>
      <c r="H14" t="inlineStr">
        <is>
          <t>80,000</t>
        </is>
      </c>
    </row>
    <row r="15">
      <c r="A15" s="1" t="n">
        <v>13</v>
      </c>
      <c r="B15" t="inlineStr">
        <is>
          <t>4.3.1.1.1.</t>
        </is>
      </c>
      <c r="C15">
        <f>&gt;      Amortization of Intangibles</f>
        <v/>
      </c>
      <c r="D15" t="inlineStr">
        <is>
          <t>154,000</t>
        </is>
      </c>
      <c r="E15" t="inlineStr">
        <is>
          <t>154,000</t>
        </is>
      </c>
      <c r="F15" t="inlineStr">
        <is>
          <t>113,000</t>
        </is>
      </c>
      <c r="G15" t="inlineStr">
        <is>
          <t>116,000</t>
        </is>
      </c>
      <c r="H15" t="inlineStr">
        <is>
          <t>80,000</t>
        </is>
      </c>
    </row>
    <row r="16">
      <c r="A16" s="1" t="n">
        <v>14</v>
      </c>
      <c r="B16" t="inlineStr">
        <is>
          <t>4.4.</t>
        </is>
      </c>
      <c r="C16" t="inlineStr">
        <is>
          <t xml:space="preserve">  Other Taxes</t>
        </is>
      </c>
      <c r="D16" t="inlineStr">
        <is>
          <t>0</t>
        </is>
      </c>
      <c r="E16" t="inlineStr">
        <is>
          <t>0</t>
        </is>
      </c>
      <c r="F16" t="inlineStr">
        <is>
          <t>-1,000</t>
        </is>
      </c>
      <c r="G16" t="inlineStr">
        <is>
          <t>1,186,000</t>
        </is>
      </c>
      <c r="H16" t="inlineStr">
        <is>
          <t>662,000</t>
        </is>
      </c>
    </row>
    <row r="17">
      <c r="A17" s="1" t="n">
        <v>15</v>
      </c>
      <c r="B17" t="inlineStr">
        <is>
          <t>5.</t>
        </is>
      </c>
      <c r="C17" t="inlineStr">
        <is>
          <t>Operating Income</t>
        </is>
      </c>
      <c r="D17" t="inlineStr">
        <is>
          <t>5,652,000</t>
        </is>
      </c>
      <c r="E17" t="inlineStr">
        <is>
          <t>5,652,000</t>
        </is>
      </c>
      <c r="F17" t="inlineStr">
        <is>
          <t>3,727,000</t>
        </is>
      </c>
      <c r="G17" t="inlineStr">
        <is>
          <t>3,001,000</t>
        </is>
      </c>
      <c r="H17" t="inlineStr">
        <is>
          <t>3,664,000</t>
        </is>
      </c>
    </row>
    <row r="18">
      <c r="A18" s="1" t="n">
        <v>16</v>
      </c>
      <c r="B18" t="inlineStr">
        <is>
          <t>6.</t>
        </is>
      </c>
      <c r="C18" t="inlineStr">
        <is>
          <t>Net Non Operating Interest Income Expense</t>
        </is>
      </c>
      <c r="D18" t="inlineStr">
        <is>
          <t>-254,000</t>
        </is>
      </c>
      <c r="E18" t="inlineStr">
        <is>
          <t>-254,000</t>
        </is>
      </c>
      <c r="F18" t="inlineStr">
        <is>
          <t>-239,000</t>
        </is>
      </c>
      <c r="G18" t="inlineStr">
        <is>
          <t>-242,000</t>
        </is>
      </c>
      <c r="H18" t="inlineStr">
        <is>
          <t>-312,000</t>
        </is>
      </c>
    </row>
    <row r="19">
      <c r="A19" s="1" t="n">
        <v>17</v>
      </c>
      <c r="B19" t="inlineStr">
        <is>
          <t>6.1.</t>
        </is>
      </c>
      <c r="C19">
        <f>&gt;Interest Expense Non Operating</f>
        <v/>
      </c>
      <c r="D19" t="inlineStr">
        <is>
          <t>254,000</t>
        </is>
      </c>
      <c r="E19" t="inlineStr">
        <is>
          <t>254,000</t>
        </is>
      </c>
      <c r="F19" t="inlineStr">
        <is>
          <t>239,000</t>
        </is>
      </c>
      <c r="G19" t="inlineStr">
        <is>
          <t>242,000</t>
        </is>
      </c>
      <c r="H19" t="inlineStr">
        <is>
          <t>312,000</t>
        </is>
      </c>
    </row>
    <row r="20">
      <c r="A20" s="1" t="n">
        <v>18</v>
      </c>
      <c r="B20" t="inlineStr">
        <is>
          <t>6.2.</t>
        </is>
      </c>
      <c r="C20" t="inlineStr">
        <is>
          <t xml:space="preserve">  Total Other Finance Cost</t>
        </is>
      </c>
      <c r="D20" t="inlineStr">
        <is>
          <t>-2,209,000</t>
        </is>
      </c>
      <c r="E20" t="inlineStr">
        <is>
          <t>-2,209,000</t>
        </is>
      </c>
      <c r="F20" t="inlineStr">
        <is>
          <t>231,000</t>
        </is>
      </c>
      <c r="G20" t="inlineStr">
        <is>
          <t>1,354,000</t>
        </is>
      </c>
      <c r="H20" t="inlineStr">
        <is>
          <t>1,051,000</t>
        </is>
      </c>
    </row>
    <row r="21">
      <c r="A21" s="1" t="n">
        <v>19</v>
      </c>
      <c r="B21" t="inlineStr">
        <is>
          <t>7.</t>
        </is>
      </c>
      <c r="C21" t="inlineStr">
        <is>
          <t>Other Income Expense</t>
        </is>
      </c>
      <c r="D21" t="inlineStr">
        <is>
          <t>2,113,000</t>
        </is>
      </c>
      <c r="E21" t="inlineStr">
        <is>
          <t>2,113,000</t>
        </is>
      </c>
      <c r="F21" t="inlineStr">
        <is>
          <t>-257,000</t>
        </is>
      </c>
      <c r="G21" t="inlineStr">
        <is>
          <t>-236,000</t>
        </is>
      </c>
      <c r="H21" t="inlineStr">
        <is>
          <t>-339,000</t>
        </is>
      </c>
    </row>
    <row r="22">
      <c r="A22" s="1" t="n">
        <v>20</v>
      </c>
      <c r="B22" t="inlineStr">
        <is>
          <t>7.1.</t>
        </is>
      </c>
      <c r="C22">
        <f>&gt;Special Income Charges</f>
        <v/>
      </c>
      <c r="D22" t="inlineStr">
        <is>
          <t>1,975,000</t>
        </is>
      </c>
      <c r="E22" t="inlineStr">
        <is>
          <t>1,975,000</t>
        </is>
      </c>
      <c r="F22" t="inlineStr">
        <is>
          <t>-518,000</t>
        </is>
      </c>
      <c r="G22" t="inlineStr">
        <is>
          <t>-310,000</t>
        </is>
      </c>
      <c r="H22" t="inlineStr">
        <is>
          <t>-388,000</t>
        </is>
      </c>
    </row>
    <row r="23">
      <c r="A23" s="1" t="n">
        <v>21</v>
      </c>
      <c r="B23" t="inlineStr">
        <is>
          <t>7.1.1.</t>
        </is>
      </c>
      <c r="C23">
        <f>&gt;=&gt;Restructuring &amp; Mergers Acquisition</f>
        <v/>
      </c>
      <c r="D23" t="inlineStr">
        <is>
          <t>313,000</t>
        </is>
      </c>
      <c r="E23" t="inlineStr">
        <is>
          <t>313,000</t>
        </is>
      </c>
      <c r="F23" t="inlineStr">
        <is>
          <t>478,000</t>
        </is>
      </c>
      <c r="G23" t="inlineStr">
        <is>
          <t>310,000</t>
        </is>
      </c>
      <c r="H23" t="inlineStr">
        <is>
          <t>255,000</t>
        </is>
      </c>
    </row>
    <row r="24">
      <c r="A24" s="1" t="n">
        <v>22</v>
      </c>
      <c r="B24" t="inlineStr">
        <is>
          <t>7.1.2.</t>
        </is>
      </c>
      <c r="C24">
        <f>&gt;  Other Special Charges</f>
        <v/>
      </c>
      <c r="D24" t="inlineStr">
        <is>
          <t>-2,288,000</t>
        </is>
      </c>
      <c r="E24" t="inlineStr">
        <is>
          <t>-2,288,000</t>
        </is>
      </c>
      <c r="F24" t="inlineStr">
        <is>
          <t>40,000</t>
        </is>
      </c>
      <c r="G24" t="inlineStr">
        <is>
          <t>-</t>
        </is>
      </c>
      <c r="H24" t="inlineStr">
        <is>
          <t>133,000</t>
        </is>
      </c>
    </row>
    <row r="25">
      <c r="A25" s="1" t="n">
        <v>23</v>
      </c>
      <c r="B25" t="inlineStr">
        <is>
          <t>7.2.</t>
        </is>
      </c>
      <c r="C25" t="inlineStr">
        <is>
          <t xml:space="preserve">  Other Non Operating Income Expenses</t>
        </is>
      </c>
      <c r="D25" t="inlineStr">
        <is>
          <t>138,000</t>
        </is>
      </c>
      <c r="E25" t="inlineStr">
        <is>
          <t>138,000</t>
        </is>
      </c>
      <c r="F25" t="inlineStr">
        <is>
          <t>261,000</t>
        </is>
      </c>
      <c r="G25" t="inlineStr">
        <is>
          <t>74,000</t>
        </is>
      </c>
      <c r="H25" t="inlineStr">
        <is>
          <t>49,000</t>
        </is>
      </c>
    </row>
    <row r="26">
      <c r="A26" s="1" t="n">
        <v>24</v>
      </c>
      <c r="B26" t="inlineStr">
        <is>
          <t>8.</t>
        </is>
      </c>
      <c r="C26" t="inlineStr">
        <is>
          <t>Pretax Income</t>
        </is>
      </c>
      <c r="D26" t="inlineStr">
        <is>
          <t>7,511,000</t>
        </is>
      </c>
      <c r="E26" t="inlineStr">
        <is>
          <t>7,511,000</t>
        </is>
      </c>
      <c r="F26" t="inlineStr">
        <is>
          <t>3,231,000</t>
        </is>
      </c>
      <c r="G26" t="inlineStr">
        <is>
          <t>2,523,000</t>
        </is>
      </c>
      <c r="H26" t="inlineStr">
        <is>
          <t>3,013,000</t>
        </is>
      </c>
    </row>
    <row r="27">
      <c r="A27" s="1" t="n">
        <v>25</v>
      </c>
      <c r="B27" t="inlineStr">
        <is>
          <t>9.</t>
        </is>
      </c>
      <c r="C27" t="inlineStr">
        <is>
          <t>Tax Provision</t>
        </is>
      </c>
      <c r="D27" t="inlineStr">
        <is>
          <t>1,008,000</t>
        </is>
      </c>
      <c r="E27" t="inlineStr">
        <is>
          <t>1,008,000</t>
        </is>
      </c>
      <c r="F27" t="inlineStr">
        <is>
          <t>387,000</t>
        </is>
      </c>
      <c r="G27" t="inlineStr">
        <is>
          <t>-629,000</t>
        </is>
      </c>
      <c r="H27" t="inlineStr">
        <is>
          <t>-2,314,000</t>
        </is>
      </c>
    </row>
    <row r="28">
      <c r="A28" s="1" t="n">
        <v>26</v>
      </c>
      <c r="B28" t="inlineStr">
        <is>
          <t>10.</t>
        </is>
      </c>
      <c r="C28" t="inlineStr">
        <is>
          <t>Net Income Common Stockholders</t>
        </is>
      </c>
      <c r="D28" t="inlineStr">
        <is>
          <t>6,503,000</t>
        </is>
      </c>
      <c r="E28" t="inlineStr">
        <is>
          <t>6,503,000</t>
        </is>
      </c>
      <c r="F28" t="inlineStr">
        <is>
          <t>2,844,000</t>
        </is>
      </c>
      <c r="G28" t="inlineStr">
        <is>
          <t>3,152,000</t>
        </is>
      </c>
      <c r="H28" t="inlineStr">
        <is>
          <t>5,327,000</t>
        </is>
      </c>
    </row>
    <row r="29">
      <c r="A29" s="1" t="n">
        <v>27</v>
      </c>
      <c r="B29" t="inlineStr">
        <is>
          <t>10.1.</t>
        </is>
      </c>
      <c r="C29" t="inlineStr">
        <is>
          <t xml:space="preserve">  Net Income</t>
        </is>
      </c>
      <c r="D29" t="inlineStr">
        <is>
          <t>6,503,000</t>
        </is>
      </c>
      <c r="E29" t="inlineStr">
        <is>
          <t>6,503,000</t>
        </is>
      </c>
      <c r="F29" t="inlineStr">
        <is>
          <t>2,844,000</t>
        </is>
      </c>
      <c r="G29" t="inlineStr">
        <is>
          <t>3,152,000</t>
        </is>
      </c>
      <c r="H29" t="inlineStr">
        <is>
          <t>5,327,000</t>
        </is>
      </c>
    </row>
    <row r="30">
      <c r="A30" s="1" t="n">
        <v>28</v>
      </c>
      <c r="B30" t="inlineStr">
        <is>
          <t>10.1.1.</t>
        </is>
      </c>
      <c r="C30" t="inlineStr">
        <is>
          <t xml:space="preserve">    Net Income Including Non-Controlling Interests</t>
        </is>
      </c>
      <c r="D30" t="inlineStr">
        <is>
          <t>6,503,000</t>
        </is>
      </c>
      <c r="E30" t="inlineStr">
        <is>
          <t>6,503,000</t>
        </is>
      </c>
      <c r="F30" t="inlineStr">
        <is>
          <t>2,844,000</t>
        </is>
      </c>
      <c r="G30" t="inlineStr">
        <is>
          <t>3,152,000</t>
        </is>
      </c>
      <c r="H30" t="inlineStr">
        <is>
          <t>5,327,000</t>
        </is>
      </c>
    </row>
    <row r="31">
      <c r="A31" s="1" t="n">
        <v>29</v>
      </c>
      <c r="B31" t="inlineStr">
        <is>
          <t>10.1.1.1.</t>
        </is>
      </c>
      <c r="C31" t="inlineStr">
        <is>
          <t xml:space="preserve">    =&gt;Net Income Continuous Operations</t>
        </is>
      </c>
      <c r="D31" t="inlineStr">
        <is>
          <t>6,503,000</t>
        </is>
      </c>
      <c r="E31" t="inlineStr">
        <is>
          <t>6,503,000</t>
        </is>
      </c>
      <c r="F31" t="inlineStr">
        <is>
          <t>2,844,000</t>
        </is>
      </c>
      <c r="G31" t="inlineStr">
        <is>
          <t>3,152,000</t>
        </is>
      </c>
      <c r="H31" t="inlineStr">
        <is>
          <t>5,327,000</t>
        </is>
      </c>
    </row>
    <row r="32">
      <c r="A32" s="1" t="n">
        <v>30</v>
      </c>
      <c r="B32" t="inlineStr">
        <is>
          <t>10.1.1.2.</t>
        </is>
      </c>
      <c r="C32" t="inlineStr">
        <is>
          <t xml:space="preserve">      Net Income Discontinuous Operations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</row>
    <row r="33">
      <c r="A33" s="1" t="n">
        <v>31</v>
      </c>
      <c r="B33" t="inlineStr">
        <is>
          <t>11.</t>
        </is>
      </c>
      <c r="C33" t="inlineStr">
        <is>
          <t>Diluted NI Available to Com Stockholders</t>
        </is>
      </c>
      <c r="D33" t="inlineStr">
        <is>
          <t>6,503,000</t>
        </is>
      </c>
      <c r="E33" t="inlineStr">
        <is>
          <t>6,503,000</t>
        </is>
      </c>
      <c r="F33" t="inlineStr">
        <is>
          <t>2,844,000</t>
        </is>
      </c>
      <c r="G33" t="inlineStr">
        <is>
          <t>3,152,000</t>
        </is>
      </c>
      <c r="H33" t="inlineStr">
        <is>
          <t>5,327,000</t>
        </is>
      </c>
    </row>
    <row r="34">
      <c r="A34" s="1" t="n">
        <v>32</v>
      </c>
      <c r="B34" t="inlineStr">
        <is>
          <t>12.</t>
        </is>
      </c>
      <c r="C34" t="inlineStr">
        <is>
          <t>Basic EPS</t>
        </is>
      </c>
      <c r="D34" t="inlineStr">
        <is>
          <t>-</t>
        </is>
      </c>
      <c r="E34" t="inlineStr">
        <is>
          <t>-</t>
        </is>
      </c>
      <c r="F34" t="inlineStr">
        <is>
          <t>2.01</t>
        </is>
      </c>
      <c r="G34" t="inlineStr">
        <is>
          <t>2.08</t>
        </is>
      </c>
      <c r="H34" t="inlineStr">
        <is>
          <t>3.30</t>
        </is>
      </c>
    </row>
    <row r="35">
      <c r="A35" s="1" t="n">
        <v>33</v>
      </c>
      <c r="B35" t="inlineStr">
        <is>
          <t>13.</t>
        </is>
      </c>
      <c r="C35" t="inlineStr">
        <is>
          <t>Diluted EPS</t>
        </is>
      </c>
      <c r="D35" t="inlineStr">
        <is>
          <t>-</t>
        </is>
      </c>
      <c r="E35" t="inlineStr">
        <is>
          <t>-</t>
        </is>
      </c>
      <c r="F35" t="inlineStr">
        <is>
          <t>2.00</t>
        </is>
      </c>
      <c r="G35" t="inlineStr">
        <is>
          <t>2.07</t>
        </is>
      </c>
      <c r="H35" t="inlineStr">
        <is>
          <t>3.26</t>
        </is>
      </c>
    </row>
    <row r="36">
      <c r="A36" s="1" t="n">
        <v>34</v>
      </c>
      <c r="B36" t="inlineStr">
        <is>
          <t>14.</t>
        </is>
      </c>
      <c r="C36" t="inlineStr">
        <is>
          <t>Basic Average Shares</t>
        </is>
      </c>
      <c r="D36" t="inlineStr">
        <is>
          <t>-</t>
        </is>
      </c>
      <c r="E36" t="inlineStr">
        <is>
          <t>-</t>
        </is>
      </c>
      <c r="F36" t="inlineStr">
        <is>
          <t>1,413,000</t>
        </is>
      </c>
      <c r="G36" t="inlineStr">
        <is>
          <t>1,515,000</t>
        </is>
      </c>
      <c r="H36" t="inlineStr">
        <is>
          <t>1,615,000</t>
        </is>
      </c>
    </row>
    <row r="37">
      <c r="A37" s="1" t="n">
        <v>35</v>
      </c>
      <c r="B37" t="inlineStr">
        <is>
          <t>15.</t>
        </is>
      </c>
      <c r="C37" t="inlineStr">
        <is>
          <t>Diluted Average Shares</t>
        </is>
      </c>
      <c r="D37" t="inlineStr">
        <is>
          <t>-</t>
        </is>
      </c>
      <c r="E37" t="inlineStr">
        <is>
          <t>-</t>
        </is>
      </c>
      <c r="F37" t="inlineStr">
        <is>
          <t>1,420,000</t>
        </is>
      </c>
      <c r="G37" t="inlineStr">
        <is>
          <t>1,524,000</t>
        </is>
      </c>
      <c r="H37" t="inlineStr">
        <is>
          <t>1,634,000</t>
        </is>
      </c>
    </row>
    <row r="38">
      <c r="A38" s="1" t="n">
        <v>36</v>
      </c>
      <c r="B38" t="inlineStr">
        <is>
          <t>16.</t>
        </is>
      </c>
      <c r="C38" t="inlineStr">
        <is>
          <t>Total Operating Income as Reported</t>
        </is>
      </c>
      <c r="D38" t="inlineStr">
        <is>
          <t>5,302,000</t>
        </is>
      </c>
      <c r="E38" t="inlineStr">
        <is>
          <t>5,302,000</t>
        </is>
      </c>
      <c r="F38" t="inlineStr">
        <is>
          <t>3,462,000</t>
        </is>
      </c>
      <c r="G38" t="inlineStr">
        <is>
          <t>3,877,000</t>
        </is>
      </c>
      <c r="H38" t="inlineStr">
        <is>
          <t>4,064,000</t>
        </is>
      </c>
    </row>
    <row r="39">
      <c r="A39" s="1" t="n">
        <v>37</v>
      </c>
      <c r="B39" t="inlineStr">
        <is>
          <t>17.</t>
        </is>
      </c>
      <c r="C39" t="inlineStr">
        <is>
          <t>Total Expenses</t>
        </is>
      </c>
      <c r="D39" t="inlineStr">
        <is>
          <t>57,835,000</t>
        </is>
      </c>
      <c r="E39" t="inlineStr">
        <is>
          <t>57,835,000</t>
        </is>
      </c>
      <c r="F39" t="inlineStr">
        <is>
          <t>52,912,000</t>
        </is>
      </c>
      <c r="G39" t="inlineStr">
        <is>
          <t>55,755,000</t>
        </is>
      </c>
      <c r="H39" t="inlineStr">
        <is>
          <t>54,808,000</t>
        </is>
      </c>
    </row>
    <row r="40">
      <c r="A40" s="1" t="n">
        <v>38</v>
      </c>
      <c r="B40" t="inlineStr">
        <is>
          <t>18.</t>
        </is>
      </c>
      <c r="C40" t="inlineStr">
        <is>
          <t>Net Income from Continuing &amp; Discontinued Operation</t>
        </is>
      </c>
      <c r="D40" t="inlineStr">
        <is>
          <t>6,503,000</t>
        </is>
      </c>
      <c r="E40" t="inlineStr">
        <is>
          <t>6,503,000</t>
        </is>
      </c>
      <c r="F40" t="inlineStr">
        <is>
          <t>2,844,000</t>
        </is>
      </c>
      <c r="G40" t="inlineStr">
        <is>
          <t>3,152,000</t>
        </is>
      </c>
      <c r="H40" t="inlineStr">
        <is>
          <t>5,327,000</t>
        </is>
      </c>
    </row>
    <row r="41">
      <c r="A41" s="1" t="n">
        <v>39</v>
      </c>
      <c r="B41" t="inlineStr">
        <is>
          <t>19.</t>
        </is>
      </c>
      <c r="C41" t="inlineStr">
        <is>
          <t>Normalized Income</t>
        </is>
      </c>
      <c r="D41" t="inlineStr">
        <is>
          <t>4,792,650</t>
        </is>
      </c>
      <c r="E41" t="inlineStr">
        <is>
          <t>4,792,650</t>
        </is>
      </c>
      <c r="F41" t="inlineStr">
        <is>
          <t>3,299,840</t>
        </is>
      </c>
      <c r="G41" t="inlineStr">
        <is>
          <t>3,378,300</t>
        </is>
      </c>
      <c r="H41" t="inlineStr">
        <is>
          <t>5,610,240</t>
        </is>
      </c>
    </row>
    <row r="42">
      <c r="A42" s="1" t="n">
        <v>40</v>
      </c>
      <c r="B42" t="inlineStr">
        <is>
          <t>20.</t>
        </is>
      </c>
      <c r="C42" t="inlineStr">
        <is>
          <t>Interest Expense</t>
        </is>
      </c>
      <c r="D42" t="inlineStr">
        <is>
          <t>254,000</t>
        </is>
      </c>
      <c r="E42" t="inlineStr">
        <is>
          <t>254,000</t>
        </is>
      </c>
      <c r="F42" t="inlineStr">
        <is>
          <t>239,000</t>
        </is>
      </c>
      <c r="G42" t="inlineStr">
        <is>
          <t>242,000</t>
        </is>
      </c>
      <c r="H42" t="inlineStr">
        <is>
          <t>312,000</t>
        </is>
      </c>
    </row>
    <row r="43">
      <c r="A43" s="1" t="n">
        <v>41</v>
      </c>
      <c r="B43" t="inlineStr">
        <is>
          <t>21.</t>
        </is>
      </c>
      <c r="C43" t="inlineStr">
        <is>
          <t>Net Interest Income</t>
        </is>
      </c>
      <c r="D43" t="inlineStr">
        <is>
          <t>-254,000</t>
        </is>
      </c>
      <c r="E43" t="inlineStr">
        <is>
          <t>-254,000</t>
        </is>
      </c>
      <c r="F43" t="inlineStr">
        <is>
          <t>-239,000</t>
        </is>
      </c>
      <c r="G43" t="inlineStr">
        <is>
          <t>-242,000</t>
        </is>
      </c>
      <c r="H43" t="inlineStr">
        <is>
          <t>-312,000</t>
        </is>
      </c>
    </row>
    <row r="44">
      <c r="A44" s="1" t="n">
        <v>42</v>
      </c>
      <c r="B44" t="inlineStr">
        <is>
          <t>22.</t>
        </is>
      </c>
      <c r="C44" t="inlineStr">
        <is>
          <t>EBIT</t>
        </is>
      </c>
      <c r="D44" t="inlineStr">
        <is>
          <t>7,765,000</t>
        </is>
      </c>
      <c r="E44" t="inlineStr">
        <is>
          <t>7,765,000</t>
        </is>
      </c>
      <c r="F44" t="inlineStr">
        <is>
          <t>3,470,000</t>
        </is>
      </c>
      <c r="G44" t="inlineStr">
        <is>
          <t>2,765,000</t>
        </is>
      </c>
      <c r="H44" t="inlineStr">
        <is>
          <t>3,325,000</t>
        </is>
      </c>
    </row>
    <row r="45">
      <c r="A45" s="1" t="n">
        <v>43</v>
      </c>
      <c r="B45" t="inlineStr">
        <is>
          <t>23.</t>
        </is>
      </c>
      <c r="C45" t="inlineStr">
        <is>
          <t>EBITDA</t>
        </is>
      </c>
      <c r="D45" t="inlineStr">
        <is>
          <t>8,550,000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s="1" t="n">
        <v>44</v>
      </c>
      <c r="B46" t="inlineStr">
        <is>
          <t>24.</t>
        </is>
      </c>
      <c r="C46" t="inlineStr">
        <is>
          <t>Reconciled Cost of Revenue</t>
        </is>
      </c>
      <c r="D46" t="inlineStr">
        <is>
          <t>49,439,000</t>
        </is>
      </c>
      <c r="E46" t="inlineStr">
        <is>
          <t>49,439,000</t>
        </is>
      </c>
      <c r="F46" t="inlineStr">
        <is>
          <t>45,526,000</t>
        </is>
      </c>
      <c r="G46" t="inlineStr">
        <is>
          <t>46,958,000</t>
        </is>
      </c>
      <c r="H46" t="inlineStr">
        <is>
          <t>47,355,000</t>
        </is>
      </c>
    </row>
    <row r="47">
      <c r="A47" s="1" t="n">
        <v>45</v>
      </c>
      <c r="B47" t="inlineStr">
        <is>
          <t>25.</t>
        </is>
      </c>
      <c r="C47" t="inlineStr">
        <is>
          <t>Reconciled Depreciation</t>
        </is>
      </c>
      <c r="D47" t="inlineStr">
        <is>
          <t>785,000</t>
        </is>
      </c>
      <c r="E47" t="inlineStr">
        <is>
          <t>785,000</t>
        </is>
      </c>
      <c r="F47" t="inlineStr">
        <is>
          <t>789,000</t>
        </is>
      </c>
      <c r="G47" t="inlineStr">
        <is>
          <t>744,000</t>
        </is>
      </c>
      <c r="H47" t="inlineStr">
        <is>
          <t>528,000</t>
        </is>
      </c>
    </row>
    <row r="48">
      <c r="A48" s="1" t="n">
        <v>46</v>
      </c>
      <c r="B48" t="inlineStr">
        <is>
          <t>26.</t>
        </is>
      </c>
      <c r="C48" t="inlineStr">
        <is>
          <t>Net Income from Continuing Operation Net Minority Interest</t>
        </is>
      </c>
      <c r="D48" t="inlineStr">
        <is>
          <t>6,503,000</t>
        </is>
      </c>
      <c r="E48" t="inlineStr">
        <is>
          <t>6,503,000</t>
        </is>
      </c>
      <c r="F48" t="inlineStr">
        <is>
          <t>2,844,000</t>
        </is>
      </c>
      <c r="G48" t="inlineStr">
        <is>
          <t>3,152,000</t>
        </is>
      </c>
      <c r="H48" t="inlineStr">
        <is>
          <t>5,327,000</t>
        </is>
      </c>
    </row>
    <row r="49">
      <c r="A49" s="1" t="n">
        <v>47</v>
      </c>
      <c r="B49" t="inlineStr">
        <is>
          <t>27.</t>
        </is>
      </c>
      <c r="C49" t="inlineStr">
        <is>
          <t>Total Unusual Items Excluding Goodwill</t>
        </is>
      </c>
      <c r="D49" t="inlineStr">
        <is>
          <t>1,975,000</t>
        </is>
      </c>
      <c r="E49" t="inlineStr">
        <is>
          <t>1,975,000</t>
        </is>
      </c>
      <c r="F49" t="inlineStr">
        <is>
          <t>-518,000</t>
        </is>
      </c>
      <c r="G49" t="inlineStr">
        <is>
          <t>-310,000</t>
        </is>
      </c>
      <c r="H49" t="inlineStr">
        <is>
          <t>-388,000</t>
        </is>
      </c>
    </row>
    <row r="50">
      <c r="A50" s="1" t="n">
        <v>48</v>
      </c>
      <c r="B50" t="inlineStr">
        <is>
          <t>28.</t>
        </is>
      </c>
      <c r="C50" t="inlineStr">
        <is>
          <t>Total Unusual Items</t>
        </is>
      </c>
      <c r="D50" t="inlineStr">
        <is>
          <t>1,975,000</t>
        </is>
      </c>
      <c r="E50" t="inlineStr">
        <is>
          <t>1,975,000</t>
        </is>
      </c>
      <c r="F50" t="inlineStr">
        <is>
          <t>-518,000</t>
        </is>
      </c>
      <c r="G50" t="inlineStr">
        <is>
          <t>-310,000</t>
        </is>
      </c>
      <c r="H50" t="inlineStr">
        <is>
          <t>-388,000</t>
        </is>
      </c>
    </row>
    <row r="51">
      <c r="A51" s="1" t="n">
        <v>49</v>
      </c>
      <c r="B51" t="inlineStr">
        <is>
          <t>29.</t>
        </is>
      </c>
      <c r="C51" t="inlineStr">
        <is>
          <t>Normalized EBITDA</t>
        </is>
      </c>
      <c r="D51" t="inlineStr">
        <is>
          <t>6,575,000</t>
        </is>
      </c>
      <c r="E51" t="inlineStr">
        <is>
          <t>6,575,000</t>
        </is>
      </c>
      <c r="F51" t="inlineStr">
        <is>
          <t>4,777,000</t>
        </is>
      </c>
      <c r="G51" t="inlineStr">
        <is>
          <t>3,819,000</t>
        </is>
      </c>
      <c r="H51" t="inlineStr">
        <is>
          <t>4,241,000</t>
        </is>
      </c>
    </row>
    <row r="52">
      <c r="A52" s="1" t="n">
        <v>50</v>
      </c>
      <c r="B52" t="inlineStr">
        <is>
          <t>30.</t>
        </is>
      </c>
      <c r="C52" t="inlineStr">
        <is>
          <t>Tax Rate for Calcs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31.</t>
        </is>
      </c>
      <c r="C53" t="inlineStr">
        <is>
          <t>Tax Effect of Unusual Items</t>
        </is>
      </c>
      <c r="D53" t="inlineStr">
        <is>
          <t>264,650</t>
        </is>
      </c>
      <c r="E53" t="inlineStr">
        <is>
          <t>264,650</t>
        </is>
      </c>
      <c r="F53" t="inlineStr">
        <is>
          <t>-62,160</t>
        </is>
      </c>
      <c r="G53" t="inlineStr">
        <is>
          <t>-83,700</t>
        </is>
      </c>
      <c r="H53" t="inlineStr">
        <is>
          <t>-104,760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10/30/2021</t>
        </is>
      </c>
      <c r="E1" s="1" t="inlineStr">
        <is>
          <t>10/30/2020</t>
        </is>
      </c>
      <c r="F1" s="1" t="inlineStr">
        <is>
          <t>10/30/2019</t>
        </is>
      </c>
      <c r="G1" s="1" t="inlineStr">
        <is>
          <t>10/30/2018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38,610,000</t>
        </is>
      </c>
      <c r="E2" t="inlineStr">
        <is>
          <t>34,681,000</t>
        </is>
      </c>
      <c r="F2" t="inlineStr">
        <is>
          <t>33,467,000</t>
        </is>
      </c>
      <c r="G2" t="inlineStr">
        <is>
          <t>34,622,000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22,170,000</t>
        </is>
      </c>
      <c r="E3" t="inlineStr">
        <is>
          <t>20,648,000</t>
        </is>
      </c>
      <c r="F3" t="inlineStr">
        <is>
          <t>20,177,000</t>
        </is>
      </c>
      <c r="G3" t="inlineStr">
        <is>
          <t>21,387,000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4,304,000</t>
        </is>
      </c>
      <c r="E4" t="inlineStr">
        <is>
          <t>5,138,000</t>
        </is>
      </c>
      <c r="F4" t="inlineStr">
        <is>
          <t>4,537,000</t>
        </is>
      </c>
      <c r="G4" t="inlineStr">
        <is>
          <t>5,877,000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4,299,000</t>
        </is>
      </c>
      <c r="E5" t="inlineStr">
        <is>
          <t>4,864,000</t>
        </is>
      </c>
      <c r="F5" t="inlineStr">
        <is>
          <t>4,537,000</t>
        </is>
      </c>
      <c r="G5" t="inlineStr">
        <is>
          <t>5,166,000</t>
        </is>
      </c>
    </row>
    <row r="6">
      <c r="A6" s="1" t="n">
        <v>4</v>
      </c>
      <c r="B6" t="inlineStr">
        <is>
          <t>1.1.1.1.1.</t>
        </is>
      </c>
      <c r="C6">
        <f>&gt;=&gt;=&gt;=&gt;Cash</f>
        <v/>
      </c>
      <c r="D6" t="inlineStr">
        <is>
          <t>-</t>
        </is>
      </c>
      <c r="E6" t="inlineStr">
        <is>
          <t>932,000</t>
        </is>
      </c>
      <c r="F6" t="inlineStr">
        <is>
          <t>832,000</t>
        </is>
      </c>
      <c r="G6" t="inlineStr">
        <is>
          <t>1,170,000</t>
        </is>
      </c>
    </row>
    <row r="7">
      <c r="A7" s="1" t="n">
        <v>5</v>
      </c>
      <c r="B7" t="inlineStr">
        <is>
          <t>1.1.1.1.2.</t>
        </is>
      </c>
      <c r="C7">
        <f>&gt;=&gt;=&gt;  Cash Equivalents</f>
        <v/>
      </c>
      <c r="D7" t="inlineStr">
        <is>
          <t>-</t>
        </is>
      </c>
      <c r="E7" t="inlineStr">
        <is>
          <t>3,932,000</t>
        </is>
      </c>
      <c r="F7" t="inlineStr">
        <is>
          <t>3,705,000</t>
        </is>
      </c>
      <c r="G7" t="inlineStr">
        <is>
          <t>3,996,000</t>
        </is>
      </c>
    </row>
    <row r="8">
      <c r="A8" s="1" t="n">
        <v>6</v>
      </c>
      <c r="B8" t="inlineStr">
        <is>
          <t>1.1.1.2.</t>
        </is>
      </c>
      <c r="C8">
        <f>&gt;=&gt;  Other Short Term Investments</f>
        <v/>
      </c>
      <c r="D8" t="inlineStr">
        <is>
          <t>5,000</t>
        </is>
      </c>
      <c r="E8" t="inlineStr">
        <is>
          <t>274,000</t>
        </is>
      </c>
      <c r="F8" t="inlineStr">
        <is>
          <t>0</t>
        </is>
      </c>
      <c r="G8" t="inlineStr">
        <is>
          <t>711,000</t>
        </is>
      </c>
    </row>
    <row r="9">
      <c r="A9" s="1" t="n">
        <v>7</v>
      </c>
      <c r="B9" t="inlineStr">
        <is>
          <t>1.1.2.</t>
        </is>
      </c>
      <c r="C9">
        <f>&gt;=&gt;Receivables</f>
        <v/>
      </c>
      <c r="D9" t="inlineStr">
        <is>
          <t>8,849,000</t>
        </is>
      </c>
      <c r="E9" t="inlineStr">
        <is>
          <t>8,443,000</t>
        </is>
      </c>
      <c r="F9" t="inlineStr">
        <is>
          <t>8,939,000</t>
        </is>
      </c>
      <c r="G9" t="inlineStr">
        <is>
          <t>8,003,000</t>
        </is>
      </c>
    </row>
    <row r="10">
      <c r="A10" s="1" t="n">
        <v>8</v>
      </c>
      <c r="B10" t="inlineStr">
        <is>
          <t>1.1.2.1.</t>
        </is>
      </c>
      <c r="C10">
        <f>&gt;=&gt;=&gt;Accounts receivable</f>
        <v/>
      </c>
      <c r="D10" t="inlineStr">
        <is>
          <t>5,511,000</t>
        </is>
      </c>
      <c r="E10" t="inlineStr">
        <is>
          <t>5,381,000</t>
        </is>
      </c>
      <c r="F10" t="inlineStr">
        <is>
          <t>6,031,000</t>
        </is>
      </c>
      <c r="G10" t="inlineStr">
        <is>
          <t>5,113,000</t>
        </is>
      </c>
    </row>
    <row r="11">
      <c r="A11" s="1" t="n">
        <v>9</v>
      </c>
      <c r="B11" t="inlineStr">
        <is>
          <t>1.1.2.1.1.</t>
        </is>
      </c>
      <c r="C11">
        <f>&gt;=&gt;=&gt;=&gt;Gross Accounts Receivable</f>
        <v/>
      </c>
      <c r="D11" t="inlineStr">
        <is>
          <t>5,622,000</t>
        </is>
      </c>
      <c r="E11" t="inlineStr">
        <is>
          <t>5,503,000</t>
        </is>
      </c>
      <c r="F11" t="inlineStr">
        <is>
          <t>6,142,000</t>
        </is>
      </c>
      <c r="G11" t="inlineStr">
        <is>
          <t>5,242,000</t>
        </is>
      </c>
    </row>
    <row r="12">
      <c r="A12" s="1" t="n">
        <v>10</v>
      </c>
      <c r="B12" t="inlineStr">
        <is>
          <t>1.1.2.1.2.</t>
        </is>
      </c>
      <c r="C12">
        <f>&gt;=&gt;=&gt;  Allowance For Doubtful Accounts Receivable</f>
        <v/>
      </c>
      <c r="D12" t="inlineStr">
        <is>
          <t>-111,000</t>
        </is>
      </c>
      <c r="E12" t="inlineStr">
        <is>
          <t>-122,000</t>
        </is>
      </c>
      <c r="F12" t="inlineStr">
        <is>
          <t>-111,000</t>
        </is>
      </c>
      <c r="G12" t="inlineStr">
        <is>
          <t>-129,000</t>
        </is>
      </c>
    </row>
    <row r="13">
      <c r="A13" s="1" t="n">
        <v>11</v>
      </c>
      <c r="B13" t="inlineStr">
        <is>
          <t>1.1.2.2.</t>
        </is>
      </c>
      <c r="C13">
        <f>&gt;=&gt;=&gt;Taxes Receivable</f>
        <v/>
      </c>
      <c r="D13" t="inlineStr">
        <is>
          <t>1,005,000</t>
        </is>
      </c>
      <c r="E13" t="inlineStr">
        <is>
          <t>970,000</t>
        </is>
      </c>
      <c r="F13" t="inlineStr">
        <is>
          <t>957,000</t>
        </is>
      </c>
      <c r="G13" t="inlineStr">
        <is>
          <t>865,000</t>
        </is>
      </c>
    </row>
    <row r="14">
      <c r="A14" s="1" t="n">
        <v>12</v>
      </c>
      <c r="B14" t="inlineStr">
        <is>
          <t>1.1.2.3.</t>
        </is>
      </c>
      <c r="C14">
        <f>&gt;=&gt;  Other Receivables</f>
        <v/>
      </c>
      <c r="D14" t="inlineStr">
        <is>
          <t>2,333,000</t>
        </is>
      </c>
      <c r="E14" t="inlineStr">
        <is>
          <t>2,092,000</t>
        </is>
      </c>
      <c r="F14" t="inlineStr">
        <is>
          <t>1,951,000</t>
        </is>
      </c>
      <c r="G14" t="inlineStr">
        <is>
          <t>2,025,000</t>
        </is>
      </c>
    </row>
    <row r="15">
      <c r="A15" s="1" t="n">
        <v>13</v>
      </c>
      <c r="B15" t="inlineStr">
        <is>
          <t>1.1.3.</t>
        </is>
      </c>
      <c r="C15">
        <f>&gt;=&gt;Inventory</f>
        <v/>
      </c>
      <c r="D15" t="inlineStr">
        <is>
          <t>7,930,000</t>
        </is>
      </c>
      <c r="E15" t="inlineStr">
        <is>
          <t>5,963,000</t>
        </is>
      </c>
      <c r="F15" t="inlineStr">
        <is>
          <t>5,734,000</t>
        </is>
      </c>
      <c r="G15" t="inlineStr">
        <is>
          <t>6,062,000</t>
        </is>
      </c>
    </row>
    <row r="16">
      <c r="A16" s="1" t="n">
        <v>14</v>
      </c>
      <c r="B16" t="inlineStr">
        <is>
          <t>1.1.3.1.</t>
        </is>
      </c>
      <c r="C16">
        <f>&gt;=&gt;=&gt;Raw Materials</f>
        <v/>
      </c>
      <c r="D16" t="inlineStr">
        <is>
          <t>3,398,000</t>
        </is>
      </c>
      <c r="E16" t="inlineStr">
        <is>
          <t>2,301,000</t>
        </is>
      </c>
      <c r="F16" t="inlineStr">
        <is>
          <t>1,879,000</t>
        </is>
      </c>
      <c r="G16" t="inlineStr">
        <is>
          <t>2,043,000</t>
        </is>
      </c>
    </row>
    <row r="17">
      <c r="A17" s="1" t="n">
        <v>15</v>
      </c>
      <c r="B17" t="inlineStr">
        <is>
          <t>1.1.3.2.</t>
        </is>
      </c>
      <c r="C17">
        <f>&gt;=&gt;  Finished Goods</f>
        <v/>
      </c>
      <c r="D17" t="inlineStr">
        <is>
          <t>4,532,000</t>
        </is>
      </c>
      <c r="E17" t="inlineStr">
        <is>
          <t>3,662,000</t>
        </is>
      </c>
      <c r="F17" t="inlineStr">
        <is>
          <t>3,855,000</t>
        </is>
      </c>
      <c r="G17" t="inlineStr">
        <is>
          <t>4,019,000</t>
        </is>
      </c>
    </row>
    <row r="18">
      <c r="A18" s="1" t="n">
        <v>16</v>
      </c>
      <c r="B18" t="inlineStr">
        <is>
          <t>1.1.4.</t>
        </is>
      </c>
      <c r="C18">
        <f>&gt;=&gt;Prepaid Assets</f>
        <v/>
      </c>
      <c r="D18" t="inlineStr">
        <is>
          <t>1,087,000</t>
        </is>
      </c>
      <c r="E18" t="inlineStr">
        <is>
          <t>1,104,000</t>
        </is>
      </c>
      <c r="F18" t="inlineStr">
        <is>
          <t>967,000</t>
        </is>
      </c>
      <c r="G18" t="inlineStr">
        <is>
          <t>1,445,000</t>
        </is>
      </c>
    </row>
    <row r="19">
      <c r="A19" s="1" t="n">
        <v>17</v>
      </c>
      <c r="B19" t="inlineStr">
        <is>
          <t>1.1.5.</t>
        </is>
      </c>
      <c r="C19">
        <f>&gt;  Other Current Assets</f>
        <v/>
      </c>
      <c r="D19" t="inlineStr">
        <is>
          <t>4,430,000</t>
        </is>
      </c>
      <c r="E19" t="inlineStr">
        <is>
          <t>4,440,000</t>
        </is>
      </c>
      <c r="F19" t="inlineStr">
        <is>
          <t>3,875,000</t>
        </is>
      </c>
      <c r="G19" t="inlineStr">
        <is>
          <t>5,046,000</t>
        </is>
      </c>
    </row>
    <row r="20">
      <c r="A20" s="1" t="n">
        <v>18</v>
      </c>
      <c r="B20" t="inlineStr">
        <is>
          <t>1.2.</t>
        </is>
      </c>
      <c r="C20" t="inlineStr">
        <is>
          <t xml:space="preserve">  Total non-current assets</t>
        </is>
      </c>
      <c r="D20" t="inlineStr">
        <is>
          <t>16,440,000</t>
        </is>
      </c>
      <c r="E20" t="inlineStr">
        <is>
          <t>14,033,000</t>
        </is>
      </c>
      <c r="F20" t="inlineStr">
        <is>
          <t>13,290,000</t>
        </is>
      </c>
      <c r="G20" t="inlineStr">
        <is>
          <t>13,235,000</t>
        </is>
      </c>
    </row>
    <row r="21">
      <c r="A21" s="1" t="n">
        <v>19</v>
      </c>
      <c r="B21" t="inlineStr">
        <is>
          <t>1.2.1.</t>
        </is>
      </c>
      <c r="C21" t="inlineStr">
        <is>
          <t xml:space="preserve">  =&gt;Net PPE</t>
        </is>
      </c>
      <c r="D21" t="inlineStr">
        <is>
          <t>3,738,000</t>
        </is>
      </c>
      <c r="E21" t="inlineStr">
        <is>
          <t>3,734,000</t>
        </is>
      </c>
      <c r="F21" t="inlineStr">
        <is>
          <t>2,794,000</t>
        </is>
      </c>
      <c r="G21" t="inlineStr">
        <is>
          <t>2,198,000</t>
        </is>
      </c>
    </row>
    <row r="22">
      <c r="A22" s="1" t="n">
        <v>20</v>
      </c>
      <c r="B22" t="inlineStr">
        <is>
          <t>1.2.1.1.</t>
        </is>
      </c>
      <c r="C22" t="inlineStr">
        <is>
          <t xml:space="preserve">  =&gt;=&gt;Gross PPE</t>
        </is>
      </c>
      <c r="D22" t="inlineStr">
        <is>
          <t>8,665,000</t>
        </is>
      </c>
      <c r="E22" t="inlineStr">
        <is>
          <t>8,448,000</t>
        </is>
      </c>
      <c r="F22" t="inlineStr">
        <is>
          <t>7,037,000</t>
        </is>
      </c>
      <c r="G22" t="inlineStr">
        <is>
          <t>6,109,000</t>
        </is>
      </c>
    </row>
    <row r="23">
      <c r="A23" s="1" t="n">
        <v>21</v>
      </c>
      <c r="B23" t="inlineStr">
        <is>
          <t>1.2.1.1.1.</t>
        </is>
      </c>
      <c r="C23" t="inlineStr">
        <is>
          <t xml:space="preserve">  =&gt;=&gt;=&gt;Properties</t>
        </is>
      </c>
      <c r="D23" t="inlineStr">
        <is>
          <t>2,166,000</t>
        </is>
      </c>
      <c r="E23" t="inlineStr">
        <is>
          <t>2,066,000</t>
        </is>
      </c>
      <c r="F23" t="inlineStr">
        <is>
          <t>1,977,000</t>
        </is>
      </c>
      <c r="G23" t="inlineStr">
        <is>
          <t>1,893,000</t>
        </is>
      </c>
    </row>
    <row r="24">
      <c r="A24" s="1" t="n">
        <v>22</v>
      </c>
      <c r="B24" t="inlineStr">
        <is>
          <t>1.2.1.1.2.</t>
        </is>
      </c>
      <c r="C24" t="inlineStr">
        <is>
          <t xml:space="preserve">  =&gt;=&gt;=&gt;Machinery Furniture Equipment</t>
        </is>
      </c>
      <c r="D24" t="inlineStr">
        <is>
          <t>5,307,000</t>
        </is>
      </c>
      <c r="E24" t="inlineStr">
        <is>
          <t>5,275,000</t>
        </is>
      </c>
      <c r="F24" t="inlineStr">
        <is>
          <t>5,060,000</t>
        </is>
      </c>
      <c r="G24" t="inlineStr">
        <is>
          <t>4,216,000</t>
        </is>
      </c>
    </row>
    <row r="25">
      <c r="A25" s="1" t="n">
        <v>23</v>
      </c>
      <c r="B25" t="inlineStr">
        <is>
          <t>1.2.1.1.3.</t>
        </is>
      </c>
      <c r="C25" t="inlineStr">
        <is>
          <t xml:space="preserve">  =&gt;=&gt;  Other Properties</t>
        </is>
      </c>
      <c r="D25" t="inlineStr">
        <is>
          <t>1,192,000</t>
        </is>
      </c>
      <c r="E25" t="inlineStr">
        <is>
          <t>1,107,000</t>
        </is>
      </c>
      <c r="F25" t="inlineStr">
        <is>
          <t>2,794,000</t>
        </is>
      </c>
      <c r="G25" t="inlineStr">
        <is>
          <t>2,198,000</t>
        </is>
      </c>
    </row>
    <row r="26">
      <c r="A26" s="1" t="n">
        <v>24</v>
      </c>
      <c r="B26" t="inlineStr">
        <is>
          <t>1.2.1.2.</t>
        </is>
      </c>
      <c r="C26" t="inlineStr">
        <is>
          <t xml:space="preserve">  =&gt;  Accumulated Depreciation</t>
        </is>
      </c>
      <c r="D26" t="inlineStr">
        <is>
          <t>-4,927,000</t>
        </is>
      </c>
      <c r="E26" t="inlineStr">
        <is>
          <t>-4,714,000</t>
        </is>
      </c>
      <c r="F26" t="inlineStr">
        <is>
          <t>-4,243,000</t>
        </is>
      </c>
      <c r="G26" t="inlineStr">
        <is>
          <t>-3,911,000</t>
        </is>
      </c>
    </row>
    <row r="27">
      <c r="A27" s="1" t="n">
        <v>25</v>
      </c>
      <c r="B27" t="inlineStr">
        <is>
          <t>1.2.2.</t>
        </is>
      </c>
      <c r="C27" t="inlineStr">
        <is>
          <t xml:space="preserve">  =&gt;Goodwill And Other Intangible Assets</t>
        </is>
      </c>
      <c r="D27" t="inlineStr">
        <is>
          <t>7,587,000</t>
        </is>
      </c>
      <c r="E27" t="inlineStr">
        <is>
          <t>6,920,000</t>
        </is>
      </c>
      <c r="F27" t="inlineStr">
        <is>
          <t>7,033,000</t>
        </is>
      </c>
      <c r="G27" t="inlineStr">
        <is>
          <t>6,421,000</t>
        </is>
      </c>
    </row>
    <row r="28">
      <c r="A28" s="1" t="n">
        <v>26</v>
      </c>
      <c r="B28" t="inlineStr">
        <is>
          <t>1.2.2.1.</t>
        </is>
      </c>
      <c r="C28" t="inlineStr">
        <is>
          <t xml:space="preserve">  =&gt;=&gt;Goodwill</t>
        </is>
      </c>
      <c r="D28" t="inlineStr">
        <is>
          <t>6,803,000</t>
        </is>
      </c>
      <c r="E28" t="inlineStr">
        <is>
          <t>6,380,000</t>
        </is>
      </c>
      <c r="F28" t="inlineStr">
        <is>
          <t>6,372,000</t>
        </is>
      </c>
      <c r="G28" t="inlineStr">
        <is>
          <t>5,968,000</t>
        </is>
      </c>
    </row>
    <row r="29">
      <c r="A29" s="1" t="n">
        <v>27</v>
      </c>
      <c r="B29" t="inlineStr">
        <is>
          <t>1.2.2.2.</t>
        </is>
      </c>
      <c r="C29" t="inlineStr">
        <is>
          <t xml:space="preserve">  =&gt;  Other Intangible Assets</t>
        </is>
      </c>
      <c r="D29" t="inlineStr">
        <is>
          <t>784,000</t>
        </is>
      </c>
      <c r="E29" t="inlineStr">
        <is>
          <t>540,000</t>
        </is>
      </c>
      <c r="F29" t="inlineStr">
        <is>
          <t>661,000</t>
        </is>
      </c>
      <c r="G29" t="inlineStr">
        <is>
          <t>453,000</t>
        </is>
      </c>
    </row>
    <row r="30">
      <c r="A30" s="1" t="n">
        <v>28</v>
      </c>
      <c r="B30" t="inlineStr">
        <is>
          <t>1.2.3.</t>
        </is>
      </c>
      <c r="C30" t="inlineStr">
        <is>
          <t xml:space="preserve">  =&gt;Investments And Advances</t>
        </is>
      </c>
      <c r="D30" t="inlineStr">
        <is>
          <t>-</t>
        </is>
      </c>
      <c r="E30" t="inlineStr">
        <is>
          <t>58,000</t>
        </is>
      </c>
      <c r="F30" t="inlineStr">
        <is>
          <t>56,000</t>
        </is>
      </c>
      <c r="G30" t="inlineStr">
        <is>
          <t>53,000</t>
        </is>
      </c>
    </row>
    <row r="31">
      <c r="A31" s="1" t="n">
        <v>29</v>
      </c>
      <c r="B31" t="inlineStr">
        <is>
          <t>1.2.3.1.</t>
        </is>
      </c>
      <c r="C31" t="inlineStr">
        <is>
          <t xml:space="preserve">  =&gt;  Investment in Financial Assets</t>
        </is>
      </c>
      <c r="D31" t="inlineStr">
        <is>
          <t>-</t>
        </is>
      </c>
      <c r="E31" t="inlineStr">
        <is>
          <t>58,000</t>
        </is>
      </c>
      <c r="F31" t="inlineStr">
        <is>
          <t>56,000</t>
        </is>
      </c>
      <c r="G31" t="inlineStr">
        <is>
          <t>53,000</t>
        </is>
      </c>
    </row>
    <row r="32">
      <c r="A32" s="1" t="n">
        <v>30</v>
      </c>
      <c r="B32" t="inlineStr">
        <is>
          <t>1.2.3.1.1.</t>
        </is>
      </c>
      <c r="C32" t="inlineStr">
        <is>
          <t xml:space="preserve">  =&gt;    Available for Sale Securities</t>
        </is>
      </c>
      <c r="D32" t="inlineStr">
        <is>
          <t>-</t>
        </is>
      </c>
      <c r="E32" t="inlineStr">
        <is>
          <t>58,000</t>
        </is>
      </c>
      <c r="F32" t="inlineStr">
        <is>
          <t>56,000</t>
        </is>
      </c>
      <c r="G32" t="inlineStr">
        <is>
          <t>53,000</t>
        </is>
      </c>
    </row>
    <row r="33">
      <c r="A33" s="1" t="n">
        <v>31</v>
      </c>
      <c r="B33" t="inlineStr">
        <is>
          <t>1.2.4.</t>
        </is>
      </c>
      <c r="C33" t="inlineStr">
        <is>
          <t xml:space="preserve">  =&gt;Non Current Accounts Receivable</t>
        </is>
      </c>
      <c r="D33" t="inlineStr">
        <is>
          <t>-</t>
        </is>
      </c>
      <c r="E33" t="inlineStr">
        <is>
          <t>-</t>
        </is>
      </c>
      <c r="F33" t="inlineStr">
        <is>
          <t>42,000</t>
        </is>
      </c>
      <c r="G33" t="inlineStr">
        <is>
          <t>953,000</t>
        </is>
      </c>
    </row>
    <row r="34">
      <c r="A34" s="1" t="n">
        <v>32</v>
      </c>
      <c r="B34" t="inlineStr">
        <is>
          <t>1.2.5.</t>
        </is>
      </c>
      <c r="C34" t="inlineStr">
        <is>
          <t xml:space="preserve">  =&gt;Non Current Deferred Assets</t>
        </is>
      </c>
      <c r="D34" t="inlineStr">
        <is>
          <t>2,917,000</t>
        </is>
      </c>
      <c r="E34" t="inlineStr">
        <is>
          <t>2,515,000</t>
        </is>
      </c>
      <c r="F34" t="inlineStr">
        <is>
          <t>2,620,000</t>
        </is>
      </c>
      <c r="G34" t="inlineStr">
        <is>
          <t>2,431,000</t>
        </is>
      </c>
    </row>
    <row r="35">
      <c r="A35" s="1" t="n">
        <v>33</v>
      </c>
      <c r="B35" t="inlineStr">
        <is>
          <t>1.2.5.1.</t>
        </is>
      </c>
      <c r="C35" t="inlineStr">
        <is>
          <t xml:space="preserve">  =&gt;  Non Current Deferred Taxes Assets</t>
        </is>
      </c>
      <c r="D35" t="inlineStr">
        <is>
          <t>2,917,000</t>
        </is>
      </c>
      <c r="E35" t="inlineStr">
        <is>
          <t>2,515,000</t>
        </is>
      </c>
      <c r="F35" t="inlineStr">
        <is>
          <t>2,620,000</t>
        </is>
      </c>
      <c r="G35" t="inlineStr">
        <is>
          <t>2,431,000</t>
        </is>
      </c>
    </row>
    <row r="36">
      <c r="A36" s="1" t="n">
        <v>34</v>
      </c>
      <c r="B36" t="inlineStr">
        <is>
          <t>1.2.6.</t>
        </is>
      </c>
      <c r="C36" t="inlineStr">
        <is>
          <t xml:space="preserve">  =&gt;Non Current Prepaid Assets</t>
        </is>
      </c>
      <c r="D36" t="inlineStr">
        <is>
          <t>1,500,000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s="1" t="n">
        <v>35</v>
      </c>
      <c r="B37" t="inlineStr">
        <is>
          <t>1.2.7.</t>
        </is>
      </c>
      <c r="C37" t="inlineStr">
        <is>
          <t xml:space="preserve">    Other Non Current Assets</t>
        </is>
      </c>
      <c r="D37" t="inlineStr">
        <is>
          <t>698,000</t>
        </is>
      </c>
      <c r="E37" t="inlineStr">
        <is>
          <t>806,000</t>
        </is>
      </c>
      <c r="F37" t="inlineStr">
        <is>
          <t>745,000</t>
        </is>
      </c>
      <c r="G37" t="inlineStr">
        <is>
          <t>1,179,000</t>
        </is>
      </c>
    </row>
    <row r="38">
      <c r="A38" s="1" t="n">
        <v>36</v>
      </c>
      <c r="B38" t="inlineStr">
        <is>
          <t>2.</t>
        </is>
      </c>
      <c r="C38" t="inlineStr">
        <is>
          <t>Total Liabilities Net Minority Interest</t>
        </is>
      </c>
      <c r="D38" t="inlineStr">
        <is>
          <t>40,260,000</t>
        </is>
      </c>
      <c r="E38" t="inlineStr">
        <is>
          <t>36,909,000</t>
        </is>
      </c>
      <c r="F38" t="inlineStr">
        <is>
          <t>34,660,000</t>
        </is>
      </c>
      <c r="G38" t="inlineStr">
        <is>
          <t>35,261,000</t>
        </is>
      </c>
    </row>
    <row r="39">
      <c r="A39" s="1" t="n">
        <v>37</v>
      </c>
      <c r="B39" t="inlineStr">
        <is>
          <t>2.1.</t>
        </is>
      </c>
      <c r="C39">
        <f>&gt;Current Liabilities</f>
        <v/>
      </c>
      <c r="D39" t="inlineStr">
        <is>
          <t>29,096,000</t>
        </is>
      </c>
      <c r="E39" t="inlineStr">
        <is>
          <t>26,220,000</t>
        </is>
      </c>
      <c r="F39" t="inlineStr">
        <is>
          <t>25,293,000</t>
        </is>
      </c>
      <c r="G39" t="inlineStr">
        <is>
          <t>25,131,000</t>
        </is>
      </c>
    </row>
    <row r="40">
      <c r="A40" s="1" t="n">
        <v>38</v>
      </c>
      <c r="B40" t="inlineStr">
        <is>
          <t>2.1.1.</t>
        </is>
      </c>
      <c r="C40">
        <f>&gt;=&gt;Payables And Accrued Expenses</f>
        <v/>
      </c>
      <c r="D40" t="inlineStr">
        <is>
          <t>17,598,000</t>
        </is>
      </c>
      <c r="E40" t="inlineStr">
        <is>
          <t>15,978,000</t>
        </is>
      </c>
      <c r="F40" t="inlineStr">
        <is>
          <t>16,090,000</t>
        </is>
      </c>
      <c r="G40" t="inlineStr">
        <is>
          <t>21,437,000</t>
        </is>
      </c>
    </row>
    <row r="41">
      <c r="A41" s="1" t="n">
        <v>39</v>
      </c>
      <c r="B41" t="inlineStr">
        <is>
          <t>2.1.1.1.</t>
        </is>
      </c>
      <c r="C41">
        <f>&gt;=&gt;=&gt;Payables</f>
        <v/>
      </c>
      <c r="D41" t="inlineStr">
        <is>
          <t>17,598,000</t>
        </is>
      </c>
      <c r="E41" t="inlineStr">
        <is>
          <t>15,978,000</t>
        </is>
      </c>
      <c r="F41" t="inlineStr">
        <is>
          <t>16,090,000</t>
        </is>
      </c>
      <c r="G41" t="inlineStr">
        <is>
          <t>16,138,000</t>
        </is>
      </c>
    </row>
    <row r="42">
      <c r="A42" s="1" t="n">
        <v>40</v>
      </c>
      <c r="B42" t="inlineStr">
        <is>
          <t>2.1.1.1.1.</t>
        </is>
      </c>
      <c r="C42">
        <f>&gt;=&gt;=&gt;=&gt;Accounts Payable</f>
        <v/>
      </c>
      <c r="D42" t="inlineStr">
        <is>
          <t>16,075,000</t>
        </is>
      </c>
      <c r="E42" t="inlineStr">
        <is>
          <t>14,704,000</t>
        </is>
      </c>
      <c r="F42" t="inlineStr">
        <is>
          <t>14,793,000</t>
        </is>
      </c>
      <c r="G42" t="inlineStr">
        <is>
          <t>14,816,000</t>
        </is>
      </c>
    </row>
    <row r="43">
      <c r="A43" s="1" t="n">
        <v>41</v>
      </c>
      <c r="B43" t="inlineStr">
        <is>
          <t>2.1.1.1.2.</t>
        </is>
      </c>
      <c r="C43">
        <f>&gt;=&gt;=&gt;  Total Tax Payable</f>
        <v/>
      </c>
      <c r="D43" t="inlineStr">
        <is>
          <t>1,523,000</t>
        </is>
      </c>
      <c r="E43" t="inlineStr">
        <is>
          <t>1,274,000</t>
        </is>
      </c>
      <c r="F43" t="inlineStr">
        <is>
          <t>1,297,000</t>
        </is>
      </c>
      <c r="G43" t="inlineStr">
        <is>
          <t>1,322,000</t>
        </is>
      </c>
    </row>
    <row r="44">
      <c r="A44" s="1" t="n">
        <v>42</v>
      </c>
      <c r="B44" t="inlineStr">
        <is>
          <t>2.1.1.1.2.1.</t>
        </is>
      </c>
      <c r="C44">
        <f>&gt;=&gt;=&gt;    Income Tax Payable</f>
        <v/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340,000</t>
        </is>
      </c>
    </row>
    <row r="45">
      <c r="A45" s="1" t="n">
        <v>43</v>
      </c>
      <c r="B45" t="inlineStr">
        <is>
          <t>2.1.1.2.</t>
        </is>
      </c>
      <c r="C45">
        <f>&gt;=&gt;  Current Accrued Expenses</f>
        <v/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5,299,000</t>
        </is>
      </c>
    </row>
    <row r="46">
      <c r="A46" s="1" t="n">
        <v>44</v>
      </c>
      <c r="B46" t="inlineStr">
        <is>
          <t>2.1.2.</t>
        </is>
      </c>
      <c r="C46">
        <f>&gt;=&gt;Pension &amp; Other Post Retirement Benefit Plans Current</f>
        <v/>
      </c>
      <c r="D46" t="inlineStr">
        <is>
          <t>1,627,000</t>
        </is>
      </c>
      <c r="E46" t="inlineStr">
        <is>
          <t>1,194,000</t>
        </is>
      </c>
      <c r="F46" t="inlineStr">
        <is>
          <t>1,103,000</t>
        </is>
      </c>
      <c r="G46" t="inlineStr">
        <is>
          <t>1,136,000</t>
        </is>
      </c>
    </row>
    <row r="47">
      <c r="A47" s="1" t="n">
        <v>45</v>
      </c>
      <c r="B47" t="inlineStr">
        <is>
          <t>2.1.3.</t>
        </is>
      </c>
      <c r="C47">
        <f>&gt;=&gt;Current Debt And Capital Lease Obligation</f>
        <v/>
      </c>
      <c r="D47" t="inlineStr">
        <is>
          <t>1,456,000</t>
        </is>
      </c>
      <c r="E47" t="inlineStr">
        <is>
          <t>949,000</t>
        </is>
      </c>
      <c r="F47" t="inlineStr">
        <is>
          <t>357,000</t>
        </is>
      </c>
      <c r="G47" t="inlineStr">
        <is>
          <t>1,463,000</t>
        </is>
      </c>
    </row>
    <row r="48">
      <c r="A48" s="1" t="n">
        <v>46</v>
      </c>
      <c r="B48" t="inlineStr">
        <is>
          <t>2.1.3.1.</t>
        </is>
      </c>
      <c r="C48">
        <f>&gt;=&gt;=&gt;Current Debt</f>
        <v/>
      </c>
      <c r="D48" t="inlineStr">
        <is>
          <t>1,106,000</t>
        </is>
      </c>
      <c r="E48" t="inlineStr">
        <is>
          <t>674,000</t>
        </is>
      </c>
      <c r="F48" t="inlineStr">
        <is>
          <t>357,000</t>
        </is>
      </c>
      <c r="G48" t="inlineStr">
        <is>
          <t>1,463,000</t>
        </is>
      </c>
    </row>
    <row r="49">
      <c r="A49" s="1" t="n">
        <v>47</v>
      </c>
      <c r="B49" t="inlineStr">
        <is>
          <t>2.1.3.1.1.</t>
        </is>
      </c>
      <c r="C49">
        <f>&gt;=&gt;=&gt;=&gt;Current Notes Payable</f>
        <v/>
      </c>
      <c r="D49" t="inlineStr">
        <is>
          <t>34,000</t>
        </is>
      </c>
      <c r="E49" t="inlineStr">
        <is>
          <t>41,000</t>
        </is>
      </c>
      <c r="F49" t="inlineStr">
        <is>
          <t>50,000</t>
        </is>
      </c>
      <c r="G49" t="inlineStr">
        <is>
          <t>44,000</t>
        </is>
      </c>
    </row>
    <row r="50">
      <c r="A50" s="1" t="n">
        <v>48</v>
      </c>
      <c r="B50" t="inlineStr">
        <is>
          <t>2.1.3.1.2.</t>
        </is>
      </c>
      <c r="C50">
        <f>&gt;=&gt;=&gt;=&gt;Commercial Paper</f>
        <v/>
      </c>
      <c r="D50" t="inlineStr">
        <is>
          <t>400,000</t>
        </is>
      </c>
      <c r="E50" t="inlineStr">
        <is>
          <t>-</t>
        </is>
      </c>
      <c r="F50" t="inlineStr">
        <is>
          <t>0</t>
        </is>
      </c>
      <c r="G50" t="inlineStr">
        <is>
          <t>854,000</t>
        </is>
      </c>
    </row>
    <row r="51">
      <c r="A51" s="1" t="n">
        <v>49</v>
      </c>
      <c r="B51" t="inlineStr">
        <is>
          <t>2.1.3.1.3.</t>
        </is>
      </c>
      <c r="C51">
        <f>&gt;=&gt;=&gt;  Other Current Borrowings</f>
        <v/>
      </c>
      <c r="D51" t="inlineStr">
        <is>
          <t>672,000</t>
        </is>
      </c>
      <c r="E51" t="inlineStr">
        <is>
          <t>633,000</t>
        </is>
      </c>
      <c r="F51" t="inlineStr">
        <is>
          <t>307,000</t>
        </is>
      </c>
      <c r="G51" t="inlineStr">
        <is>
          <t>565,000</t>
        </is>
      </c>
    </row>
    <row r="52">
      <c r="A52" s="1" t="n">
        <v>50</v>
      </c>
      <c r="B52" t="inlineStr">
        <is>
          <t>2.1.3.2.</t>
        </is>
      </c>
      <c r="C52">
        <f>&gt;=&gt;  Current Capital Lease Obligation</f>
        <v/>
      </c>
      <c r="D52" t="inlineStr">
        <is>
          <t>350,000</t>
        </is>
      </c>
      <c r="E52" t="inlineStr">
        <is>
          <t>275,000</t>
        </is>
      </c>
      <c r="F52" t="inlineStr">
        <is>
          <t>-</t>
        </is>
      </c>
      <c r="G52" t="inlineStr">
        <is>
          <t>-</t>
        </is>
      </c>
    </row>
    <row r="53">
      <c r="A53" s="1" t="n">
        <v>51</v>
      </c>
      <c r="B53" t="inlineStr">
        <is>
          <t>2.1.4.</t>
        </is>
      </c>
      <c r="C53">
        <f>&gt;=&gt;Current Deferred Liabilities</f>
        <v/>
      </c>
      <c r="D53" t="inlineStr">
        <is>
          <t>1,277,000</t>
        </is>
      </c>
      <c r="E53" t="inlineStr">
        <is>
          <t>1,208,000</t>
        </is>
      </c>
      <c r="F53" t="inlineStr">
        <is>
          <t>1,178,000</t>
        </is>
      </c>
      <c r="G53" t="inlineStr">
        <is>
          <t>1,095,000</t>
        </is>
      </c>
    </row>
    <row r="54">
      <c r="A54" s="1" t="n">
        <v>52</v>
      </c>
      <c r="B54" t="inlineStr">
        <is>
          <t>2.1.4.1.</t>
        </is>
      </c>
      <c r="C54">
        <f>&gt;=&gt;  Current Deferred Revenue</f>
        <v/>
      </c>
      <c r="D54" t="inlineStr">
        <is>
          <t>1,277,000</t>
        </is>
      </c>
      <c r="E54" t="inlineStr">
        <is>
          <t>1,208,000</t>
        </is>
      </c>
      <c r="F54" t="inlineStr">
        <is>
          <t>1,178,000</t>
        </is>
      </c>
      <c r="G54" t="inlineStr">
        <is>
          <t>1,095,000</t>
        </is>
      </c>
    </row>
    <row r="55">
      <c r="A55" s="1" t="n">
        <v>53</v>
      </c>
      <c r="B55" t="inlineStr">
        <is>
          <t>2.1.5.</t>
        </is>
      </c>
      <c r="C55">
        <f>&gt;  Other Current Liabilities</f>
        <v/>
      </c>
      <c r="D55" t="inlineStr">
        <is>
          <t>7,138,000</t>
        </is>
      </c>
      <c r="E55" t="inlineStr">
        <is>
          <t>6,891,000</t>
        </is>
      </c>
      <c r="F55" t="inlineStr">
        <is>
          <t>6,565,000</t>
        </is>
      </c>
      <c r="G55" t="inlineStr">
        <is>
          <t>-</t>
        </is>
      </c>
    </row>
    <row r="56">
      <c r="A56" s="1" t="n">
        <v>54</v>
      </c>
      <c r="B56" t="inlineStr">
        <is>
          <t>2.2.</t>
        </is>
      </c>
      <c r="C56" t="inlineStr">
        <is>
          <t xml:space="preserve">  Total Non Current Liabilities Net Minority Interest</t>
        </is>
      </c>
      <c r="D56" t="inlineStr">
        <is>
          <t>11,164,000</t>
        </is>
      </c>
      <c r="E56" t="inlineStr">
        <is>
          <t>10,689,000</t>
        </is>
      </c>
      <c r="F56" t="inlineStr">
        <is>
          <t>9,367,000</t>
        </is>
      </c>
      <c r="G56" t="inlineStr">
        <is>
          <t>10,130,000</t>
        </is>
      </c>
    </row>
    <row r="57">
      <c r="A57" s="1" t="n">
        <v>55</v>
      </c>
      <c r="B57" t="inlineStr">
        <is>
          <t>2.2.1.</t>
        </is>
      </c>
      <c r="C57" t="inlineStr">
        <is>
          <t xml:space="preserve">  =&gt;Long Term Debt And Capital Lease Obligation</t>
        </is>
      </c>
      <c r="D57" t="inlineStr">
        <is>
          <t>7,322,000</t>
        </is>
      </c>
      <c r="E57" t="inlineStr">
        <is>
          <t>6,447,000</t>
        </is>
      </c>
      <c r="F57" t="inlineStr">
        <is>
          <t>4,780,000</t>
        </is>
      </c>
      <c r="G57" t="inlineStr">
        <is>
          <t>4,524,000</t>
        </is>
      </c>
    </row>
    <row r="58">
      <c r="A58" s="1" t="n">
        <v>56</v>
      </c>
      <c r="B58" t="inlineStr">
        <is>
          <t>2.2.1.1.</t>
        </is>
      </c>
      <c r="C58" t="inlineStr">
        <is>
          <t xml:space="preserve">  =&gt;=&gt;Long Term Debt</t>
        </is>
      </c>
      <c r="D58" t="inlineStr">
        <is>
          <t>6,386,000</t>
        </is>
      </c>
      <c r="E58" t="inlineStr">
        <is>
          <t>5,543,000</t>
        </is>
      </c>
      <c r="F58" t="inlineStr">
        <is>
          <t>4,780,000</t>
        </is>
      </c>
      <c r="G58" t="inlineStr">
        <is>
          <t>4,524,000</t>
        </is>
      </c>
    </row>
    <row r="59">
      <c r="A59" s="1" t="n">
        <v>57</v>
      </c>
      <c r="B59" t="inlineStr">
        <is>
          <t>2.2.1.2.</t>
        </is>
      </c>
      <c r="C59" t="inlineStr">
        <is>
          <t xml:space="preserve">  =&gt;  Long Term Capital Lease Obligation</t>
        </is>
      </c>
      <c r="D59" t="inlineStr">
        <is>
          <t>936,000</t>
        </is>
      </c>
      <c r="E59" t="inlineStr">
        <is>
          <t>904,000</t>
        </is>
      </c>
      <c r="F59" t="inlineStr">
        <is>
          <t>-</t>
        </is>
      </c>
      <c r="G59" t="inlineStr">
        <is>
          <t>-</t>
        </is>
      </c>
    </row>
    <row r="60">
      <c r="A60" s="1" t="n">
        <v>58</v>
      </c>
      <c r="B60" t="inlineStr">
        <is>
          <t>2.2.2.</t>
        </is>
      </c>
      <c r="C60" t="inlineStr">
        <is>
          <t xml:space="preserve">  =&gt;Non Current Deferred Liabilities</t>
        </is>
      </c>
      <c r="D60" t="inlineStr">
        <is>
          <t>1,156,000</t>
        </is>
      </c>
      <c r="E60" t="inlineStr">
        <is>
          <t>1,097,000</t>
        </is>
      </c>
      <c r="F60" t="inlineStr">
        <is>
          <t>1,129,000</t>
        </is>
      </c>
      <c r="G60" t="inlineStr">
        <is>
          <t>1,105,000</t>
        </is>
      </c>
    </row>
    <row r="61">
      <c r="A61" s="1" t="n">
        <v>59</v>
      </c>
      <c r="B61" t="inlineStr">
        <is>
          <t>2.2.2.1.</t>
        </is>
      </c>
      <c r="C61" t="inlineStr">
        <is>
          <t xml:space="preserve">  =&gt;=&gt;Non Current Deferred Taxes Liabilities</t>
        </is>
      </c>
      <c r="D61" t="inlineStr">
        <is>
          <t>57,000</t>
        </is>
      </c>
      <c r="E61" t="inlineStr">
        <is>
          <t>25,000</t>
        </is>
      </c>
      <c r="F61" t="inlineStr">
        <is>
          <t>60,000</t>
        </is>
      </c>
      <c r="G61" t="inlineStr">
        <is>
          <t>100,000</t>
        </is>
      </c>
    </row>
    <row r="62">
      <c r="A62" s="1" t="n">
        <v>60</v>
      </c>
      <c r="B62" t="inlineStr">
        <is>
          <t>2.2.2.2.</t>
        </is>
      </c>
      <c r="C62" t="inlineStr">
        <is>
          <t xml:space="preserve">  =&gt;  Non Current Deferred Revenue</t>
        </is>
      </c>
      <c r="D62" t="inlineStr">
        <is>
          <t>1,099,000</t>
        </is>
      </c>
      <c r="E62" t="inlineStr">
        <is>
          <t>1,072,000</t>
        </is>
      </c>
      <c r="F62" t="inlineStr">
        <is>
          <t>1,069,000</t>
        </is>
      </c>
      <c r="G62" t="inlineStr">
        <is>
          <t>1,005,000</t>
        </is>
      </c>
    </row>
    <row r="63">
      <c r="A63" s="1" t="n">
        <v>61</v>
      </c>
      <c r="B63" t="inlineStr">
        <is>
          <t>2.2.3.</t>
        </is>
      </c>
      <c r="C63" t="inlineStr">
        <is>
          <t xml:space="preserve">  =&gt;Tradeand Other Payables Non Current</t>
        </is>
      </c>
      <c r="D63" t="inlineStr">
        <is>
          <t>830,000</t>
        </is>
      </c>
      <c r="E63" t="inlineStr">
        <is>
          <t>746,000</t>
        </is>
      </c>
      <c r="F63" t="inlineStr">
        <is>
          <t>848,000</t>
        </is>
      </c>
      <c r="G63" t="inlineStr">
        <is>
          <t>2,063,000</t>
        </is>
      </c>
    </row>
    <row r="64">
      <c r="A64" s="1" t="n">
        <v>62</v>
      </c>
      <c r="B64" t="inlineStr">
        <is>
          <t>2.2.4.</t>
        </is>
      </c>
      <c r="C64" t="inlineStr">
        <is>
          <t xml:space="preserve">  =&gt;Employee Benefits</t>
        </is>
      </c>
      <c r="D64" t="inlineStr">
        <is>
          <t>1,041,000</t>
        </is>
      </c>
      <c r="E64" t="inlineStr">
        <is>
          <t>1,576,000</t>
        </is>
      </c>
      <c r="F64" t="inlineStr">
        <is>
          <t>1,762,000</t>
        </is>
      </c>
      <c r="G64" t="inlineStr">
        <is>
          <t>1,645,000</t>
        </is>
      </c>
    </row>
    <row r="65">
      <c r="A65" s="1" t="n">
        <v>63</v>
      </c>
      <c r="B65" t="inlineStr">
        <is>
          <t>2.2.4.1.</t>
        </is>
      </c>
      <c r="C65" t="inlineStr">
        <is>
          <t xml:space="preserve">  =&gt;  Non Current Pension And Other Post-Retirement Benefit Plans</t>
        </is>
      </c>
      <c r="D65" t="inlineStr">
        <is>
          <t>1,041,000</t>
        </is>
      </c>
      <c r="E65" t="inlineStr">
        <is>
          <t>1,576,000</t>
        </is>
      </c>
      <c r="F65" t="inlineStr">
        <is>
          <t>1,762,000</t>
        </is>
      </c>
      <c r="G65" t="inlineStr">
        <is>
          <t>1,645,000</t>
        </is>
      </c>
    </row>
    <row r="66">
      <c r="A66" s="1" t="n">
        <v>64</v>
      </c>
      <c r="B66" t="inlineStr">
        <is>
          <t>2.2.5.</t>
        </is>
      </c>
      <c r="C66" t="inlineStr">
        <is>
          <t xml:space="preserve">    Other Non Current Liabilities</t>
        </is>
      </c>
      <c r="D66" t="inlineStr">
        <is>
          <t>815,000</t>
        </is>
      </c>
      <c r="E66" t="inlineStr">
        <is>
          <t>823,000</t>
        </is>
      </c>
      <c r="F66" t="inlineStr">
        <is>
          <t>848,000</t>
        </is>
      </c>
      <c r="G66" t="inlineStr">
        <is>
          <t>793,000</t>
        </is>
      </c>
    </row>
    <row r="67">
      <c r="A67" s="1" t="n">
        <v>65</v>
      </c>
      <c r="B67" t="inlineStr">
        <is>
          <t>3.</t>
        </is>
      </c>
      <c r="C67" t="inlineStr">
        <is>
          <t>Total Equity Gross Minority Interest</t>
        </is>
      </c>
      <c r="D67" t="inlineStr">
        <is>
          <t>-1,650,000</t>
        </is>
      </c>
      <c r="E67" t="inlineStr">
        <is>
          <t>-2,228,000</t>
        </is>
      </c>
      <c r="F67" t="inlineStr">
        <is>
          <t>-1,193,000</t>
        </is>
      </c>
      <c r="G67" t="inlineStr">
        <is>
          <t>-639,000</t>
        </is>
      </c>
    </row>
    <row r="68">
      <c r="A68" s="1" t="n">
        <v>66</v>
      </c>
      <c r="B68" t="inlineStr">
        <is>
          <t>3.1.</t>
        </is>
      </c>
      <c r="C68" t="inlineStr">
        <is>
          <t xml:space="preserve">  Stockholders' Equity</t>
        </is>
      </c>
      <c r="D68" t="inlineStr">
        <is>
          <t>-1,650,000</t>
        </is>
      </c>
      <c r="E68" t="inlineStr">
        <is>
          <t>-2,228,000</t>
        </is>
      </c>
      <c r="F68" t="inlineStr">
        <is>
          <t>-1,193,000</t>
        </is>
      </c>
      <c r="G68" t="inlineStr">
        <is>
          <t>-639,000</t>
        </is>
      </c>
    </row>
    <row r="69">
      <c r="A69" s="1" t="n">
        <v>67</v>
      </c>
      <c r="B69" t="inlineStr">
        <is>
          <t>3.1.1.</t>
        </is>
      </c>
      <c r="C69" t="inlineStr">
        <is>
          <t xml:space="preserve">  =&gt;Capital Stock</t>
        </is>
      </c>
      <c r="D69" t="inlineStr">
        <is>
          <t>11,000</t>
        </is>
      </c>
      <c r="E69" t="inlineStr">
        <is>
          <t>13,000</t>
        </is>
      </c>
      <c r="F69" t="inlineStr">
        <is>
          <t>15,000</t>
        </is>
      </c>
      <c r="G69" t="inlineStr">
        <is>
          <t>16,000</t>
        </is>
      </c>
    </row>
    <row r="70">
      <c r="A70" s="1" t="n">
        <v>68</v>
      </c>
      <c r="B70" t="inlineStr">
        <is>
          <t>3.1.1.1.</t>
        </is>
      </c>
      <c r="C70" t="inlineStr">
        <is>
          <t xml:space="preserve">  =&gt;=&gt;Preferred Stock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s="1" t="n">
        <v>69</v>
      </c>
      <c r="B71" t="inlineStr">
        <is>
          <t>3.1.1.2.</t>
        </is>
      </c>
      <c r="C71" t="inlineStr">
        <is>
          <t xml:space="preserve">  =&gt;  Common Stock</t>
        </is>
      </c>
      <c r="D71" t="inlineStr">
        <is>
          <t>11,000</t>
        </is>
      </c>
      <c r="E71" t="inlineStr">
        <is>
          <t>13,000</t>
        </is>
      </c>
      <c r="F71" t="inlineStr">
        <is>
          <t>15,000</t>
        </is>
      </c>
      <c r="G71" t="inlineStr">
        <is>
          <t>16,000</t>
        </is>
      </c>
    </row>
    <row r="72">
      <c r="A72" s="1" t="n">
        <v>70</v>
      </c>
      <c r="B72" t="inlineStr">
        <is>
          <t>3.1.2.</t>
        </is>
      </c>
      <c r="C72" t="inlineStr">
        <is>
          <t xml:space="preserve">  =&gt;Additional Paid in Capital</t>
        </is>
      </c>
      <c r="D72" t="inlineStr">
        <is>
          <t>1,060,000</t>
        </is>
      </c>
      <c r="E72" t="inlineStr">
        <is>
          <t>963,000</t>
        </is>
      </c>
      <c r="F72" t="inlineStr">
        <is>
          <t>835,000</t>
        </is>
      </c>
      <c r="G72" t="inlineStr">
        <is>
          <t>663,000</t>
        </is>
      </c>
    </row>
    <row r="73">
      <c r="A73" s="1" t="n">
        <v>71</v>
      </c>
      <c r="B73" t="inlineStr">
        <is>
          <t>3.1.3.</t>
        </is>
      </c>
      <c r="C73" t="inlineStr">
        <is>
          <t xml:space="preserve">  =&gt;Retained Earnings</t>
        </is>
      </c>
      <c r="D73" t="inlineStr">
        <is>
          <t>-2,461,000</t>
        </is>
      </c>
      <c r="E73" t="inlineStr">
        <is>
          <t>-1,961,000</t>
        </is>
      </c>
      <c r="F73" t="inlineStr">
        <is>
          <t>-818,000</t>
        </is>
      </c>
      <c r="G73" t="inlineStr">
        <is>
          <t>-473,000</t>
        </is>
      </c>
    </row>
    <row r="74">
      <c r="A74" s="1" t="n">
        <v>72</v>
      </c>
      <c r="B74" t="inlineStr">
        <is>
          <t>3.1.4.</t>
        </is>
      </c>
      <c r="C74" t="inlineStr">
        <is>
          <t xml:space="preserve">    Gains Losses Not Affecting Retained Earnings</t>
        </is>
      </c>
      <c r="D74" t="inlineStr">
        <is>
          <t>-260,000</t>
        </is>
      </c>
      <c r="E74" t="inlineStr">
        <is>
          <t>-1,243,000</t>
        </is>
      </c>
      <c r="F74" t="inlineStr">
        <is>
          <t>-1,225,000</t>
        </is>
      </c>
      <c r="G74" t="inlineStr">
        <is>
          <t>-845,000</t>
        </is>
      </c>
    </row>
    <row r="75">
      <c r="A75" s="1" t="n">
        <v>73</v>
      </c>
      <c r="B75" t="inlineStr">
        <is>
          <t>4.</t>
        </is>
      </c>
      <c r="C75" t="inlineStr">
        <is>
          <t>Total Capitalization</t>
        </is>
      </c>
      <c r="D75" t="inlineStr">
        <is>
          <t>4,736,000</t>
        </is>
      </c>
      <c r="E75" t="inlineStr">
        <is>
          <t>3,315,000</t>
        </is>
      </c>
      <c r="F75" t="inlineStr">
        <is>
          <t>3,587,000</t>
        </is>
      </c>
      <c r="G75" t="inlineStr">
        <is>
          <t>3,885,000</t>
        </is>
      </c>
    </row>
    <row r="76">
      <c r="A76" s="1" t="n">
        <v>74</v>
      </c>
      <c r="B76" t="inlineStr">
        <is>
          <t>5.</t>
        </is>
      </c>
      <c r="C76" t="inlineStr">
        <is>
          <t>Common Stock Equity</t>
        </is>
      </c>
      <c r="D76" t="inlineStr">
        <is>
          <t>-1,650,000</t>
        </is>
      </c>
      <c r="E76" t="inlineStr">
        <is>
          <t>-2,228,000</t>
        </is>
      </c>
      <c r="F76" t="inlineStr">
        <is>
          <t>-1,193,000</t>
        </is>
      </c>
      <c r="G76" t="inlineStr">
        <is>
          <t>-639,000</t>
        </is>
      </c>
    </row>
    <row r="77">
      <c r="A77" s="1" t="n">
        <v>75</v>
      </c>
      <c r="B77" t="inlineStr">
        <is>
          <t>6.</t>
        </is>
      </c>
      <c r="C77" t="inlineStr">
        <is>
          <t>Capital Lease Obligations</t>
        </is>
      </c>
      <c r="D77" t="inlineStr">
        <is>
          <t>1,286,000</t>
        </is>
      </c>
      <c r="E77" t="inlineStr">
        <is>
          <t>1,179,000</t>
        </is>
      </c>
      <c r="F77" t="inlineStr">
        <is>
          <t>-</t>
        </is>
      </c>
      <c r="G77" t="inlineStr">
        <is>
          <t>-</t>
        </is>
      </c>
    </row>
    <row r="78">
      <c r="A78" s="1" t="n">
        <v>76</v>
      </c>
      <c r="B78" t="inlineStr">
        <is>
          <t>7.</t>
        </is>
      </c>
      <c r="C78" t="inlineStr">
        <is>
          <t>Net Tangible Assets</t>
        </is>
      </c>
      <c r="D78" t="inlineStr">
        <is>
          <t>-9,237,000</t>
        </is>
      </c>
      <c r="E78" t="inlineStr">
        <is>
          <t>-9,148,000</t>
        </is>
      </c>
      <c r="F78" t="inlineStr">
        <is>
          <t>-8,226,000</t>
        </is>
      </c>
      <c r="G78" t="inlineStr">
        <is>
          <t>-7,060,000</t>
        </is>
      </c>
    </row>
    <row r="79">
      <c r="A79" s="1" t="n">
        <v>77</v>
      </c>
      <c r="B79" t="inlineStr">
        <is>
          <t>8.</t>
        </is>
      </c>
      <c r="C79" t="inlineStr">
        <is>
          <t>Working Capital</t>
        </is>
      </c>
      <c r="D79" t="inlineStr">
        <is>
          <t>-6,926,000</t>
        </is>
      </c>
      <c r="E79" t="inlineStr">
        <is>
          <t>-5,572,000</t>
        </is>
      </c>
      <c r="F79" t="inlineStr">
        <is>
          <t>-5,116,000</t>
        </is>
      </c>
      <c r="G79" t="inlineStr">
        <is>
          <t>-3,744,000</t>
        </is>
      </c>
    </row>
    <row r="80">
      <c r="A80" s="1" t="n">
        <v>78</v>
      </c>
      <c r="B80" t="inlineStr">
        <is>
          <t>9.</t>
        </is>
      </c>
      <c r="C80" t="inlineStr">
        <is>
          <t>Invested Capital</t>
        </is>
      </c>
      <c r="D80" t="inlineStr">
        <is>
          <t>5,842,000</t>
        </is>
      </c>
      <c r="E80" t="inlineStr">
        <is>
          <t>3,989,000</t>
        </is>
      </c>
      <c r="F80" t="inlineStr">
        <is>
          <t>3,944,000</t>
        </is>
      </c>
      <c r="G80" t="inlineStr">
        <is>
          <t>5,348,000</t>
        </is>
      </c>
    </row>
    <row r="81">
      <c r="A81" s="1" t="n">
        <v>79</v>
      </c>
      <c r="B81" t="inlineStr">
        <is>
          <t>10.</t>
        </is>
      </c>
      <c r="C81" t="inlineStr">
        <is>
          <t>Tangible Book Value</t>
        </is>
      </c>
      <c r="D81" t="inlineStr">
        <is>
          <t>-9,237,000</t>
        </is>
      </c>
      <c r="E81" t="inlineStr">
        <is>
          <t>-9,148,000</t>
        </is>
      </c>
      <c r="F81" t="inlineStr">
        <is>
          <t>-8,226,000</t>
        </is>
      </c>
      <c r="G81" t="inlineStr">
        <is>
          <t>-7,060,000</t>
        </is>
      </c>
    </row>
    <row r="82">
      <c r="A82" s="1" t="n">
        <v>80</v>
      </c>
      <c r="B82" t="inlineStr">
        <is>
          <t>11.</t>
        </is>
      </c>
      <c r="C82" t="inlineStr">
        <is>
          <t>Total Debt</t>
        </is>
      </c>
      <c r="D82" t="inlineStr">
        <is>
          <t>8,778,000</t>
        </is>
      </c>
      <c r="E82" t="inlineStr">
        <is>
          <t>7,396,000</t>
        </is>
      </c>
      <c r="F82" t="inlineStr">
        <is>
          <t>5,137,000</t>
        </is>
      </c>
      <c r="G82" t="inlineStr">
        <is>
          <t>5,987,000</t>
        </is>
      </c>
    </row>
    <row r="83">
      <c r="A83" s="1" t="n">
        <v>81</v>
      </c>
      <c r="B83" t="inlineStr">
        <is>
          <t>12.</t>
        </is>
      </c>
      <c r="C83" t="inlineStr">
        <is>
          <t>Net Debt</t>
        </is>
      </c>
      <c r="D83" t="inlineStr">
        <is>
          <t>3,193,000</t>
        </is>
      </c>
      <c r="E83" t="inlineStr">
        <is>
          <t>1,353,000</t>
        </is>
      </c>
      <c r="F83" t="inlineStr">
        <is>
          <t>600,000</t>
        </is>
      </c>
      <c r="G83" t="inlineStr">
        <is>
          <t>821,000</t>
        </is>
      </c>
    </row>
    <row r="84">
      <c r="A84" s="1" t="n">
        <v>82</v>
      </c>
      <c r="B84" t="inlineStr">
        <is>
          <t>13.</t>
        </is>
      </c>
      <c r="C84" t="inlineStr">
        <is>
          <t>Share Issued</t>
        </is>
      </c>
      <c r="D84" t="inlineStr">
        <is>
          <t>1,092,205</t>
        </is>
      </c>
      <c r="E84" t="inlineStr">
        <is>
          <t>1,304,000</t>
        </is>
      </c>
      <c r="F84" t="inlineStr">
        <is>
          <t>1,458,000</t>
        </is>
      </c>
      <c r="G84" t="inlineStr">
        <is>
          <t>1,560,000</t>
        </is>
      </c>
    </row>
    <row r="85">
      <c r="A85" s="1" t="n">
        <v>83</v>
      </c>
      <c r="B85" t="inlineStr">
        <is>
          <t>14.</t>
        </is>
      </c>
      <c r="C85" t="inlineStr">
        <is>
          <t>Ordinary Shares Number</t>
        </is>
      </c>
      <c r="D85" t="inlineStr">
        <is>
          <t>1,092,205</t>
        </is>
      </c>
      <c r="E85" t="inlineStr">
        <is>
          <t>1,304,000</t>
        </is>
      </c>
      <c r="F85" t="inlineStr">
        <is>
          <t>1,458,000</t>
        </is>
      </c>
      <c r="G85" t="inlineStr">
        <is>
          <t>1,560,000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10/30/2021</t>
        </is>
      </c>
      <c r="F1" s="1" t="inlineStr">
        <is>
          <t>10/30/2020</t>
        </is>
      </c>
      <c r="G1" s="1" t="inlineStr">
        <is>
          <t>10/30/2019</t>
        </is>
      </c>
      <c r="H1" s="1" t="inlineStr">
        <is>
          <t>10/30/2018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6,409,000</t>
        </is>
      </c>
      <c r="E2" t="inlineStr">
        <is>
          <t>6,409,000</t>
        </is>
      </c>
      <c r="F2" t="inlineStr">
        <is>
          <t>4,316,000</t>
        </is>
      </c>
      <c r="G2" t="inlineStr">
        <is>
          <t>4,654,000</t>
        </is>
      </c>
      <c r="H2" t="inlineStr">
        <is>
          <t>4,528,000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Cash Flow from Continuing Operating Activities</t>
        </is>
      </c>
      <c r="D3" t="inlineStr">
        <is>
          <t>6,409,000</t>
        </is>
      </c>
      <c r="E3" t="inlineStr">
        <is>
          <t>6,409,000</t>
        </is>
      </c>
      <c r="F3" t="inlineStr">
        <is>
          <t>4,316,000</t>
        </is>
      </c>
      <c r="G3" t="inlineStr">
        <is>
          <t>4,654,000</t>
        </is>
      </c>
      <c r="H3" t="inlineStr">
        <is>
          <t>4,528,000</t>
        </is>
      </c>
    </row>
    <row r="4">
      <c r="A4" s="1" t="n">
        <v>2</v>
      </c>
      <c r="B4" t="inlineStr">
        <is>
          <t>1.1.1.</t>
        </is>
      </c>
      <c r="C4" t="inlineStr">
        <is>
          <t xml:space="preserve">  =&gt;Net Income from Continuing Operations</t>
        </is>
      </c>
      <c r="D4" t="inlineStr">
        <is>
          <t>6,503,000</t>
        </is>
      </c>
      <c r="E4" t="inlineStr">
        <is>
          <t>6,503,000</t>
        </is>
      </c>
      <c r="F4" t="inlineStr">
        <is>
          <t>2,844,000</t>
        </is>
      </c>
      <c r="G4" t="inlineStr">
        <is>
          <t>3,152,000</t>
        </is>
      </c>
      <c r="H4" t="inlineStr">
        <is>
          <t>5,327,000</t>
        </is>
      </c>
    </row>
    <row r="5">
      <c r="A5" s="1" t="n">
        <v>3</v>
      </c>
      <c r="B5" t="inlineStr">
        <is>
          <t>1.1.2.</t>
        </is>
      </c>
      <c r="C5" t="inlineStr">
        <is>
          <t xml:space="preserve">  =&gt;Operating Gains Losses</t>
        </is>
      </c>
      <c r="D5" t="inlineStr">
        <is>
          <t>-37,000</t>
        </is>
      </c>
      <c r="E5" t="inlineStr">
        <is>
          <t>-37,000</t>
        </is>
      </c>
      <c r="F5" t="inlineStr">
        <is>
          <t>214,000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1.1.2.1.</t>
        </is>
      </c>
      <c r="C6" t="inlineStr">
        <is>
          <t xml:space="preserve">  =&gt;  Pension And Employee Benefit Expense</t>
        </is>
      </c>
      <c r="D6" t="inlineStr">
        <is>
          <t>-37,000</t>
        </is>
      </c>
      <c r="E6" t="inlineStr">
        <is>
          <t>-37,000</t>
        </is>
      </c>
      <c r="F6" t="inlineStr">
        <is>
          <t>214,000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1.1.3.</t>
        </is>
      </c>
      <c r="C7" t="inlineStr">
        <is>
          <t xml:space="preserve">  =&gt;Depreciation Amortization Depletion</t>
        </is>
      </c>
      <c r="D7" t="inlineStr">
        <is>
          <t>785,000</t>
        </is>
      </c>
      <c r="E7" t="inlineStr">
        <is>
          <t>785,000</t>
        </is>
      </c>
      <c r="F7" t="inlineStr">
        <is>
          <t>789,000</t>
        </is>
      </c>
      <c r="G7" t="inlineStr">
        <is>
          <t>744,000</t>
        </is>
      </c>
      <c r="H7" t="inlineStr">
        <is>
          <t>528,000</t>
        </is>
      </c>
    </row>
    <row r="8">
      <c r="A8" s="1" t="n">
        <v>6</v>
      </c>
      <c r="B8" t="inlineStr">
        <is>
          <t>1.1.3.1.</t>
        </is>
      </c>
      <c r="C8" t="inlineStr">
        <is>
          <t xml:space="preserve">  =&gt;  Depreciation &amp; amortization</t>
        </is>
      </c>
      <c r="D8" t="inlineStr">
        <is>
          <t>785,000</t>
        </is>
      </c>
      <c r="E8" t="inlineStr">
        <is>
          <t>785,000</t>
        </is>
      </c>
      <c r="F8" t="inlineStr">
        <is>
          <t>789,000</t>
        </is>
      </c>
      <c r="G8" t="inlineStr">
        <is>
          <t>744,000</t>
        </is>
      </c>
      <c r="H8" t="inlineStr">
        <is>
          <t>528,000</t>
        </is>
      </c>
    </row>
    <row r="9">
      <c r="A9" s="1" t="n">
        <v>7</v>
      </c>
      <c r="B9" t="inlineStr">
        <is>
          <t>1.1.4.</t>
        </is>
      </c>
      <c r="C9" t="inlineStr">
        <is>
          <t xml:space="preserve">  =&gt;Deferred Tax</t>
        </is>
      </c>
      <c r="D9" t="inlineStr">
        <is>
          <t>-605,000</t>
        </is>
      </c>
      <c r="E9" t="inlineStr">
        <is>
          <t>-605,000</t>
        </is>
      </c>
      <c r="F9" t="inlineStr">
        <is>
          <t>70,000</t>
        </is>
      </c>
      <c r="G9" t="inlineStr">
        <is>
          <t>133,000</t>
        </is>
      </c>
      <c r="H9" t="inlineStr">
        <is>
          <t>-3,653,000</t>
        </is>
      </c>
    </row>
    <row r="10">
      <c r="A10" s="1" t="n">
        <v>8</v>
      </c>
      <c r="B10" t="inlineStr">
        <is>
          <t>1.1.4.1.</t>
        </is>
      </c>
      <c r="C10" t="inlineStr">
        <is>
          <t xml:space="preserve">  =&gt;  Deferred Income Tax</t>
        </is>
      </c>
      <c r="D10" t="inlineStr">
        <is>
          <t>-605,000</t>
        </is>
      </c>
      <c r="E10" t="inlineStr">
        <is>
          <t>-605,000</t>
        </is>
      </c>
      <c r="F10" t="inlineStr">
        <is>
          <t>70,000</t>
        </is>
      </c>
      <c r="G10" t="inlineStr">
        <is>
          <t>133,000</t>
        </is>
      </c>
      <c r="H10" t="inlineStr">
        <is>
          <t>-3,653,000</t>
        </is>
      </c>
    </row>
    <row r="11">
      <c r="A11" s="1" t="n">
        <v>9</v>
      </c>
      <c r="B11" t="inlineStr">
        <is>
          <t>1.1.5.</t>
        </is>
      </c>
      <c r="C11" t="inlineStr">
        <is>
          <t xml:space="preserve">  =&gt;Stock based compensation</t>
        </is>
      </c>
      <c r="D11" t="inlineStr">
        <is>
          <t>330,000</t>
        </is>
      </c>
      <c r="E11" t="inlineStr">
        <is>
          <t>330,000</t>
        </is>
      </c>
      <c r="F11" t="inlineStr">
        <is>
          <t>278,000</t>
        </is>
      </c>
      <c r="G11" t="inlineStr">
        <is>
          <t>297,000</t>
        </is>
      </c>
      <c r="H11" t="inlineStr">
        <is>
          <t>268,000</t>
        </is>
      </c>
    </row>
    <row r="12">
      <c r="A12" s="1" t="n">
        <v>10</v>
      </c>
      <c r="B12" t="inlineStr">
        <is>
          <t>1.1.6.</t>
        </is>
      </c>
      <c r="C12" t="inlineStr">
        <is>
          <t xml:space="preserve">  =&gt;Other non-cash items</t>
        </is>
      </c>
      <c r="D12" t="inlineStr">
        <is>
          <t>574,000</t>
        </is>
      </c>
      <c r="E12" t="inlineStr">
        <is>
          <t>574,000</t>
        </is>
      </c>
      <c r="F12" t="inlineStr">
        <is>
          <t>635,000</t>
        </is>
      </c>
      <c r="G12" t="inlineStr">
        <is>
          <t>529,000</t>
        </is>
      </c>
      <c r="H12" t="inlineStr">
        <is>
          <t>451,000</t>
        </is>
      </c>
    </row>
    <row r="13">
      <c r="A13" s="1" t="n">
        <v>11</v>
      </c>
      <c r="B13" t="inlineStr">
        <is>
          <t>1.1.7.</t>
        </is>
      </c>
      <c r="C13" t="inlineStr">
        <is>
          <t xml:space="preserve">    Change in working capital</t>
        </is>
      </c>
      <c r="D13" t="inlineStr">
        <is>
          <t>-1,141,000</t>
        </is>
      </c>
      <c r="E13" t="inlineStr">
        <is>
          <t>-1,141,000</t>
        </is>
      </c>
      <c r="F13" t="inlineStr">
        <is>
          <t>-514,000</t>
        </is>
      </c>
      <c r="G13" t="inlineStr">
        <is>
          <t>-201,000</t>
        </is>
      </c>
      <c r="H13" t="inlineStr">
        <is>
          <t>1,607,000</t>
        </is>
      </c>
    </row>
    <row r="14">
      <c r="A14" s="1" t="n">
        <v>12</v>
      </c>
      <c r="B14" t="inlineStr">
        <is>
          <t>1.1.7.1.</t>
        </is>
      </c>
      <c r="C14" t="inlineStr">
        <is>
          <t xml:space="preserve">    =&gt;Change in Receivables</t>
        </is>
      </c>
      <c r="D14" t="inlineStr">
        <is>
          <t>-80,000</t>
        </is>
      </c>
      <c r="E14" t="inlineStr">
        <is>
          <t>-80,000</t>
        </is>
      </c>
      <c r="F14" t="inlineStr">
        <is>
          <t>575,000</t>
        </is>
      </c>
      <c r="G14" t="inlineStr">
        <is>
          <t>-761,000</t>
        </is>
      </c>
      <c r="H14" t="inlineStr">
        <is>
          <t>-491,000</t>
        </is>
      </c>
    </row>
    <row r="15">
      <c r="A15" s="1" t="n">
        <v>13</v>
      </c>
      <c r="B15" t="inlineStr">
        <is>
          <t>1.1.7.1.1.</t>
        </is>
      </c>
      <c r="C15" t="inlineStr">
        <is>
          <t xml:space="preserve">    =&gt;  Changes in Account Receivables</t>
        </is>
      </c>
      <c r="D15" t="inlineStr">
        <is>
          <t>-80,000</t>
        </is>
      </c>
      <c r="E15" t="inlineStr">
        <is>
          <t>-80,000</t>
        </is>
      </c>
      <c r="F15" t="inlineStr">
        <is>
          <t>575,000</t>
        </is>
      </c>
      <c r="G15" t="inlineStr">
        <is>
          <t>-761,000</t>
        </is>
      </c>
      <c r="H15" t="inlineStr">
        <is>
          <t>-491,000</t>
        </is>
      </c>
    </row>
    <row r="16">
      <c r="A16" s="1" t="n">
        <v>14</v>
      </c>
      <c r="B16" t="inlineStr">
        <is>
          <t>1.1.7.2.</t>
        </is>
      </c>
      <c r="C16" t="inlineStr">
        <is>
          <t xml:space="preserve">    =&gt;Change in Inventory</t>
        </is>
      </c>
      <c r="D16" t="inlineStr">
        <is>
          <t>-2,164,000</t>
        </is>
      </c>
      <c r="E16" t="inlineStr">
        <is>
          <t>-2,164,000</t>
        </is>
      </c>
      <c r="F16" t="inlineStr">
        <is>
          <t>-386,000</t>
        </is>
      </c>
      <c r="G16" t="inlineStr">
        <is>
          <t>-68,000</t>
        </is>
      </c>
      <c r="H16" t="inlineStr">
        <is>
          <t>-136,000</t>
        </is>
      </c>
    </row>
    <row r="17">
      <c r="A17" s="1" t="n">
        <v>15</v>
      </c>
      <c r="B17" t="inlineStr">
        <is>
          <t>1.1.7.3.</t>
        </is>
      </c>
      <c r="C17" t="inlineStr">
        <is>
          <t xml:space="preserve">    =&gt;Change in Payables And Accrued Expense</t>
        </is>
      </c>
      <c r="D17" t="inlineStr">
        <is>
          <t>1,257,000</t>
        </is>
      </c>
      <c r="E17" t="inlineStr">
        <is>
          <t>1,257,000</t>
        </is>
      </c>
      <c r="F17" t="inlineStr">
        <is>
          <t>-35,000</t>
        </is>
      </c>
      <c r="G17" t="inlineStr">
        <is>
          <t>-53,000</t>
        </is>
      </c>
      <c r="H17" t="inlineStr">
        <is>
          <t>1,429,000</t>
        </is>
      </c>
    </row>
    <row r="18">
      <c r="A18" s="1" t="n">
        <v>16</v>
      </c>
      <c r="B18" t="inlineStr">
        <is>
          <t>1.1.7.3.1.</t>
        </is>
      </c>
      <c r="C18" t="inlineStr">
        <is>
          <t xml:space="preserve">    =&gt;=&gt;Change in Payable</t>
        </is>
      </c>
      <c r="D18" t="inlineStr">
        <is>
          <t>1,257,000</t>
        </is>
      </c>
      <c r="E18" t="inlineStr">
        <is>
          <t>1,257,000</t>
        </is>
      </c>
      <c r="F18" t="inlineStr">
        <is>
          <t>-35,000</t>
        </is>
      </c>
      <c r="G18" t="inlineStr">
        <is>
          <t>-53,000</t>
        </is>
      </c>
      <c r="H18" t="inlineStr">
        <is>
          <t>1,429,000</t>
        </is>
      </c>
    </row>
    <row r="19">
      <c r="A19" s="1" t="n">
        <v>17</v>
      </c>
      <c r="B19" t="inlineStr">
        <is>
          <t>1.1.7.3.1.1.</t>
        </is>
      </c>
      <c r="C19" t="inlineStr">
        <is>
          <t xml:space="preserve">    =&gt;=&gt;=&gt;Change in Tax Payable</t>
        </is>
      </c>
      <c r="D19" t="inlineStr">
        <is>
          <t>-</t>
        </is>
      </c>
      <c r="E19" t="inlineStr">
        <is>
          <t>-</t>
        </is>
      </c>
      <c r="F19" t="inlineStr">
        <is>
          <t>-147,000</t>
        </is>
      </c>
      <c r="G19" t="inlineStr">
        <is>
          <t>-851,000</t>
        </is>
      </c>
      <c r="H19" t="inlineStr">
        <is>
          <t>389,000</t>
        </is>
      </c>
    </row>
    <row r="20">
      <c r="A20" s="1" t="n">
        <v>18</v>
      </c>
      <c r="B20" t="inlineStr">
        <is>
          <t>1.1.7.3.1.1.1.</t>
        </is>
      </c>
      <c r="C20" t="inlineStr">
        <is>
          <t xml:space="preserve">    =&gt;=&gt;=&gt;  Change in Income Tax Payable</t>
        </is>
      </c>
      <c r="D20" t="inlineStr">
        <is>
          <t>-</t>
        </is>
      </c>
      <c r="E20" t="inlineStr">
        <is>
          <t>-</t>
        </is>
      </c>
      <c r="F20" t="inlineStr">
        <is>
          <t>-147,000</t>
        </is>
      </c>
      <c r="G20" t="inlineStr">
        <is>
          <t>-851,000</t>
        </is>
      </c>
      <c r="H20" t="inlineStr">
        <is>
          <t>389,000</t>
        </is>
      </c>
    </row>
    <row r="21">
      <c r="A21" s="1" t="n">
        <v>19</v>
      </c>
      <c r="B21" t="inlineStr">
        <is>
          <t>1.1.7.3.1.2.</t>
        </is>
      </c>
      <c r="C21" t="inlineStr">
        <is>
          <t xml:space="preserve">    =&gt;=&gt;  Change in Account Payable</t>
        </is>
      </c>
      <c r="D21" t="inlineStr">
        <is>
          <t>1,257,000</t>
        </is>
      </c>
      <c r="E21" t="inlineStr">
        <is>
          <t>1,257,000</t>
        </is>
      </c>
      <c r="F21" t="inlineStr">
        <is>
          <t>-35,000</t>
        </is>
      </c>
      <c r="G21" t="inlineStr">
        <is>
          <t>-53,000</t>
        </is>
      </c>
      <c r="H21" t="inlineStr">
        <is>
          <t>1,429,000</t>
        </is>
      </c>
    </row>
    <row r="22">
      <c r="A22" s="1" t="n">
        <v>20</v>
      </c>
      <c r="B22" t="inlineStr">
        <is>
          <t>1.1.7.3.2.</t>
        </is>
      </c>
      <c r="C22" t="inlineStr">
        <is>
          <t xml:space="preserve">    =&gt;  Change in Accrued Expense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-154,000</t>
        </is>
      </c>
      <c r="H22" t="inlineStr">
        <is>
          <t>-237,000</t>
        </is>
      </c>
    </row>
    <row r="23">
      <c r="A23" s="1" t="n">
        <v>21</v>
      </c>
      <c r="B23" t="inlineStr">
        <is>
          <t>1.1.7.4.</t>
        </is>
      </c>
      <c r="C23" t="inlineStr">
        <is>
          <t xml:space="preserve">    =&gt;Change in Other Current Assets</t>
        </is>
      </c>
      <c r="D23" t="inlineStr">
        <is>
          <t>-</t>
        </is>
      </c>
      <c r="E23" t="inlineStr">
        <is>
          <t>-</t>
        </is>
      </c>
      <c r="F23" t="inlineStr">
        <is>
          <t>-152,000</t>
        </is>
      </c>
      <c r="G23" t="inlineStr">
        <is>
          <t>-</t>
        </is>
      </c>
      <c r="H23" t="inlineStr">
        <is>
          <t>-</t>
        </is>
      </c>
    </row>
    <row r="24">
      <c r="A24" s="1" t="n">
        <v>22</v>
      </c>
      <c r="B24" t="inlineStr">
        <is>
          <t>1.1.7.5.</t>
        </is>
      </c>
      <c r="C24" t="inlineStr">
        <is>
          <t xml:space="preserve">      Change in Other Working Capital</t>
        </is>
      </c>
      <c r="D24" t="inlineStr">
        <is>
          <t>-154,000</t>
        </is>
      </c>
      <c r="E24" t="inlineStr">
        <is>
          <t>-154,000</t>
        </is>
      </c>
      <c r="F24" t="inlineStr">
        <is>
          <t>-668,000</t>
        </is>
      </c>
      <c r="G24" t="inlineStr">
        <is>
          <t>681,000</t>
        </is>
      </c>
      <c r="H24" t="inlineStr">
        <is>
          <t>805,000</t>
        </is>
      </c>
    </row>
    <row r="25">
      <c r="A25" s="1" t="n">
        <v>23</v>
      </c>
      <c r="B25" t="inlineStr">
        <is>
          <t>2.</t>
        </is>
      </c>
      <c r="C25" t="inlineStr">
        <is>
          <t>Investing Cash Flow</t>
        </is>
      </c>
      <c r="D25" t="inlineStr">
        <is>
          <t>-1,012,000</t>
        </is>
      </c>
      <c r="E25" t="inlineStr">
        <is>
          <t>-1,012,000</t>
        </is>
      </c>
      <c r="F25" t="inlineStr">
        <is>
          <t>-1,016,000</t>
        </is>
      </c>
      <c r="G25" t="inlineStr">
        <is>
          <t>-438,000</t>
        </is>
      </c>
      <c r="H25" t="inlineStr">
        <is>
          <t>-716,000</t>
        </is>
      </c>
    </row>
    <row r="26">
      <c r="A26" s="1" t="n">
        <v>24</v>
      </c>
      <c r="B26" t="inlineStr">
        <is>
          <t>2.1.</t>
        </is>
      </c>
      <c r="C26" t="inlineStr">
        <is>
          <t xml:space="preserve">  Cash Flow from Continuing Investing Activities</t>
        </is>
      </c>
      <c r="D26" t="inlineStr">
        <is>
          <t>-1,012,000</t>
        </is>
      </c>
      <c r="E26" t="inlineStr">
        <is>
          <t>-1,012,000</t>
        </is>
      </c>
      <c r="F26" t="inlineStr">
        <is>
          <t>-1,016,000</t>
        </is>
      </c>
      <c r="G26" t="inlineStr">
        <is>
          <t>-438,000</t>
        </is>
      </c>
      <c r="H26" t="inlineStr">
        <is>
          <t>-716,000</t>
        </is>
      </c>
    </row>
    <row r="27">
      <c r="A27" s="1" t="n">
        <v>25</v>
      </c>
      <c r="B27" t="inlineStr">
        <is>
          <t>2.1.1.</t>
        </is>
      </c>
      <c r="C27" t="inlineStr">
        <is>
          <t xml:space="preserve">  =&gt;Net PPE Purchase And Sale</t>
        </is>
      </c>
      <c r="D27" t="inlineStr">
        <is>
          <t>-582,000</t>
        </is>
      </c>
      <c r="E27" t="inlineStr">
        <is>
          <t>-582,000</t>
        </is>
      </c>
      <c r="F27" t="inlineStr">
        <is>
          <t>-577,000</t>
        </is>
      </c>
      <c r="G27" t="inlineStr">
        <is>
          <t>-671,000</t>
        </is>
      </c>
      <c r="H27" t="inlineStr">
        <is>
          <t>-374,000</t>
        </is>
      </c>
    </row>
    <row r="28">
      <c r="A28" s="1" t="n">
        <v>26</v>
      </c>
      <c r="B28" t="inlineStr">
        <is>
          <t>2.1.1.1.</t>
        </is>
      </c>
      <c r="C28" t="inlineStr">
        <is>
          <t xml:space="preserve">  =&gt;=&gt;Purchase of PPE</t>
        </is>
      </c>
      <c r="D28" t="inlineStr">
        <is>
          <t>-582,000</t>
        </is>
      </c>
      <c r="E28" t="inlineStr">
        <is>
          <t>-582,000</t>
        </is>
      </c>
      <c r="F28" t="inlineStr">
        <is>
          <t>-580,000</t>
        </is>
      </c>
      <c r="G28" t="inlineStr">
        <is>
          <t>-671,000</t>
        </is>
      </c>
      <c r="H28" t="inlineStr">
        <is>
          <t>-546,000</t>
        </is>
      </c>
    </row>
    <row r="29">
      <c r="A29" s="1" t="n">
        <v>27</v>
      </c>
      <c r="B29" t="inlineStr">
        <is>
          <t>2.1.1.2.</t>
        </is>
      </c>
      <c r="C29" t="inlineStr">
        <is>
          <t xml:space="preserve">  =&gt;  Sale of PPE</t>
        </is>
      </c>
      <c r="D29" t="inlineStr">
        <is>
          <t>0</t>
        </is>
      </c>
      <c r="E29" t="inlineStr">
        <is>
          <t>0</t>
        </is>
      </c>
      <c r="F29" t="inlineStr">
        <is>
          <t>3,000</t>
        </is>
      </c>
      <c r="G29" t="inlineStr">
        <is>
          <t>0</t>
        </is>
      </c>
      <c r="H29" t="inlineStr">
        <is>
          <t>172,000</t>
        </is>
      </c>
    </row>
    <row r="30">
      <c r="A30" s="1" t="n">
        <v>28</v>
      </c>
      <c r="B30" t="inlineStr">
        <is>
          <t>2.1.2.</t>
        </is>
      </c>
      <c r="C30" t="inlineStr">
        <is>
          <t xml:space="preserve">  =&gt;Net Business Purchase And Sale</t>
        </is>
      </c>
      <c r="D30" t="inlineStr">
        <is>
          <t>-854,000</t>
        </is>
      </c>
      <c r="E30" t="inlineStr">
        <is>
          <t>-854,000</t>
        </is>
      </c>
      <c r="F30" t="inlineStr">
        <is>
          <t>0</t>
        </is>
      </c>
      <c r="G30" t="inlineStr">
        <is>
          <t>-458,000</t>
        </is>
      </c>
      <c r="H30" t="inlineStr">
        <is>
          <t>-1,036,000</t>
        </is>
      </c>
    </row>
    <row r="31">
      <c r="A31" s="1" t="n">
        <v>29</v>
      </c>
      <c r="B31" t="inlineStr">
        <is>
          <t>2.1.2.1.</t>
        </is>
      </c>
      <c r="C31" t="inlineStr">
        <is>
          <t xml:space="preserve">  =&gt;=&gt;Purchase of Business</t>
        </is>
      </c>
      <c r="D31" t="inlineStr">
        <is>
          <t>-854,000</t>
        </is>
      </c>
      <c r="E31" t="inlineStr">
        <is>
          <t>-854,000</t>
        </is>
      </c>
      <c r="F31" t="inlineStr">
        <is>
          <t>0</t>
        </is>
      </c>
      <c r="G31" t="inlineStr">
        <is>
          <t>-458,000</t>
        </is>
      </c>
      <c r="H31" t="inlineStr">
        <is>
          <t>-1,036,000</t>
        </is>
      </c>
    </row>
    <row r="32">
      <c r="A32" s="1" t="n">
        <v>30</v>
      </c>
      <c r="B32" t="inlineStr">
        <is>
          <t>2.1.2.2.</t>
        </is>
      </c>
      <c r="C32" t="inlineStr">
        <is>
          <t xml:space="preserve">  =&gt;  Sale of Business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0</t>
        </is>
      </c>
    </row>
    <row r="33">
      <c r="A33" s="1" t="n">
        <v>31</v>
      </c>
      <c r="B33" t="inlineStr">
        <is>
          <t>2.1.3.</t>
        </is>
      </c>
      <c r="C33" t="inlineStr">
        <is>
          <t xml:space="preserve">  =&gt;Net Investment Purchase And Sale</t>
        </is>
      </c>
      <c r="D33" t="inlineStr">
        <is>
          <t>276,000</t>
        </is>
      </c>
      <c r="E33" t="inlineStr">
        <is>
          <t>276,000</t>
        </is>
      </c>
      <c r="F33" t="inlineStr">
        <is>
          <t>-276,000</t>
        </is>
      </c>
      <c r="G33" t="inlineStr">
        <is>
          <t>691,000</t>
        </is>
      </c>
      <c r="H33" t="inlineStr">
        <is>
          <t>480,000</t>
        </is>
      </c>
    </row>
    <row r="34">
      <c r="A34" s="1" t="n">
        <v>32</v>
      </c>
      <c r="B34" t="inlineStr">
        <is>
          <t>2.1.3.1.</t>
        </is>
      </c>
      <c r="C34" t="inlineStr">
        <is>
          <t xml:space="preserve">  =&gt;=&gt;Purchase of Investment</t>
        </is>
      </c>
      <c r="D34" t="inlineStr">
        <is>
          <t>-28,000</t>
        </is>
      </c>
      <c r="E34" t="inlineStr">
        <is>
          <t>-28,000</t>
        </is>
      </c>
      <c r="F34" t="inlineStr">
        <is>
          <t>-693,000</t>
        </is>
      </c>
      <c r="G34" t="inlineStr">
        <is>
          <t>-80,000</t>
        </is>
      </c>
      <c r="H34" t="inlineStr">
        <is>
          <t>-367,000</t>
        </is>
      </c>
    </row>
    <row r="35">
      <c r="A35" s="1" t="n">
        <v>33</v>
      </c>
      <c r="B35" t="inlineStr">
        <is>
          <t>2.1.3.2.</t>
        </is>
      </c>
      <c r="C35" t="inlineStr">
        <is>
          <t xml:space="preserve">  =&gt;  Sale of Investment</t>
        </is>
      </c>
      <c r="D35" t="inlineStr">
        <is>
          <t>304,000</t>
        </is>
      </c>
      <c r="E35" t="inlineStr">
        <is>
          <t>304,000</t>
        </is>
      </c>
      <c r="F35" t="inlineStr">
        <is>
          <t>417,000</t>
        </is>
      </c>
      <c r="G35" t="inlineStr">
        <is>
          <t>771,000</t>
        </is>
      </c>
      <c r="H35" t="inlineStr">
        <is>
          <t>847,000</t>
        </is>
      </c>
    </row>
    <row r="36">
      <c r="A36" s="1" t="n">
        <v>34</v>
      </c>
      <c r="B36" t="inlineStr">
        <is>
          <t>2.1.4.</t>
        </is>
      </c>
      <c r="C36" t="inlineStr">
        <is>
          <t xml:space="preserve">    Net Other Investing Changes</t>
        </is>
      </c>
      <c r="D36" t="inlineStr">
        <is>
          <t>148,000</t>
        </is>
      </c>
      <c r="E36" t="inlineStr">
        <is>
          <t>148,000</t>
        </is>
      </c>
      <c r="F36" t="inlineStr">
        <is>
          <t>-163,000</t>
        </is>
      </c>
      <c r="G36" t="inlineStr">
        <is>
          <t>-</t>
        </is>
      </c>
      <c r="H36" t="inlineStr">
        <is>
          <t>214,000</t>
        </is>
      </c>
    </row>
    <row r="37">
      <c r="A37" s="1" t="n">
        <v>35</v>
      </c>
      <c r="B37" t="inlineStr">
        <is>
          <t>3.</t>
        </is>
      </c>
      <c r="C37" t="inlineStr">
        <is>
          <t>Financing Cash Flow</t>
        </is>
      </c>
      <c r="D37" t="inlineStr">
        <is>
          <t>-5,962,000</t>
        </is>
      </c>
      <c r="E37" t="inlineStr">
        <is>
          <t>-5,962,000</t>
        </is>
      </c>
      <c r="F37" t="inlineStr">
        <is>
          <t>-2,973,000</t>
        </is>
      </c>
      <c r="G37" t="inlineStr">
        <is>
          <t>-4,845,000</t>
        </is>
      </c>
      <c r="H37" t="inlineStr">
        <is>
          <t>-5,643,000</t>
        </is>
      </c>
    </row>
    <row r="38">
      <c r="A38" s="1" t="n">
        <v>36</v>
      </c>
      <c r="B38" t="inlineStr">
        <is>
          <t>3.1.</t>
        </is>
      </c>
      <c r="C38" t="inlineStr">
        <is>
          <t xml:space="preserve">  Cash Flow from Continuing Financing Activities</t>
        </is>
      </c>
      <c r="D38" t="inlineStr">
        <is>
          <t>-5,962,000</t>
        </is>
      </c>
      <c r="E38" t="inlineStr">
        <is>
          <t>-5,962,000</t>
        </is>
      </c>
      <c r="F38" t="inlineStr">
        <is>
          <t>-2,973,000</t>
        </is>
      </c>
      <c r="G38" t="inlineStr">
        <is>
          <t>-4,845,000</t>
        </is>
      </c>
      <c r="H38" t="inlineStr">
        <is>
          <t>-5,643,000</t>
        </is>
      </c>
    </row>
    <row r="39">
      <c r="A39" s="1" t="n">
        <v>37</v>
      </c>
      <c r="B39" t="inlineStr">
        <is>
          <t>3.1.1.</t>
        </is>
      </c>
      <c r="C39" t="inlineStr">
        <is>
          <t xml:space="preserve">  =&gt;Net Issuance Payments of Debt</t>
        </is>
      </c>
      <c r="D39" t="inlineStr">
        <is>
          <t>1,276,000</t>
        </is>
      </c>
      <c r="E39" t="inlineStr">
        <is>
          <t>1,276,000</t>
        </is>
      </c>
      <c r="F39" t="inlineStr">
        <is>
          <t>1,259,000</t>
        </is>
      </c>
      <c r="G39" t="inlineStr">
        <is>
          <t>-1,409,000</t>
        </is>
      </c>
      <c r="H39" t="inlineStr">
        <is>
          <t>-2,239,000</t>
        </is>
      </c>
    </row>
    <row r="40">
      <c r="A40" s="1" t="n">
        <v>38</v>
      </c>
      <c r="B40" t="inlineStr">
        <is>
          <t>3.1.1.1.</t>
        </is>
      </c>
      <c r="C40" t="inlineStr">
        <is>
          <t xml:space="preserve">  =&gt;=&gt;Net Long Term Debt Issuance</t>
        </is>
      </c>
      <c r="D40" t="inlineStr">
        <is>
          <t>854,000</t>
        </is>
      </c>
      <c r="E40" t="inlineStr">
        <is>
          <t>854,000</t>
        </is>
      </c>
      <c r="F40" t="inlineStr">
        <is>
          <t>1,232,000</t>
        </is>
      </c>
      <c r="G40" t="inlineStr">
        <is>
          <t>-553,000</t>
        </is>
      </c>
      <c r="H40" t="inlineStr">
        <is>
          <t>-2,098,000</t>
        </is>
      </c>
    </row>
    <row r="41">
      <c r="A41" s="1" t="n">
        <v>39</v>
      </c>
      <c r="B41" t="inlineStr">
        <is>
          <t>3.1.1.1.1.</t>
        </is>
      </c>
      <c r="C41" t="inlineStr">
        <is>
          <t xml:space="preserve">  =&gt;=&gt;=&gt;Long Term Debt Issuance</t>
        </is>
      </c>
      <c r="D41" t="inlineStr">
        <is>
          <t>2,099,000</t>
        </is>
      </c>
      <c r="E41" t="inlineStr">
        <is>
          <t>2,099,000</t>
        </is>
      </c>
      <c r="F41" t="inlineStr">
        <is>
          <t>3,081,000</t>
        </is>
      </c>
      <c r="G41" t="inlineStr">
        <is>
          <t>127,000</t>
        </is>
      </c>
      <c r="H41" t="inlineStr">
        <is>
          <t>0</t>
        </is>
      </c>
    </row>
    <row r="42">
      <c r="A42" s="1" t="n">
        <v>40</v>
      </c>
      <c r="B42" t="inlineStr">
        <is>
          <t>3.1.1.1.2.</t>
        </is>
      </c>
      <c r="C42" t="inlineStr">
        <is>
          <t xml:space="preserve">  =&gt;=&gt;  Long Term Debt Payments</t>
        </is>
      </c>
      <c r="D42" t="inlineStr">
        <is>
          <t>-1,245,000</t>
        </is>
      </c>
      <c r="E42" t="inlineStr">
        <is>
          <t>-1,245,000</t>
        </is>
      </c>
      <c r="F42" t="inlineStr">
        <is>
          <t>-1,849,000</t>
        </is>
      </c>
      <c r="G42" t="inlineStr">
        <is>
          <t>-680,000</t>
        </is>
      </c>
      <c r="H42" t="inlineStr">
        <is>
          <t>-2,098,000</t>
        </is>
      </c>
    </row>
    <row r="43">
      <c r="A43" s="1" t="n">
        <v>41</v>
      </c>
      <c r="B43" t="inlineStr">
        <is>
          <t>3.1.1.2.</t>
        </is>
      </c>
      <c r="C43" t="inlineStr">
        <is>
          <t xml:space="preserve">  =&gt;  Net Short Term Debt Issuance</t>
        </is>
      </c>
      <c r="D43" t="inlineStr">
        <is>
          <t>422,000</t>
        </is>
      </c>
      <c r="E43" t="inlineStr">
        <is>
          <t>422,000</t>
        </is>
      </c>
      <c r="F43" t="inlineStr">
        <is>
          <t>27,000</t>
        </is>
      </c>
      <c r="G43" t="inlineStr">
        <is>
          <t>-856,000</t>
        </is>
      </c>
      <c r="H43" t="inlineStr">
        <is>
          <t>-141,000</t>
        </is>
      </c>
    </row>
    <row r="44">
      <c r="A44" s="1" t="n">
        <v>42</v>
      </c>
      <c r="B44" t="inlineStr">
        <is>
          <t>3.1.1.2.1.</t>
        </is>
      </c>
      <c r="C44" t="inlineStr">
        <is>
          <t xml:space="preserve">  =&gt;  =&gt;Short Term Debt Issuance</t>
        </is>
      </c>
      <c r="D44" t="inlineStr">
        <is>
          <t>422,000</t>
        </is>
      </c>
      <c r="E44" t="inlineStr">
        <is>
          <t>422,000</t>
        </is>
      </c>
      <c r="F44" t="inlineStr">
        <is>
          <t>27,000</t>
        </is>
      </c>
      <c r="G44" t="inlineStr">
        <is>
          <t>0</t>
        </is>
      </c>
      <c r="H44" t="inlineStr">
        <is>
          <t>1,455,000</t>
        </is>
      </c>
    </row>
    <row r="45">
      <c r="A45" s="1" t="n">
        <v>43</v>
      </c>
      <c r="B45" t="inlineStr">
        <is>
          <t>3.1.1.2.2.</t>
        </is>
      </c>
      <c r="C45" t="inlineStr">
        <is>
          <t xml:space="preserve">  =&gt;    Short Term Debt Payments</t>
        </is>
      </c>
      <c r="D45" t="inlineStr">
        <is>
          <t>-</t>
        </is>
      </c>
      <c r="E45" t="inlineStr">
        <is>
          <t>-</t>
        </is>
      </c>
      <c r="F45" t="inlineStr">
        <is>
          <t>0</t>
        </is>
      </c>
      <c r="G45" t="inlineStr">
        <is>
          <t>-856,000</t>
        </is>
      </c>
      <c r="H45" t="inlineStr">
        <is>
          <t>-1,596,000</t>
        </is>
      </c>
    </row>
    <row r="46">
      <c r="A46" s="1" t="n">
        <v>44</v>
      </c>
      <c r="B46" t="inlineStr">
        <is>
          <t>3.1.2.</t>
        </is>
      </c>
      <c r="C46" t="inlineStr">
        <is>
          <t xml:space="preserve">  =&gt;Net Common Stock Issuance</t>
        </is>
      </c>
      <c r="D46" t="inlineStr">
        <is>
          <t>-6,249,000</t>
        </is>
      </c>
      <c r="E46" t="inlineStr">
        <is>
          <t>-6,249,000</t>
        </is>
      </c>
      <c r="F46" t="inlineStr">
        <is>
          <t>-3,107,000</t>
        </is>
      </c>
      <c r="G46" t="inlineStr">
        <is>
          <t>-2,405,000</t>
        </is>
      </c>
      <c r="H46" t="inlineStr">
        <is>
          <t>-2,557,000</t>
        </is>
      </c>
    </row>
    <row r="47">
      <c r="A47" s="1" t="n">
        <v>45</v>
      </c>
      <c r="B47" t="inlineStr">
        <is>
          <t>3.1.2.1.</t>
        </is>
      </c>
      <c r="C47" t="inlineStr">
        <is>
          <t xml:space="preserve">  =&gt;  Common Stock Payments</t>
        </is>
      </c>
      <c r="D47" t="inlineStr">
        <is>
          <t>-6,249,000</t>
        </is>
      </c>
      <c r="E47" t="inlineStr">
        <is>
          <t>-6,249,000</t>
        </is>
      </c>
      <c r="F47" t="inlineStr">
        <is>
          <t>-3,107,000</t>
        </is>
      </c>
      <c r="G47" t="inlineStr">
        <is>
          <t>-2,405,000</t>
        </is>
      </c>
      <c r="H47" t="inlineStr">
        <is>
          <t>-2,557,000</t>
        </is>
      </c>
    </row>
    <row r="48">
      <c r="A48" s="1" t="n">
        <v>46</v>
      </c>
      <c r="B48" t="inlineStr">
        <is>
          <t>3.1.3.</t>
        </is>
      </c>
      <c r="C48" t="inlineStr">
        <is>
          <t xml:space="preserve">  =&gt;Cash Dividends Paid</t>
        </is>
      </c>
      <c r="D48" t="inlineStr">
        <is>
          <t>-938,000</t>
        </is>
      </c>
      <c r="E48" t="inlineStr">
        <is>
          <t>-938,000</t>
        </is>
      </c>
      <c r="F48" t="inlineStr">
        <is>
          <t>-997,000</t>
        </is>
      </c>
      <c r="G48" t="inlineStr">
        <is>
          <t>-970,000</t>
        </is>
      </c>
      <c r="H48" t="inlineStr">
        <is>
          <t>-899,000</t>
        </is>
      </c>
    </row>
    <row r="49">
      <c r="A49" s="1" t="n">
        <v>47</v>
      </c>
      <c r="B49" t="inlineStr">
        <is>
          <t>3.1.3.1.</t>
        </is>
      </c>
      <c r="C49" t="inlineStr">
        <is>
          <t xml:space="preserve">  =&gt;  Common Stock Dividend Paid</t>
        </is>
      </c>
      <c r="D49" t="inlineStr">
        <is>
          <t>-</t>
        </is>
      </c>
      <c r="E49" t="inlineStr">
        <is>
          <t>-</t>
        </is>
      </c>
      <c r="F49" t="inlineStr">
        <is>
          <t>-997,000</t>
        </is>
      </c>
      <c r="G49" t="inlineStr">
        <is>
          <t>-970,000</t>
        </is>
      </c>
      <c r="H49" t="inlineStr">
        <is>
          <t>-899,000</t>
        </is>
      </c>
    </row>
    <row r="50">
      <c r="A50" s="1" t="n">
        <v>48</v>
      </c>
      <c r="B50" t="inlineStr">
        <is>
          <t>3.1.4.</t>
        </is>
      </c>
      <c r="C50" t="inlineStr">
        <is>
          <t xml:space="preserve">  =&gt;Proceeds from Stock Option Exercised</t>
        </is>
      </c>
      <c r="D50" t="inlineStr">
        <is>
          <t>-51,000</t>
        </is>
      </c>
      <c r="E50" t="inlineStr">
        <is>
          <t>-51,000</t>
        </is>
      </c>
      <c r="F50" t="inlineStr">
        <is>
          <t>-128,000</t>
        </is>
      </c>
      <c r="G50" t="inlineStr">
        <is>
          <t>-61,000</t>
        </is>
      </c>
      <c r="H50" t="inlineStr">
        <is>
          <t>-</t>
        </is>
      </c>
    </row>
    <row r="51">
      <c r="A51" s="1" t="n">
        <v>49</v>
      </c>
      <c r="B51" t="inlineStr">
        <is>
          <t>3.1.5.</t>
        </is>
      </c>
      <c r="C51" t="inlineStr">
        <is>
          <t xml:space="preserve">    Net Other Financing Charges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-61,000</t>
        </is>
      </c>
      <c r="H51" t="inlineStr">
        <is>
          <t>52,000</t>
        </is>
      </c>
    </row>
    <row r="52">
      <c r="A52" s="1" t="n">
        <v>50</v>
      </c>
      <c r="B52" t="inlineStr">
        <is>
          <t>4.</t>
        </is>
      </c>
      <c r="C52" t="inlineStr">
        <is>
          <t>End Cash Position</t>
        </is>
      </c>
      <c r="D52" t="inlineStr">
        <is>
          <t>4,299,000</t>
        </is>
      </c>
      <c r="E52" t="inlineStr">
        <is>
          <t>4,299,000</t>
        </is>
      </c>
      <c r="F52" t="inlineStr">
        <is>
          <t>4,864,000</t>
        </is>
      </c>
      <c r="G52" t="inlineStr">
        <is>
          <t>4,537,000</t>
        </is>
      </c>
      <c r="H52" t="inlineStr">
        <is>
          <t>5,166,000</t>
        </is>
      </c>
    </row>
    <row r="53">
      <c r="A53" s="1" t="n">
        <v>51</v>
      </c>
      <c r="B53" t="inlineStr">
        <is>
          <t>4.1.</t>
        </is>
      </c>
      <c r="C53">
        <f>&gt;Changes in Cash</f>
        <v/>
      </c>
      <c r="D53" t="inlineStr">
        <is>
          <t>-565,000</t>
        </is>
      </c>
      <c r="E53" t="inlineStr">
        <is>
          <t>-565,000</t>
        </is>
      </c>
      <c r="F53" t="inlineStr">
        <is>
          <t>327,000</t>
        </is>
      </c>
      <c r="G53" t="inlineStr">
        <is>
          <t>-629,000</t>
        </is>
      </c>
      <c r="H53" t="inlineStr">
        <is>
          <t>-1,831,000</t>
        </is>
      </c>
    </row>
    <row r="54">
      <c r="A54" s="1" t="n">
        <v>52</v>
      </c>
      <c r="B54" t="inlineStr">
        <is>
          <t>4.2.</t>
        </is>
      </c>
      <c r="C54" t="inlineStr">
        <is>
          <t xml:space="preserve">  Beginning Cash Position</t>
        </is>
      </c>
      <c r="D54" t="inlineStr">
        <is>
          <t>4,864,000</t>
        </is>
      </c>
      <c r="E54" t="inlineStr">
        <is>
          <t>4,864,000</t>
        </is>
      </c>
      <c r="F54" t="inlineStr">
        <is>
          <t>4,537,000</t>
        </is>
      </c>
      <c r="G54" t="inlineStr">
        <is>
          <t>5,166,000</t>
        </is>
      </c>
      <c r="H54" t="inlineStr">
        <is>
          <t>6,997,000</t>
        </is>
      </c>
    </row>
    <row r="55">
      <c r="A55" s="1" t="n">
        <v>53</v>
      </c>
      <c r="B55" t="inlineStr">
        <is>
          <t>5.</t>
        </is>
      </c>
      <c r="C55" t="inlineStr">
        <is>
          <t>Income Tax Paid Supplemental Data</t>
        </is>
      </c>
      <c r="D55" t="inlineStr">
        <is>
          <t>1,548,000</t>
        </is>
      </c>
      <c r="E55" t="inlineStr">
        <is>
          <t>1,548,000</t>
        </is>
      </c>
      <c r="F55" t="inlineStr">
        <is>
          <t>464,000</t>
        </is>
      </c>
      <c r="G55" t="inlineStr">
        <is>
          <t>89,000</t>
        </is>
      </c>
      <c r="H55" t="inlineStr">
        <is>
          <t>951,000</t>
        </is>
      </c>
    </row>
    <row r="56">
      <c r="A56" s="1" t="n">
        <v>54</v>
      </c>
      <c r="B56" t="inlineStr">
        <is>
          <t>6.</t>
        </is>
      </c>
      <c r="C56" t="inlineStr">
        <is>
          <t>Interest Paid Supplemental Data</t>
        </is>
      </c>
      <c r="D56" t="inlineStr">
        <is>
          <t>261,000</t>
        </is>
      </c>
      <c r="E56" t="inlineStr">
        <is>
          <t>261,000</t>
        </is>
      </c>
      <c r="F56" t="inlineStr">
        <is>
          <t>227,000</t>
        </is>
      </c>
      <c r="G56" t="inlineStr">
        <is>
          <t>240,000</t>
        </is>
      </c>
      <c r="H56" t="inlineStr">
        <is>
          <t>329,000</t>
        </is>
      </c>
    </row>
    <row r="57">
      <c r="A57" s="1" t="n">
        <v>55</v>
      </c>
      <c r="B57" t="inlineStr">
        <is>
          <t>7.</t>
        </is>
      </c>
      <c r="C57" t="inlineStr">
        <is>
          <t>Capital Expenditure</t>
        </is>
      </c>
      <c r="D57" t="inlineStr">
        <is>
          <t>-582,000</t>
        </is>
      </c>
      <c r="E57" t="inlineStr">
        <is>
          <t>-582,000</t>
        </is>
      </c>
      <c r="F57" t="inlineStr">
        <is>
          <t>-580,000</t>
        </is>
      </c>
      <c r="G57" t="inlineStr">
        <is>
          <t>-671,000</t>
        </is>
      </c>
      <c r="H57" t="inlineStr">
        <is>
          <t>-546,000</t>
        </is>
      </c>
    </row>
    <row r="58">
      <c r="A58" s="1" t="n">
        <v>56</v>
      </c>
      <c r="B58" t="inlineStr">
        <is>
          <t>8.</t>
        </is>
      </c>
      <c r="C58" t="inlineStr">
        <is>
          <t>Issuance of Debt</t>
        </is>
      </c>
      <c r="D58" t="inlineStr">
        <is>
          <t>2,521,000</t>
        </is>
      </c>
      <c r="E58" t="inlineStr">
        <is>
          <t>2,521,000</t>
        </is>
      </c>
      <c r="F58" t="inlineStr">
        <is>
          <t>3,108,000</t>
        </is>
      </c>
      <c r="G58" t="inlineStr">
        <is>
          <t>127,000</t>
        </is>
      </c>
      <c r="H58" t="inlineStr">
        <is>
          <t>1,455,000</t>
        </is>
      </c>
    </row>
    <row r="59">
      <c r="A59" s="1" t="n">
        <v>57</v>
      </c>
      <c r="B59" t="inlineStr">
        <is>
          <t>9.</t>
        </is>
      </c>
      <c r="C59" t="inlineStr">
        <is>
          <t>Repayment of Debt</t>
        </is>
      </c>
      <c r="D59" t="inlineStr">
        <is>
          <t>-1,245,000</t>
        </is>
      </c>
      <c r="E59" t="inlineStr">
        <is>
          <t>-1,245,000</t>
        </is>
      </c>
      <c r="F59" t="inlineStr">
        <is>
          <t>-1,849,000</t>
        </is>
      </c>
      <c r="G59" t="inlineStr">
        <is>
          <t>-1,536,000</t>
        </is>
      </c>
      <c r="H59" t="inlineStr">
        <is>
          <t>-3,694,000</t>
        </is>
      </c>
    </row>
    <row r="60">
      <c r="A60" s="1" t="n">
        <v>58</v>
      </c>
      <c r="B60" t="inlineStr">
        <is>
          <t>10.</t>
        </is>
      </c>
      <c r="C60" t="inlineStr">
        <is>
          <t>Repurchase of Capital Stock</t>
        </is>
      </c>
      <c r="D60" t="inlineStr">
        <is>
          <t>-6,249,000</t>
        </is>
      </c>
      <c r="E60" t="inlineStr">
        <is>
          <t>-6,249,000</t>
        </is>
      </c>
      <c r="F60" t="inlineStr">
        <is>
          <t>-3,107,000</t>
        </is>
      </c>
      <c r="G60" t="inlineStr">
        <is>
          <t>-2,405,000</t>
        </is>
      </c>
      <c r="H60" t="inlineStr">
        <is>
          <t>-2,557,000</t>
        </is>
      </c>
    </row>
    <row r="61">
      <c r="A61" s="1" t="n">
        <v>59</v>
      </c>
      <c r="B61" t="inlineStr">
        <is>
          <t>11.</t>
        </is>
      </c>
      <c r="C61" t="inlineStr">
        <is>
          <t>Free Cash Flow</t>
        </is>
      </c>
      <c r="D61" t="inlineStr">
        <is>
          <t>5,827,000</t>
        </is>
      </c>
      <c r="E61" t="inlineStr">
        <is>
          <t>5,827,000</t>
        </is>
      </c>
      <c r="F61" t="inlineStr">
        <is>
          <t>3,736,000</t>
        </is>
      </c>
      <c r="G61" t="inlineStr">
        <is>
          <t>3,983,000</t>
        </is>
      </c>
      <c r="H61" t="inlineStr">
        <is>
          <t>3,982,000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2022-02-27T20:48:43Z</dcterms:created>
  <dcterms:modified xmlns:dcterms="http://purl.org/dc/terms/" xmlns:xsi="http://www.w3.org/2001/XMLSchema-instance" xsi:type="dcterms:W3CDTF">2022-02-27T20:48:43Z</dcterms:modified>
</cp:coreProperties>
</file>