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57,351,000</t>
        </is>
      </c>
      <c r="E2" t="inlineStr">
        <is>
          <t>57,351,000</t>
        </is>
      </c>
      <c r="F2" t="inlineStr">
        <is>
          <t>73,621,000</t>
        </is>
      </c>
      <c r="G2" t="inlineStr">
        <is>
          <t>77,147,000</t>
        </is>
      </c>
      <c r="H2" t="inlineStr">
        <is>
          <t>79,590,000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56,947,000</t>
        </is>
      </c>
      <c r="E3" t="inlineStr">
        <is>
          <t>56,947,000</t>
        </is>
      </c>
      <c r="F3" t="inlineStr">
        <is>
          <t>73,621,000</t>
        </is>
      </c>
      <c r="G3" t="inlineStr">
        <is>
          <t>77,147,000</t>
        </is>
      </c>
      <c r="H3" t="inlineStr">
        <is>
          <t>79,590,000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25,864,000</t>
        </is>
      </c>
      <c r="E4" t="inlineStr">
        <is>
          <t>25,864,000</t>
        </is>
      </c>
      <c r="F4" t="inlineStr">
        <is>
          <t>38,046,000</t>
        </is>
      </c>
      <c r="G4" t="inlineStr">
        <is>
          <t>40,659,000</t>
        </is>
      </c>
      <c r="H4" t="inlineStr">
        <is>
          <t>42,655,000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31,486,000</t>
        </is>
      </c>
      <c r="E5" t="inlineStr">
        <is>
          <t>31,486,000</t>
        </is>
      </c>
      <c r="F5" t="inlineStr">
        <is>
          <t>35,575,000</t>
        </is>
      </c>
      <c r="G5" t="inlineStr">
        <is>
          <t>36,488,000</t>
        </is>
      </c>
      <c r="H5" t="inlineStr">
        <is>
          <t>36,936,000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24,621,000</t>
        </is>
      </c>
      <c r="E6" t="inlineStr">
        <is>
          <t>24,621,000</t>
        </is>
      </c>
      <c r="F6" t="inlineStr">
        <is>
          <t>28,680,000</t>
        </is>
      </c>
      <c r="G6" t="inlineStr">
        <is>
          <t>25,857,000</t>
        </is>
      </c>
      <c r="H6" t="inlineStr">
        <is>
          <t>23,651,000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18,745,000</t>
        </is>
      </c>
      <c r="E7" t="inlineStr">
        <is>
          <t>18,745,000</t>
        </is>
      </c>
      <c r="F7" t="inlineStr">
        <is>
          <t>21,850,000</t>
        </is>
      </c>
      <c r="G7" t="inlineStr">
        <is>
          <t>19,754,000</t>
        </is>
      </c>
      <c r="H7" t="inlineStr">
        <is>
          <t>18,863,000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-</t>
        </is>
      </c>
      <c r="E8" t="inlineStr">
        <is>
          <t>-</t>
        </is>
      </c>
      <c r="F8" t="inlineStr">
        <is>
          <t>20,308,000</t>
        </is>
      </c>
      <c r="G8" t="inlineStr">
        <is>
          <t>18,107,000</t>
        </is>
      </c>
      <c r="H8" t="inlineStr">
        <is>
          <t>17,397,000</t>
        </is>
      </c>
    </row>
    <row r="9">
      <c r="A9" s="1" t="n">
        <v>7</v>
      </c>
      <c r="B9" t="inlineStr">
        <is>
          <t>4.1.1.1.</t>
        </is>
      </c>
      <c r="C9">
        <f>&gt;=&gt;=&gt;Salaries and Wages</f>
        <v/>
      </c>
      <c r="D9" t="inlineStr">
        <is>
          <t>-</t>
        </is>
      </c>
      <c r="E9" t="inlineStr">
        <is>
          <t>-</t>
        </is>
      </c>
      <c r="F9" t="inlineStr">
        <is>
          <t>3,508,000</t>
        </is>
      </c>
      <c r="G9" t="inlineStr">
        <is>
          <t>1,008,000</t>
        </is>
      </c>
      <c r="H9" t="inlineStr">
        <is>
          <t>959,000</t>
        </is>
      </c>
    </row>
    <row r="10">
      <c r="A10" s="1" t="n">
        <v>8</v>
      </c>
      <c r="B10" t="inlineStr">
        <is>
          <t>4.1.1.2.</t>
        </is>
      </c>
      <c r="C10">
        <f>&gt;=&gt;  Other G and A</f>
        <v/>
      </c>
      <c r="D10" t="inlineStr">
        <is>
          <t>-</t>
        </is>
      </c>
      <c r="E10" t="inlineStr">
        <is>
          <t>-</t>
        </is>
      </c>
      <c r="F10" t="inlineStr">
        <is>
          <t>16,800,000</t>
        </is>
      </c>
      <c r="G10" t="inlineStr">
        <is>
          <t>17,099,000</t>
        </is>
      </c>
      <c r="H10" t="inlineStr">
        <is>
          <t>16,438,000</t>
        </is>
      </c>
    </row>
    <row r="11">
      <c r="A11" s="1" t="n">
        <v>9</v>
      </c>
      <c r="B11" t="inlineStr">
        <is>
          <t>4.1.2.</t>
        </is>
      </c>
      <c r="C11">
        <f>&gt;  Selling &amp; Marketing Expense</f>
        <v/>
      </c>
      <c r="D11" t="inlineStr">
        <is>
          <t>-</t>
        </is>
      </c>
      <c r="E11" t="inlineStr">
        <is>
          <t>-</t>
        </is>
      </c>
      <c r="F11" t="inlineStr">
        <is>
          <t>1,542,000</t>
        </is>
      </c>
      <c r="G11" t="inlineStr">
        <is>
          <t>1,647,000</t>
        </is>
      </c>
      <c r="H11" t="inlineStr">
        <is>
          <t>1,466,000</t>
        </is>
      </c>
    </row>
    <row r="12">
      <c r="A12" s="1" t="n">
        <v>10</v>
      </c>
      <c r="B12" t="inlineStr">
        <is>
          <t>4.2.</t>
        </is>
      </c>
      <c r="C12">
        <f>&gt;Research &amp; Development</f>
        <v/>
      </c>
      <c r="D12" t="inlineStr">
        <is>
          <t>6,488,000</t>
        </is>
      </c>
      <c r="E12" t="inlineStr">
        <is>
          <t>6,488,000</t>
        </is>
      </c>
      <c r="F12" t="inlineStr">
        <is>
          <t>6,333,000</t>
        </is>
      </c>
      <c r="G12" t="inlineStr">
        <is>
          <t>5,989,000</t>
        </is>
      </c>
      <c r="H12" t="inlineStr">
        <is>
          <t>5,379,000</t>
        </is>
      </c>
    </row>
    <row r="13">
      <c r="A13" s="1" t="n">
        <v>11</v>
      </c>
      <c r="B13" t="inlineStr">
        <is>
          <t>4.3.</t>
        </is>
      </c>
      <c r="C13">
        <f>&gt;Depreciation Amortization Depletion</f>
        <v/>
      </c>
      <c r="D13" t="inlineStr">
        <is>
          <t>-</t>
        </is>
      </c>
      <c r="E13" t="inlineStr">
        <is>
          <t>-</t>
        </is>
      </c>
      <c r="F13" t="inlineStr">
        <is>
          <t>1,123,000</t>
        </is>
      </c>
      <c r="G13" t="inlineStr">
        <is>
          <t>762,000</t>
        </is>
      </c>
      <c r="H13" t="inlineStr">
        <is>
          <t>435,000</t>
        </is>
      </c>
    </row>
    <row r="14">
      <c r="A14" s="1" t="n">
        <v>12</v>
      </c>
      <c r="B14" t="inlineStr">
        <is>
          <t>4.3.1.</t>
        </is>
      </c>
      <c r="C14">
        <f>&gt;  Depreciation &amp; amortization</f>
        <v/>
      </c>
      <c r="D14" t="inlineStr">
        <is>
          <t>-</t>
        </is>
      </c>
      <c r="E14" t="inlineStr">
        <is>
          <t>-</t>
        </is>
      </c>
      <c r="F14" t="inlineStr">
        <is>
          <t>1,123,000</t>
        </is>
      </c>
      <c r="G14" t="inlineStr">
        <is>
          <t>762,000</t>
        </is>
      </c>
      <c r="H14" t="inlineStr">
        <is>
          <t>435,000</t>
        </is>
      </c>
    </row>
    <row r="15">
      <c r="A15" s="1" t="n">
        <v>13</v>
      </c>
      <c r="B15" t="inlineStr">
        <is>
          <t>4.3.1.1.</t>
        </is>
      </c>
      <c r="C15">
        <f>&gt;    Amortization</f>
        <v/>
      </c>
      <c r="D15" t="inlineStr">
        <is>
          <t>-</t>
        </is>
      </c>
      <c r="E15" t="inlineStr">
        <is>
          <t>-</t>
        </is>
      </c>
      <c r="F15" t="inlineStr">
        <is>
          <t>1,123,000</t>
        </is>
      </c>
      <c r="G15" t="inlineStr">
        <is>
          <t>762,000</t>
        </is>
      </c>
      <c r="H15" t="inlineStr">
        <is>
          <t>435,000</t>
        </is>
      </c>
    </row>
    <row r="16">
      <c r="A16" s="1" t="n">
        <v>14</v>
      </c>
      <c r="B16" t="inlineStr">
        <is>
          <t>4.3.1.1.1.</t>
        </is>
      </c>
      <c r="C16">
        <f>&gt;      Amortization of Intangibles</f>
        <v/>
      </c>
      <c r="D16" t="inlineStr">
        <is>
          <t>-</t>
        </is>
      </c>
      <c r="E16" t="inlineStr">
        <is>
          <t>-</t>
        </is>
      </c>
      <c r="F16" t="inlineStr">
        <is>
          <t>1,123,000</t>
        </is>
      </c>
      <c r="G16" t="inlineStr">
        <is>
          <t>762,000</t>
        </is>
      </c>
      <c r="H16" t="inlineStr">
        <is>
          <t>435,000</t>
        </is>
      </c>
    </row>
    <row r="17">
      <c r="A17" s="1" t="n">
        <v>15</v>
      </c>
      <c r="B17" t="inlineStr">
        <is>
          <t>4.4.</t>
        </is>
      </c>
      <c r="C17" t="inlineStr">
        <is>
          <t xml:space="preserve">  Other Operating Expenses</t>
        </is>
      </c>
      <c r="D17" t="inlineStr">
        <is>
          <t>-612,000</t>
        </is>
      </c>
      <c r="E17" t="inlineStr">
        <is>
          <t>-612,000</t>
        </is>
      </c>
      <c r="F17" t="inlineStr">
        <is>
          <t>-626,000</t>
        </is>
      </c>
      <c r="G17" t="inlineStr">
        <is>
          <t>-648,000</t>
        </is>
      </c>
      <c r="H17" t="inlineStr">
        <is>
          <t>-1,026,000</t>
        </is>
      </c>
    </row>
    <row r="18">
      <c r="A18" s="1" t="n">
        <v>16</v>
      </c>
      <c r="B18" t="inlineStr">
        <is>
          <t>5.</t>
        </is>
      </c>
      <c r="C18" t="inlineStr">
        <is>
          <t>Operating Income</t>
        </is>
      </c>
      <c r="D18" t="inlineStr">
        <is>
          <t>6,865,000</t>
        </is>
      </c>
      <c r="E18" t="inlineStr">
        <is>
          <t>6,865,000</t>
        </is>
      </c>
      <c r="F18" t="inlineStr">
        <is>
          <t>6,895,000</t>
        </is>
      </c>
      <c r="G18" t="inlineStr">
        <is>
          <t>10,631,000</t>
        </is>
      </c>
      <c r="H18" t="inlineStr">
        <is>
          <t>13,285,000</t>
        </is>
      </c>
    </row>
    <row r="19">
      <c r="A19" s="1" t="n">
        <v>17</v>
      </c>
      <c r="B19" t="inlineStr">
        <is>
          <t>6.</t>
        </is>
      </c>
      <c r="C19" t="inlineStr">
        <is>
          <t>Net Non Operating Interest Income Expense</t>
        </is>
      </c>
      <c r="D19" t="inlineStr">
        <is>
          <t>-1,155,000</t>
        </is>
      </c>
      <c r="E19" t="inlineStr">
        <is>
          <t>-1,155,000</t>
        </is>
      </c>
      <c r="F19" t="inlineStr">
        <is>
          <t>-1,183,000</t>
        </is>
      </c>
      <c r="G19" t="inlineStr">
        <is>
          <t>-995,000</t>
        </is>
      </c>
      <c r="H19" t="inlineStr">
        <is>
          <t>-459,000</t>
        </is>
      </c>
    </row>
    <row r="20">
      <c r="A20" s="1" t="n">
        <v>18</v>
      </c>
      <c r="B20" t="inlineStr">
        <is>
          <t>6.1.</t>
        </is>
      </c>
      <c r="C20">
        <f>&gt;Interest Income Non Operating</f>
        <v/>
      </c>
      <c r="D20" t="inlineStr">
        <is>
          <t>-</t>
        </is>
      </c>
      <c r="E20" t="inlineStr">
        <is>
          <t>-</t>
        </is>
      </c>
      <c r="F20" t="inlineStr">
        <is>
          <t>105,000</t>
        </is>
      </c>
      <c r="G20" t="inlineStr">
        <is>
          <t>349,000</t>
        </is>
      </c>
      <c r="H20" t="inlineStr">
        <is>
          <t>264,000</t>
        </is>
      </c>
    </row>
    <row r="21">
      <c r="A21" s="1" t="n">
        <v>19</v>
      </c>
      <c r="B21" t="inlineStr">
        <is>
          <t>6.2.</t>
        </is>
      </c>
      <c r="C21" t="inlineStr">
        <is>
          <t xml:space="preserve">  Interest Expense Non Operating</t>
        </is>
      </c>
      <c r="D21" t="inlineStr">
        <is>
          <t>1,155,000</t>
        </is>
      </c>
      <c r="E21" t="inlineStr">
        <is>
          <t>1,155,000</t>
        </is>
      </c>
      <c r="F21" t="inlineStr">
        <is>
          <t>1,288,000</t>
        </is>
      </c>
      <c r="G21" t="inlineStr">
        <is>
          <t>1,344,000</t>
        </is>
      </c>
      <c r="H21" t="inlineStr">
        <is>
          <t>723,000</t>
        </is>
      </c>
    </row>
    <row r="22">
      <c r="A22" s="1" t="n">
        <v>20</v>
      </c>
      <c r="B22" t="inlineStr">
        <is>
          <t>7.</t>
        </is>
      </c>
      <c r="C22" t="inlineStr">
        <is>
          <t>Other Income Expense</t>
        </is>
      </c>
      <c r="D22" t="inlineStr">
        <is>
          <t>-873,000</t>
        </is>
      </c>
      <c r="E22" t="inlineStr">
        <is>
          <t>-873,000</t>
        </is>
      </c>
      <c r="F22" t="inlineStr">
        <is>
          <t>-1,074,000</t>
        </is>
      </c>
      <c r="G22" t="inlineStr">
        <is>
          <t>529,000</t>
        </is>
      </c>
      <c r="H22" t="inlineStr">
        <is>
          <t>-1,482,000</t>
        </is>
      </c>
    </row>
    <row r="23">
      <c r="A23" s="1" t="n">
        <v>21</v>
      </c>
      <c r="B23" t="inlineStr">
        <is>
          <t>7.1.</t>
        </is>
      </c>
      <c r="C23">
        <f>&gt;Gain on Sale of Security</f>
        <v/>
      </c>
      <c r="D23" t="inlineStr">
        <is>
          <t>-</t>
        </is>
      </c>
      <c r="E23" t="inlineStr">
        <is>
          <t>-</t>
        </is>
      </c>
      <c r="F23" t="inlineStr">
        <is>
          <t>9,000</t>
        </is>
      </c>
      <c r="G23" t="inlineStr">
        <is>
          <t>296,000</t>
        </is>
      </c>
      <c r="H23" t="inlineStr">
        <is>
          <t>94,000</t>
        </is>
      </c>
    </row>
    <row r="24">
      <c r="A24" s="1" t="n">
        <v>22</v>
      </c>
      <c r="B24" t="inlineStr">
        <is>
          <t>7.2.</t>
        </is>
      </c>
      <c r="C24">
        <f>&gt;Special Income Charges</f>
        <v/>
      </c>
      <c r="D24" t="inlineStr">
        <is>
          <t>-</t>
        </is>
      </c>
      <c r="E24" t="inlineStr">
        <is>
          <t>-</t>
        </is>
      </c>
      <c r="F24" t="inlineStr">
        <is>
          <t>-109,000</t>
        </is>
      </c>
      <c r="G24" t="inlineStr">
        <is>
          <t>-89,000</t>
        </is>
      </c>
      <c r="H24" t="inlineStr">
        <is>
          <t>-67,000</t>
        </is>
      </c>
    </row>
    <row r="25">
      <c r="A25" s="1" t="n">
        <v>23</v>
      </c>
      <c r="B25" t="inlineStr">
        <is>
          <t>7.2.1.</t>
        </is>
      </c>
      <c r="C25">
        <f>&gt;  Write Off</f>
        <v/>
      </c>
      <c r="D25" t="inlineStr">
        <is>
          <t>-</t>
        </is>
      </c>
      <c r="E25" t="inlineStr">
        <is>
          <t>-</t>
        </is>
      </c>
      <c r="F25" t="inlineStr">
        <is>
          <t>109,000</t>
        </is>
      </c>
      <c r="G25" t="inlineStr">
        <is>
          <t>89,000</t>
        </is>
      </c>
      <c r="H25" t="inlineStr">
        <is>
          <t>67,000</t>
        </is>
      </c>
    </row>
    <row r="26">
      <c r="A26" s="1" t="n">
        <v>24</v>
      </c>
      <c r="B26" t="inlineStr">
        <is>
          <t>7.3.</t>
        </is>
      </c>
      <c r="C26" t="inlineStr">
        <is>
          <t xml:space="preserve">  Other Non Operating Income Expenses</t>
        </is>
      </c>
      <c r="D26" t="inlineStr">
        <is>
          <t>-873,000</t>
        </is>
      </c>
      <c r="E26" t="inlineStr">
        <is>
          <t>-873,000</t>
        </is>
      </c>
      <c r="F26" t="inlineStr">
        <is>
          <t>-974,000</t>
        </is>
      </c>
      <c r="G26" t="inlineStr">
        <is>
          <t>322,000</t>
        </is>
      </c>
      <c r="H26" t="inlineStr">
        <is>
          <t>-1,509,000</t>
        </is>
      </c>
    </row>
    <row r="27">
      <c r="A27" s="1" t="n">
        <v>25</v>
      </c>
      <c r="B27" t="inlineStr">
        <is>
          <t>8.</t>
        </is>
      </c>
      <c r="C27" t="inlineStr">
        <is>
          <t>Pretax Income</t>
        </is>
      </c>
      <c r="D27" t="inlineStr">
        <is>
          <t>4,837,000</t>
        </is>
      </c>
      <c r="E27" t="inlineStr">
        <is>
          <t>4,837,000</t>
        </is>
      </c>
      <c r="F27" t="inlineStr">
        <is>
          <t>4,637,000</t>
        </is>
      </c>
      <c r="G27" t="inlineStr">
        <is>
          <t>10,166,000</t>
        </is>
      </c>
      <c r="H27" t="inlineStr">
        <is>
          <t>11,342,000</t>
        </is>
      </c>
    </row>
    <row r="28">
      <c r="A28" s="1" t="n">
        <v>26</v>
      </c>
      <c r="B28" t="inlineStr">
        <is>
          <t>9.</t>
        </is>
      </c>
      <c r="C28" t="inlineStr">
        <is>
          <t>Tax Provision</t>
        </is>
      </c>
      <c r="D28" t="inlineStr">
        <is>
          <t>124,000</t>
        </is>
      </c>
      <c r="E28" t="inlineStr">
        <is>
          <t>124,000</t>
        </is>
      </c>
      <c r="F28" t="inlineStr">
        <is>
          <t>-864,000</t>
        </is>
      </c>
      <c r="G28" t="inlineStr">
        <is>
          <t>731,000</t>
        </is>
      </c>
      <c r="H28" t="inlineStr">
        <is>
          <t>2,619,000</t>
        </is>
      </c>
    </row>
    <row r="29">
      <c r="A29" s="1" t="n">
        <v>27</v>
      </c>
      <c r="B29" t="inlineStr">
        <is>
          <t>10.</t>
        </is>
      </c>
      <c r="C29" t="inlineStr">
        <is>
          <t>Net Income Common Stockholders</t>
        </is>
      </c>
      <c r="D29" t="inlineStr">
        <is>
          <t>5,743,000</t>
        </is>
      </c>
      <c r="E29" t="inlineStr">
        <is>
          <t>5,743,000</t>
        </is>
      </c>
      <c r="F29" t="inlineStr">
        <is>
          <t>5,590,000</t>
        </is>
      </c>
      <c r="G29" t="inlineStr">
        <is>
          <t>9,431,000</t>
        </is>
      </c>
      <c r="H29" t="inlineStr">
        <is>
          <t>8,728,000</t>
        </is>
      </c>
    </row>
    <row r="30">
      <c r="A30" s="1" t="n">
        <v>28</v>
      </c>
      <c r="B30" t="inlineStr">
        <is>
          <t>10.1.</t>
        </is>
      </c>
      <c r="C30" t="inlineStr">
        <is>
          <t xml:space="preserve">  Net Income</t>
        </is>
      </c>
      <c r="D30" t="inlineStr">
        <is>
          <t>5,742,000</t>
        </is>
      </c>
      <c r="E30" t="inlineStr">
        <is>
          <t>5,742,000</t>
        </is>
      </c>
      <c r="F30" t="inlineStr">
        <is>
          <t>5,590,000</t>
        </is>
      </c>
      <c r="G30" t="inlineStr">
        <is>
          <t>9,431,000</t>
        </is>
      </c>
      <c r="H30" t="inlineStr">
        <is>
          <t>8,728,000</t>
        </is>
      </c>
    </row>
    <row r="31">
      <c r="A31" s="1" t="n">
        <v>29</v>
      </c>
      <c r="B31" t="inlineStr">
        <is>
          <t>10.1.1.</t>
        </is>
      </c>
      <c r="C31" t="inlineStr">
        <is>
          <t xml:space="preserve">    Net Income Including Non-Controlling Interests</t>
        </is>
      </c>
      <c r="D31" t="inlineStr">
        <is>
          <t>5,742,000</t>
        </is>
      </c>
      <c r="E31" t="inlineStr">
        <is>
          <t>5,742,000</t>
        </is>
      </c>
      <c r="F31" t="inlineStr">
        <is>
          <t>5,590,000</t>
        </is>
      </c>
      <c r="G31" t="inlineStr">
        <is>
          <t>9,431,000</t>
        </is>
      </c>
      <c r="H31" t="inlineStr">
        <is>
          <t>8,728,000</t>
        </is>
      </c>
    </row>
    <row r="32">
      <c r="A32" s="1" t="n">
        <v>30</v>
      </c>
      <c r="B32" t="inlineStr">
        <is>
          <t>10.1.1.1.</t>
        </is>
      </c>
      <c r="C32" t="inlineStr">
        <is>
          <t xml:space="preserve">    =&gt;Net Income Continuous Operations</t>
        </is>
      </c>
      <c r="D32" t="inlineStr">
        <is>
          <t>4,712,000</t>
        </is>
      </c>
      <c r="E32" t="inlineStr">
        <is>
          <t>4,712,000</t>
        </is>
      </c>
      <c r="F32" t="inlineStr">
        <is>
          <t>5,501,000</t>
        </is>
      </c>
      <c r="G32" t="inlineStr">
        <is>
          <t>9,435,000</t>
        </is>
      </c>
      <c r="H32" t="inlineStr">
        <is>
          <t>8,723,000</t>
        </is>
      </c>
    </row>
    <row r="33">
      <c r="A33" s="1" t="n">
        <v>31</v>
      </c>
      <c r="B33" t="inlineStr">
        <is>
          <t>10.1.1.2.</t>
        </is>
      </c>
      <c r="C33" t="inlineStr">
        <is>
          <t xml:space="preserve">      Net Income Discontinuous Operations</t>
        </is>
      </c>
      <c r="D33" t="inlineStr">
        <is>
          <t>1,030,000</t>
        </is>
      </c>
      <c r="E33" t="inlineStr">
        <is>
          <t>1,030,000</t>
        </is>
      </c>
      <c r="F33" t="inlineStr">
        <is>
          <t>89,000</t>
        </is>
      </c>
      <c r="G33" t="inlineStr">
        <is>
          <t>-4,000</t>
        </is>
      </c>
      <c r="H33" t="inlineStr">
        <is>
          <t>5,000</t>
        </is>
      </c>
    </row>
    <row r="34">
      <c r="A34" s="1" t="n">
        <v>32</v>
      </c>
      <c r="B34" t="inlineStr">
        <is>
          <t>11.</t>
        </is>
      </c>
      <c r="C34" t="inlineStr">
        <is>
          <t>Average Dilution Earnings</t>
        </is>
      </c>
      <c r="D34" t="inlineStr">
        <is>
          <t>-</t>
        </is>
      </c>
      <c r="E34" t="inlineStr">
        <is>
          <t>-</t>
        </is>
      </c>
      <c r="F34" t="inlineStr">
        <is>
          <t>-2,000</t>
        </is>
      </c>
      <c r="G34" t="inlineStr">
        <is>
          <t>0</t>
        </is>
      </c>
      <c r="H34" t="inlineStr">
        <is>
          <t>-6,000</t>
        </is>
      </c>
    </row>
    <row r="35">
      <c r="A35" s="1" t="n">
        <v>33</v>
      </c>
      <c r="B35" t="inlineStr">
        <is>
          <t>12.</t>
        </is>
      </c>
      <c r="C35" t="inlineStr">
        <is>
          <t>Diluted NI Available to Com Stockholders</t>
        </is>
      </c>
      <c r="D35" t="inlineStr">
        <is>
          <t>5,743,000</t>
        </is>
      </c>
      <c r="E35" t="inlineStr">
        <is>
          <t>5,743,000</t>
        </is>
      </c>
      <c r="F35" t="inlineStr">
        <is>
          <t>5,588,000</t>
        </is>
      </c>
      <c r="G35" t="inlineStr">
        <is>
          <t>9,431,000</t>
        </is>
      </c>
      <c r="H35" t="inlineStr">
        <is>
          <t>8,722,000</t>
        </is>
      </c>
    </row>
    <row r="36">
      <c r="A36" s="1" t="n">
        <v>34</v>
      </c>
      <c r="B36" t="inlineStr">
        <is>
          <t>13.</t>
        </is>
      </c>
      <c r="C36" t="inlineStr">
        <is>
          <t>Basic EPS</t>
        </is>
      </c>
      <c r="D36" t="inlineStr">
        <is>
          <t>-</t>
        </is>
      </c>
      <c r="E36" t="inlineStr">
        <is>
          <t>-</t>
        </is>
      </c>
      <c r="F36" t="inlineStr">
        <is>
          <t>6.28</t>
        </is>
      </c>
      <c r="G36" t="inlineStr">
        <is>
          <t>10.63</t>
        </is>
      </c>
      <c r="H36" t="inlineStr">
        <is>
          <t>9.57</t>
        </is>
      </c>
    </row>
    <row r="37">
      <c r="A37" s="1" t="n">
        <v>35</v>
      </c>
      <c r="B37" t="inlineStr">
        <is>
          <t>14.</t>
        </is>
      </c>
      <c r="C37" t="inlineStr">
        <is>
          <t>Diluted EPS</t>
        </is>
      </c>
      <c r="D37" t="inlineStr">
        <is>
          <t>-</t>
        </is>
      </c>
      <c r="E37" t="inlineStr">
        <is>
          <t>-</t>
        </is>
      </c>
      <c r="F37" t="inlineStr">
        <is>
          <t>6.23</t>
        </is>
      </c>
      <c r="G37" t="inlineStr">
        <is>
          <t>10.56</t>
        </is>
      </c>
      <c r="H37" t="inlineStr">
        <is>
          <t>9.52</t>
        </is>
      </c>
    </row>
    <row r="38">
      <c r="A38" s="1" t="n">
        <v>36</v>
      </c>
      <c r="B38" t="inlineStr">
        <is>
          <t>15.</t>
        </is>
      </c>
      <c r="C38" t="inlineStr">
        <is>
          <t>Basic Average Shares</t>
        </is>
      </c>
      <c r="D38" t="inlineStr">
        <is>
          <t>-</t>
        </is>
      </c>
      <c r="E38" t="inlineStr">
        <is>
          <t>-</t>
        </is>
      </c>
      <c r="F38" t="inlineStr">
        <is>
          <t>890,300</t>
        </is>
      </c>
      <c r="G38" t="inlineStr">
        <is>
          <t>887,200</t>
        </is>
      </c>
      <c r="H38" t="inlineStr">
        <is>
          <t>912,000</t>
        </is>
      </c>
    </row>
    <row r="39">
      <c r="A39" s="1" t="n">
        <v>37</v>
      </c>
      <c r="B39" t="inlineStr">
        <is>
          <t>16.</t>
        </is>
      </c>
      <c r="C39" t="inlineStr">
        <is>
          <t>Diluted Average Shares</t>
        </is>
      </c>
      <c r="D39" t="inlineStr">
        <is>
          <t>-</t>
        </is>
      </c>
      <c r="E39" t="inlineStr">
        <is>
          <t>-</t>
        </is>
      </c>
      <c r="F39" t="inlineStr">
        <is>
          <t>896,600</t>
        </is>
      </c>
      <c r="G39" t="inlineStr">
        <is>
          <t>892,800</t>
        </is>
      </c>
      <c r="H39" t="inlineStr">
        <is>
          <t>916,300</t>
        </is>
      </c>
    </row>
    <row r="40">
      <c r="A40" s="1" t="n">
        <v>38</v>
      </c>
      <c r="B40" t="inlineStr">
        <is>
          <t>17.</t>
        </is>
      </c>
      <c r="C40" t="inlineStr">
        <is>
          <t>Total Expenses</t>
        </is>
      </c>
      <c r="D40" t="inlineStr">
        <is>
          <t>50,485,000</t>
        </is>
      </c>
      <c r="E40" t="inlineStr">
        <is>
          <t>50,485,000</t>
        </is>
      </c>
      <c r="F40" t="inlineStr">
        <is>
          <t>66,726,000</t>
        </is>
      </c>
      <c r="G40" t="inlineStr">
        <is>
          <t>66,516,000</t>
        </is>
      </c>
      <c r="H40" t="inlineStr">
        <is>
          <t>66,306,000</t>
        </is>
      </c>
    </row>
    <row r="41">
      <c r="A41" s="1" t="n">
        <v>39</v>
      </c>
      <c r="B41" t="inlineStr">
        <is>
          <t>18.</t>
        </is>
      </c>
      <c r="C41" t="inlineStr">
        <is>
          <t>Net Income from Continuing &amp; Discontinued Operation</t>
        </is>
      </c>
      <c r="D41" t="inlineStr">
        <is>
          <t>5,742,000</t>
        </is>
      </c>
      <c r="E41" t="inlineStr">
        <is>
          <t>5,742,000</t>
        </is>
      </c>
      <c r="F41" t="inlineStr">
        <is>
          <t>5,590,000</t>
        </is>
      </c>
      <c r="G41" t="inlineStr">
        <is>
          <t>9,431,000</t>
        </is>
      </c>
      <c r="H41" t="inlineStr">
        <is>
          <t>8,728,000</t>
        </is>
      </c>
    </row>
    <row r="42">
      <c r="A42" s="1" t="n">
        <v>40</v>
      </c>
      <c r="B42" t="inlineStr">
        <is>
          <t>19.</t>
        </is>
      </c>
      <c r="C42" t="inlineStr">
        <is>
          <t>Normalized Income</t>
        </is>
      </c>
      <c r="D42" t="inlineStr">
        <is>
          <t>4,712,000</t>
        </is>
      </c>
      <c r="E42" t="inlineStr">
        <is>
          <t>4,712,000</t>
        </is>
      </c>
      <c r="F42" t="inlineStr">
        <is>
          <t>5,574,000</t>
        </is>
      </c>
      <c r="G42" t="inlineStr">
        <is>
          <t>9,242,904</t>
        </is>
      </c>
      <c r="H42" t="inlineStr">
        <is>
          <t>8,702,237</t>
        </is>
      </c>
    </row>
    <row r="43">
      <c r="A43" s="1" t="n">
        <v>41</v>
      </c>
      <c r="B43" t="inlineStr">
        <is>
          <t>20.</t>
        </is>
      </c>
      <c r="C43" t="inlineStr">
        <is>
          <t>Interest Income</t>
        </is>
      </c>
      <c r="D43" t="inlineStr">
        <is>
          <t>-</t>
        </is>
      </c>
      <c r="E43" t="inlineStr">
        <is>
          <t>-</t>
        </is>
      </c>
      <c r="F43" t="inlineStr">
        <is>
          <t>105,000</t>
        </is>
      </c>
      <c r="G43" t="inlineStr">
        <is>
          <t>349,000</t>
        </is>
      </c>
      <c r="H43" t="inlineStr">
        <is>
          <t>264,000</t>
        </is>
      </c>
    </row>
    <row r="44">
      <c r="A44" s="1" t="n">
        <v>42</v>
      </c>
      <c r="B44" t="inlineStr">
        <is>
          <t>21.</t>
        </is>
      </c>
      <c r="C44" t="inlineStr">
        <is>
          <t>Interest Expense</t>
        </is>
      </c>
      <c r="D44" t="inlineStr">
        <is>
          <t>1,155,000</t>
        </is>
      </c>
      <c r="E44" t="inlineStr">
        <is>
          <t>1,155,000</t>
        </is>
      </c>
      <c r="F44" t="inlineStr">
        <is>
          <t>1,288,000</t>
        </is>
      </c>
      <c r="G44" t="inlineStr">
        <is>
          <t>1,344,000</t>
        </is>
      </c>
      <c r="H44" t="inlineStr">
        <is>
          <t>723,000</t>
        </is>
      </c>
    </row>
    <row r="45">
      <c r="A45" s="1" t="n">
        <v>43</v>
      </c>
      <c r="B45" t="inlineStr">
        <is>
          <t>22.</t>
        </is>
      </c>
      <c r="C45" t="inlineStr">
        <is>
          <t>Net Interest Income</t>
        </is>
      </c>
      <c r="D45" t="inlineStr">
        <is>
          <t>-1,155,000</t>
        </is>
      </c>
      <c r="E45" t="inlineStr">
        <is>
          <t>-1,155,000</t>
        </is>
      </c>
      <c r="F45" t="inlineStr">
        <is>
          <t>-1,183,000</t>
        </is>
      </c>
      <c r="G45" t="inlineStr">
        <is>
          <t>-995,000</t>
        </is>
      </c>
      <c r="H45" t="inlineStr">
        <is>
          <t>-459,000</t>
        </is>
      </c>
    </row>
    <row r="46">
      <c r="A46" s="1" t="n">
        <v>44</v>
      </c>
      <c r="B46" t="inlineStr">
        <is>
          <t>23.</t>
        </is>
      </c>
      <c r="C46" t="inlineStr">
        <is>
          <t>EBIT</t>
        </is>
      </c>
      <c r="D46" t="inlineStr">
        <is>
          <t>5,992,000</t>
        </is>
      </c>
      <c r="E46" t="inlineStr">
        <is>
          <t>5,992,000</t>
        </is>
      </c>
      <c r="F46" t="inlineStr">
        <is>
          <t>5,925,000</t>
        </is>
      </c>
      <c r="G46" t="inlineStr">
        <is>
          <t>11,510,000</t>
        </is>
      </c>
      <c r="H46" t="inlineStr">
        <is>
          <t>12,065,000</t>
        </is>
      </c>
    </row>
    <row r="47">
      <c r="A47" s="1" t="n">
        <v>45</v>
      </c>
      <c r="B47" t="inlineStr">
        <is>
          <t>24.</t>
        </is>
      </c>
      <c r="C47" t="inlineStr">
        <is>
          <t>EBITDA</t>
        </is>
      </c>
      <c r="D47" t="inlineStr">
        <is>
          <t>12,408,000</t>
        </is>
      </c>
      <c r="E47" t="inlineStr">
        <is>
          <t>-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</row>
    <row r="48">
      <c r="A48" s="1" t="n">
        <v>46</v>
      </c>
      <c r="B48" t="inlineStr">
        <is>
          <t>25.</t>
        </is>
      </c>
      <c r="C48" t="inlineStr">
        <is>
          <t>Reconciled Cost of Revenue</t>
        </is>
      </c>
      <c r="D48" t="inlineStr">
        <is>
          <t>25,864,000</t>
        </is>
      </c>
      <c r="E48" t="inlineStr">
        <is>
          <t>25,864,000</t>
        </is>
      </c>
      <c r="F48" t="inlineStr">
        <is>
          <t>32,474,000</t>
        </is>
      </c>
      <c r="G48" t="inlineStr">
        <is>
          <t>35,362,000</t>
        </is>
      </c>
      <c r="H48" t="inlineStr">
        <is>
          <t>38,610,000</t>
        </is>
      </c>
    </row>
    <row r="49">
      <c r="A49" s="1" t="n">
        <v>47</v>
      </c>
      <c r="B49" t="inlineStr">
        <is>
          <t>26.</t>
        </is>
      </c>
      <c r="C49" t="inlineStr">
        <is>
          <t>Reconciled Depreciation</t>
        </is>
      </c>
      <c r="D49" t="inlineStr">
        <is>
          <t>6,416,000</t>
        </is>
      </c>
      <c r="E49" t="inlineStr">
        <is>
          <t>6,416,000</t>
        </is>
      </c>
      <c r="F49" t="inlineStr">
        <is>
          <t>6,695,000</t>
        </is>
      </c>
      <c r="G49" t="inlineStr">
        <is>
          <t>6,059,000</t>
        </is>
      </c>
      <c r="H49" t="inlineStr">
        <is>
          <t>4,480,000</t>
        </is>
      </c>
    </row>
    <row r="50">
      <c r="A50" s="1" t="n">
        <v>48</v>
      </c>
      <c r="B50" t="inlineStr">
        <is>
          <t>27.</t>
        </is>
      </c>
      <c r="C50" t="inlineStr">
        <is>
          <t>Net Income from Continuing Operation Net Minority Interest</t>
        </is>
      </c>
      <c r="D50" t="inlineStr">
        <is>
          <t>4,712,000</t>
        </is>
      </c>
      <c r="E50" t="inlineStr">
        <is>
          <t>4,712,000</t>
        </is>
      </c>
      <c r="F50" t="inlineStr">
        <is>
          <t>5,501,000</t>
        </is>
      </c>
      <c r="G50" t="inlineStr">
        <is>
          <t>9,435,000</t>
        </is>
      </c>
      <c r="H50" t="inlineStr">
        <is>
          <t>8,723,000</t>
        </is>
      </c>
    </row>
    <row r="51">
      <c r="A51" s="1" t="n">
        <v>49</v>
      </c>
      <c r="B51" t="inlineStr">
        <is>
          <t>28.</t>
        </is>
      </c>
      <c r="C51" t="inlineStr">
        <is>
          <t>Total Unusual Items Excluding Goodwill</t>
        </is>
      </c>
      <c r="D51" t="inlineStr">
        <is>
          <t>-</t>
        </is>
      </c>
      <c r="E51" t="inlineStr">
        <is>
          <t>-</t>
        </is>
      </c>
      <c r="F51" t="inlineStr">
        <is>
          <t>-100,000</t>
        </is>
      </c>
      <c r="G51" t="inlineStr">
        <is>
          <t>207,000</t>
        </is>
      </c>
      <c r="H51" t="inlineStr">
        <is>
          <t>27,000</t>
        </is>
      </c>
    </row>
    <row r="52">
      <c r="A52" s="1" t="n">
        <v>50</v>
      </c>
      <c r="B52" t="inlineStr">
        <is>
          <t>29.</t>
        </is>
      </c>
      <c r="C52" t="inlineStr">
        <is>
          <t>Total Unusual Items</t>
        </is>
      </c>
      <c r="D52" t="inlineStr">
        <is>
          <t>-</t>
        </is>
      </c>
      <c r="E52" t="inlineStr">
        <is>
          <t>-</t>
        </is>
      </c>
      <c r="F52" t="inlineStr">
        <is>
          <t>-100,000</t>
        </is>
      </c>
      <c r="G52" t="inlineStr">
        <is>
          <t>207,000</t>
        </is>
      </c>
      <c r="H52" t="inlineStr">
        <is>
          <t>27,000</t>
        </is>
      </c>
    </row>
    <row r="53">
      <c r="A53" s="1" t="n">
        <v>51</v>
      </c>
      <c r="B53" t="inlineStr">
        <is>
          <t>30.</t>
        </is>
      </c>
      <c r="C53" t="inlineStr">
        <is>
          <t>Normalized EBITDA</t>
        </is>
      </c>
      <c r="D53" t="inlineStr">
        <is>
          <t>12,408,000</t>
        </is>
      </c>
      <c r="E53" t="inlineStr">
        <is>
          <t>12,408,000</t>
        </is>
      </c>
      <c r="F53" t="inlineStr">
        <is>
          <t>12,720,000</t>
        </is>
      </c>
      <c r="G53" t="inlineStr">
        <is>
          <t>17,362,000</t>
        </is>
      </c>
      <c r="H53" t="inlineStr">
        <is>
          <t>16,518,000</t>
        </is>
      </c>
    </row>
    <row r="54">
      <c r="A54" s="1" t="n">
        <v>52</v>
      </c>
      <c r="B54" t="inlineStr">
        <is>
          <t>31.</t>
        </is>
      </c>
      <c r="C54" t="inlineStr">
        <is>
          <t>Tax Rate for Calcs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</row>
    <row r="55">
      <c r="A55" s="1" t="n">
        <v>53</v>
      </c>
      <c r="B55" t="inlineStr">
        <is>
          <t>32.</t>
        </is>
      </c>
      <c r="C55" t="inlineStr">
        <is>
          <t>Tax Effect of Unusual Items</t>
        </is>
      </c>
      <c r="D55" t="inlineStr">
        <is>
          <t>0</t>
        </is>
      </c>
      <c r="E55" t="inlineStr">
        <is>
          <t>0</t>
        </is>
      </c>
      <c r="F55" t="inlineStr">
        <is>
          <t>-27,000</t>
        </is>
      </c>
      <c r="G55" t="inlineStr">
        <is>
          <t>14,904</t>
        </is>
      </c>
      <c r="H55" t="inlineStr">
        <is>
          <t>6,237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132,001,000</t>
        </is>
      </c>
      <c r="E2" t="inlineStr">
        <is>
          <t>155,971,000</t>
        </is>
      </c>
      <c r="F2" t="inlineStr">
        <is>
          <t>152,186,000</t>
        </is>
      </c>
      <c r="G2" t="inlineStr">
        <is>
          <t>123,382,000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29,539,000</t>
        </is>
      </c>
      <c r="E3" t="inlineStr">
        <is>
          <t>39,165,000</t>
        </is>
      </c>
      <c r="F3" t="inlineStr">
        <is>
          <t>38,420,000</t>
        </is>
      </c>
      <c r="G3" t="inlineStr">
        <is>
          <t>49,146,000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7,250,000</t>
        </is>
      </c>
      <c r="E4" t="inlineStr">
        <is>
          <t>13,812,000</t>
        </is>
      </c>
      <c r="F4" t="inlineStr">
        <is>
          <t>8,868,000</t>
        </is>
      </c>
      <c r="G4" t="inlineStr">
        <is>
          <t>11,997,000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6,650,000</t>
        </is>
      </c>
      <c r="E5" t="inlineStr">
        <is>
          <t>13,212,000</t>
        </is>
      </c>
      <c r="F5" t="inlineStr">
        <is>
          <t>8,172,000</t>
        </is>
      </c>
      <c r="G5" t="inlineStr">
        <is>
          <t>11,379,000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600,000</t>
        </is>
      </c>
      <c r="E6" t="inlineStr">
        <is>
          <t>600,000</t>
        </is>
      </c>
      <c r="F6" t="inlineStr">
        <is>
          <t>696,000</t>
        </is>
      </c>
      <c r="G6" t="inlineStr">
        <is>
          <t>618,000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15,770,000</t>
        </is>
      </c>
      <c r="E7" t="inlineStr">
        <is>
          <t>18,738,000</t>
        </is>
      </c>
      <c r="F7" t="inlineStr">
        <is>
          <t>23,795,000</t>
        </is>
      </c>
      <c r="G7" t="inlineStr">
        <is>
          <t>30,563,000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6,754,000</t>
        </is>
      </c>
      <c r="E8" t="inlineStr">
        <is>
          <t>7,132,000</t>
        </is>
      </c>
      <c r="F8" t="inlineStr">
        <is>
          <t>7,870,000</t>
        </is>
      </c>
      <c r="G8" t="inlineStr">
        <is>
          <t>7,432,000</t>
        </is>
      </c>
    </row>
    <row r="9">
      <c r="A9" s="1" t="n">
        <v>7</v>
      </c>
      <c r="B9" t="inlineStr">
        <is>
          <t>1.1.2.1.1.</t>
        </is>
      </c>
      <c r="C9">
        <f>&gt;=&gt;=&gt;=&gt;Gross Accounts Receivable</f>
        <v/>
      </c>
      <c r="D9" t="inlineStr">
        <is>
          <t>-</t>
        </is>
      </c>
      <c r="E9" t="inlineStr">
        <is>
          <t>7,483,000</t>
        </is>
      </c>
      <c r="F9" t="inlineStr">
        <is>
          <t>8,169,000</t>
        </is>
      </c>
      <c r="G9" t="inlineStr">
        <is>
          <t>7,741,000</t>
        </is>
      </c>
    </row>
    <row r="10">
      <c r="A10" s="1" t="n">
        <v>8</v>
      </c>
      <c r="B10" t="inlineStr">
        <is>
          <t>1.1.2.1.2.</t>
        </is>
      </c>
      <c r="C10">
        <f>&gt;=&gt;=&gt;  Allowance For Doubtful Accounts Receivable</f>
        <v/>
      </c>
      <c r="D10" t="inlineStr">
        <is>
          <t>-</t>
        </is>
      </c>
      <c r="E10" t="inlineStr">
        <is>
          <t>-351,000</t>
        </is>
      </c>
      <c r="F10" t="inlineStr">
        <is>
          <t>-299,000</t>
        </is>
      </c>
      <c r="G10" t="inlineStr">
        <is>
          <t>-309,000</t>
        </is>
      </c>
    </row>
    <row r="11">
      <c r="A11" s="1" t="n">
        <v>9</v>
      </c>
      <c r="B11" t="inlineStr">
        <is>
          <t>1.1.2.2.</t>
        </is>
      </c>
      <c r="C11">
        <f>&gt;=&gt;=&gt;Other Receivables</f>
        <v/>
      </c>
      <c r="D11" t="inlineStr">
        <is>
          <t>9,016,000</t>
        </is>
      </c>
      <c r="E11" t="inlineStr">
        <is>
          <t>11,606,000</t>
        </is>
      </c>
      <c r="F11" t="inlineStr">
        <is>
          <t>15,925,000</t>
        </is>
      </c>
      <c r="G11" t="inlineStr">
        <is>
          <t>23,131,000</t>
        </is>
      </c>
    </row>
    <row r="12">
      <c r="A12" s="1" t="n">
        <v>10</v>
      </c>
      <c r="B12" t="inlineStr">
        <is>
          <t>1.1.2.3.</t>
        </is>
      </c>
      <c r="C12">
        <f>&gt;=&gt;  Receivables Adjustments Allowances</f>
        <v/>
      </c>
      <c r="D12" t="inlineStr">
        <is>
          <t>-</t>
        </is>
      </c>
      <c r="E12" t="inlineStr">
        <is>
          <t>-</t>
        </is>
      </c>
      <c r="F12" t="inlineStr">
        <is>
          <t>-33,000</t>
        </is>
      </c>
      <c r="G12" t="inlineStr">
        <is>
          <t>-38,000</t>
        </is>
      </c>
    </row>
    <row r="13">
      <c r="A13" s="1" t="n">
        <v>11</v>
      </c>
      <c r="B13" t="inlineStr">
        <is>
          <t>1.1.3.</t>
        </is>
      </c>
      <c r="C13">
        <f>&gt;=&gt;Inventory</f>
        <v/>
      </c>
      <c r="D13" t="inlineStr">
        <is>
          <t>1,649,000</t>
        </is>
      </c>
      <c r="E13" t="inlineStr">
        <is>
          <t>1,839,000</t>
        </is>
      </c>
      <c r="F13" t="inlineStr">
        <is>
          <t>1,619,000</t>
        </is>
      </c>
      <c r="G13" t="inlineStr">
        <is>
          <t>1,682,000</t>
        </is>
      </c>
    </row>
    <row r="14">
      <c r="A14" s="1" t="n">
        <v>12</v>
      </c>
      <c r="B14" t="inlineStr">
        <is>
          <t>1.1.3.1.</t>
        </is>
      </c>
      <c r="C14">
        <f>&gt;=&gt;=&gt;Work in Process</f>
        <v/>
      </c>
      <c r="D14" t="inlineStr">
        <is>
          <t>-</t>
        </is>
      </c>
      <c r="E14" t="inlineStr">
        <is>
          <t>1,649,000</t>
        </is>
      </c>
      <c r="F14" t="inlineStr">
        <is>
          <t>1,399,000</t>
        </is>
      </c>
      <c r="G14" t="inlineStr">
        <is>
          <t>1,415,000</t>
        </is>
      </c>
    </row>
    <row r="15">
      <c r="A15" s="1" t="n">
        <v>13</v>
      </c>
      <c r="B15" t="inlineStr">
        <is>
          <t>1.1.3.2.</t>
        </is>
      </c>
      <c r="C15">
        <f>&gt;=&gt;=&gt;Finished Goods</f>
        <v/>
      </c>
      <c r="D15" t="inlineStr">
        <is>
          <t>-</t>
        </is>
      </c>
      <c r="E15" t="inlineStr">
        <is>
          <t>190,000</t>
        </is>
      </c>
      <c r="F15" t="inlineStr">
        <is>
          <t>220,000</t>
        </is>
      </c>
      <c r="G15" t="inlineStr">
        <is>
          <t>266,000</t>
        </is>
      </c>
    </row>
    <row r="16">
      <c r="A16" s="1" t="n">
        <v>14</v>
      </c>
      <c r="B16" t="inlineStr">
        <is>
          <t>1.1.3.3.</t>
        </is>
      </c>
      <c r="C16">
        <f>&gt;=&gt;  Other Inventories</f>
        <v/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1,000</t>
        </is>
      </c>
    </row>
    <row r="17">
      <c r="A17" s="1" t="n">
        <v>15</v>
      </c>
      <c r="B17" t="inlineStr">
        <is>
          <t>1.1.4.</t>
        </is>
      </c>
      <c r="C17">
        <f>&gt;=&gt;Prepaid Assets</f>
        <v/>
      </c>
      <c r="D17" t="inlineStr">
        <is>
          <t>3,466,000</t>
        </is>
      </c>
      <c r="E17" t="inlineStr">
        <is>
          <t>2,206,000</t>
        </is>
      </c>
      <c r="F17" t="inlineStr">
        <is>
          <t>2,101,000</t>
        </is>
      </c>
      <c r="G17" t="inlineStr">
        <is>
          <t>2,378,000</t>
        </is>
      </c>
    </row>
    <row r="18">
      <c r="A18" s="1" t="n">
        <v>16</v>
      </c>
      <c r="B18" t="inlineStr">
        <is>
          <t>1.1.5.</t>
        </is>
      </c>
      <c r="C18">
        <f>&gt;=&gt;Restricted Cash</f>
        <v/>
      </c>
      <c r="D18" t="inlineStr">
        <is>
          <t>307,000</t>
        </is>
      </c>
      <c r="E18" t="inlineStr">
        <is>
          <t>463,000</t>
        </is>
      </c>
      <c r="F18" t="inlineStr">
        <is>
          <t>141,000</t>
        </is>
      </c>
      <c r="G18" t="inlineStr">
        <is>
          <t>225,000</t>
        </is>
      </c>
    </row>
    <row r="19">
      <c r="A19" s="1" t="n">
        <v>17</v>
      </c>
      <c r="B19" t="inlineStr">
        <is>
          <t>1.1.6.</t>
        </is>
      </c>
      <c r="C19">
        <f>&gt;=&gt;Current Deferred Assets</f>
        <v/>
      </c>
      <c r="D19" t="inlineStr">
        <is>
          <t>1,097,000</t>
        </is>
      </c>
      <c r="E19" t="inlineStr">
        <is>
          <t>2,107,000</t>
        </is>
      </c>
      <c r="F19" t="inlineStr">
        <is>
          <t>1,896,000</t>
        </is>
      </c>
      <c r="G19" t="inlineStr">
        <is>
          <t>2,300,000</t>
        </is>
      </c>
    </row>
    <row r="20">
      <c r="A20" s="1" t="n">
        <v>18</v>
      </c>
      <c r="B20" t="inlineStr">
        <is>
          <t>1.1.7.</t>
        </is>
      </c>
      <c r="C20">
        <f>&gt;=&gt;Assets Held for Sale Current</f>
        <v/>
      </c>
      <c r="D20" t="inlineStr">
        <is>
          <t>0</t>
        </is>
      </c>
      <c r="E20" t="inlineStr">
        <is>
          <t>-</t>
        </is>
      </c>
      <c r="F20" t="inlineStr">
        <is>
          <t>-</t>
        </is>
      </c>
      <c r="G20" t="inlineStr">
        <is>
          <t>-</t>
        </is>
      </c>
    </row>
    <row r="21">
      <c r="A21" s="1" t="n">
        <v>19</v>
      </c>
      <c r="B21" t="inlineStr">
        <is>
          <t>1.1.8.</t>
        </is>
      </c>
      <c r="C21">
        <f>&gt;  Other Current Assets</f>
        <v/>
      </c>
      <c r="D21" t="inlineStr">
        <is>
          <t>-</t>
        </is>
      </c>
      <c r="E21" t="inlineStr">
        <is>
          <t>-</t>
        </is>
      </c>
      <c r="F21" t="inlineStr">
        <is>
          <t>-</t>
        </is>
      </c>
      <c r="G21" t="inlineStr">
        <is>
          <t>1,000</t>
        </is>
      </c>
    </row>
    <row r="22">
      <c r="A22" s="1" t="n">
        <v>20</v>
      </c>
      <c r="B22" t="inlineStr">
        <is>
          <t>1.2.</t>
        </is>
      </c>
      <c r="C22" t="inlineStr">
        <is>
          <t xml:space="preserve">  Total non-current assets</t>
        </is>
      </c>
      <c r="D22" t="inlineStr">
        <is>
          <t>102,462,000</t>
        </is>
      </c>
      <c r="E22" t="inlineStr">
        <is>
          <t>116,805,000</t>
        </is>
      </c>
      <c r="F22" t="inlineStr">
        <is>
          <t>113,766,000</t>
        </is>
      </c>
      <c r="G22" t="inlineStr">
        <is>
          <t>74,237,000</t>
        </is>
      </c>
    </row>
    <row r="23">
      <c r="A23" s="1" t="n">
        <v>21</v>
      </c>
      <c r="B23" t="inlineStr">
        <is>
          <t>1.2.1.</t>
        </is>
      </c>
      <c r="C23" t="inlineStr">
        <is>
          <t xml:space="preserve">  =&gt;Net PPE</t>
        </is>
      </c>
      <c r="D23" t="inlineStr">
        <is>
          <t>8,916,000</t>
        </is>
      </c>
      <c r="E23" t="inlineStr">
        <is>
          <t>14,726,000</t>
        </is>
      </c>
      <c r="F23" t="inlineStr">
        <is>
          <t>15,005,000</t>
        </is>
      </c>
      <c r="G23" t="inlineStr">
        <is>
          <t>10,793,000</t>
        </is>
      </c>
    </row>
    <row r="24">
      <c r="A24" s="1" t="n">
        <v>22</v>
      </c>
      <c r="B24" t="inlineStr">
        <is>
          <t>1.2.1.1.</t>
        </is>
      </c>
      <c r="C24" t="inlineStr">
        <is>
          <t xml:space="preserve">  =&gt;=&gt;Gross PPE</t>
        </is>
      </c>
      <c r="D24" t="inlineStr">
        <is>
          <t>8,916,000</t>
        </is>
      </c>
      <c r="E24" t="inlineStr">
        <is>
          <t>37,862,000</t>
        </is>
      </c>
      <c r="F24" t="inlineStr">
        <is>
          <t>37,023,000</t>
        </is>
      </c>
      <c r="G24" t="inlineStr">
        <is>
          <t>32,461,000</t>
        </is>
      </c>
    </row>
    <row r="25">
      <c r="A25" s="1" t="n">
        <v>23</v>
      </c>
      <c r="B25" t="inlineStr">
        <is>
          <t>1.2.1.1.1.</t>
        </is>
      </c>
      <c r="C25" t="inlineStr">
        <is>
          <t xml:space="preserve">  =&gt;=&gt;=&gt;Properties</t>
        </is>
      </c>
      <c r="D25" t="inlineStr">
        <is>
          <t>-</t>
        </is>
      </c>
      <c r="E25" t="inlineStr">
        <is>
          <t>0</t>
        </is>
      </c>
      <c r="F25" t="inlineStr">
        <is>
          <t>0</t>
        </is>
      </c>
      <c r="G25" t="inlineStr">
        <is>
          <t>0</t>
        </is>
      </c>
    </row>
    <row r="26">
      <c r="A26" s="1" t="n">
        <v>24</v>
      </c>
      <c r="B26" t="inlineStr">
        <is>
          <t>1.2.1.1.2.</t>
        </is>
      </c>
      <c r="C26" t="inlineStr">
        <is>
          <t xml:space="preserve">  =&gt;=&gt;=&gt;Land And Improvements</t>
        </is>
      </c>
      <c r="D26" t="inlineStr">
        <is>
          <t>-</t>
        </is>
      </c>
      <c r="E26" t="inlineStr">
        <is>
          <t>381,000</t>
        </is>
      </c>
      <c r="F26" t="inlineStr">
        <is>
          <t>365,000</t>
        </is>
      </c>
      <c r="G26" t="inlineStr">
        <is>
          <t>448,000</t>
        </is>
      </c>
    </row>
    <row r="27">
      <c r="A27" s="1" t="n">
        <v>25</v>
      </c>
      <c r="B27" t="inlineStr">
        <is>
          <t>1.2.1.1.3.</t>
        </is>
      </c>
      <c r="C27" t="inlineStr">
        <is>
          <t xml:space="preserve">  =&gt;=&gt;=&gt;Buildings And Improvements</t>
        </is>
      </c>
      <c r="D27" t="inlineStr">
        <is>
          <t>-</t>
        </is>
      </c>
      <c r="E27" t="inlineStr">
        <is>
          <t>9,416,000</t>
        </is>
      </c>
      <c r="F27" t="inlineStr">
        <is>
          <t>9,364,000</t>
        </is>
      </c>
      <c r="G27" t="inlineStr">
        <is>
          <t>9,640,000</t>
        </is>
      </c>
    </row>
    <row r="28">
      <c r="A28" s="1" t="n">
        <v>26</v>
      </c>
      <c r="B28" t="inlineStr">
        <is>
          <t>1.2.1.1.4.</t>
        </is>
      </c>
      <c r="C28" t="inlineStr">
        <is>
          <t xml:space="preserve">  =&gt;=&gt;=&gt;Machinery Furniture Equipment</t>
        </is>
      </c>
      <c r="D28" t="inlineStr">
        <is>
          <t>-</t>
        </is>
      </c>
      <c r="E28" t="inlineStr">
        <is>
          <t>19,684,000</t>
        </is>
      </c>
      <c r="F28" t="inlineStr">
        <is>
          <t>18,577,000</t>
        </is>
      </c>
      <c r="G28" t="inlineStr">
        <is>
          <t>18,292,000</t>
        </is>
      </c>
    </row>
    <row r="29">
      <c r="A29" s="1" t="n">
        <v>27</v>
      </c>
      <c r="B29" t="inlineStr">
        <is>
          <t>1.2.1.1.5.</t>
        </is>
      </c>
      <c r="C29" t="inlineStr">
        <is>
          <t xml:space="preserve">  =&gt;=&gt;  Other Properties</t>
        </is>
      </c>
      <c r="D29" t="inlineStr">
        <is>
          <t>8,916,000</t>
        </is>
      </c>
      <c r="E29" t="inlineStr">
        <is>
          <t>8,381,000</t>
        </is>
      </c>
      <c r="F29" t="inlineStr">
        <is>
          <t>8,717,000</t>
        </is>
      </c>
      <c r="G29" t="inlineStr">
        <is>
          <t>4,081,000</t>
        </is>
      </c>
    </row>
    <row r="30">
      <c r="A30" s="1" t="n">
        <v>28</v>
      </c>
      <c r="B30" t="inlineStr">
        <is>
          <t>1.2.1.2.</t>
        </is>
      </c>
      <c r="C30" t="inlineStr">
        <is>
          <t xml:space="preserve">  =&gt;  Accumulated Depreciation</t>
        </is>
      </c>
      <c r="D30" t="inlineStr">
        <is>
          <t>-</t>
        </is>
      </c>
      <c r="E30" t="inlineStr">
        <is>
          <t>-23,136,000</t>
        </is>
      </c>
      <c r="F30" t="inlineStr">
        <is>
          <t>-22,018,000</t>
        </is>
      </c>
      <c r="G30" t="inlineStr">
        <is>
          <t>-21,668,000</t>
        </is>
      </c>
    </row>
    <row r="31">
      <c r="A31" s="1" t="n">
        <v>29</v>
      </c>
      <c r="B31" t="inlineStr">
        <is>
          <t>1.2.2.</t>
        </is>
      </c>
      <c r="C31" t="inlineStr">
        <is>
          <t xml:space="preserve">  =&gt;Goodwill And Other Intangible Assets</t>
        </is>
      </c>
      <c r="D31" t="inlineStr">
        <is>
          <t>68,154,000</t>
        </is>
      </c>
      <c r="E31" t="inlineStr">
        <is>
          <t>73,412,000</t>
        </is>
      </c>
      <c r="F31" t="inlineStr">
        <is>
          <t>73,458,000</t>
        </is>
      </c>
      <c r="G31" t="inlineStr">
        <is>
          <t>39,353,000</t>
        </is>
      </c>
    </row>
    <row r="32">
      <c r="A32" s="1" t="n">
        <v>30</v>
      </c>
      <c r="B32" t="inlineStr">
        <is>
          <t>1.2.2.1.</t>
        </is>
      </c>
      <c r="C32" t="inlineStr">
        <is>
          <t xml:space="preserve">  =&gt;=&gt;Goodwill</t>
        </is>
      </c>
      <c r="D32" t="inlineStr">
        <is>
          <t>55,643,000</t>
        </is>
      </c>
      <c r="E32" t="inlineStr">
        <is>
          <t>59,617,000</t>
        </is>
      </c>
      <c r="F32" t="inlineStr">
        <is>
          <t>58,222,000</t>
        </is>
      </c>
      <c r="G32" t="inlineStr">
        <is>
          <t>36,265,000</t>
        </is>
      </c>
    </row>
    <row r="33">
      <c r="A33" s="1" t="n">
        <v>31</v>
      </c>
      <c r="B33" t="inlineStr">
        <is>
          <t>1.2.2.2.</t>
        </is>
      </c>
      <c r="C33" t="inlineStr">
        <is>
          <t xml:space="preserve">  =&gt;  Other Intangible Assets</t>
        </is>
      </c>
      <c r="D33" t="inlineStr">
        <is>
          <t>12,511,000</t>
        </is>
      </c>
      <c r="E33" t="inlineStr">
        <is>
          <t>13,795,000</t>
        </is>
      </c>
      <c r="F33" t="inlineStr">
        <is>
          <t>15,236,000</t>
        </is>
      </c>
      <c r="G33" t="inlineStr">
        <is>
          <t>3,088,000</t>
        </is>
      </c>
    </row>
    <row r="34">
      <c r="A34" s="1" t="n">
        <v>32</v>
      </c>
      <c r="B34" t="inlineStr">
        <is>
          <t>1.2.3.</t>
        </is>
      </c>
      <c r="C34" t="inlineStr">
        <is>
          <t xml:space="preserve">  =&gt;Investments And Advances</t>
        </is>
      </c>
      <c r="D34" t="inlineStr">
        <is>
          <t>1,823,000</t>
        </is>
      </c>
      <c r="E34" t="inlineStr">
        <is>
          <t>226,000</t>
        </is>
      </c>
      <c r="F34" t="inlineStr">
        <is>
          <t>222,000</t>
        </is>
      </c>
      <c r="G34" t="inlineStr">
        <is>
          <t>226,000</t>
        </is>
      </c>
    </row>
    <row r="35">
      <c r="A35" s="1" t="n">
        <v>33</v>
      </c>
      <c r="B35" t="inlineStr">
        <is>
          <t>1.2.3.1.</t>
        </is>
      </c>
      <c r="C35" t="inlineStr">
        <is>
          <t xml:space="preserve">  =&gt;=&gt;Long Term Equity Investment</t>
        </is>
      </c>
      <c r="D35" t="inlineStr">
        <is>
          <t>-</t>
        </is>
      </c>
      <c r="E35" t="inlineStr">
        <is>
          <t>172,000</t>
        </is>
      </c>
      <c r="F35" t="inlineStr">
        <is>
          <t>184,000</t>
        </is>
      </c>
      <c r="G35" t="inlineStr">
        <is>
          <t>192,000</t>
        </is>
      </c>
    </row>
    <row r="36">
      <c r="A36" s="1" t="n">
        <v>34</v>
      </c>
      <c r="B36" t="inlineStr">
        <is>
          <t>1.2.3.1.1.</t>
        </is>
      </c>
      <c r="C36" t="inlineStr">
        <is>
          <t xml:space="preserve">  =&gt;=&gt;  Investments in Other Ventures Under Equity Method</t>
        </is>
      </c>
      <c r="D36" t="inlineStr">
        <is>
          <t>-</t>
        </is>
      </c>
      <c r="E36" t="inlineStr">
        <is>
          <t>172,000</t>
        </is>
      </c>
      <c r="F36" t="inlineStr">
        <is>
          <t>184,000</t>
        </is>
      </c>
      <c r="G36" t="inlineStr">
        <is>
          <t>192,000</t>
        </is>
      </c>
    </row>
    <row r="37">
      <c r="A37" s="1" t="n">
        <v>35</v>
      </c>
      <c r="B37" t="inlineStr">
        <is>
          <t>1.2.3.2.</t>
        </is>
      </c>
      <c r="C37" t="inlineStr">
        <is>
          <t xml:space="preserve">  =&gt;  Other Investments</t>
        </is>
      </c>
      <c r="D37" t="inlineStr">
        <is>
          <t>-</t>
        </is>
      </c>
      <c r="E37" t="inlineStr">
        <is>
          <t>54,000</t>
        </is>
      </c>
      <c r="F37" t="inlineStr">
        <is>
          <t>38,000</t>
        </is>
      </c>
      <c r="G37" t="inlineStr">
        <is>
          <t>34,000</t>
        </is>
      </c>
    </row>
    <row r="38">
      <c r="A38" s="1" t="n">
        <v>36</v>
      </c>
      <c r="B38" t="inlineStr">
        <is>
          <t>1.2.4.</t>
        </is>
      </c>
      <c r="C38" t="inlineStr">
        <is>
          <t xml:space="preserve">  =&gt;Financial Assets</t>
        </is>
      </c>
      <c r="D38" t="inlineStr">
        <is>
          <t>-</t>
        </is>
      </c>
      <c r="E38" t="inlineStr">
        <is>
          <t>151,000</t>
        </is>
      </c>
      <c r="F38" t="inlineStr">
        <is>
          <t>94,000</t>
        </is>
      </c>
      <c r="G38" t="inlineStr">
        <is>
          <t>347,000</t>
        </is>
      </c>
    </row>
    <row r="39">
      <c r="A39" s="1" t="n">
        <v>37</v>
      </c>
      <c r="B39" t="inlineStr">
        <is>
          <t>1.2.5.</t>
        </is>
      </c>
      <c r="C39" t="inlineStr">
        <is>
          <t xml:space="preserve">  =&gt;Non Current Accounts Receivable</t>
        </is>
      </c>
      <c r="D39" t="inlineStr">
        <is>
          <t>5,425,000</t>
        </is>
      </c>
      <c r="E39" t="inlineStr">
        <is>
          <t>7,509,000</t>
        </is>
      </c>
      <c r="F39" t="inlineStr">
        <is>
          <t>8,988,000</t>
        </is>
      </c>
      <c r="G39" t="inlineStr">
        <is>
          <t>9,507,000</t>
        </is>
      </c>
    </row>
    <row r="40">
      <c r="A40" s="1" t="n">
        <v>38</v>
      </c>
      <c r="B40" t="inlineStr">
        <is>
          <t>1.2.6.</t>
        </is>
      </c>
      <c r="C40" t="inlineStr">
        <is>
          <t xml:space="preserve">  =&gt;Non Current Deferred Assets</t>
        </is>
      </c>
      <c r="D40" t="inlineStr">
        <is>
          <t>8,294,000</t>
        </is>
      </c>
      <c r="E40" t="inlineStr">
        <is>
          <t>11,690,000</t>
        </is>
      </c>
      <c r="F40" t="inlineStr">
        <is>
          <t>7,654,000</t>
        </is>
      </c>
      <c r="G40" t="inlineStr">
        <is>
          <t>7,892,000</t>
        </is>
      </c>
    </row>
    <row r="41">
      <c r="A41" s="1" t="n">
        <v>39</v>
      </c>
      <c r="B41" t="inlineStr">
        <is>
          <t>1.2.6.1.</t>
        </is>
      </c>
      <c r="C41" t="inlineStr">
        <is>
          <t xml:space="preserve">  =&gt;  Non Current Deferred Taxes Assets</t>
        </is>
      </c>
      <c r="D41" t="inlineStr">
        <is>
          <t>7,370,000</t>
        </is>
      </c>
      <c r="E41" t="inlineStr">
        <is>
          <t>9,241,000</t>
        </is>
      </c>
      <c r="F41" t="inlineStr">
        <is>
          <t>5,182,000</t>
        </is>
      </c>
      <c r="G41" t="inlineStr">
        <is>
          <t>5,216,000</t>
        </is>
      </c>
    </row>
    <row r="42">
      <c r="A42" s="1" t="n">
        <v>40</v>
      </c>
      <c r="B42" t="inlineStr">
        <is>
          <t>1.2.7.</t>
        </is>
      </c>
      <c r="C42" t="inlineStr">
        <is>
          <t xml:space="preserve">  =&gt;Non Current Prepaid Assets</t>
        </is>
      </c>
      <c r="D42" t="inlineStr">
        <is>
          <t>-</t>
        </is>
      </c>
      <c r="E42" t="inlineStr">
        <is>
          <t>1,016,000</t>
        </is>
      </c>
      <c r="F42" t="inlineStr">
        <is>
          <t>906,000</t>
        </is>
      </c>
      <c r="G42" t="inlineStr">
        <is>
          <t>894,000</t>
        </is>
      </c>
    </row>
    <row r="43">
      <c r="A43" s="1" t="n">
        <v>41</v>
      </c>
      <c r="B43" t="inlineStr">
        <is>
          <t>1.2.8.</t>
        </is>
      </c>
      <c r="C43" t="inlineStr">
        <is>
          <t xml:space="preserve">  =&gt;Defined Pension Benefit</t>
        </is>
      </c>
      <c r="D43" t="inlineStr">
        <is>
          <t>9,850,000</t>
        </is>
      </c>
      <c r="E43" t="inlineStr">
        <is>
          <t>7,848,000</t>
        </is>
      </c>
      <c r="F43" t="inlineStr">
        <is>
          <t>7,118,000</t>
        </is>
      </c>
      <c r="G43" t="inlineStr">
        <is>
          <t>4,929,000</t>
        </is>
      </c>
    </row>
    <row r="44">
      <c r="A44" s="1" t="n">
        <v>42</v>
      </c>
      <c r="B44" t="inlineStr">
        <is>
          <t>1.2.9.</t>
        </is>
      </c>
      <c r="C44" t="inlineStr">
        <is>
          <t xml:space="preserve">    Other Non Current Assets</t>
        </is>
      </c>
      <c r="D44" t="inlineStr">
        <is>
          <t>-</t>
        </is>
      </c>
      <c r="E44" t="inlineStr">
        <is>
          <t>227,000</t>
        </is>
      </c>
      <c r="F44" t="inlineStr">
        <is>
          <t>321,000</t>
        </is>
      </c>
      <c r="G44" t="inlineStr">
        <is>
          <t>296,000</t>
        </is>
      </c>
    </row>
    <row r="45">
      <c r="A45" s="1" t="n">
        <v>43</v>
      </c>
      <c r="B45" t="inlineStr">
        <is>
          <t>2.</t>
        </is>
      </c>
      <c r="C45" t="inlineStr">
        <is>
          <t>Total Liabilities Net Minority Interest</t>
        </is>
      </c>
      <c r="D45" t="inlineStr">
        <is>
          <t>113,005,000</t>
        </is>
      </c>
      <c r="E45" t="inlineStr">
        <is>
          <t>135,245,000</t>
        </is>
      </c>
      <c r="F45" t="inlineStr">
        <is>
          <t>131,201,000</t>
        </is>
      </c>
      <c r="G45" t="inlineStr">
        <is>
          <t>106,452,000</t>
        </is>
      </c>
    </row>
    <row r="46">
      <c r="A46" s="1" t="n">
        <v>44</v>
      </c>
      <c r="B46" t="inlineStr">
        <is>
          <t>2.1.</t>
        </is>
      </c>
      <c r="C46">
        <f>&gt;Current Liabilities</f>
        <v/>
      </c>
      <c r="D46" t="inlineStr">
        <is>
          <t>33,619,000</t>
        </is>
      </c>
      <c r="E46" t="inlineStr">
        <is>
          <t>39,869,000</t>
        </is>
      </c>
      <c r="F46" t="inlineStr">
        <is>
          <t>37,701,000</t>
        </is>
      </c>
      <c r="G46" t="inlineStr">
        <is>
          <t>38,227,000</t>
        </is>
      </c>
    </row>
    <row r="47">
      <c r="A47" s="1" t="n">
        <v>45</v>
      </c>
      <c r="B47" t="inlineStr">
        <is>
          <t>2.1.1.</t>
        </is>
      </c>
      <c r="C47">
        <f>&gt;=&gt;Payables And Accrued Expenses</f>
        <v/>
      </c>
      <c r="D47" t="inlineStr">
        <is>
          <t>6,244,000</t>
        </is>
      </c>
      <c r="E47" t="inlineStr">
        <is>
          <t>15,056,000</t>
        </is>
      </c>
      <c r="F47" t="inlineStr">
        <is>
          <t>12,092,000</t>
        </is>
      </c>
      <c r="G47" t="inlineStr">
        <is>
          <t>13,545,000</t>
        </is>
      </c>
    </row>
    <row r="48">
      <c r="A48" s="1" t="n">
        <v>46</v>
      </c>
      <c r="B48" t="inlineStr">
        <is>
          <t>2.1.1.1.</t>
        </is>
      </c>
      <c r="C48">
        <f>&gt;=&gt;=&gt;Payables</f>
        <v/>
      </c>
      <c r="D48" t="inlineStr">
        <is>
          <t>6,244,000</t>
        </is>
      </c>
      <c r="E48" t="inlineStr">
        <is>
          <t>8,209,000</t>
        </is>
      </c>
      <c r="F48" t="inlineStr">
        <is>
          <t>7,735,000</t>
        </is>
      </c>
      <c r="G48" t="inlineStr">
        <is>
          <t>9,604,000</t>
        </is>
      </c>
    </row>
    <row r="49">
      <c r="A49" s="1" t="n">
        <v>47</v>
      </c>
      <c r="B49" t="inlineStr">
        <is>
          <t>2.1.1.1.1.</t>
        </is>
      </c>
      <c r="C49">
        <f>&gt;=&gt;=&gt;=&gt;Accounts Payable</f>
        <v/>
      </c>
      <c r="D49" t="inlineStr">
        <is>
          <t>3,955,000</t>
        </is>
      </c>
      <c r="E49" t="inlineStr">
        <is>
          <t>4,908,000</t>
        </is>
      </c>
      <c r="F49" t="inlineStr">
        <is>
          <t>4,896,000</t>
        </is>
      </c>
      <c r="G49" t="inlineStr">
        <is>
          <t>6,558,000</t>
        </is>
      </c>
    </row>
    <row r="50">
      <c r="A50" s="1" t="n">
        <v>48</v>
      </c>
      <c r="B50" t="inlineStr">
        <is>
          <t>2.1.1.1.2.</t>
        </is>
      </c>
      <c r="C50">
        <f>&gt;=&gt;=&gt;  Total Tax Payable</f>
        <v/>
      </c>
      <c r="D50" t="inlineStr">
        <is>
          <t>2,289,000</t>
        </is>
      </c>
      <c r="E50" t="inlineStr">
        <is>
          <t>3,301,000</t>
        </is>
      </c>
      <c r="F50" t="inlineStr">
        <is>
          <t>2,839,000</t>
        </is>
      </c>
      <c r="G50" t="inlineStr">
        <is>
          <t>3,046,000</t>
        </is>
      </c>
    </row>
    <row r="51">
      <c r="A51" s="1" t="n">
        <v>49</v>
      </c>
      <c r="B51" t="inlineStr">
        <is>
          <t>2.1.1.2.</t>
        </is>
      </c>
      <c r="C51">
        <f>&gt;=&gt;  Current Accrued Expenses</f>
        <v/>
      </c>
      <c r="D51" t="inlineStr">
        <is>
          <t>-</t>
        </is>
      </c>
      <c r="E51" t="inlineStr">
        <is>
          <t>6,847,000</t>
        </is>
      </c>
      <c r="F51" t="inlineStr">
        <is>
          <t>4,357,000</t>
        </is>
      </c>
      <c r="G51" t="inlineStr">
        <is>
          <t>3,941,000</t>
        </is>
      </c>
    </row>
    <row r="52">
      <c r="A52" s="1" t="n">
        <v>50</v>
      </c>
      <c r="B52" t="inlineStr">
        <is>
          <t>2.1.2.</t>
        </is>
      </c>
      <c r="C52">
        <f>&gt;=&gt;Pension &amp; Other Post Retirement Benefit Plans Current</f>
        <v/>
      </c>
      <c r="D52" t="inlineStr">
        <is>
          <t>-</t>
        </is>
      </c>
      <c r="E52" t="inlineStr">
        <is>
          <t>3,440,000</t>
        </is>
      </c>
      <c r="F52" t="inlineStr">
        <is>
          <t>3,406,000</t>
        </is>
      </c>
      <c r="G52" t="inlineStr">
        <is>
          <t>3,310,000</t>
        </is>
      </c>
    </row>
    <row r="53">
      <c r="A53" s="1" t="n">
        <v>51</v>
      </c>
      <c r="B53" t="inlineStr">
        <is>
          <t>2.1.3.</t>
        </is>
      </c>
      <c r="C53">
        <f>&gt;=&gt;Current Debt And Capital Lease Obligation</f>
        <v/>
      </c>
      <c r="D53" t="inlineStr">
        <is>
          <t>7,761,000</t>
        </is>
      </c>
      <c r="E53" t="inlineStr">
        <is>
          <t>8,540,000</t>
        </is>
      </c>
      <c r="F53" t="inlineStr">
        <is>
          <t>10,177,000</t>
        </is>
      </c>
      <c r="G53" t="inlineStr">
        <is>
          <t>10,207,000</t>
        </is>
      </c>
    </row>
    <row r="54">
      <c r="A54" s="1" t="n">
        <v>52</v>
      </c>
      <c r="B54" t="inlineStr">
        <is>
          <t>2.1.3.1.</t>
        </is>
      </c>
      <c r="C54">
        <f>&gt;=&gt;=&gt;Current Debt</f>
        <v/>
      </c>
      <c r="D54" t="inlineStr">
        <is>
          <t>6,787,000</t>
        </is>
      </c>
      <c r="E54" t="inlineStr">
        <is>
          <t>7,183,000</t>
        </is>
      </c>
      <c r="F54" t="inlineStr">
        <is>
          <t>8,797,000</t>
        </is>
      </c>
      <c r="G54" t="inlineStr">
        <is>
          <t>10,207,000</t>
        </is>
      </c>
    </row>
    <row r="55">
      <c r="A55" s="1" t="n">
        <v>53</v>
      </c>
      <c r="B55" t="inlineStr">
        <is>
          <t>2.1.3.1.1.</t>
        </is>
      </c>
      <c r="C55">
        <f>&gt;=&gt;=&gt;=&gt;Commercial Paper</f>
        <v/>
      </c>
      <c r="D55" t="inlineStr">
        <is>
          <t>-</t>
        </is>
      </c>
      <c r="E55" t="inlineStr">
        <is>
          <t>0</t>
        </is>
      </c>
      <c r="F55" t="inlineStr">
        <is>
          <t>304,000</t>
        </is>
      </c>
      <c r="G55" t="inlineStr">
        <is>
          <t>2,995,000</t>
        </is>
      </c>
    </row>
    <row r="56">
      <c r="A56" s="1" t="n">
        <v>54</v>
      </c>
      <c r="B56" t="inlineStr">
        <is>
          <t>2.1.3.1.2.</t>
        </is>
      </c>
      <c r="C56">
        <f>&gt;=&gt;=&gt;  Other Current Borrowings</f>
        <v/>
      </c>
      <c r="D56" t="inlineStr">
        <is>
          <t>6,787,000</t>
        </is>
      </c>
      <c r="E56" t="inlineStr">
        <is>
          <t>7,183,000</t>
        </is>
      </c>
      <c r="F56" t="inlineStr">
        <is>
          <t>8,493,000</t>
        </is>
      </c>
      <c r="G56" t="inlineStr">
        <is>
          <t>7,212,000</t>
        </is>
      </c>
    </row>
    <row r="57">
      <c r="A57" s="1" t="n">
        <v>55</v>
      </c>
      <c r="B57" t="inlineStr">
        <is>
          <t>2.1.3.2.</t>
        </is>
      </c>
      <c r="C57">
        <f>&gt;=&gt;  Current Capital Lease Obligation</f>
        <v/>
      </c>
      <c r="D57" t="inlineStr">
        <is>
          <t>974,000</t>
        </is>
      </c>
      <c r="E57" t="inlineStr">
        <is>
          <t>1,357,000</t>
        </is>
      </c>
      <c r="F57" t="inlineStr">
        <is>
          <t>1,380,000</t>
        </is>
      </c>
      <c r="G57" t="inlineStr">
        <is>
          <t>-</t>
        </is>
      </c>
    </row>
    <row r="58">
      <c r="A58" s="1" t="n">
        <v>56</v>
      </c>
      <c r="B58" t="inlineStr">
        <is>
          <t>2.1.4.</t>
        </is>
      </c>
      <c r="C58">
        <f>&gt;=&gt;Current Deferred Liabilities</f>
        <v/>
      </c>
      <c r="D58" t="inlineStr">
        <is>
          <t>12,518,000</t>
        </is>
      </c>
      <c r="E58" t="inlineStr">
        <is>
          <t>12,833,000</t>
        </is>
      </c>
      <c r="F58" t="inlineStr">
        <is>
          <t>12,026,000</t>
        </is>
      </c>
      <c r="G58" t="inlineStr">
        <is>
          <t>11,165,000</t>
        </is>
      </c>
    </row>
    <row r="59">
      <c r="A59" s="1" t="n">
        <v>57</v>
      </c>
      <c r="B59" t="inlineStr">
        <is>
          <t>2.1.4.1.</t>
        </is>
      </c>
      <c r="C59">
        <f>&gt;=&gt;  Current Deferred Revenue</f>
        <v/>
      </c>
      <c r="D59" t="inlineStr">
        <is>
          <t>12,518,000</t>
        </is>
      </c>
      <c r="E59" t="inlineStr">
        <is>
          <t>12,833,000</t>
        </is>
      </c>
      <c r="F59" t="inlineStr">
        <is>
          <t>12,026,000</t>
        </is>
      </c>
      <c r="G59" t="inlineStr">
        <is>
          <t>11,165,000</t>
        </is>
      </c>
    </row>
    <row r="60">
      <c r="A60" s="1" t="n">
        <v>58</v>
      </c>
      <c r="B60" t="inlineStr">
        <is>
          <t>2.1.5.</t>
        </is>
      </c>
      <c r="C60">
        <f>&gt;  Other Current Liabilities</f>
        <v/>
      </c>
      <c r="D60" t="inlineStr">
        <is>
          <t>7,096,000</t>
        </is>
      </c>
      <c r="E60" t="inlineStr">
        <is>
          <t>10,287,000</t>
        </is>
      </c>
      <c r="F60" t="inlineStr">
        <is>
          <t>7,763,000</t>
        </is>
      </c>
      <c r="G60" t="inlineStr">
        <is>
          <t>7,251,000</t>
        </is>
      </c>
    </row>
    <row r="61">
      <c r="A61" s="1" t="n">
        <v>59</v>
      </c>
      <c r="B61" t="inlineStr">
        <is>
          <t>2.2.</t>
        </is>
      </c>
      <c r="C61" t="inlineStr">
        <is>
          <t xml:space="preserve">  Total Non Current Liabilities Net Minority Interest</t>
        </is>
      </c>
      <c r="D61" t="inlineStr">
        <is>
          <t>79,386,000</t>
        </is>
      </c>
      <c r="E61" t="inlineStr">
        <is>
          <t>95,376,000</t>
        </is>
      </c>
      <c r="F61" t="inlineStr">
        <is>
          <t>93,500,000</t>
        </is>
      </c>
      <c r="G61" t="inlineStr">
        <is>
          <t>68,225,000</t>
        </is>
      </c>
    </row>
    <row r="62">
      <c r="A62" s="1" t="n">
        <v>60</v>
      </c>
      <c r="B62" t="inlineStr">
        <is>
          <t>2.2.1.</t>
        </is>
      </c>
      <c r="C62" t="inlineStr">
        <is>
          <t xml:space="preserve">  =&gt;Long Term Provisions</t>
        </is>
      </c>
      <c r="D62" t="inlineStr">
        <is>
          <t>-</t>
        </is>
      </c>
      <c r="E62" t="inlineStr">
        <is>
          <t>5,391,000</t>
        </is>
      </c>
      <c r="F62" t="inlineStr">
        <is>
          <t>5,212,000</t>
        </is>
      </c>
      <c r="G62" t="inlineStr">
        <is>
          <t>4,306,000</t>
        </is>
      </c>
    </row>
    <row r="63">
      <c r="A63" s="1" t="n">
        <v>61</v>
      </c>
      <c r="B63" t="inlineStr">
        <is>
          <t>2.2.2.</t>
        </is>
      </c>
      <c r="C63" t="inlineStr">
        <is>
          <t xml:space="preserve">  =&gt;Long Term Debt And Capital Lease Obligation</t>
        </is>
      </c>
      <c r="D63" t="inlineStr">
        <is>
          <t>47,379,000</t>
        </is>
      </c>
      <c r="E63" t="inlineStr">
        <is>
          <t>57,929,000</t>
        </is>
      </c>
      <c r="F63" t="inlineStr">
        <is>
          <t>57,981,000</t>
        </is>
      </c>
      <c r="G63" t="inlineStr">
        <is>
          <t>35,605,000</t>
        </is>
      </c>
    </row>
    <row r="64">
      <c r="A64" s="1" t="n">
        <v>62</v>
      </c>
      <c r="B64" t="inlineStr">
        <is>
          <t>2.2.2.1.</t>
        </is>
      </c>
      <c r="C64" t="inlineStr">
        <is>
          <t xml:space="preserve">  =&gt;=&gt;Long Term Debt</t>
        </is>
      </c>
      <c r="D64" t="inlineStr">
        <is>
          <t>44,917,000</t>
        </is>
      </c>
      <c r="E64" t="inlineStr">
        <is>
          <t>54,355,000</t>
        </is>
      </c>
      <c r="F64" t="inlineStr">
        <is>
          <t>54,102,000</t>
        </is>
      </c>
      <c r="G64" t="inlineStr">
        <is>
          <t>35,605,000</t>
        </is>
      </c>
    </row>
    <row r="65">
      <c r="A65" s="1" t="n">
        <v>63</v>
      </c>
      <c r="B65" t="inlineStr">
        <is>
          <t>2.2.2.2.</t>
        </is>
      </c>
      <c r="C65" t="inlineStr">
        <is>
          <t xml:space="preserve">  =&gt;  Long Term Capital Lease Obligation</t>
        </is>
      </c>
      <c r="D65" t="inlineStr">
        <is>
          <t>2,462,000</t>
        </is>
      </c>
      <c r="E65" t="inlineStr">
        <is>
          <t>3,574,000</t>
        </is>
      </c>
      <c r="F65" t="inlineStr">
        <is>
          <t>3,879,000</t>
        </is>
      </c>
      <c r="G65" t="inlineStr">
        <is>
          <t>-</t>
        </is>
      </c>
    </row>
    <row r="66">
      <c r="A66" s="1" t="n">
        <v>64</v>
      </c>
      <c r="B66" t="inlineStr">
        <is>
          <t>2.2.3.</t>
        </is>
      </c>
      <c r="C66" t="inlineStr">
        <is>
          <t xml:space="preserve">  =&gt;Non Current Deferred Liabilities</t>
        </is>
      </c>
      <c r="D66" t="inlineStr">
        <is>
          <t>3,577,000</t>
        </is>
      </c>
      <c r="E66" t="inlineStr">
        <is>
          <t>9,773,000</t>
        </is>
      </c>
      <c r="F66" t="inlineStr">
        <is>
          <t>9,081,000</t>
        </is>
      </c>
      <c r="G66" t="inlineStr">
        <is>
          <t>7,141,000</t>
        </is>
      </c>
    </row>
    <row r="67">
      <c r="A67" s="1" t="n">
        <v>65</v>
      </c>
      <c r="B67" t="inlineStr">
        <is>
          <t>2.2.3.1.</t>
        </is>
      </c>
      <c r="C67" t="inlineStr">
        <is>
          <t xml:space="preserve">  =&gt;=&gt;Non Current Deferred Taxes Liabilities</t>
        </is>
      </c>
      <c r="D67" t="inlineStr">
        <is>
          <t>-</t>
        </is>
      </c>
      <c r="E67" t="inlineStr">
        <is>
          <t>5,472,000</t>
        </is>
      </c>
      <c r="F67" t="inlineStr">
        <is>
          <t>5,230,000</t>
        </is>
      </c>
      <c r="G67" t="inlineStr">
        <is>
          <t>3,696,000</t>
        </is>
      </c>
    </row>
    <row r="68">
      <c r="A68" s="1" t="n">
        <v>66</v>
      </c>
      <c r="B68" t="inlineStr">
        <is>
          <t>2.2.3.2.</t>
        </is>
      </c>
      <c r="C68" t="inlineStr">
        <is>
          <t xml:space="preserve">  =&gt;  Non Current Deferred Revenue</t>
        </is>
      </c>
      <c r="D68" t="inlineStr">
        <is>
          <t>3,577,000</t>
        </is>
      </c>
      <c r="E68" t="inlineStr">
        <is>
          <t>4,301,000</t>
        </is>
      </c>
      <c r="F68" t="inlineStr">
        <is>
          <t>3,851,000</t>
        </is>
      </c>
      <c r="G68" t="inlineStr">
        <is>
          <t>3,445,000</t>
        </is>
      </c>
    </row>
    <row r="69">
      <c r="A69" s="1" t="n">
        <v>67</v>
      </c>
      <c r="B69" t="inlineStr">
        <is>
          <t>2.2.4.</t>
        </is>
      </c>
      <c r="C69" t="inlineStr">
        <is>
          <t xml:space="preserve">  =&gt;Tradeand Other Payables Non Current</t>
        </is>
      </c>
      <c r="D69" t="inlineStr">
        <is>
          <t>-</t>
        </is>
      </c>
      <c r="E69" t="inlineStr">
        <is>
          <t>253,000</t>
        </is>
      </c>
      <c r="F69" t="inlineStr">
        <is>
          <t>42,000</t>
        </is>
      </c>
      <c r="G69" t="inlineStr">
        <is>
          <t>40,000</t>
        </is>
      </c>
    </row>
    <row r="70">
      <c r="A70" s="1" t="n">
        <v>68</v>
      </c>
      <c r="B70" t="inlineStr">
        <is>
          <t>2.2.5.</t>
        </is>
      </c>
      <c r="C70" t="inlineStr">
        <is>
          <t xml:space="preserve">  =&gt;Non Current Accrued Expenses</t>
        </is>
      </c>
      <c r="D70" t="inlineStr">
        <is>
          <t>-</t>
        </is>
      </c>
      <c r="E70" t="inlineStr">
        <is>
          <t>279,000</t>
        </is>
      </c>
      <c r="F70" t="inlineStr">
        <is>
          <t>299,000</t>
        </is>
      </c>
      <c r="G70" t="inlineStr">
        <is>
          <t>320,000</t>
        </is>
      </c>
    </row>
    <row r="71">
      <c r="A71" s="1" t="n">
        <v>69</v>
      </c>
      <c r="B71" t="inlineStr">
        <is>
          <t>2.2.6.</t>
        </is>
      </c>
      <c r="C71" t="inlineStr">
        <is>
          <t xml:space="preserve">  =&gt;Employee Benefits</t>
        </is>
      </c>
      <c r="D71" t="inlineStr">
        <is>
          <t>14,435,000</t>
        </is>
      </c>
      <c r="E71" t="inlineStr">
        <is>
          <t>20,335,000</t>
        </is>
      </c>
      <c r="F71" t="inlineStr">
        <is>
          <t>19,141,000</t>
        </is>
      </c>
      <c r="G71" t="inlineStr">
        <is>
          <t>18,889,000</t>
        </is>
      </c>
    </row>
    <row r="72">
      <c r="A72" s="1" t="n">
        <v>70</v>
      </c>
      <c r="B72" t="inlineStr">
        <is>
          <t>2.2.6.1.</t>
        </is>
      </c>
      <c r="C72" t="inlineStr">
        <is>
          <t xml:space="preserve">  =&gt;  Non Current Pension And Other Post-Retirement Benefit Plans</t>
        </is>
      </c>
      <c r="D72" t="inlineStr">
        <is>
          <t>14,435,000</t>
        </is>
      </c>
      <c r="E72" t="inlineStr">
        <is>
          <t>19,883,000</t>
        </is>
      </c>
      <c r="F72" t="inlineStr">
        <is>
          <t>18,663,000</t>
        </is>
      </c>
      <c r="G72" t="inlineStr">
        <is>
          <t>18,382,000</t>
        </is>
      </c>
    </row>
    <row r="73">
      <c r="A73" s="1" t="n">
        <v>71</v>
      </c>
      <c r="B73" t="inlineStr">
        <is>
          <t>2.2.7.</t>
        </is>
      </c>
      <c r="C73" t="inlineStr">
        <is>
          <t xml:space="preserve">  =&gt;Derivative Product Liabilities</t>
        </is>
      </c>
      <c r="D73" t="inlineStr">
        <is>
          <t>-</t>
        </is>
      </c>
      <c r="E73" t="inlineStr">
        <is>
          <t>40,000</t>
        </is>
      </c>
      <c r="F73" t="inlineStr">
        <is>
          <t>506,000</t>
        </is>
      </c>
      <c r="G73" t="inlineStr">
        <is>
          <t>206,000</t>
        </is>
      </c>
    </row>
    <row r="74">
      <c r="A74" s="1" t="n">
        <v>72</v>
      </c>
      <c r="B74" t="inlineStr">
        <is>
          <t>2.2.8.</t>
        </is>
      </c>
      <c r="C74" t="inlineStr">
        <is>
          <t xml:space="preserve">  =&gt;Liabilities Held for Sale Non Current</t>
        </is>
      </c>
      <c r="D74" t="inlineStr">
        <is>
          <t>0</t>
        </is>
      </c>
      <c r="E74" t="inlineStr">
        <is>
          <t>-</t>
        </is>
      </c>
      <c r="F74" t="inlineStr">
        <is>
          <t>-</t>
        </is>
      </c>
      <c r="G74" t="inlineStr">
        <is>
          <t>-</t>
        </is>
      </c>
    </row>
    <row r="75">
      <c r="A75" s="1" t="n">
        <v>73</v>
      </c>
      <c r="B75" t="inlineStr">
        <is>
          <t>2.2.9.</t>
        </is>
      </c>
      <c r="C75" t="inlineStr">
        <is>
          <t xml:space="preserve">    Other Non Current Liabilities</t>
        </is>
      </c>
      <c r="D75" t="inlineStr">
        <is>
          <t>13,995,000</t>
        </is>
      </c>
      <c r="E75" t="inlineStr">
        <is>
          <t>1,376,000</t>
        </is>
      </c>
      <c r="F75" t="inlineStr">
        <is>
          <t>1,238,000</t>
        </is>
      </c>
      <c r="G75" t="inlineStr">
        <is>
          <t>1,718,000</t>
        </is>
      </c>
    </row>
    <row r="76">
      <c r="A76" s="1" t="n">
        <v>74</v>
      </c>
      <c r="B76" t="inlineStr">
        <is>
          <t>3.</t>
        </is>
      </c>
      <c r="C76" t="inlineStr">
        <is>
          <t>Total Equity Gross Minority Interest</t>
        </is>
      </c>
      <c r="D76" t="inlineStr">
        <is>
          <t>18,996,000</t>
        </is>
      </c>
      <c r="E76" t="inlineStr">
        <is>
          <t>20,726,000</t>
        </is>
      </c>
      <c r="F76" t="inlineStr">
        <is>
          <t>20,985,000</t>
        </is>
      </c>
      <c r="G76" t="inlineStr">
        <is>
          <t>16,930,000</t>
        </is>
      </c>
    </row>
    <row r="77">
      <c r="A77" s="1" t="n">
        <v>75</v>
      </c>
      <c r="B77" t="inlineStr">
        <is>
          <t>3.1.</t>
        </is>
      </c>
      <c r="C77">
        <f>&gt;Stockholders' Equity</f>
        <v/>
      </c>
      <c r="D77" t="inlineStr">
        <is>
          <t>18,901,000</t>
        </is>
      </c>
      <c r="E77" t="inlineStr">
        <is>
          <t>20,597,000</t>
        </is>
      </c>
      <c r="F77" t="inlineStr">
        <is>
          <t>20,841,000</t>
        </is>
      </c>
      <c r="G77" t="inlineStr">
        <is>
          <t>16,796,000</t>
        </is>
      </c>
    </row>
    <row r="78">
      <c r="A78" s="1" t="n">
        <v>76</v>
      </c>
      <c r="B78" t="inlineStr">
        <is>
          <t>3.1.1.</t>
        </is>
      </c>
      <c r="C78">
        <f>&gt;=&gt;Capital Stock</f>
        <v/>
      </c>
      <c r="D78" t="inlineStr">
        <is>
          <t>57,319,000</t>
        </is>
      </c>
      <c r="E78" t="inlineStr">
        <is>
          <t>56,556,000</t>
        </is>
      </c>
      <c r="F78" t="inlineStr">
        <is>
          <t>55,895,000</t>
        </is>
      </c>
      <c r="G78" t="inlineStr">
        <is>
          <t>55,151,000</t>
        </is>
      </c>
    </row>
    <row r="79">
      <c r="A79" s="1" t="n">
        <v>77</v>
      </c>
      <c r="B79" t="inlineStr">
        <is>
          <t>3.1.1.1.</t>
        </is>
      </c>
      <c r="C79">
        <f>&gt;=&gt;  Common Stock</f>
        <v/>
      </c>
      <c r="D79" t="inlineStr">
        <is>
          <t>57,319,000</t>
        </is>
      </c>
      <c r="E79" t="inlineStr">
        <is>
          <t>56,556,000</t>
        </is>
      </c>
      <c r="F79" t="inlineStr">
        <is>
          <t>55,895,000</t>
        </is>
      </c>
      <c r="G79" t="inlineStr">
        <is>
          <t>55,151,000</t>
        </is>
      </c>
    </row>
    <row r="80">
      <c r="A80" s="1" t="n">
        <v>78</v>
      </c>
      <c r="B80" t="inlineStr">
        <is>
          <t>3.1.2.</t>
        </is>
      </c>
      <c r="C80">
        <f>&gt;=&gt;Retained Earnings</f>
        <v/>
      </c>
      <c r="D80" t="inlineStr">
        <is>
          <t>154,209,000</t>
        </is>
      </c>
      <c r="E80" t="inlineStr">
        <is>
          <t>162,717,000</t>
        </is>
      </c>
      <c r="F80" t="inlineStr">
        <is>
          <t>162,954,000</t>
        </is>
      </c>
      <c r="G80" t="inlineStr">
        <is>
          <t>159,206,000</t>
        </is>
      </c>
    </row>
    <row r="81">
      <c r="A81" s="1" t="n">
        <v>79</v>
      </c>
      <c r="B81" t="inlineStr">
        <is>
          <t>3.1.3.</t>
        </is>
      </c>
      <c r="C81">
        <f>&gt;=&gt;Treasury Stock</f>
        <v/>
      </c>
      <c r="D81" t="inlineStr">
        <is>
          <t>169,392,000</t>
        </is>
      </c>
      <c r="E81" t="inlineStr">
        <is>
          <t>169,339,000</t>
        </is>
      </c>
      <c r="F81" t="inlineStr">
        <is>
          <t>169,413,000</t>
        </is>
      </c>
      <c r="G81" t="inlineStr">
        <is>
          <t>168,071,000</t>
        </is>
      </c>
    </row>
    <row r="82">
      <c r="A82" s="1" t="n">
        <v>80</v>
      </c>
      <c r="B82" t="inlineStr">
        <is>
          <t>3.1.4.</t>
        </is>
      </c>
      <c r="C82">
        <f>&gt;=&gt;Gains Losses Not Affecting Retained Earnings</f>
        <v/>
      </c>
      <c r="D82" t="inlineStr">
        <is>
          <t>-23,234,000</t>
        </is>
      </c>
      <c r="E82" t="inlineStr">
        <is>
          <t>-29,337,000</t>
        </is>
      </c>
      <c r="F82" t="inlineStr">
        <is>
          <t>-28,597,000</t>
        </is>
      </c>
      <c r="G82" t="inlineStr">
        <is>
          <t>-29,490,000</t>
        </is>
      </c>
    </row>
    <row r="83">
      <c r="A83" s="1" t="n">
        <v>81</v>
      </c>
      <c r="B83" t="inlineStr">
        <is>
          <t>3.1.5.</t>
        </is>
      </c>
      <c r="C83">
        <f>&gt;  Other Equity Interest</f>
        <v/>
      </c>
      <c r="D83" t="inlineStr">
        <is>
          <t>-1,000</t>
        </is>
      </c>
      <c r="E83" t="inlineStr">
        <is>
          <t>-</t>
        </is>
      </c>
      <c r="F83" t="inlineStr">
        <is>
          <t>2,000</t>
        </is>
      </c>
      <c r="G83" t="inlineStr">
        <is>
          <t>-</t>
        </is>
      </c>
    </row>
    <row r="84">
      <c r="A84" s="1" t="n">
        <v>82</v>
      </c>
      <c r="B84" t="inlineStr">
        <is>
          <t>3.2.</t>
        </is>
      </c>
      <c r="C84" t="inlineStr">
        <is>
          <t xml:space="preserve">  Minority Interest</t>
        </is>
      </c>
      <c r="D84" t="inlineStr">
        <is>
          <t>95,000</t>
        </is>
      </c>
      <c r="E84" t="inlineStr">
        <is>
          <t>129,000</t>
        </is>
      </c>
      <c r="F84" t="inlineStr">
        <is>
          <t>144,000</t>
        </is>
      </c>
      <c r="G84" t="inlineStr">
        <is>
          <t>134,000</t>
        </is>
      </c>
    </row>
    <row r="85">
      <c r="A85" s="1" t="n">
        <v>83</v>
      </c>
      <c r="B85" t="inlineStr">
        <is>
          <t>4.</t>
        </is>
      </c>
      <c r="C85" t="inlineStr">
        <is>
          <t>Total Capitalization</t>
        </is>
      </c>
      <c r="D85" t="inlineStr">
        <is>
          <t>63,818,000</t>
        </is>
      </c>
      <c r="E85" t="inlineStr">
        <is>
          <t>74,952,000</t>
        </is>
      </c>
      <c r="F85" t="inlineStr">
        <is>
          <t>74,943,000</t>
        </is>
      </c>
      <c r="G85" t="inlineStr">
        <is>
          <t>52,401,000</t>
        </is>
      </c>
    </row>
    <row r="86">
      <c r="A86" s="1" t="n">
        <v>84</v>
      </c>
      <c r="B86" t="inlineStr">
        <is>
          <t>5.</t>
        </is>
      </c>
      <c r="C86" t="inlineStr">
        <is>
          <t>Common Stock Equity</t>
        </is>
      </c>
      <c r="D86" t="inlineStr">
        <is>
          <t>18,901,000</t>
        </is>
      </c>
      <c r="E86" t="inlineStr">
        <is>
          <t>20,597,000</t>
        </is>
      </c>
      <c r="F86" t="inlineStr">
        <is>
          <t>20,841,000</t>
        </is>
      </c>
      <c r="G86" t="inlineStr">
        <is>
          <t>16,796,000</t>
        </is>
      </c>
    </row>
    <row r="87">
      <c r="A87" s="1" t="n">
        <v>85</v>
      </c>
      <c r="B87" t="inlineStr">
        <is>
          <t>6.</t>
        </is>
      </c>
      <c r="C87" t="inlineStr">
        <is>
          <t>Capital Lease Obligations</t>
        </is>
      </c>
      <c r="D87" t="inlineStr">
        <is>
          <t>3,436,000</t>
        </is>
      </c>
      <c r="E87" t="inlineStr">
        <is>
          <t>4,931,000</t>
        </is>
      </c>
      <c r="F87" t="inlineStr">
        <is>
          <t>5,259,000</t>
        </is>
      </c>
      <c r="G87" t="inlineStr">
        <is>
          <t>-</t>
        </is>
      </c>
    </row>
    <row r="88">
      <c r="A88" s="1" t="n">
        <v>86</v>
      </c>
      <c r="B88" t="inlineStr">
        <is>
          <t>7.</t>
        </is>
      </c>
      <c r="C88" t="inlineStr">
        <is>
          <t>Net Tangible Assets</t>
        </is>
      </c>
      <c r="D88" t="inlineStr">
        <is>
          <t>-49,253,000</t>
        </is>
      </c>
      <c r="E88" t="inlineStr">
        <is>
          <t>-52,815,000</t>
        </is>
      </c>
      <c r="F88" t="inlineStr">
        <is>
          <t>-52,617,000</t>
        </is>
      </c>
      <c r="G88" t="inlineStr">
        <is>
          <t>-22,557,000</t>
        </is>
      </c>
    </row>
    <row r="89">
      <c r="A89" s="1" t="n">
        <v>87</v>
      </c>
      <c r="B89" t="inlineStr">
        <is>
          <t>8.</t>
        </is>
      </c>
      <c r="C89" t="inlineStr">
        <is>
          <t>Working Capital</t>
        </is>
      </c>
      <c r="D89" t="inlineStr">
        <is>
          <t>-4,080,000</t>
        </is>
      </c>
      <c r="E89" t="inlineStr">
        <is>
          <t>-704,000</t>
        </is>
      </c>
      <c r="F89" t="inlineStr">
        <is>
          <t>719,000</t>
        </is>
      </c>
      <c r="G89" t="inlineStr">
        <is>
          <t>10,919,000</t>
        </is>
      </c>
    </row>
    <row r="90">
      <c r="A90" s="1" t="n">
        <v>88</v>
      </c>
      <c r="B90" t="inlineStr">
        <is>
          <t>9.</t>
        </is>
      </c>
      <c r="C90" t="inlineStr">
        <is>
          <t>Invested Capital</t>
        </is>
      </c>
      <c r="D90" t="inlineStr">
        <is>
          <t>70,605,000</t>
        </is>
      </c>
      <c r="E90" t="inlineStr">
        <is>
          <t>82,135,000</t>
        </is>
      </c>
      <c r="F90" t="inlineStr">
        <is>
          <t>83,740,000</t>
        </is>
      </c>
      <c r="G90" t="inlineStr">
        <is>
          <t>62,608,000</t>
        </is>
      </c>
    </row>
    <row r="91">
      <c r="A91" s="1" t="n">
        <v>89</v>
      </c>
      <c r="B91" t="inlineStr">
        <is>
          <t>10.</t>
        </is>
      </c>
      <c r="C91" t="inlineStr">
        <is>
          <t>Tangible Book Value</t>
        </is>
      </c>
      <c r="D91" t="inlineStr">
        <is>
          <t>-49,253,000</t>
        </is>
      </c>
      <c r="E91" t="inlineStr">
        <is>
          <t>-52,815,000</t>
        </is>
      </c>
      <c r="F91" t="inlineStr">
        <is>
          <t>-52,617,000</t>
        </is>
      </c>
      <c r="G91" t="inlineStr">
        <is>
          <t>-22,557,000</t>
        </is>
      </c>
    </row>
    <row r="92">
      <c r="A92" s="1" t="n">
        <v>90</v>
      </c>
      <c r="B92" t="inlineStr">
        <is>
          <t>11.</t>
        </is>
      </c>
      <c r="C92" t="inlineStr">
        <is>
          <t>Total Debt</t>
        </is>
      </c>
      <c r="D92" t="inlineStr">
        <is>
          <t>55,140,000</t>
        </is>
      </c>
      <c r="E92" t="inlineStr">
        <is>
          <t>66,469,000</t>
        </is>
      </c>
      <c r="F92" t="inlineStr">
        <is>
          <t>68,158,000</t>
        </is>
      </c>
      <c r="G92" t="inlineStr">
        <is>
          <t>45,812,000</t>
        </is>
      </c>
    </row>
    <row r="93">
      <c r="A93" s="1" t="n">
        <v>91</v>
      </c>
      <c r="B93" t="inlineStr">
        <is>
          <t>12.</t>
        </is>
      </c>
      <c r="C93" t="inlineStr">
        <is>
          <t>Net Debt</t>
        </is>
      </c>
      <c r="D93" t="inlineStr">
        <is>
          <t>45,054,000</t>
        </is>
      </c>
      <c r="E93" t="inlineStr">
        <is>
          <t>48,326,000</t>
        </is>
      </c>
      <c r="F93" t="inlineStr">
        <is>
          <t>54,727,000</t>
        </is>
      </c>
      <c r="G93" t="inlineStr">
        <is>
          <t>34,433,000</t>
        </is>
      </c>
    </row>
    <row r="94">
      <c r="A94" s="1" t="n">
        <v>92</v>
      </c>
      <c r="B94" t="inlineStr">
        <is>
          <t>13.</t>
        </is>
      </c>
      <c r="C94" t="inlineStr">
        <is>
          <t>Share Issued</t>
        </is>
      </c>
      <c r="D94" t="inlineStr">
        <is>
          <t>896,800</t>
        </is>
      </c>
      <c r="E94" t="inlineStr">
        <is>
          <t>2,242,969</t>
        </is>
      </c>
      <c r="F94" t="inlineStr">
        <is>
          <t>2,237,997</t>
        </is>
      </c>
      <c r="G94" t="inlineStr">
        <is>
          <t>2,233,427</t>
        </is>
      </c>
    </row>
    <row r="95">
      <c r="A95" s="1" t="n">
        <v>93</v>
      </c>
      <c r="B95" t="inlineStr">
        <is>
          <t>14.</t>
        </is>
      </c>
      <c r="C95" t="inlineStr">
        <is>
          <t>Ordinary Shares Number</t>
        </is>
      </c>
      <c r="D95" t="inlineStr">
        <is>
          <t>896,800</t>
        </is>
      </c>
      <c r="E95" t="inlineStr">
        <is>
          <t>892,653</t>
        </is>
      </c>
      <c r="F95" t="inlineStr">
        <is>
          <t>887,110</t>
        </is>
      </c>
      <c r="G95" t="inlineStr">
        <is>
          <t>892,479</t>
        </is>
      </c>
    </row>
    <row r="96">
      <c r="A96" s="1" t="n">
        <v>94</v>
      </c>
      <c r="B96" t="inlineStr">
        <is>
          <t>15.</t>
        </is>
      </c>
      <c r="C96" t="inlineStr">
        <is>
          <t>Treasury Shares Number</t>
        </is>
      </c>
      <c r="D96" t="inlineStr">
        <is>
          <t>-</t>
        </is>
      </c>
      <c r="E96" t="inlineStr">
        <is>
          <t>1,350,316</t>
        </is>
      </c>
      <c r="F96" t="inlineStr">
        <is>
          <t>1,350,887</t>
        </is>
      </c>
      <c r="G96" t="inlineStr">
        <is>
          <t>1,340,948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12,796,000</t>
        </is>
      </c>
      <c r="E2" t="inlineStr">
        <is>
          <t>12,796,000</t>
        </is>
      </c>
      <c r="F2" t="inlineStr">
        <is>
          <t>18,197,000</t>
        </is>
      </c>
      <c r="G2" t="inlineStr">
        <is>
          <t>14,770,000</t>
        </is>
      </c>
      <c r="H2" t="inlineStr">
        <is>
          <t>15,247,000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12,795,000</t>
        </is>
      </c>
      <c r="E3" t="inlineStr">
        <is>
          <t>12,795,000</t>
        </is>
      </c>
      <c r="F3" t="inlineStr">
        <is>
          <t>18,198,000</t>
        </is>
      </c>
      <c r="G3" t="inlineStr">
        <is>
          <t>14,771,000</t>
        </is>
      </c>
      <c r="H3" t="inlineStr">
        <is>
          <t>15,248,000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5,743,000</t>
        </is>
      </c>
      <c r="E4" t="inlineStr">
        <is>
          <t>5,743,000</t>
        </is>
      </c>
      <c r="F4" t="inlineStr">
        <is>
          <t>5,590,000</t>
        </is>
      </c>
      <c r="G4" t="inlineStr">
        <is>
          <t>9,431,000</t>
        </is>
      </c>
      <c r="H4" t="inlineStr">
        <is>
          <t>8,728,000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</t>
        </is>
      </c>
      <c r="E5" t="inlineStr">
        <is>
          <t>-</t>
        </is>
      </c>
      <c r="F5" t="inlineStr">
        <is>
          <t>-70,000</t>
        </is>
      </c>
      <c r="G5" t="inlineStr">
        <is>
          <t>-1,096,000</t>
        </is>
      </c>
      <c r="H5" t="inlineStr">
        <is>
          <t>123,000</t>
        </is>
      </c>
    </row>
    <row r="6">
      <c r="A6" s="1" t="n">
        <v>4</v>
      </c>
      <c r="B6" t="inlineStr">
        <is>
          <t>1.1.3.</t>
        </is>
      </c>
      <c r="C6" t="inlineStr">
        <is>
          <t xml:space="preserve">  =&gt;Depreciation Amortization Depletion</t>
        </is>
      </c>
      <c r="D6" t="inlineStr">
        <is>
          <t>6,416,000</t>
        </is>
      </c>
      <c r="E6" t="inlineStr">
        <is>
          <t>6,416,000</t>
        </is>
      </c>
      <c r="F6" t="inlineStr">
        <is>
          <t>6,695,000</t>
        </is>
      </c>
      <c r="G6" t="inlineStr">
        <is>
          <t>6,059,000</t>
        </is>
      </c>
      <c r="H6" t="inlineStr">
        <is>
          <t>4,480,000</t>
        </is>
      </c>
    </row>
    <row r="7">
      <c r="A7" s="1" t="n">
        <v>5</v>
      </c>
      <c r="B7" t="inlineStr">
        <is>
          <t>1.1.3.1.</t>
        </is>
      </c>
      <c r="C7" t="inlineStr">
        <is>
          <t xml:space="preserve">  =&gt;  Depreciation &amp; amortization</t>
        </is>
      </c>
      <c r="D7" t="inlineStr">
        <is>
          <t>6,416,000</t>
        </is>
      </c>
      <c r="E7" t="inlineStr">
        <is>
          <t>6,416,000</t>
        </is>
      </c>
      <c r="F7" t="inlineStr">
        <is>
          <t>6,695,000</t>
        </is>
      </c>
      <c r="G7" t="inlineStr">
        <is>
          <t>6,059,000</t>
        </is>
      </c>
      <c r="H7" t="inlineStr">
        <is>
          <t>4,480,000</t>
        </is>
      </c>
    </row>
    <row r="8">
      <c r="A8" s="1" t="n">
        <v>6</v>
      </c>
      <c r="B8" t="inlineStr">
        <is>
          <t>1.1.3.1.1.</t>
        </is>
      </c>
      <c r="C8" t="inlineStr">
        <is>
          <t xml:space="preserve">  =&gt;  =&gt;Depreciation</t>
        </is>
      </c>
      <c r="D8" t="inlineStr">
        <is>
          <t>-</t>
        </is>
      </c>
      <c r="E8" t="inlineStr">
        <is>
          <t>-</t>
        </is>
      </c>
      <c r="F8" t="inlineStr">
        <is>
          <t>4,227,000</t>
        </is>
      </c>
      <c r="G8" t="inlineStr">
        <is>
          <t>4,209,000</t>
        </is>
      </c>
      <c r="H8" t="inlineStr">
        <is>
          <t>3,127,000</t>
        </is>
      </c>
    </row>
    <row r="9">
      <c r="A9" s="1" t="n">
        <v>7</v>
      </c>
      <c r="B9" t="inlineStr">
        <is>
          <t>1.1.3.1.2.</t>
        </is>
      </c>
      <c r="C9" t="inlineStr">
        <is>
          <t xml:space="preserve">  =&gt;    Amortization</t>
        </is>
      </c>
      <c r="D9" t="inlineStr">
        <is>
          <t>6,416,000</t>
        </is>
      </c>
      <c r="E9" t="inlineStr">
        <is>
          <t>6,416,000</t>
        </is>
      </c>
      <c r="F9" t="inlineStr">
        <is>
          <t>2,468,000</t>
        </is>
      </c>
      <c r="G9" t="inlineStr">
        <is>
          <t>1,850,000</t>
        </is>
      </c>
      <c r="H9" t="inlineStr">
        <is>
          <t>1,353,000</t>
        </is>
      </c>
    </row>
    <row r="10">
      <c r="A10" s="1" t="n">
        <v>8</v>
      </c>
      <c r="B10" t="inlineStr">
        <is>
          <t>1.1.3.1.2.1.</t>
        </is>
      </c>
      <c r="C10" t="inlineStr">
        <is>
          <t xml:space="preserve">  =&gt;      Amortization of Intangibles</t>
        </is>
      </c>
      <c r="D10" t="inlineStr">
        <is>
          <t>6,416,000</t>
        </is>
      </c>
      <c r="E10" t="inlineStr">
        <is>
          <t>6,416,000</t>
        </is>
      </c>
      <c r="F10" t="inlineStr">
        <is>
          <t>2,468,000</t>
        </is>
      </c>
      <c r="G10" t="inlineStr">
        <is>
          <t>1,850,000</t>
        </is>
      </c>
      <c r="H10" t="inlineStr">
        <is>
          <t>1,353,000</t>
        </is>
      </c>
    </row>
    <row r="11">
      <c r="A11" s="1" t="n">
        <v>9</v>
      </c>
      <c r="B11" t="inlineStr">
        <is>
          <t>1.1.4.</t>
        </is>
      </c>
      <c r="C11" t="inlineStr">
        <is>
          <t xml:space="preserve">  =&gt;Deferred Tax</t>
        </is>
      </c>
      <c r="D11" t="inlineStr">
        <is>
          <t>-</t>
        </is>
      </c>
      <c r="E11" t="inlineStr">
        <is>
          <t>-</t>
        </is>
      </c>
      <c r="F11" t="inlineStr">
        <is>
          <t>-3,203,000</t>
        </is>
      </c>
      <c r="G11" t="inlineStr">
        <is>
          <t>-1,527,000</t>
        </is>
      </c>
      <c r="H11" t="inlineStr">
        <is>
          <t>853,000</t>
        </is>
      </c>
    </row>
    <row r="12">
      <c r="A12" s="1" t="n">
        <v>10</v>
      </c>
      <c r="B12" t="inlineStr">
        <is>
          <t>1.1.4.1.</t>
        </is>
      </c>
      <c r="C12" t="inlineStr">
        <is>
          <t xml:space="preserve">  =&gt;  Deferred Income Tax</t>
        </is>
      </c>
      <c r="D12" t="inlineStr">
        <is>
          <t>-</t>
        </is>
      </c>
      <c r="E12" t="inlineStr">
        <is>
          <t>-</t>
        </is>
      </c>
      <c r="F12" t="inlineStr">
        <is>
          <t>-3,203,000</t>
        </is>
      </c>
      <c r="G12" t="inlineStr">
        <is>
          <t>-1,527,000</t>
        </is>
      </c>
      <c r="H12" t="inlineStr">
        <is>
          <t>853,000</t>
        </is>
      </c>
    </row>
    <row r="13">
      <c r="A13" s="1" t="n">
        <v>11</v>
      </c>
      <c r="B13" t="inlineStr">
        <is>
          <t>1.1.5.</t>
        </is>
      </c>
      <c r="C13" t="inlineStr">
        <is>
          <t xml:space="preserve">  =&gt;Stock based compensation</t>
        </is>
      </c>
      <c r="D13" t="inlineStr">
        <is>
          <t>982,000</t>
        </is>
      </c>
      <c r="E13" t="inlineStr">
        <is>
          <t>982,000</t>
        </is>
      </c>
      <c r="F13" t="inlineStr">
        <is>
          <t>937,000</t>
        </is>
      </c>
      <c r="G13" t="inlineStr">
        <is>
          <t>679,000</t>
        </is>
      </c>
      <c r="H13" t="inlineStr">
        <is>
          <t>510,000</t>
        </is>
      </c>
    </row>
    <row r="14">
      <c r="A14" s="1" t="n">
        <v>12</v>
      </c>
      <c r="B14" t="inlineStr">
        <is>
          <t>1.1.6.</t>
        </is>
      </c>
      <c r="C14" t="inlineStr">
        <is>
          <t xml:space="preserve">  =&gt;Other non-cash items</t>
        </is>
      </c>
      <c r="D14" t="inlineStr">
        <is>
          <t>1,000</t>
        </is>
      </c>
      <c r="E14" t="inlineStr">
        <is>
          <t>1,000</t>
        </is>
      </c>
      <c r="F14" t="inlineStr">
        <is>
          <t>-1,000</t>
        </is>
      </c>
      <c r="G14" t="inlineStr">
        <is>
          <t>-1,000</t>
        </is>
      </c>
      <c r="H14" t="inlineStr">
        <is>
          <t>-1,000</t>
        </is>
      </c>
    </row>
    <row r="15">
      <c r="A15" s="1" t="n">
        <v>13</v>
      </c>
      <c r="B15" t="inlineStr">
        <is>
          <t>1.1.7.</t>
        </is>
      </c>
      <c r="C15" t="inlineStr">
        <is>
          <t xml:space="preserve">    Change in working capital</t>
        </is>
      </c>
      <c r="D15" t="inlineStr">
        <is>
          <t>-346,000</t>
        </is>
      </c>
      <c r="E15" t="inlineStr">
        <is>
          <t>-346,000</t>
        </is>
      </c>
      <c r="F15" t="inlineStr">
        <is>
          <t>8,249,000</t>
        </is>
      </c>
      <c r="G15" t="inlineStr">
        <is>
          <t>1,225,000</t>
        </is>
      </c>
      <c r="H15" t="inlineStr">
        <is>
          <t>554,000</t>
        </is>
      </c>
    </row>
    <row r="16">
      <c r="A16" s="1" t="n">
        <v>14</v>
      </c>
      <c r="B16" t="inlineStr">
        <is>
          <t>1.1.7.1.</t>
        </is>
      </c>
      <c r="C16" t="inlineStr">
        <is>
          <t xml:space="preserve">    =&gt;Change in Receivables</t>
        </is>
      </c>
      <c r="D16" t="inlineStr">
        <is>
          <t>3,907,000</t>
        </is>
      </c>
      <c r="E16" t="inlineStr">
        <is>
          <t>3,907,000</t>
        </is>
      </c>
      <c r="F16" t="inlineStr">
        <is>
          <t>5,297,000</t>
        </is>
      </c>
      <c r="G16" t="inlineStr">
        <is>
          <t>502,000</t>
        </is>
      </c>
      <c r="H16" t="inlineStr">
        <is>
          <t>1,006,000</t>
        </is>
      </c>
    </row>
    <row r="17">
      <c r="A17" s="1" t="n">
        <v>15</v>
      </c>
      <c r="B17" t="inlineStr">
        <is>
          <t>1.1.7.1.1.</t>
        </is>
      </c>
      <c r="C17" t="inlineStr">
        <is>
          <t xml:space="preserve">    =&gt;  Changes in Account Receivables</t>
        </is>
      </c>
      <c r="D17" t="inlineStr">
        <is>
          <t>3,907,000</t>
        </is>
      </c>
      <c r="E17" t="inlineStr">
        <is>
          <t>3,907,000</t>
        </is>
      </c>
      <c r="F17" t="inlineStr">
        <is>
          <t>4,349,000</t>
        </is>
      </c>
      <c r="G17" t="inlineStr">
        <is>
          <t>491,000</t>
        </is>
      </c>
      <c r="H17" t="inlineStr">
        <is>
          <t>-345,000</t>
        </is>
      </c>
    </row>
    <row r="18">
      <c r="A18" s="1" t="n">
        <v>16</v>
      </c>
      <c r="B18" t="inlineStr">
        <is>
          <t>1.1.7.2.</t>
        </is>
      </c>
      <c r="C18" t="inlineStr">
        <is>
          <t xml:space="preserve">    =&gt;Change in Inventory</t>
        </is>
      </c>
      <c r="D18" t="inlineStr">
        <is>
          <t>-</t>
        </is>
      </c>
      <c r="E18" t="inlineStr">
        <is>
          <t>-</t>
        </is>
      </c>
      <c r="F18" t="inlineStr">
        <is>
          <t>-209,000</t>
        </is>
      </c>
      <c r="G18" t="inlineStr">
        <is>
          <t>67,000</t>
        </is>
      </c>
      <c r="H18" t="inlineStr">
        <is>
          <t>-127,000</t>
        </is>
      </c>
    </row>
    <row r="19">
      <c r="A19" s="1" t="n">
        <v>17</v>
      </c>
      <c r="B19" t="inlineStr">
        <is>
          <t>1.1.7.3.</t>
        </is>
      </c>
      <c r="C19" t="inlineStr">
        <is>
          <t xml:space="preserve">    =&gt;Change in Payables And Accrued Expense</t>
        </is>
      </c>
      <c r="D19" t="inlineStr">
        <is>
          <t>-</t>
        </is>
      </c>
      <c r="E19" t="inlineStr">
        <is>
          <t>-</t>
        </is>
      </c>
      <c r="F19" t="inlineStr">
        <is>
          <t>138,000</t>
        </is>
      </c>
      <c r="G19" t="inlineStr">
        <is>
          <t>-503,000</t>
        </is>
      </c>
      <c r="H19" t="inlineStr">
        <is>
          <t>126,000</t>
        </is>
      </c>
    </row>
    <row r="20">
      <c r="A20" s="1" t="n">
        <v>18</v>
      </c>
      <c r="B20" t="inlineStr">
        <is>
          <t>1.1.7.3.1.</t>
        </is>
      </c>
      <c r="C20" t="inlineStr">
        <is>
          <t xml:space="preserve">    =&gt;  Change in Payable</t>
        </is>
      </c>
      <c r="D20" t="inlineStr">
        <is>
          <t>-</t>
        </is>
      </c>
      <c r="E20" t="inlineStr">
        <is>
          <t>-</t>
        </is>
      </c>
      <c r="F20" t="inlineStr">
        <is>
          <t>138,000</t>
        </is>
      </c>
      <c r="G20" t="inlineStr">
        <is>
          <t>-503,000</t>
        </is>
      </c>
      <c r="H20" t="inlineStr">
        <is>
          <t>126,000</t>
        </is>
      </c>
    </row>
    <row r="21">
      <c r="A21" s="1" t="n">
        <v>19</v>
      </c>
      <c r="B21" t="inlineStr">
        <is>
          <t>1.1.7.3.1.1.</t>
        </is>
      </c>
      <c r="C21" t="inlineStr">
        <is>
          <t xml:space="preserve">    =&gt;    Change in Account Payable</t>
        </is>
      </c>
      <c r="D21" t="inlineStr">
        <is>
          <t>-</t>
        </is>
      </c>
      <c r="E21" t="inlineStr">
        <is>
          <t>-</t>
        </is>
      </c>
      <c r="F21" t="inlineStr">
        <is>
          <t>138,000</t>
        </is>
      </c>
      <c r="G21" t="inlineStr">
        <is>
          <t>-503,000</t>
        </is>
      </c>
      <c r="H21" t="inlineStr">
        <is>
          <t>126,000</t>
        </is>
      </c>
    </row>
    <row r="22">
      <c r="A22" s="1" t="n">
        <v>20</v>
      </c>
      <c r="B22" t="inlineStr">
        <is>
          <t>1.1.7.4.</t>
        </is>
      </c>
      <c r="C22" t="inlineStr">
        <is>
          <t xml:space="preserve">      Change in Other Working Capital</t>
        </is>
      </c>
      <c r="D22" t="inlineStr">
        <is>
          <t>-4,253,000</t>
        </is>
      </c>
      <c r="E22" t="inlineStr">
        <is>
          <t>-4,253,000</t>
        </is>
      </c>
      <c r="F22" t="inlineStr">
        <is>
          <t>3,023,000</t>
        </is>
      </c>
      <c r="G22" t="inlineStr">
        <is>
          <t>1,159,000</t>
        </is>
      </c>
      <c r="H22" t="inlineStr">
        <is>
          <t>-451,000</t>
        </is>
      </c>
    </row>
    <row r="23">
      <c r="A23" s="1" t="n">
        <v>21</v>
      </c>
      <c r="B23" t="inlineStr">
        <is>
          <t>2.</t>
        </is>
      </c>
      <c r="C23" t="inlineStr">
        <is>
          <t>Investing Cash Flow</t>
        </is>
      </c>
      <c r="D23" t="inlineStr">
        <is>
          <t>-5,975,000</t>
        </is>
      </c>
      <c r="E23" t="inlineStr">
        <is>
          <t>-5,975,000</t>
        </is>
      </c>
      <c r="F23" t="inlineStr">
        <is>
          <t>-3,028,000</t>
        </is>
      </c>
      <c r="G23" t="inlineStr">
        <is>
          <t>-26,936,000</t>
        </is>
      </c>
      <c r="H23" t="inlineStr">
        <is>
          <t>-4,913,000</t>
        </is>
      </c>
    </row>
    <row r="24">
      <c r="A24" s="1" t="n">
        <v>22</v>
      </c>
      <c r="B24" t="inlineStr">
        <is>
          <t>2.1.</t>
        </is>
      </c>
      <c r="C24" t="inlineStr">
        <is>
          <t xml:space="preserve">  Cash Flow from Continuing Investing Activities</t>
        </is>
      </c>
      <c r="D24" t="inlineStr">
        <is>
          <t>-5,974,000</t>
        </is>
      </c>
      <c r="E24" t="inlineStr">
        <is>
          <t>-5,974,000</t>
        </is>
      </c>
      <c r="F24" t="inlineStr">
        <is>
          <t>-3,028,000</t>
        </is>
      </c>
      <c r="G24" t="inlineStr">
        <is>
          <t>-26,936,000</t>
        </is>
      </c>
      <c r="H24" t="inlineStr">
        <is>
          <t>-4,912,000</t>
        </is>
      </c>
    </row>
    <row r="25">
      <c r="A25" s="1" t="n">
        <v>23</v>
      </c>
      <c r="B25" t="inlineStr">
        <is>
          <t>2.1.1.</t>
        </is>
      </c>
      <c r="C25" t="inlineStr">
        <is>
          <t xml:space="preserve">  =&gt;Capital Expenditure Reported</t>
        </is>
      </c>
      <c r="D25" t="inlineStr">
        <is>
          <t>-2,381,000</t>
        </is>
      </c>
      <c r="E25" t="inlineStr">
        <is>
          <t>-2,381,000</t>
        </is>
      </c>
      <c r="F25" t="inlineStr">
        <is>
          <t>-3,042,000</t>
        </is>
      </c>
      <c r="G25" t="inlineStr">
        <is>
          <t>-2,370,000</t>
        </is>
      </c>
      <c r="H25" t="inlineStr">
        <is>
          <t>-3,716,000</t>
        </is>
      </c>
    </row>
    <row r="26">
      <c r="A26" s="1" t="n">
        <v>24</v>
      </c>
      <c r="B26" t="inlineStr">
        <is>
          <t>2.1.2.</t>
        </is>
      </c>
      <c r="C26" t="inlineStr">
        <is>
          <t xml:space="preserve">  =&gt;Net PPE Purchase And Sale</t>
        </is>
      </c>
      <c r="D26" t="inlineStr">
        <is>
          <t>-</t>
        </is>
      </c>
      <c r="E26" t="inlineStr">
        <is>
          <t>-</t>
        </is>
      </c>
      <c r="F26" t="inlineStr">
        <is>
          <t>-2,430,000</t>
        </is>
      </c>
      <c r="G26" t="inlineStr">
        <is>
          <t>-1,749,000</t>
        </is>
      </c>
      <c r="H26" t="inlineStr">
        <is>
          <t>-3,147,000</t>
        </is>
      </c>
    </row>
    <row r="27">
      <c r="A27" s="1" t="n">
        <v>25</v>
      </c>
      <c r="B27" t="inlineStr">
        <is>
          <t>2.1.2.1.</t>
        </is>
      </c>
      <c r="C27" t="inlineStr">
        <is>
          <t xml:space="preserve">  =&gt;=&gt;Purchase of PPE</t>
        </is>
      </c>
      <c r="D27" t="inlineStr">
        <is>
          <t>-</t>
        </is>
      </c>
      <c r="E27" t="inlineStr">
        <is>
          <t>-</t>
        </is>
      </c>
      <c r="F27" t="inlineStr">
        <is>
          <t>-2,618,000</t>
        </is>
      </c>
      <c r="G27" t="inlineStr">
        <is>
          <t>-2,286,000</t>
        </is>
      </c>
      <c r="H27" t="inlineStr">
        <is>
          <t>-3,395,000</t>
        </is>
      </c>
    </row>
    <row r="28">
      <c r="A28" s="1" t="n">
        <v>26</v>
      </c>
      <c r="B28" t="inlineStr">
        <is>
          <t>2.1.2.2.</t>
        </is>
      </c>
      <c r="C28" t="inlineStr">
        <is>
          <t xml:space="preserve">  =&gt;  Sale of PPE</t>
        </is>
      </c>
      <c r="D28" t="inlineStr">
        <is>
          <t>-</t>
        </is>
      </c>
      <c r="E28" t="inlineStr">
        <is>
          <t>-</t>
        </is>
      </c>
      <c r="F28" t="inlineStr">
        <is>
          <t>188,000</t>
        </is>
      </c>
      <c r="G28" t="inlineStr">
        <is>
          <t>537,000</t>
        </is>
      </c>
      <c r="H28" t="inlineStr">
        <is>
          <t>248,000</t>
        </is>
      </c>
    </row>
    <row r="29">
      <c r="A29" s="1" t="n">
        <v>27</v>
      </c>
      <c r="B29" t="inlineStr">
        <is>
          <t>2.1.3.</t>
        </is>
      </c>
      <c r="C29" t="inlineStr">
        <is>
          <t xml:space="preserve">  =&gt;Net Intangibles Purchase And Sale</t>
        </is>
      </c>
      <c r="D29" t="inlineStr">
        <is>
          <t>-</t>
        </is>
      </c>
      <c r="E29" t="inlineStr">
        <is>
          <t>-</t>
        </is>
      </c>
      <c r="F29" t="inlineStr">
        <is>
          <t>-612,000</t>
        </is>
      </c>
      <c r="G29" t="inlineStr">
        <is>
          <t>-621,000</t>
        </is>
      </c>
      <c r="H29" t="inlineStr">
        <is>
          <t>-569,000</t>
        </is>
      </c>
    </row>
    <row r="30">
      <c r="A30" s="1" t="n">
        <v>28</v>
      </c>
      <c r="B30" t="inlineStr">
        <is>
          <t>2.1.3.1.</t>
        </is>
      </c>
      <c r="C30" t="inlineStr">
        <is>
          <t xml:space="preserve">  =&gt;  Purchase of Intangibles</t>
        </is>
      </c>
      <c r="D30" t="inlineStr">
        <is>
          <t>-</t>
        </is>
      </c>
      <c r="E30" t="inlineStr">
        <is>
          <t>-</t>
        </is>
      </c>
      <c r="F30" t="inlineStr">
        <is>
          <t>-612,000</t>
        </is>
      </c>
      <c r="G30" t="inlineStr">
        <is>
          <t>-621,000</t>
        </is>
      </c>
      <c r="H30" t="inlineStr">
        <is>
          <t>-569,000</t>
        </is>
      </c>
    </row>
    <row r="31">
      <c r="A31" s="1" t="n">
        <v>29</v>
      </c>
      <c r="B31" t="inlineStr">
        <is>
          <t>2.1.4.</t>
        </is>
      </c>
      <c r="C31" t="inlineStr">
        <is>
          <t xml:space="preserve">  =&gt;Net Business Purchase And Sale</t>
        </is>
      </c>
      <c r="D31" t="inlineStr">
        <is>
          <t>-3,179,000</t>
        </is>
      </c>
      <c r="E31" t="inlineStr">
        <is>
          <t>-3,179,000</t>
        </is>
      </c>
      <c r="F31" t="inlineStr">
        <is>
          <t>167,000</t>
        </is>
      </c>
      <c r="G31" t="inlineStr">
        <is>
          <t>-31,554,000</t>
        </is>
      </c>
      <c r="H31" t="inlineStr">
        <is>
          <t>-139,000</t>
        </is>
      </c>
    </row>
    <row r="32">
      <c r="A32" s="1" t="n">
        <v>30</v>
      </c>
      <c r="B32" t="inlineStr">
        <is>
          <t>2.1.4.1.</t>
        </is>
      </c>
      <c r="C32" t="inlineStr">
        <is>
          <t xml:space="preserve">  =&gt;=&gt;Purchase of Business</t>
        </is>
      </c>
      <c r="D32" t="inlineStr">
        <is>
          <t>-3,293,000</t>
        </is>
      </c>
      <c r="E32" t="inlineStr">
        <is>
          <t>-3,293,000</t>
        </is>
      </c>
      <c r="F32" t="inlineStr">
        <is>
          <t>-336,000</t>
        </is>
      </c>
      <c r="G32" t="inlineStr">
        <is>
          <t>-32,630,000</t>
        </is>
      </c>
      <c r="H32" t="inlineStr">
        <is>
          <t>-139,000</t>
        </is>
      </c>
    </row>
    <row r="33">
      <c r="A33" s="1" t="n">
        <v>31</v>
      </c>
      <c r="B33" t="inlineStr">
        <is>
          <t>2.1.4.2.</t>
        </is>
      </c>
      <c r="C33" t="inlineStr">
        <is>
          <t xml:space="preserve">  =&gt;  Sale of Business</t>
        </is>
      </c>
      <c r="D33" t="inlineStr">
        <is>
          <t>114,000</t>
        </is>
      </c>
      <c r="E33" t="inlineStr">
        <is>
          <t>114,000</t>
        </is>
      </c>
      <c r="F33" t="inlineStr">
        <is>
          <t>503,000</t>
        </is>
      </c>
      <c r="G33" t="inlineStr">
        <is>
          <t>1,076,000</t>
        </is>
      </c>
      <c r="H33" t="inlineStr">
        <is>
          <t>-</t>
        </is>
      </c>
    </row>
    <row r="34">
      <c r="A34" s="1" t="n">
        <v>32</v>
      </c>
      <c r="B34" t="inlineStr">
        <is>
          <t>2.1.5.</t>
        </is>
      </c>
      <c r="C34" t="inlineStr">
        <is>
          <t xml:space="preserve">  =&gt;Net Investment Purchase And Sale</t>
        </is>
      </c>
      <c r="D34" t="inlineStr">
        <is>
          <t>-414,000</t>
        </is>
      </c>
      <c r="E34" t="inlineStr">
        <is>
          <t>-414,000</t>
        </is>
      </c>
      <c r="F34" t="inlineStr">
        <is>
          <t>-628,000</t>
        </is>
      </c>
      <c r="G34" t="inlineStr">
        <is>
          <t>268,000</t>
        </is>
      </c>
      <c r="H34" t="inlineStr">
        <is>
          <t>-554,000</t>
        </is>
      </c>
    </row>
    <row r="35">
      <c r="A35" s="1" t="n">
        <v>33</v>
      </c>
      <c r="B35" t="inlineStr">
        <is>
          <t>2.1.5.1.</t>
        </is>
      </c>
      <c r="C35" t="inlineStr">
        <is>
          <t xml:space="preserve">  =&gt;=&gt;Purchase of Investment</t>
        </is>
      </c>
      <c r="D35" t="inlineStr">
        <is>
          <t>-</t>
        </is>
      </c>
      <c r="E35" t="inlineStr">
        <is>
          <t>-</t>
        </is>
      </c>
      <c r="F35" t="inlineStr">
        <is>
          <t>-6,246,000</t>
        </is>
      </c>
      <c r="G35" t="inlineStr">
        <is>
          <t>-3,693,000</t>
        </is>
      </c>
      <c r="H35" t="inlineStr">
        <is>
          <t>-7,041,000</t>
        </is>
      </c>
    </row>
    <row r="36">
      <c r="A36" s="1" t="n">
        <v>34</v>
      </c>
      <c r="B36" t="inlineStr">
        <is>
          <t>2.1.5.2.</t>
        </is>
      </c>
      <c r="C36" t="inlineStr">
        <is>
          <t xml:space="preserve">  =&gt;  Sale of Investment</t>
        </is>
      </c>
      <c r="D36" t="inlineStr">
        <is>
          <t>-</t>
        </is>
      </c>
      <c r="E36" t="inlineStr">
        <is>
          <t>-</t>
        </is>
      </c>
      <c r="F36" t="inlineStr">
        <is>
          <t>5,618,000</t>
        </is>
      </c>
      <c r="G36" t="inlineStr">
        <is>
          <t>3,961,000</t>
        </is>
      </c>
      <c r="H36" t="inlineStr">
        <is>
          <t>6,487,000</t>
        </is>
      </c>
    </row>
    <row r="37">
      <c r="A37" s="1" t="n">
        <v>35</v>
      </c>
      <c r="B37" t="inlineStr">
        <is>
          <t>2.1.6.</t>
        </is>
      </c>
      <c r="C37" t="inlineStr">
        <is>
          <t xml:space="preserve">    Net Other Investing Changes</t>
        </is>
      </c>
      <c r="D37" t="inlineStr">
        <is>
          <t>-1,000</t>
        </is>
      </c>
      <c r="E37" t="inlineStr">
        <is>
          <t>-1,000</t>
        </is>
      </c>
      <c r="F37" t="inlineStr">
        <is>
          <t>475,000</t>
        </is>
      </c>
      <c r="G37" t="inlineStr">
        <is>
          <t>6,720,000</t>
        </is>
      </c>
      <c r="H37" t="inlineStr">
        <is>
          <t>-504,000</t>
        </is>
      </c>
    </row>
    <row r="38">
      <c r="A38" s="1" t="n">
        <v>36</v>
      </c>
      <c r="B38" t="inlineStr">
        <is>
          <t>3.</t>
        </is>
      </c>
      <c r="C38" t="inlineStr">
        <is>
          <t>Financing Cash Flow</t>
        </is>
      </c>
      <c r="D38" t="inlineStr">
        <is>
          <t>-13,354,000</t>
        </is>
      </c>
      <c r="E38" t="inlineStr">
        <is>
          <t>-13,354,000</t>
        </is>
      </c>
      <c r="F38" t="inlineStr">
        <is>
          <t>-9,721,000</t>
        </is>
      </c>
      <c r="G38" t="inlineStr">
        <is>
          <t>9,042,000</t>
        </is>
      </c>
      <c r="H38" t="inlineStr">
        <is>
          <t>-10,469,000</t>
        </is>
      </c>
    </row>
    <row r="39">
      <c r="A39" s="1" t="n">
        <v>37</v>
      </c>
      <c r="B39" t="inlineStr">
        <is>
          <t>3.1.</t>
        </is>
      </c>
      <c r="C39" t="inlineStr">
        <is>
          <t xml:space="preserve">  Cash Flow from Continuing Financing Activities</t>
        </is>
      </c>
      <c r="D39" t="inlineStr">
        <is>
          <t>-13,355,000</t>
        </is>
      </c>
      <c r="E39" t="inlineStr">
        <is>
          <t>-13,355,000</t>
        </is>
      </c>
      <c r="F39" t="inlineStr">
        <is>
          <t>-9,721,000</t>
        </is>
      </c>
      <c r="G39" t="inlineStr">
        <is>
          <t>9,043,000</t>
        </is>
      </c>
      <c r="H39" t="inlineStr">
        <is>
          <t>-10,470,000</t>
        </is>
      </c>
    </row>
    <row r="40">
      <c r="A40" s="1" t="n">
        <v>38</v>
      </c>
      <c r="B40" t="inlineStr">
        <is>
          <t>3.1.1.</t>
        </is>
      </c>
      <c r="C40" t="inlineStr">
        <is>
          <t xml:space="preserve">  =&gt;Net Issuance Payments of Debt</t>
        </is>
      </c>
      <c r="D40" t="inlineStr">
        <is>
          <t>-8,116,000</t>
        </is>
      </c>
      <c r="E40" t="inlineStr">
        <is>
          <t>-8,116,000</t>
        </is>
      </c>
      <c r="F40" t="inlineStr">
        <is>
          <t>-3,714,000</t>
        </is>
      </c>
      <c r="G40" t="inlineStr">
        <is>
          <t>16,284,000</t>
        </is>
      </c>
      <c r="H40" t="inlineStr">
        <is>
          <t>-301,000</t>
        </is>
      </c>
    </row>
    <row r="41">
      <c r="A41" s="1" t="n">
        <v>39</v>
      </c>
      <c r="B41" t="inlineStr">
        <is>
          <t>3.1.1.1.</t>
        </is>
      </c>
      <c r="C41" t="inlineStr">
        <is>
          <t xml:space="preserve">  =&gt;=&gt;Net Long Term Debt Issuance</t>
        </is>
      </c>
      <c r="D41" t="inlineStr">
        <is>
          <t>-8,116,000</t>
        </is>
      </c>
      <c r="E41" t="inlineStr">
        <is>
          <t>-8,116,000</t>
        </is>
      </c>
      <c r="F41" t="inlineStr">
        <is>
          <t>-2,861,000</t>
        </is>
      </c>
      <c r="G41" t="inlineStr">
        <is>
          <t>18,881,000</t>
        </is>
      </c>
      <c r="H41" t="inlineStr">
        <is>
          <t>-1,642,000</t>
        </is>
      </c>
    </row>
    <row r="42">
      <c r="A42" s="1" t="n">
        <v>40</v>
      </c>
      <c r="B42" t="inlineStr">
        <is>
          <t>3.1.1.1.1.</t>
        </is>
      </c>
      <c r="C42" t="inlineStr">
        <is>
          <t xml:space="preserve">  =&gt;=&gt;=&gt;Long Term Debt Issuance</t>
        </is>
      </c>
      <c r="D42" t="inlineStr">
        <is>
          <t>-</t>
        </is>
      </c>
      <c r="E42" t="inlineStr">
        <is>
          <t>-</t>
        </is>
      </c>
      <c r="F42" t="inlineStr">
        <is>
          <t>10,504,000</t>
        </is>
      </c>
      <c r="G42" t="inlineStr">
        <is>
          <t>31,825,000</t>
        </is>
      </c>
      <c r="H42" t="inlineStr">
        <is>
          <t>6,891,000</t>
        </is>
      </c>
    </row>
    <row r="43">
      <c r="A43" s="1" t="n">
        <v>41</v>
      </c>
      <c r="B43" t="inlineStr">
        <is>
          <t>3.1.1.1.2.</t>
        </is>
      </c>
      <c r="C43" t="inlineStr">
        <is>
          <t xml:space="preserve">  =&gt;=&gt;  Long Term Debt Payments</t>
        </is>
      </c>
      <c r="D43" t="inlineStr">
        <is>
          <t>-</t>
        </is>
      </c>
      <c r="E43" t="inlineStr">
        <is>
          <t>-</t>
        </is>
      </c>
      <c r="F43" t="inlineStr">
        <is>
          <t>-13,365,000</t>
        </is>
      </c>
      <c r="G43" t="inlineStr">
        <is>
          <t>-12,944,000</t>
        </is>
      </c>
      <c r="H43" t="inlineStr">
        <is>
          <t>-8,533,000</t>
        </is>
      </c>
    </row>
    <row r="44">
      <c r="A44" s="1" t="n">
        <v>42</v>
      </c>
      <c r="B44" t="inlineStr">
        <is>
          <t>3.1.1.2.</t>
        </is>
      </c>
      <c r="C44" t="inlineStr">
        <is>
          <t xml:space="preserve">  =&gt;  Net Short Term Debt Issuance</t>
        </is>
      </c>
      <c r="D44" t="inlineStr">
        <is>
          <t>-</t>
        </is>
      </c>
      <c r="E44" t="inlineStr">
        <is>
          <t>-</t>
        </is>
      </c>
      <c r="F44" t="inlineStr">
        <is>
          <t>-853,000</t>
        </is>
      </c>
      <c r="G44" t="inlineStr">
        <is>
          <t>-2,597,000</t>
        </is>
      </c>
      <c r="H44" t="inlineStr">
        <is>
          <t>1,341,000</t>
        </is>
      </c>
    </row>
    <row r="45">
      <c r="A45" s="1" t="n">
        <v>43</v>
      </c>
      <c r="B45" t="inlineStr">
        <is>
          <t>3.1.2.</t>
        </is>
      </c>
      <c r="C45" t="inlineStr">
        <is>
          <t xml:space="preserve">  =&gt;Net Common Stock Issuance</t>
        </is>
      </c>
      <c r="D45" t="inlineStr">
        <is>
          <t>630,000</t>
        </is>
      </c>
      <c r="E45" t="inlineStr">
        <is>
          <t>630,000</t>
        </is>
      </c>
      <c r="F45" t="inlineStr">
        <is>
          <t>-302,000</t>
        </is>
      </c>
      <c r="G45" t="inlineStr">
        <is>
          <t>-1,633,000</t>
        </is>
      </c>
      <c r="H45" t="inlineStr">
        <is>
          <t>-4,614,000</t>
        </is>
      </c>
    </row>
    <row r="46">
      <c r="A46" s="1" t="n">
        <v>44</v>
      </c>
      <c r="B46" t="inlineStr">
        <is>
          <t>3.1.2.1.</t>
        </is>
      </c>
      <c r="C46" t="inlineStr">
        <is>
          <t xml:space="preserve">  =&gt;=&gt;Common Stock Issuance</t>
        </is>
      </c>
      <c r="D46" t="inlineStr">
        <is>
          <t>630,000</t>
        </is>
      </c>
      <c r="E46" t="inlineStr">
        <is>
          <t>630,000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</row>
    <row r="47">
      <c r="A47" s="1" t="n">
        <v>45</v>
      </c>
      <c r="B47" t="inlineStr">
        <is>
          <t>3.1.2.2.</t>
        </is>
      </c>
      <c r="C47" t="inlineStr">
        <is>
          <t xml:space="preserve">  =&gt;  Common Stock Payments</t>
        </is>
      </c>
      <c r="D47" t="inlineStr">
        <is>
          <t>-</t>
        </is>
      </c>
      <c r="E47" t="inlineStr">
        <is>
          <t>-</t>
        </is>
      </c>
      <c r="F47" t="inlineStr">
        <is>
          <t>-302,000</t>
        </is>
      </c>
      <c r="G47" t="inlineStr">
        <is>
          <t>-1,633,000</t>
        </is>
      </c>
      <c r="H47" t="inlineStr">
        <is>
          <t>-4,614,000</t>
        </is>
      </c>
    </row>
    <row r="48">
      <c r="A48" s="1" t="n">
        <v>46</v>
      </c>
      <c r="B48" t="inlineStr">
        <is>
          <t>3.1.3.</t>
        </is>
      </c>
      <c r="C48" t="inlineStr">
        <is>
          <t xml:space="preserve">  =&gt;Cash Dividends Paid</t>
        </is>
      </c>
      <c r="D48" t="inlineStr">
        <is>
          <t>-5,869,000</t>
        </is>
      </c>
      <c r="E48" t="inlineStr">
        <is>
          <t>-5,869,000</t>
        </is>
      </c>
      <c r="F48" t="inlineStr">
        <is>
          <t>-5,797,000</t>
        </is>
      </c>
      <c r="G48" t="inlineStr">
        <is>
          <t>-5,707,000</t>
        </is>
      </c>
      <c r="H48" t="inlineStr">
        <is>
          <t>-5,666,000</t>
        </is>
      </c>
    </row>
    <row r="49">
      <c r="A49" s="1" t="n">
        <v>47</v>
      </c>
      <c r="B49" t="inlineStr">
        <is>
          <t>3.1.3.1.</t>
        </is>
      </c>
      <c r="C49" t="inlineStr">
        <is>
          <t xml:space="preserve">  =&gt;  Common Stock Dividend Paid</t>
        </is>
      </c>
      <c r="D49" t="inlineStr">
        <is>
          <t>-</t>
        </is>
      </c>
      <c r="E49" t="inlineStr">
        <is>
          <t>-</t>
        </is>
      </c>
      <c r="F49" t="inlineStr">
        <is>
          <t>-5,797,000</t>
        </is>
      </c>
      <c r="G49" t="inlineStr">
        <is>
          <t>-5,707,000</t>
        </is>
      </c>
      <c r="H49" t="inlineStr">
        <is>
          <t>-5,666,000</t>
        </is>
      </c>
    </row>
    <row r="50">
      <c r="A50" s="1" t="n">
        <v>48</v>
      </c>
      <c r="B50" t="inlineStr">
        <is>
          <t>3.1.4.</t>
        </is>
      </c>
      <c r="C50" t="inlineStr">
        <is>
          <t xml:space="preserve">    Net Other Financing Charges</t>
        </is>
      </c>
      <c r="D50" t="inlineStr">
        <is>
          <t>1,000</t>
        </is>
      </c>
      <c r="E50" t="inlineStr">
        <is>
          <t>1,000</t>
        </is>
      </c>
      <c r="F50" t="inlineStr">
        <is>
          <t>92,000</t>
        </is>
      </c>
      <c r="G50" t="inlineStr">
        <is>
          <t>98,000</t>
        </is>
      </c>
      <c r="H50" t="inlineStr">
        <is>
          <t>112,000</t>
        </is>
      </c>
    </row>
    <row r="51">
      <c r="A51" s="1" t="n">
        <v>49</v>
      </c>
      <c r="B51" t="inlineStr">
        <is>
          <t>4.</t>
        </is>
      </c>
      <c r="C51" t="inlineStr">
        <is>
          <t>End Cash Position</t>
        </is>
      </c>
      <c r="D51" t="inlineStr">
        <is>
          <t>-</t>
        </is>
      </c>
      <c r="E51" t="inlineStr">
        <is>
          <t>-</t>
        </is>
      </c>
      <c r="F51" t="inlineStr">
        <is>
          <t>13,675,000</t>
        </is>
      </c>
      <c r="G51" t="inlineStr">
        <is>
          <t>8,314,000</t>
        </is>
      </c>
      <c r="H51" t="inlineStr">
        <is>
          <t>11,604,000</t>
        </is>
      </c>
    </row>
    <row r="52">
      <c r="A52" s="1" t="n">
        <v>50</v>
      </c>
      <c r="B52" t="inlineStr">
        <is>
          <t>4.1.</t>
        </is>
      </c>
      <c r="C52">
        <f>&gt;Changes in Cash</f>
        <v/>
      </c>
      <c r="D52" t="inlineStr">
        <is>
          <t>-</t>
        </is>
      </c>
      <c r="E52" t="inlineStr">
        <is>
          <t>-</t>
        </is>
      </c>
      <c r="F52" t="inlineStr">
        <is>
          <t>5,448,000</t>
        </is>
      </c>
      <c r="G52" t="inlineStr">
        <is>
          <t>-3,123,000</t>
        </is>
      </c>
      <c r="H52" t="inlineStr">
        <is>
          <t>-135,000</t>
        </is>
      </c>
    </row>
    <row r="53">
      <c r="A53" s="1" t="n">
        <v>51</v>
      </c>
      <c r="B53" t="inlineStr">
        <is>
          <t>4.2.</t>
        </is>
      </c>
      <c r="C53">
        <f>&gt;Effect of Exchange Rate Changes</f>
        <v/>
      </c>
      <c r="D53" t="inlineStr">
        <is>
          <t>-185,000</t>
        </is>
      </c>
      <c r="E53" t="inlineStr">
        <is>
          <t>-185,000</t>
        </is>
      </c>
      <c r="F53" t="inlineStr">
        <is>
          <t>-87,000</t>
        </is>
      </c>
      <c r="G53" t="inlineStr">
        <is>
          <t>-167,000</t>
        </is>
      </c>
      <c r="H53" t="inlineStr">
        <is>
          <t>-495,000</t>
        </is>
      </c>
    </row>
    <row r="54">
      <c r="A54" s="1" t="n">
        <v>52</v>
      </c>
      <c r="B54" t="inlineStr">
        <is>
          <t>4.3.</t>
        </is>
      </c>
      <c r="C54" t="inlineStr">
        <is>
          <t xml:space="preserve">  Beginning Cash Position</t>
        </is>
      </c>
      <c r="D54" t="inlineStr">
        <is>
          <t>-</t>
        </is>
      </c>
      <c r="E54" t="inlineStr">
        <is>
          <t>-</t>
        </is>
      </c>
      <c r="F54" t="inlineStr">
        <is>
          <t>8,314,000</t>
        </is>
      </c>
      <c r="G54" t="inlineStr">
        <is>
          <t>11,604,000</t>
        </is>
      </c>
      <c r="H54" t="inlineStr">
        <is>
          <t>12,234,000</t>
        </is>
      </c>
    </row>
    <row r="55">
      <c r="A55" s="1" t="n">
        <v>53</v>
      </c>
      <c r="B55" t="inlineStr">
        <is>
          <t>5.</t>
        </is>
      </c>
      <c r="C55" t="inlineStr">
        <is>
          <t>Income Tax Paid Supplemental Data</t>
        </is>
      </c>
      <c r="D55" t="inlineStr">
        <is>
          <t>-</t>
        </is>
      </c>
      <c r="E55" t="inlineStr">
        <is>
          <t>-</t>
        </is>
      </c>
      <c r="F55" t="inlineStr">
        <is>
          <t>2,253,000</t>
        </is>
      </c>
      <c r="G55" t="inlineStr">
        <is>
          <t>2,091,000</t>
        </is>
      </c>
      <c r="H55" t="inlineStr">
        <is>
          <t>1,745,000</t>
        </is>
      </c>
    </row>
    <row r="56">
      <c r="A56" s="1" t="n">
        <v>54</v>
      </c>
      <c r="B56" t="inlineStr">
        <is>
          <t>6.</t>
        </is>
      </c>
      <c r="C56" t="inlineStr">
        <is>
          <t>Interest Paid Supplemental Data</t>
        </is>
      </c>
      <c r="D56" t="inlineStr">
        <is>
          <t>-</t>
        </is>
      </c>
      <c r="E56" t="inlineStr">
        <is>
          <t>-</t>
        </is>
      </c>
      <c r="F56" t="inlineStr">
        <is>
          <t>1,830,000</t>
        </is>
      </c>
      <c r="G56" t="inlineStr">
        <is>
          <t>1,685,000</t>
        </is>
      </c>
      <c r="H56" t="inlineStr">
        <is>
          <t>1,423,000</t>
        </is>
      </c>
    </row>
    <row r="57">
      <c r="A57" s="1" t="n">
        <v>55</v>
      </c>
      <c r="B57" t="inlineStr">
        <is>
          <t>7.</t>
        </is>
      </c>
      <c r="C57" t="inlineStr">
        <is>
          <t>Capital Expenditure</t>
        </is>
      </c>
      <c r="D57" t="inlineStr">
        <is>
          <t>-2,381,000</t>
        </is>
      </c>
      <c r="E57" t="inlineStr">
        <is>
          <t>-2,381,000</t>
        </is>
      </c>
      <c r="F57" t="inlineStr">
        <is>
          <t>-3,230,000</t>
        </is>
      </c>
      <c r="G57" t="inlineStr">
        <is>
          <t>-2,907,000</t>
        </is>
      </c>
      <c r="H57" t="inlineStr">
        <is>
          <t>-3,964,000</t>
        </is>
      </c>
    </row>
    <row r="58">
      <c r="A58" s="1" t="n">
        <v>56</v>
      </c>
      <c r="B58" t="inlineStr">
        <is>
          <t>8.</t>
        </is>
      </c>
      <c r="C58" t="inlineStr">
        <is>
          <t>Issuance of Capital Stock</t>
        </is>
      </c>
      <c r="D58" t="inlineStr">
        <is>
          <t>630,000</t>
        </is>
      </c>
      <c r="E58" t="inlineStr">
        <is>
          <t>630,000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</row>
    <row r="59">
      <c r="A59" s="1" t="n">
        <v>57</v>
      </c>
      <c r="B59" t="inlineStr">
        <is>
          <t>9.</t>
        </is>
      </c>
      <c r="C59" t="inlineStr">
        <is>
          <t>Issuance of Debt</t>
        </is>
      </c>
      <c r="D59" t="inlineStr">
        <is>
          <t>-</t>
        </is>
      </c>
      <c r="E59" t="inlineStr">
        <is>
          <t>-</t>
        </is>
      </c>
      <c r="F59" t="inlineStr">
        <is>
          <t>10,504,000</t>
        </is>
      </c>
      <c r="G59" t="inlineStr">
        <is>
          <t>31,825,000</t>
        </is>
      </c>
      <c r="H59" t="inlineStr">
        <is>
          <t>6,891,000</t>
        </is>
      </c>
    </row>
    <row r="60">
      <c r="A60" s="1" t="n">
        <v>58</v>
      </c>
      <c r="B60" t="inlineStr">
        <is>
          <t>10.</t>
        </is>
      </c>
      <c r="C60" t="inlineStr">
        <is>
          <t>Repayment of Debt</t>
        </is>
      </c>
      <c r="D60" t="inlineStr">
        <is>
          <t>-</t>
        </is>
      </c>
      <c r="E60" t="inlineStr">
        <is>
          <t>-</t>
        </is>
      </c>
      <c r="F60" t="inlineStr">
        <is>
          <t>-13,365,000</t>
        </is>
      </c>
      <c r="G60" t="inlineStr">
        <is>
          <t>-12,944,000</t>
        </is>
      </c>
      <c r="H60" t="inlineStr">
        <is>
          <t>-8,533,000</t>
        </is>
      </c>
    </row>
    <row r="61">
      <c r="A61" s="1" t="n">
        <v>59</v>
      </c>
      <c r="B61" t="inlineStr">
        <is>
          <t>11.</t>
        </is>
      </c>
      <c r="C61" t="inlineStr">
        <is>
          <t>Repurchase of Capital Stock</t>
        </is>
      </c>
      <c r="D61" t="inlineStr">
        <is>
          <t>-</t>
        </is>
      </c>
      <c r="E61" t="inlineStr">
        <is>
          <t>-</t>
        </is>
      </c>
      <c r="F61" t="inlineStr">
        <is>
          <t>-302,000</t>
        </is>
      </c>
      <c r="G61" t="inlineStr">
        <is>
          <t>-1,633,000</t>
        </is>
      </c>
      <c r="H61" t="inlineStr">
        <is>
          <t>-4,614,000</t>
        </is>
      </c>
    </row>
    <row r="62">
      <c r="A62" s="1" t="n">
        <v>60</v>
      </c>
      <c r="B62" t="inlineStr">
        <is>
          <t>12.</t>
        </is>
      </c>
      <c r="C62" t="inlineStr">
        <is>
          <t>Free Cash Flow</t>
        </is>
      </c>
      <c r="D62" t="inlineStr">
        <is>
          <t>10,415,000</t>
        </is>
      </c>
      <c r="E62" t="inlineStr">
        <is>
          <t>10,415,000</t>
        </is>
      </c>
      <c r="F62" t="inlineStr">
        <is>
          <t>14,967,000</t>
        </is>
      </c>
      <c r="G62" t="inlineStr">
        <is>
          <t>11,863,000</t>
        </is>
      </c>
      <c r="H62" t="inlineStr">
        <is>
          <t>11,283,000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