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10,240,700</t>
        </is>
      </c>
      <c r="E2" t="inlineStr">
        <is>
          <t>10,240,700</t>
        </is>
      </c>
      <c r="F2" t="inlineStr">
        <is>
          <t>9,061,000</t>
        </is>
      </c>
      <c r="G2" t="inlineStr">
        <is>
          <t>10,221,300</t>
        </is>
      </c>
      <c r="H2" t="inlineStr">
        <is>
          <t>9,714,400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10,240,700</t>
        </is>
      </c>
      <c r="E3" t="inlineStr">
        <is>
          <t>10,240,700</t>
        </is>
      </c>
      <c r="F3" t="inlineStr">
        <is>
          <t>9,061,000</t>
        </is>
      </c>
      <c r="G3" t="inlineStr">
        <is>
          <t>10,221,300</t>
        </is>
      </c>
      <c r="H3" t="inlineStr">
        <is>
          <t>9,714,400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8,387,800</t>
        </is>
      </c>
      <c r="E4" t="inlineStr">
        <is>
          <t>8,387,800</t>
        </is>
      </c>
      <c r="F4" t="inlineStr">
        <is>
          <t>7,709,400</t>
        </is>
      </c>
      <c r="G4" t="inlineStr">
        <is>
          <t>8,729,100</t>
        </is>
      </c>
      <c r="H4" t="inlineStr">
        <is>
          <t>8,336,200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1,852,900</t>
        </is>
      </c>
      <c r="E5" t="inlineStr">
        <is>
          <t>1,852,900</t>
        </is>
      </c>
      <c r="F5" t="inlineStr">
        <is>
          <t>1,351,600</t>
        </is>
      </c>
      <c r="G5" t="inlineStr">
        <is>
          <t>1,492,200</t>
        </is>
      </c>
      <c r="H5" t="inlineStr">
        <is>
          <t>1,378,200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406,100</t>
        </is>
      </c>
      <c r="E6" t="inlineStr">
        <is>
          <t>406,100</t>
        </is>
      </c>
      <c r="F6" t="inlineStr">
        <is>
          <t>349,400</t>
        </is>
      </c>
      <c r="G6" t="inlineStr">
        <is>
          <t>372,300</t>
        </is>
      </c>
      <c r="H6" t="inlineStr">
        <is>
          <t>369,400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122,300</t>
        </is>
      </c>
      <c r="E7" t="inlineStr">
        <is>
          <t>122,300</t>
        </is>
      </c>
      <c r="F7" t="inlineStr">
        <is>
          <t>58,800</t>
        </is>
      </c>
      <c r="G7" t="inlineStr">
        <is>
          <t>93,800</t>
        </is>
      </c>
      <c r="H7" t="inlineStr">
        <is>
          <t>166,500</t>
        </is>
      </c>
    </row>
    <row r="8">
      <c r="A8" s="1" t="n">
        <v>6</v>
      </c>
      <c r="B8" t="inlineStr">
        <is>
          <t>4.2.</t>
        </is>
      </c>
      <c r="C8" t="inlineStr">
        <is>
          <t xml:space="preserve">  Depreciation Amortization Depletion</t>
        </is>
      </c>
      <c r="D8" t="inlineStr">
        <is>
          <t>283,800</t>
        </is>
      </c>
      <c r="E8" t="inlineStr">
        <is>
          <t>283,800</t>
        </is>
      </c>
      <c r="F8" t="inlineStr">
        <is>
          <t>290,600</t>
        </is>
      </c>
      <c r="G8" t="inlineStr">
        <is>
          <t>278,500</t>
        </is>
      </c>
      <c r="H8" t="inlineStr">
        <is>
          <t>202,900</t>
        </is>
      </c>
    </row>
    <row r="9">
      <c r="A9" s="1" t="n">
        <v>7</v>
      </c>
      <c r="B9" t="inlineStr">
        <is>
          <t>4.2.1.</t>
        </is>
      </c>
      <c r="C9" t="inlineStr">
        <is>
          <t xml:space="preserve">    Depreciation &amp; amortization</t>
        </is>
      </c>
      <c r="D9" t="inlineStr">
        <is>
          <t>283,800</t>
        </is>
      </c>
      <c r="E9" t="inlineStr">
        <is>
          <t>283,800</t>
        </is>
      </c>
      <c r="F9" t="inlineStr">
        <is>
          <t>290,600</t>
        </is>
      </c>
      <c r="G9" t="inlineStr">
        <is>
          <t>278,500</t>
        </is>
      </c>
      <c r="H9" t="inlineStr">
        <is>
          <t>202,900</t>
        </is>
      </c>
    </row>
    <row r="10">
      <c r="A10" s="1" t="n">
        <v>8</v>
      </c>
      <c r="B10" t="inlineStr">
        <is>
          <t>5.</t>
        </is>
      </c>
      <c r="C10" t="inlineStr">
        <is>
          <t>Operating Income</t>
        </is>
      </c>
      <c r="D10" t="inlineStr">
        <is>
          <t>1,446,800</t>
        </is>
      </c>
      <c r="E10" t="inlineStr">
        <is>
          <t>1,446,800</t>
        </is>
      </c>
      <c r="F10" t="inlineStr">
        <is>
          <t>1,002,200</t>
        </is>
      </c>
      <c r="G10" t="inlineStr">
        <is>
          <t>1,119,900</t>
        </is>
      </c>
      <c r="H10" t="inlineStr">
        <is>
          <t>1,008,800</t>
        </is>
      </c>
    </row>
    <row r="11">
      <c r="A11" s="1" t="n">
        <v>9</v>
      </c>
      <c r="B11" t="inlineStr">
        <is>
          <t>6.</t>
        </is>
      </c>
      <c r="C11" t="inlineStr">
        <is>
          <t>Net Non Operating Interest Income Expense</t>
        </is>
      </c>
      <c r="D11" t="inlineStr">
        <is>
          <t>-143,400</t>
        </is>
      </c>
      <c r="E11" t="inlineStr">
        <is>
          <t>-143,400</t>
        </is>
      </c>
      <c r="F11" t="inlineStr">
        <is>
          <t>-162,700</t>
        </is>
      </c>
      <c r="G11" t="inlineStr">
        <is>
          <t>-164,800</t>
        </is>
      </c>
      <c r="H11" t="inlineStr">
        <is>
          <t>-101,200</t>
        </is>
      </c>
    </row>
    <row r="12">
      <c r="A12" s="1" t="n">
        <v>10</v>
      </c>
      <c r="B12" t="inlineStr">
        <is>
          <t>6.1.</t>
        </is>
      </c>
      <c r="C12">
        <f>&gt;Interest Income Non Operating</f>
        <v/>
      </c>
      <c r="D12" t="inlineStr">
        <is>
          <t>29,700</t>
        </is>
      </c>
      <c r="E12" t="inlineStr">
        <is>
          <t>29,700</t>
        </is>
      </c>
      <c r="F12" t="inlineStr">
        <is>
          <t>29,500</t>
        </is>
      </c>
      <c r="G12" t="inlineStr">
        <is>
          <t>34,500</t>
        </is>
      </c>
      <c r="H12" t="inlineStr">
        <is>
          <t>21,800</t>
        </is>
      </c>
    </row>
    <row r="13">
      <c r="A13" s="1" t="n">
        <v>11</v>
      </c>
      <c r="B13" t="inlineStr">
        <is>
          <t>6.2.</t>
        </is>
      </c>
      <c r="C13" t="inlineStr">
        <is>
          <t xml:space="preserve">  Interest Expense Non Operating</t>
        </is>
      </c>
      <c r="D13" t="inlineStr">
        <is>
          <t>173,100</t>
        </is>
      </c>
      <c r="E13" t="inlineStr">
        <is>
          <t>173,100</t>
        </is>
      </c>
      <c r="F13" t="inlineStr">
        <is>
          <t>192,200</t>
        </is>
      </c>
      <c r="G13" t="inlineStr">
        <is>
          <t>199,300</t>
        </is>
      </c>
      <c r="H13" t="inlineStr">
        <is>
          <t>123,000</t>
        </is>
      </c>
    </row>
    <row r="14">
      <c r="A14" s="1" t="n">
        <v>12</v>
      </c>
      <c r="B14" t="inlineStr">
        <is>
          <t>7.</t>
        </is>
      </c>
      <c r="C14" t="inlineStr">
        <is>
          <t>Other Income Expense</t>
        </is>
      </c>
      <c r="D14" t="inlineStr">
        <is>
          <t>-81,300</t>
        </is>
      </c>
      <c r="E14" t="inlineStr">
        <is>
          <t>-81,300</t>
        </is>
      </c>
      <c r="F14" t="inlineStr">
        <is>
          <t>-478,200</t>
        </is>
      </c>
      <c r="G14" t="inlineStr">
        <is>
          <t>-76,800</t>
        </is>
      </c>
      <c r="H14" t="inlineStr">
        <is>
          <t>-69,600</t>
        </is>
      </c>
    </row>
    <row r="15">
      <c r="A15" s="1" t="n">
        <v>13</v>
      </c>
      <c r="B15" t="inlineStr">
        <is>
          <t>7.1.</t>
        </is>
      </c>
      <c r="C15">
        <f>&gt;Special Income Charges</f>
        <v/>
      </c>
      <c r="D15" t="inlineStr">
        <is>
          <t>-10,600</t>
        </is>
      </c>
      <c r="E15" t="inlineStr">
        <is>
          <t>-10,600</t>
        </is>
      </c>
      <c r="F15" t="inlineStr">
        <is>
          <t>-480,800</t>
        </is>
      </c>
      <c r="G15" t="inlineStr">
        <is>
          <t>-77,300</t>
        </is>
      </c>
      <c r="H15" t="inlineStr">
        <is>
          <t>-61,900</t>
        </is>
      </c>
    </row>
    <row r="16">
      <c r="A16" s="1" t="n">
        <v>14</v>
      </c>
      <c r="B16" t="inlineStr">
        <is>
          <t>7.1.1.</t>
        </is>
      </c>
      <c r="C16">
        <f>&gt;=&gt;Restructuring &amp; Mergers Acquisition</f>
        <v/>
      </c>
      <c r="D16" t="inlineStr">
        <is>
          <t>10,600</t>
        </is>
      </c>
      <c r="E16" t="inlineStr">
        <is>
          <t>10,600</t>
        </is>
      </c>
      <c r="F16" t="inlineStr">
        <is>
          <t>413,800</t>
        </is>
      </c>
      <c r="G16" t="inlineStr">
        <is>
          <t>33,900</t>
        </is>
      </c>
      <c r="H16" t="inlineStr">
        <is>
          <t>-</t>
        </is>
      </c>
    </row>
    <row r="17">
      <c r="A17" s="1" t="n">
        <v>15</v>
      </c>
      <c r="B17" t="inlineStr">
        <is>
          <t>7.1.2.</t>
        </is>
      </c>
      <c r="C17">
        <f>&gt;  Gain on Sale of Business</f>
        <v/>
      </c>
      <c r="D17" t="inlineStr">
        <is>
          <t>-</t>
        </is>
      </c>
      <c r="E17" t="inlineStr">
        <is>
          <t>-</t>
        </is>
      </c>
      <c r="F17" t="inlineStr">
        <is>
          <t>-67,000</t>
        </is>
      </c>
      <c r="G17" t="inlineStr">
        <is>
          <t>-43,400</t>
        </is>
      </c>
      <c r="H17" t="inlineStr">
        <is>
          <t>-61,900</t>
        </is>
      </c>
    </row>
    <row r="18">
      <c r="A18" s="1" t="n">
        <v>16</v>
      </c>
      <c r="B18" t="inlineStr">
        <is>
          <t>7.2.</t>
        </is>
      </c>
      <c r="C18" t="inlineStr">
        <is>
          <t xml:space="preserve">  Other Non Operating Income Expenses</t>
        </is>
      </c>
      <c r="D18" t="inlineStr">
        <is>
          <t>-70,700</t>
        </is>
      </c>
      <c r="E18" t="inlineStr">
        <is>
          <t>-70,700</t>
        </is>
      </c>
      <c r="F18" t="inlineStr">
        <is>
          <t>2,600</t>
        </is>
      </c>
      <c r="G18" t="inlineStr">
        <is>
          <t>500</t>
        </is>
      </c>
      <c r="H18" t="inlineStr">
        <is>
          <t>-7,700</t>
        </is>
      </c>
    </row>
    <row r="19">
      <c r="A19" s="1" t="n">
        <v>17</v>
      </c>
      <c r="B19" t="inlineStr">
        <is>
          <t>8.</t>
        </is>
      </c>
      <c r="C19" t="inlineStr">
        <is>
          <t>Pretax Income</t>
        </is>
      </c>
      <c r="D19" t="inlineStr">
        <is>
          <t>1,222,100</t>
        </is>
      </c>
      <c r="E19" t="inlineStr">
        <is>
          <t>1,222,100</t>
        </is>
      </c>
      <c r="F19" t="inlineStr">
        <is>
          <t>361,300</t>
        </is>
      </c>
      <c r="G19" t="inlineStr">
        <is>
          <t>878,300</t>
        </is>
      </c>
      <c r="H19" t="inlineStr">
        <is>
          <t>838,000</t>
        </is>
      </c>
    </row>
    <row r="20">
      <c r="A20" s="1" t="n">
        <v>18</v>
      </c>
      <c r="B20" t="inlineStr">
        <is>
          <t>9.</t>
        </is>
      </c>
      <c r="C20" t="inlineStr">
        <is>
          <t>Tax Provision</t>
        </is>
      </c>
      <c r="D20" t="inlineStr">
        <is>
          <t>251,800</t>
        </is>
      </c>
      <c r="E20" t="inlineStr">
        <is>
          <t>251,800</t>
        </is>
      </c>
      <c r="F20" t="inlineStr">
        <is>
          <t>8,000</t>
        </is>
      </c>
      <c r="G20" t="inlineStr">
        <is>
          <t>204,800</t>
        </is>
      </c>
      <c r="H20" t="inlineStr">
        <is>
          <t>199,200</t>
        </is>
      </c>
    </row>
    <row r="21">
      <c r="A21" s="1" t="n">
        <v>19</v>
      </c>
      <c r="B21" t="inlineStr">
        <is>
          <t>10.</t>
        </is>
      </c>
      <c r="C21" t="inlineStr">
        <is>
          <t>Earnings from Equity Interest Net of Tax</t>
        </is>
      </c>
      <c r="D21" t="inlineStr">
        <is>
          <t>2,500</t>
        </is>
      </c>
      <c r="E21" t="inlineStr">
        <is>
          <t>2,500</t>
        </is>
      </c>
      <c r="F21" t="inlineStr">
        <is>
          <t>900</t>
        </is>
      </c>
      <c r="G21" t="inlineStr">
        <is>
          <t>400</t>
        </is>
      </c>
      <c r="H21" t="inlineStr">
        <is>
          <t>-1,100</t>
        </is>
      </c>
    </row>
    <row r="22">
      <c r="A22" s="1" t="n">
        <v>20</v>
      </c>
      <c r="B22" t="inlineStr">
        <is>
          <t>11.</t>
        </is>
      </c>
      <c r="C22" t="inlineStr">
        <is>
          <t>Net Income Common Stockholders</t>
        </is>
      </c>
      <c r="D22" t="inlineStr">
        <is>
          <t>952,800</t>
        </is>
      </c>
      <c r="E22" t="inlineStr">
        <is>
          <t>952,800</t>
        </is>
      </c>
      <c r="F22" t="inlineStr">
        <is>
          <t>351,100</t>
        </is>
      </c>
      <c r="G22" t="inlineStr">
        <is>
          <t>656,000</t>
        </is>
      </c>
      <c r="H22" t="inlineStr">
        <is>
          <t>618,900</t>
        </is>
      </c>
    </row>
    <row r="23">
      <c r="A23" s="1" t="n">
        <v>21</v>
      </c>
      <c r="B23" t="inlineStr">
        <is>
          <t>11.1.</t>
        </is>
      </c>
      <c r="C23" t="inlineStr">
        <is>
          <t xml:space="preserve">  Net Income</t>
        </is>
      </c>
      <c r="D23" t="inlineStr">
        <is>
          <t>952,800</t>
        </is>
      </c>
      <c r="E23" t="inlineStr">
        <is>
          <t>952,800</t>
        </is>
      </c>
      <c r="F23" t="inlineStr">
        <is>
          <t>351,100</t>
        </is>
      </c>
      <c r="G23" t="inlineStr">
        <is>
          <t>656,000</t>
        </is>
      </c>
      <c r="H23" t="inlineStr">
        <is>
          <t>618,900</t>
        </is>
      </c>
    </row>
    <row r="24">
      <c r="A24" s="1" t="n">
        <v>22</v>
      </c>
      <c r="B24" t="inlineStr">
        <is>
          <t>11.1.1.</t>
        </is>
      </c>
      <c r="C24" t="inlineStr">
        <is>
          <t xml:space="preserve">  =&gt;Net Income Including Non-Controlling Interests</t>
        </is>
      </c>
      <c r="D24" t="inlineStr">
        <is>
          <t>972,800</t>
        </is>
      </c>
      <c r="E24" t="inlineStr">
        <is>
          <t>972,800</t>
        </is>
      </c>
      <c r="F24" t="inlineStr">
        <is>
          <t>354,200</t>
        </is>
      </c>
      <c r="G24" t="inlineStr">
        <is>
          <t>673,900</t>
        </is>
      </c>
      <c r="H24" t="inlineStr">
        <is>
          <t>637,700</t>
        </is>
      </c>
    </row>
    <row r="25">
      <c r="A25" s="1" t="n">
        <v>23</v>
      </c>
      <c r="B25" t="inlineStr">
        <is>
          <t>11.1.1.1.</t>
        </is>
      </c>
      <c r="C25" t="inlineStr">
        <is>
          <t xml:space="preserve">  =&gt;  Net Income Continuous Operations</t>
        </is>
      </c>
      <c r="D25" t="inlineStr">
        <is>
          <t>972,800</t>
        </is>
      </c>
      <c r="E25" t="inlineStr">
        <is>
          <t>972,800</t>
        </is>
      </c>
      <c r="F25" t="inlineStr">
        <is>
          <t>354,200</t>
        </is>
      </c>
      <c r="G25" t="inlineStr">
        <is>
          <t>673,900</t>
        </is>
      </c>
      <c r="H25" t="inlineStr">
        <is>
          <t>637,700</t>
        </is>
      </c>
    </row>
    <row r="26">
      <c r="A26" s="1" t="n">
        <v>24</v>
      </c>
      <c r="B26" t="inlineStr">
        <is>
          <t>11.1.2.</t>
        </is>
      </c>
      <c r="C26" t="inlineStr">
        <is>
          <t xml:space="preserve">    Minority Interests</t>
        </is>
      </c>
      <c r="D26" t="inlineStr">
        <is>
          <t>-20,000</t>
        </is>
      </c>
      <c r="E26" t="inlineStr">
        <is>
          <t>-20,000</t>
        </is>
      </c>
      <c r="F26" t="inlineStr">
        <is>
          <t>-3,100</t>
        </is>
      </c>
      <c r="G26" t="inlineStr">
        <is>
          <t>-17,900</t>
        </is>
      </c>
      <c r="H26" t="inlineStr">
        <is>
          <t>-18,800</t>
        </is>
      </c>
    </row>
    <row r="27">
      <c r="A27" s="1" t="n">
        <v>25</v>
      </c>
      <c r="B27" t="inlineStr">
        <is>
          <t>12.</t>
        </is>
      </c>
      <c r="C27" t="inlineStr">
        <is>
          <t>Diluted NI Available to Com Stockholders</t>
        </is>
      </c>
      <c r="D27" t="inlineStr">
        <is>
          <t>952,800</t>
        </is>
      </c>
      <c r="E27" t="inlineStr">
        <is>
          <t>952,800</t>
        </is>
      </c>
      <c r="F27" t="inlineStr">
        <is>
          <t>351,100</t>
        </is>
      </c>
      <c r="G27" t="inlineStr">
        <is>
          <t>656,000</t>
        </is>
      </c>
      <c r="H27" t="inlineStr">
        <is>
          <t>618,900</t>
        </is>
      </c>
    </row>
    <row r="28">
      <c r="A28" s="1" t="n">
        <v>26</v>
      </c>
      <c r="B28" t="inlineStr">
        <is>
          <t>13.</t>
        </is>
      </c>
      <c r="C28" t="inlineStr">
        <is>
          <t>Basic EPS</t>
        </is>
      </c>
      <c r="D28" t="inlineStr">
        <is>
          <t>-</t>
        </is>
      </c>
      <c r="E28" t="inlineStr">
        <is>
          <t>-</t>
        </is>
      </c>
      <c r="F28" t="inlineStr">
        <is>
          <t>0.90</t>
        </is>
      </c>
      <c r="G28" t="inlineStr">
        <is>
          <t>1.70</t>
        </is>
      </c>
      <c r="H28" t="inlineStr">
        <is>
          <t>1.61</t>
        </is>
      </c>
    </row>
    <row r="29">
      <c r="A29" s="1" t="n">
        <v>27</v>
      </c>
      <c r="B29" t="inlineStr">
        <is>
          <t>14.</t>
        </is>
      </c>
      <c r="C29" t="inlineStr">
        <is>
          <t>Diluted EPS</t>
        </is>
      </c>
      <c r="D29" t="inlineStr">
        <is>
          <t>-</t>
        </is>
      </c>
      <c r="E29" t="inlineStr">
        <is>
          <t>-</t>
        </is>
      </c>
      <c r="F29" t="inlineStr">
        <is>
          <t>0.89</t>
        </is>
      </c>
      <c r="G29" t="inlineStr">
        <is>
          <t>1.68</t>
        </is>
      </c>
      <c r="H29" t="inlineStr">
        <is>
          <t>1.59</t>
        </is>
      </c>
    </row>
    <row r="30">
      <c r="A30" s="1" t="n">
        <v>28</v>
      </c>
      <c r="B30" t="inlineStr">
        <is>
          <t>15.</t>
        </is>
      </c>
      <c r="C30" t="inlineStr">
        <is>
          <t>Basic Average Shares</t>
        </is>
      </c>
      <c r="D30" t="inlineStr">
        <is>
          <t>-</t>
        </is>
      </c>
      <c r="E30" t="inlineStr">
        <is>
          <t>-</t>
        </is>
      </c>
      <c r="F30" t="inlineStr">
        <is>
          <t>389,400</t>
        </is>
      </c>
      <c r="G30" t="inlineStr">
        <is>
          <t>386,100</t>
        </is>
      </c>
      <c r="H30" t="inlineStr">
        <is>
          <t>383,300</t>
        </is>
      </c>
    </row>
    <row r="31">
      <c r="A31" s="1" t="n">
        <v>29</v>
      </c>
      <c r="B31" t="inlineStr">
        <is>
          <t>16.</t>
        </is>
      </c>
      <c r="C31" t="inlineStr">
        <is>
          <t>Diluted Average Shares</t>
        </is>
      </c>
      <c r="D31" t="inlineStr">
        <is>
          <t>-</t>
        </is>
      </c>
      <c r="E31" t="inlineStr">
        <is>
          <t>-</t>
        </is>
      </c>
      <c r="F31" t="inlineStr">
        <is>
          <t>393,200</t>
        </is>
      </c>
      <c r="G31" t="inlineStr">
        <is>
          <t>391,200</t>
        </is>
      </c>
      <c r="H31" t="inlineStr">
        <is>
          <t>389,000</t>
        </is>
      </c>
    </row>
    <row r="32">
      <c r="A32" s="1" t="n">
        <v>30</v>
      </c>
      <c r="B32" t="inlineStr">
        <is>
          <t>17.</t>
        </is>
      </c>
      <c r="C32" t="inlineStr">
        <is>
          <t>Total Operating Income as Reported</t>
        </is>
      </c>
      <c r="D32" t="inlineStr">
        <is>
          <t>1,436,200</t>
        </is>
      </c>
      <c r="E32" t="inlineStr">
        <is>
          <t>1,436,200</t>
        </is>
      </c>
      <c r="F32" t="inlineStr">
        <is>
          <t>588,400</t>
        </is>
      </c>
      <c r="G32" t="inlineStr">
        <is>
          <t>1,086,000</t>
        </is>
      </c>
      <c r="H32" t="inlineStr">
        <is>
          <t>1,008,800</t>
        </is>
      </c>
    </row>
    <row r="33">
      <c r="A33" s="1" t="n">
        <v>31</v>
      </c>
      <c r="B33" t="inlineStr">
        <is>
          <t>18.</t>
        </is>
      </c>
      <c r="C33" t="inlineStr">
        <is>
          <t>Total Expenses</t>
        </is>
      </c>
      <c r="D33" t="inlineStr">
        <is>
          <t>8,793,900</t>
        </is>
      </c>
      <c r="E33" t="inlineStr">
        <is>
          <t>8,793,900</t>
        </is>
      </c>
      <c r="F33" t="inlineStr">
        <is>
          <t>8,058,800</t>
        </is>
      </c>
      <c r="G33" t="inlineStr">
        <is>
          <t>9,101,400</t>
        </is>
      </c>
      <c r="H33" t="inlineStr">
        <is>
          <t>8,705,600</t>
        </is>
      </c>
    </row>
    <row r="34">
      <c r="A34" s="1" t="n">
        <v>32</v>
      </c>
      <c r="B34" t="inlineStr">
        <is>
          <t>19.</t>
        </is>
      </c>
      <c r="C34" t="inlineStr">
        <is>
          <t>Net Income from Continuing &amp; Discontinued Operation</t>
        </is>
      </c>
      <c r="D34" t="inlineStr">
        <is>
          <t>952,800</t>
        </is>
      </c>
      <c r="E34" t="inlineStr">
        <is>
          <t>952,800</t>
        </is>
      </c>
      <c r="F34" t="inlineStr">
        <is>
          <t>351,100</t>
        </is>
      </c>
      <c r="G34" t="inlineStr">
        <is>
          <t>656,000</t>
        </is>
      </c>
      <c r="H34" t="inlineStr">
        <is>
          <t>618,900</t>
        </is>
      </c>
    </row>
    <row r="35">
      <c r="A35" s="1" t="n">
        <v>33</v>
      </c>
      <c r="B35" t="inlineStr">
        <is>
          <t>20.</t>
        </is>
      </c>
      <c r="C35" t="inlineStr">
        <is>
          <t>Normalized Income</t>
        </is>
      </c>
      <c r="D35" t="inlineStr">
        <is>
          <t>961,216</t>
        </is>
      </c>
      <c r="E35" t="inlineStr">
        <is>
          <t>961,216</t>
        </is>
      </c>
      <c r="F35" t="inlineStr">
        <is>
          <t>821,322</t>
        </is>
      </c>
      <c r="G35" t="inlineStr">
        <is>
          <t>715,289</t>
        </is>
      </c>
      <c r="H35" t="inlineStr">
        <is>
          <t>666,068</t>
        </is>
      </c>
    </row>
    <row r="36">
      <c r="A36" s="1" t="n">
        <v>34</v>
      </c>
      <c r="B36" t="inlineStr">
        <is>
          <t>21.</t>
        </is>
      </c>
      <c r="C36" t="inlineStr">
        <is>
          <t>Interest Income</t>
        </is>
      </c>
      <c r="D36" t="inlineStr">
        <is>
          <t>29,700</t>
        </is>
      </c>
      <c r="E36" t="inlineStr">
        <is>
          <t>29,700</t>
        </is>
      </c>
      <c r="F36" t="inlineStr">
        <is>
          <t>29,500</t>
        </is>
      </c>
      <c r="G36" t="inlineStr">
        <is>
          <t>34,500</t>
        </is>
      </c>
      <c r="H36" t="inlineStr">
        <is>
          <t>21,800</t>
        </is>
      </c>
    </row>
    <row r="37">
      <c r="A37" s="1" t="n">
        <v>35</v>
      </c>
      <c r="B37" t="inlineStr">
        <is>
          <t>22.</t>
        </is>
      </c>
      <c r="C37" t="inlineStr">
        <is>
          <t>Interest Expense</t>
        </is>
      </c>
      <c r="D37" t="inlineStr">
        <is>
          <t>173,100</t>
        </is>
      </c>
      <c r="E37" t="inlineStr">
        <is>
          <t>173,100</t>
        </is>
      </c>
      <c r="F37" t="inlineStr">
        <is>
          <t>192,200</t>
        </is>
      </c>
      <c r="G37" t="inlineStr">
        <is>
          <t>199,300</t>
        </is>
      </c>
      <c r="H37" t="inlineStr">
        <is>
          <t>123,000</t>
        </is>
      </c>
    </row>
    <row r="38">
      <c r="A38" s="1" t="n">
        <v>36</v>
      </c>
      <c r="B38" t="inlineStr">
        <is>
          <t>23.</t>
        </is>
      </c>
      <c r="C38" t="inlineStr">
        <is>
          <t>Net Interest Income</t>
        </is>
      </c>
      <c r="D38" t="inlineStr">
        <is>
          <t>-143,400</t>
        </is>
      </c>
      <c r="E38" t="inlineStr">
        <is>
          <t>-143,400</t>
        </is>
      </c>
      <c r="F38" t="inlineStr">
        <is>
          <t>-162,700</t>
        </is>
      </c>
      <c r="G38" t="inlineStr">
        <is>
          <t>-164,800</t>
        </is>
      </c>
      <c r="H38" t="inlineStr">
        <is>
          <t>-101,200</t>
        </is>
      </c>
    </row>
    <row r="39">
      <c r="A39" s="1" t="n">
        <v>37</v>
      </c>
      <c r="B39" t="inlineStr">
        <is>
          <t>24.</t>
        </is>
      </c>
      <c r="C39" t="inlineStr">
        <is>
          <t>EBIT</t>
        </is>
      </c>
      <c r="D39" t="inlineStr">
        <is>
          <t>1,395,200</t>
        </is>
      </c>
      <c r="E39" t="inlineStr">
        <is>
          <t>1,395,200</t>
        </is>
      </c>
      <c r="F39" t="inlineStr">
        <is>
          <t>553,500</t>
        </is>
      </c>
      <c r="G39" t="inlineStr">
        <is>
          <t>1,077,600</t>
        </is>
      </c>
      <c r="H39" t="inlineStr">
        <is>
          <t>961,000</t>
        </is>
      </c>
    </row>
    <row r="40">
      <c r="A40" s="1" t="n">
        <v>38</v>
      </c>
      <c r="B40" t="inlineStr">
        <is>
          <t>25.</t>
        </is>
      </c>
      <c r="C40" t="inlineStr">
        <is>
          <t>EBITDA</t>
        </is>
      </c>
      <c r="D40" t="inlineStr">
        <is>
          <t>1,679,000</t>
        </is>
      </c>
      <c r="E40" t="inlineStr">
        <is>
          <t>-</t>
        </is>
      </c>
      <c r="F40" t="inlineStr">
        <is>
          <t>-</t>
        </is>
      </c>
      <c r="G40" t="inlineStr">
        <is>
          <t>-</t>
        </is>
      </c>
      <c r="H40" t="inlineStr">
        <is>
          <t>-</t>
        </is>
      </c>
    </row>
    <row r="41">
      <c r="A41" s="1" t="n">
        <v>39</v>
      </c>
      <c r="B41" t="inlineStr">
        <is>
          <t>26.</t>
        </is>
      </c>
      <c r="C41" t="inlineStr">
        <is>
          <t>Reconciled Cost of Revenue</t>
        </is>
      </c>
      <c r="D41" t="inlineStr">
        <is>
          <t>8,387,800</t>
        </is>
      </c>
      <c r="E41" t="inlineStr">
        <is>
          <t>8,387,800</t>
        </is>
      </c>
      <c r="F41" t="inlineStr">
        <is>
          <t>7,709,400</t>
        </is>
      </c>
      <c r="G41" t="inlineStr">
        <is>
          <t>8,729,100</t>
        </is>
      </c>
      <c r="H41" t="inlineStr">
        <is>
          <t>8,336,200</t>
        </is>
      </c>
    </row>
    <row r="42">
      <c r="A42" s="1" t="n">
        <v>40</v>
      </c>
      <c r="B42" t="inlineStr">
        <is>
          <t>27.</t>
        </is>
      </c>
      <c r="C42" t="inlineStr">
        <is>
          <t>Reconciled Depreciation</t>
        </is>
      </c>
      <c r="D42" t="inlineStr">
        <is>
          <t>283,800</t>
        </is>
      </c>
      <c r="E42" t="inlineStr">
        <is>
          <t>283,800</t>
        </is>
      </c>
      <c r="F42" t="inlineStr">
        <is>
          <t>290,600</t>
        </is>
      </c>
      <c r="G42" t="inlineStr">
        <is>
          <t>278,500</t>
        </is>
      </c>
      <c r="H42" t="inlineStr">
        <is>
          <t>202,900</t>
        </is>
      </c>
    </row>
    <row r="43">
      <c r="A43" s="1" t="n">
        <v>41</v>
      </c>
      <c r="B43" t="inlineStr">
        <is>
          <t>28.</t>
        </is>
      </c>
      <c r="C43" t="inlineStr">
        <is>
          <t>Net Income from Continuing Operation Net Minority Interest</t>
        </is>
      </c>
      <c r="D43" t="inlineStr">
        <is>
          <t>952,800</t>
        </is>
      </c>
      <c r="E43" t="inlineStr">
        <is>
          <t>952,800</t>
        </is>
      </c>
      <c r="F43" t="inlineStr">
        <is>
          <t>351,100</t>
        </is>
      </c>
      <c r="G43" t="inlineStr">
        <is>
          <t>656,000</t>
        </is>
      </c>
      <c r="H43" t="inlineStr">
        <is>
          <t>618,900</t>
        </is>
      </c>
    </row>
    <row r="44">
      <c r="A44" s="1" t="n">
        <v>42</v>
      </c>
      <c r="B44" t="inlineStr">
        <is>
          <t>29.</t>
        </is>
      </c>
      <c r="C44" t="inlineStr">
        <is>
          <t>Total Unusual Items Excluding Goodwill</t>
        </is>
      </c>
      <c r="D44" t="inlineStr">
        <is>
          <t>-10,600</t>
        </is>
      </c>
      <c r="E44" t="inlineStr">
        <is>
          <t>-10,600</t>
        </is>
      </c>
      <c r="F44" t="inlineStr">
        <is>
          <t>-480,800</t>
        </is>
      </c>
      <c r="G44" t="inlineStr">
        <is>
          <t>-77,300</t>
        </is>
      </c>
      <c r="H44" t="inlineStr">
        <is>
          <t>-61,900</t>
        </is>
      </c>
    </row>
    <row r="45">
      <c r="A45" s="1" t="n">
        <v>43</v>
      </c>
      <c r="B45" t="inlineStr">
        <is>
          <t>30.</t>
        </is>
      </c>
      <c r="C45" t="inlineStr">
        <is>
          <t>Total Unusual Items</t>
        </is>
      </c>
      <c r="D45" t="inlineStr">
        <is>
          <t>-10,600</t>
        </is>
      </c>
      <c r="E45" t="inlineStr">
        <is>
          <t>-10,600</t>
        </is>
      </c>
      <c r="F45" t="inlineStr">
        <is>
          <t>-480,800</t>
        </is>
      </c>
      <c r="G45" t="inlineStr">
        <is>
          <t>-77,300</t>
        </is>
      </c>
      <c r="H45" t="inlineStr">
        <is>
          <t>-61,900</t>
        </is>
      </c>
    </row>
    <row r="46">
      <c r="A46" s="1" t="n">
        <v>44</v>
      </c>
      <c r="B46" t="inlineStr">
        <is>
          <t>31.</t>
        </is>
      </c>
      <c r="C46" t="inlineStr">
        <is>
          <t>Normalized EBITDA</t>
        </is>
      </c>
      <c r="D46" t="inlineStr">
        <is>
          <t>1,689,600</t>
        </is>
      </c>
      <c r="E46" t="inlineStr">
        <is>
          <t>1,689,600</t>
        </is>
      </c>
      <c r="F46" t="inlineStr">
        <is>
          <t>1,324,900</t>
        </is>
      </c>
      <c r="G46" t="inlineStr">
        <is>
          <t>1,433,400</t>
        </is>
      </c>
      <c r="H46" t="inlineStr">
        <is>
          <t>1,225,800</t>
        </is>
      </c>
    </row>
    <row r="47">
      <c r="A47" s="1" t="n">
        <v>45</v>
      </c>
      <c r="B47" t="inlineStr">
        <is>
          <t>32.</t>
        </is>
      </c>
      <c r="C47" t="inlineStr">
        <is>
          <t>Tax Rate for Calcs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</row>
    <row r="48">
      <c r="A48" s="1" t="n">
        <v>46</v>
      </c>
      <c r="B48" t="inlineStr">
        <is>
          <t>33.</t>
        </is>
      </c>
      <c r="C48" t="inlineStr">
        <is>
          <t>Tax Effect of Unusual Items</t>
        </is>
      </c>
      <c r="D48" t="inlineStr">
        <is>
          <t>-2,184</t>
        </is>
      </c>
      <c r="E48" t="inlineStr">
        <is>
          <t>-2,184</t>
        </is>
      </c>
      <c r="F48" t="inlineStr">
        <is>
          <t>-10,578</t>
        </is>
      </c>
      <c r="G48" t="inlineStr">
        <is>
          <t>-18,011</t>
        </is>
      </c>
      <c r="H48" t="inlineStr">
        <is>
          <t>-14,732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7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12/30/2020</t>
        </is>
      </c>
      <c r="E1" s="1" t="inlineStr">
        <is>
          <t>12/30/2019</t>
        </is>
      </c>
      <c r="F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18,042,700</t>
        </is>
      </c>
      <c r="E2" t="inlineStr">
        <is>
          <t>17,751,900</t>
        </is>
      </c>
      <c r="F2" t="inlineStr">
        <is>
          <t>15,620,300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9,367,600</t>
        </is>
      </c>
      <c r="E3" t="inlineStr">
        <is>
          <t>8,770,700</t>
        </is>
      </c>
      <c r="F3" t="inlineStr">
        <is>
          <t>8,182,900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2,509,000</t>
        </is>
      </c>
      <c r="E4" t="inlineStr">
        <is>
          <t>1,192,200</t>
        </is>
      </c>
      <c r="F4" t="inlineStr">
        <is>
          <t>673,400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2,509,000</t>
        </is>
      </c>
      <c r="E5" t="inlineStr">
        <is>
          <t>1,192,200</t>
        </is>
      </c>
      <c r="F5" t="inlineStr">
        <is>
          <t>673,400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6,467,100</t>
        </is>
      </c>
      <c r="E6" t="inlineStr">
        <is>
          <t>7,143,300</t>
        </is>
      </c>
      <c r="F6" t="inlineStr">
        <is>
          <t>7,027,200</t>
        </is>
      </c>
    </row>
    <row r="7">
      <c r="A7" s="1" t="n">
        <v>5</v>
      </c>
      <c r="B7" t="inlineStr">
        <is>
          <t>1.1.2.1.</t>
        </is>
      </c>
      <c r="C7">
        <f>&gt;=&gt;=&gt;Accounts receivable</f>
        <v/>
      </c>
      <c r="D7" t="inlineStr">
        <is>
          <t>6,467,100</t>
        </is>
      </c>
      <c r="E7" t="inlineStr">
        <is>
          <t>7,143,300</t>
        </is>
      </c>
      <c r="F7" t="inlineStr">
        <is>
          <t>7,027,200</t>
        </is>
      </c>
    </row>
    <row r="8">
      <c r="A8" s="1" t="n">
        <v>6</v>
      </c>
      <c r="B8" t="inlineStr">
        <is>
          <t>1.1.2.1.1.</t>
        </is>
      </c>
      <c r="C8">
        <f>&gt;=&gt;=&gt;=&gt;Gross Accounts Receivable</f>
        <v/>
      </c>
      <c r="D8" t="inlineStr">
        <is>
          <t>6,565,400</t>
        </is>
      </c>
      <c r="E8" t="inlineStr">
        <is>
          <t>7,183,500</t>
        </is>
      </c>
      <c r="F8" t="inlineStr">
        <is>
          <t>7,069,700</t>
        </is>
      </c>
    </row>
    <row r="9">
      <c r="A9" s="1" t="n">
        <v>7</v>
      </c>
      <c r="B9" t="inlineStr">
        <is>
          <t>1.1.2.1.2.</t>
        </is>
      </c>
      <c r="C9">
        <f>&gt;=&gt;=&gt;  Allowance For Doubtful Accounts Receivable</f>
        <v/>
      </c>
      <c r="D9" t="inlineStr">
        <is>
          <t>-98,300</t>
        </is>
      </c>
      <c r="E9" t="inlineStr">
        <is>
          <t>-40,200</t>
        </is>
      </c>
      <c r="F9" t="inlineStr">
        <is>
          <t>-42,500</t>
        </is>
      </c>
    </row>
    <row r="10">
      <c r="A10" s="1" t="n">
        <v>8</v>
      </c>
      <c r="B10" t="inlineStr">
        <is>
          <t>1.1.2.2.</t>
        </is>
      </c>
      <c r="C10">
        <f>&gt;=&gt;  Other Receivables</f>
        <v/>
      </c>
      <c r="D10" t="inlineStr">
        <is>
          <t>1,820,700</t>
        </is>
      </c>
      <c r="E10" t="inlineStr">
        <is>
          <t>1,934,100</t>
        </is>
      </c>
      <c r="F10" t="inlineStr">
        <is>
          <t>1,900,600</t>
        </is>
      </c>
    </row>
    <row r="11">
      <c r="A11" s="1" t="n">
        <v>9</v>
      </c>
      <c r="B11" t="inlineStr">
        <is>
          <t>1.1.3.</t>
        </is>
      </c>
      <c r="C11">
        <f>&gt;=&gt;Assets Held for Sale Current</f>
        <v/>
      </c>
      <c r="D11" t="inlineStr">
        <is>
          <t>800</t>
        </is>
      </c>
      <c r="E11" t="inlineStr">
        <is>
          <t>22,800</t>
        </is>
      </c>
      <c r="F11" t="inlineStr">
        <is>
          <t>5,700</t>
        </is>
      </c>
    </row>
    <row r="12">
      <c r="A12" s="1" t="n">
        <v>10</v>
      </c>
      <c r="B12" t="inlineStr">
        <is>
          <t>1.1.4.</t>
        </is>
      </c>
      <c r="C12">
        <f>&gt;  Other Current Assets</f>
        <v/>
      </c>
      <c r="D12" t="inlineStr">
        <is>
          <t>390,700</t>
        </is>
      </c>
      <c r="E12" t="inlineStr">
        <is>
          <t>412,400</t>
        </is>
      </c>
      <c r="F12" t="inlineStr">
        <is>
          <t>476,600</t>
        </is>
      </c>
    </row>
    <row r="13">
      <c r="A13" s="1" t="n">
        <v>11</v>
      </c>
      <c r="B13" t="inlineStr">
        <is>
          <t>1.2.</t>
        </is>
      </c>
      <c r="C13" t="inlineStr">
        <is>
          <t xml:space="preserve">  Total non-current assets</t>
        </is>
      </c>
      <c r="D13" t="inlineStr">
        <is>
          <t>8,674,600</t>
        </is>
      </c>
      <c r="E13" t="inlineStr">
        <is>
          <t>8,981,200</t>
        </is>
      </c>
      <c r="F13" t="inlineStr">
        <is>
          <t>7,437,500</t>
        </is>
      </c>
    </row>
    <row r="14">
      <c r="A14" s="1" t="n">
        <v>12</v>
      </c>
      <c r="B14" t="inlineStr">
        <is>
          <t>1.2.1.</t>
        </is>
      </c>
      <c r="C14" t="inlineStr">
        <is>
          <t xml:space="preserve">  =&gt;Net PPE</t>
        </is>
      </c>
      <c r="D14" t="inlineStr">
        <is>
          <t>2,069,600</t>
        </is>
      </c>
      <c r="E14" t="inlineStr">
        <is>
          <t>2,352,500</t>
        </is>
      </c>
      <c r="F14" t="inlineStr">
        <is>
          <t>790,900</t>
        </is>
      </c>
    </row>
    <row r="15">
      <c r="A15" s="1" t="n">
        <v>13</v>
      </c>
      <c r="B15" t="inlineStr">
        <is>
          <t>1.2.1.1.</t>
        </is>
      </c>
      <c r="C15" t="inlineStr">
        <is>
          <t xml:space="preserve">  =&gt;=&gt;Gross PPE</t>
        </is>
      </c>
      <c r="D15" t="inlineStr">
        <is>
          <t>3,203,500</t>
        </is>
      </c>
      <c r="E15" t="inlineStr">
        <is>
          <t>3,468,900</t>
        </is>
      </c>
      <c r="F15" t="inlineStr">
        <is>
          <t>1,825,800</t>
        </is>
      </c>
    </row>
    <row r="16">
      <c r="A16" s="1" t="n">
        <v>14</v>
      </c>
      <c r="B16" t="inlineStr">
        <is>
          <t>1.2.1.1.1.</t>
        </is>
      </c>
      <c r="C16" t="inlineStr">
        <is>
          <t xml:space="preserve">  =&gt;=&gt;=&gt;Properties</t>
        </is>
      </c>
      <c r="D16" t="inlineStr">
        <is>
          <t>0</t>
        </is>
      </c>
      <c r="E16" t="inlineStr">
        <is>
          <t>0</t>
        </is>
      </c>
      <c r="F16" t="inlineStr">
        <is>
          <t>0</t>
        </is>
      </c>
    </row>
    <row r="17">
      <c r="A17" s="1" t="n">
        <v>15</v>
      </c>
      <c r="B17" t="inlineStr">
        <is>
          <t>1.2.1.1.2.</t>
        </is>
      </c>
      <c r="C17" t="inlineStr">
        <is>
          <t xml:space="preserve">  =&gt;=&gt;=&gt;Land And Improvements</t>
        </is>
      </c>
      <c r="D17" t="inlineStr">
        <is>
          <t>144,900</t>
        </is>
      </c>
      <c r="E17" t="inlineStr">
        <is>
          <t>143,300</t>
        </is>
      </c>
      <c r="F17" t="inlineStr">
        <is>
          <t>146,600</t>
        </is>
      </c>
    </row>
    <row r="18">
      <c r="A18" s="1" t="n">
        <v>16</v>
      </c>
      <c r="B18" t="inlineStr">
        <is>
          <t>1.2.1.1.3.</t>
        </is>
      </c>
      <c r="C18" t="inlineStr">
        <is>
          <t xml:space="preserve">  =&gt;=&gt;=&gt;Machinery Furniture Equipment</t>
        </is>
      </c>
      <c r="D18" t="inlineStr">
        <is>
          <t>1,124,700</t>
        </is>
      </c>
      <c r="E18" t="inlineStr">
        <is>
          <t>1,116,300</t>
        </is>
      </c>
      <c r="F18" t="inlineStr">
        <is>
          <t>1,050,200</t>
        </is>
      </c>
    </row>
    <row r="19">
      <c r="A19" s="1" t="n">
        <v>17</v>
      </c>
      <c r="B19" t="inlineStr">
        <is>
          <t>1.2.1.1.4.</t>
        </is>
      </c>
      <c r="C19" t="inlineStr">
        <is>
          <t xml:space="preserve">  =&gt;=&gt;=&gt;Other Properties</t>
        </is>
      </c>
      <c r="D19" t="inlineStr">
        <is>
          <t>1,379,300</t>
        </is>
      </c>
      <c r="E19" t="inlineStr">
        <is>
          <t>1,574,400</t>
        </is>
      </c>
      <c r="F19" t="inlineStr">
        <is>
          <t>-</t>
        </is>
      </c>
    </row>
    <row r="20">
      <c r="A20" s="1" t="n">
        <v>18</v>
      </c>
      <c r="B20" t="inlineStr">
        <is>
          <t>1.2.1.1.5.</t>
        </is>
      </c>
      <c r="C20" t="inlineStr">
        <is>
          <t xml:space="preserve">  =&gt;=&gt;  Leases</t>
        </is>
      </c>
      <c r="D20" t="inlineStr">
        <is>
          <t>554,600</t>
        </is>
      </c>
      <c r="E20" t="inlineStr">
        <is>
          <t>634,900</t>
        </is>
      </c>
      <c r="F20" t="inlineStr">
        <is>
          <t>629,000</t>
        </is>
      </c>
    </row>
    <row r="21">
      <c r="A21" s="1" t="n">
        <v>19</v>
      </c>
      <c r="B21" t="inlineStr">
        <is>
          <t>1.2.1.2.</t>
        </is>
      </c>
      <c r="C21" t="inlineStr">
        <is>
          <t xml:space="preserve">  =&gt;  Accumulated Depreciation</t>
        </is>
      </c>
      <c r="D21" t="inlineStr">
        <is>
          <t>-1,133,900</t>
        </is>
      </c>
      <c r="E21" t="inlineStr">
        <is>
          <t>-1,116,400</t>
        </is>
      </c>
      <c r="F21" t="inlineStr">
        <is>
          <t>-1,034,900</t>
        </is>
      </c>
    </row>
    <row r="22">
      <c r="A22" s="1" t="n">
        <v>20</v>
      </c>
      <c r="B22" t="inlineStr">
        <is>
          <t>1.2.2.</t>
        </is>
      </c>
      <c r="C22" t="inlineStr">
        <is>
          <t xml:space="preserve">  =&gt;Goodwill And Other Intangible Assets</t>
        </is>
      </c>
      <c r="D22" t="inlineStr">
        <is>
          <t>5,878,600</t>
        </is>
      </c>
      <c r="E22" t="inlineStr">
        <is>
          <t>5,908,700</t>
        </is>
      </c>
      <c r="F22" t="inlineStr">
        <is>
          <t>5,970,700</t>
        </is>
      </c>
    </row>
    <row r="23">
      <c r="A23" s="1" t="n">
        <v>21</v>
      </c>
      <c r="B23" t="inlineStr">
        <is>
          <t>1.2.2.1.</t>
        </is>
      </c>
      <c r="C23" t="inlineStr">
        <is>
          <t xml:space="preserve">  =&gt;=&gt;Goodwill</t>
        </is>
      </c>
      <c r="D23" t="inlineStr">
        <is>
          <t>4,945,500</t>
        </is>
      </c>
      <c r="E23" t="inlineStr">
        <is>
          <t>4,894,400</t>
        </is>
      </c>
      <c r="F23" t="inlineStr">
        <is>
          <t>4,875,900</t>
        </is>
      </c>
    </row>
    <row r="24">
      <c r="A24" s="1" t="n">
        <v>22</v>
      </c>
      <c r="B24" t="inlineStr">
        <is>
          <t>1.2.2.2.</t>
        </is>
      </c>
      <c r="C24" t="inlineStr">
        <is>
          <t xml:space="preserve">  =&gt;  Other Intangible Assets</t>
        </is>
      </c>
      <c r="D24" t="inlineStr">
        <is>
          <t>933,100</t>
        </is>
      </c>
      <c r="E24" t="inlineStr">
        <is>
          <t>1,014,300</t>
        </is>
      </c>
      <c r="F24" t="inlineStr">
        <is>
          <t>1,094,800</t>
        </is>
      </c>
    </row>
    <row r="25">
      <c r="A25" s="1" t="n">
        <v>23</v>
      </c>
      <c r="B25" t="inlineStr">
        <is>
          <t>1.2.3.</t>
        </is>
      </c>
      <c r="C25" t="inlineStr">
        <is>
          <t xml:space="preserve">  =&gt;Non Current Deferred Assets</t>
        </is>
      </c>
      <c r="D25" t="inlineStr">
        <is>
          <t>302,000</t>
        </is>
      </c>
      <c r="E25" t="inlineStr">
        <is>
          <t>252,100</t>
        </is>
      </c>
      <c r="F25" t="inlineStr">
        <is>
          <t>247,000</t>
        </is>
      </c>
    </row>
    <row r="26">
      <c r="A26" s="1" t="n">
        <v>24</v>
      </c>
      <c r="B26" t="inlineStr">
        <is>
          <t>1.2.3.1.</t>
        </is>
      </c>
      <c r="C26" t="inlineStr">
        <is>
          <t xml:space="preserve">  =&gt;  Non Current Deferred Taxes Assets</t>
        </is>
      </c>
      <c r="D26" t="inlineStr">
        <is>
          <t>302,000</t>
        </is>
      </c>
      <c r="E26" t="inlineStr">
        <is>
          <t>252,100</t>
        </is>
      </c>
      <c r="F26" t="inlineStr">
        <is>
          <t>247,000</t>
        </is>
      </c>
    </row>
    <row r="27">
      <c r="A27" s="1" t="n">
        <v>25</v>
      </c>
      <c r="B27" t="inlineStr">
        <is>
          <t>1.2.4.</t>
        </is>
      </c>
      <c r="C27" t="inlineStr">
        <is>
          <t xml:space="preserve">    Other Non Current Assets</t>
        </is>
      </c>
      <c r="D27" t="inlineStr">
        <is>
          <t>424,400</t>
        </is>
      </c>
      <c r="E27" t="inlineStr">
        <is>
          <t>467,900</t>
        </is>
      </c>
      <c r="F27" t="inlineStr">
        <is>
          <t>428,900</t>
        </is>
      </c>
    </row>
    <row r="28">
      <c r="A28" s="1" t="n">
        <v>26</v>
      </c>
      <c r="B28" t="inlineStr">
        <is>
          <t>2.</t>
        </is>
      </c>
      <c r="C28" t="inlineStr">
        <is>
          <t>Total Liabilities Net Minority Interest</t>
        </is>
      </c>
      <c r="D28" t="inlineStr">
        <is>
          <t>15,098,800</t>
        </is>
      </c>
      <c r="E28" t="inlineStr">
        <is>
          <t>14,926,300</t>
        </is>
      </c>
      <c r="F28" t="inlineStr">
        <is>
          <t>13,187,500</t>
        </is>
      </c>
    </row>
    <row r="29">
      <c r="A29" s="1" t="n">
        <v>27</v>
      </c>
      <c r="B29" t="inlineStr">
        <is>
          <t>2.1.</t>
        </is>
      </c>
      <c r="C29">
        <f>&gt;Current Liabilities</f>
        <v/>
      </c>
      <c r="D29" t="inlineStr">
        <is>
          <t>9,580,500</t>
        </is>
      </c>
      <c r="E29" t="inlineStr">
        <is>
          <t>9,420,400</t>
        </is>
      </c>
      <c r="F29" t="inlineStr">
        <is>
          <t>8,123,900</t>
        </is>
      </c>
    </row>
    <row r="30">
      <c r="A30" s="1" t="n">
        <v>28</v>
      </c>
      <c r="B30" t="inlineStr">
        <is>
          <t>2.1.1.</t>
        </is>
      </c>
      <c r="C30">
        <f>&gt;=&gt;Payables And Accrued Expenses</f>
        <v/>
      </c>
      <c r="D30" t="inlineStr">
        <is>
          <t>8,102,100</t>
        </is>
      </c>
      <c r="E30" t="inlineStr">
        <is>
          <t>7,948,200</t>
        </is>
      </c>
      <c r="F30" t="inlineStr">
        <is>
          <t>7,505,000</t>
        </is>
      </c>
    </row>
    <row r="31">
      <c r="A31" s="1" t="n">
        <v>29</v>
      </c>
      <c r="B31" t="inlineStr">
        <is>
          <t>2.1.1.1.</t>
        </is>
      </c>
      <c r="C31">
        <f>&gt;=&gt;=&gt;Payables</f>
        <v/>
      </c>
      <c r="D31" t="inlineStr">
        <is>
          <t>7,320,300</t>
        </is>
      </c>
      <c r="E31" t="inlineStr">
        <is>
          <t>7,205,400</t>
        </is>
      </c>
      <c r="F31" t="inlineStr">
        <is>
          <t>6,698,100</t>
        </is>
      </c>
    </row>
    <row r="32">
      <c r="A32" s="1" t="n">
        <v>30</v>
      </c>
      <c r="B32" t="inlineStr">
        <is>
          <t>2.1.1.1.1.</t>
        </is>
      </c>
      <c r="C32">
        <f>&gt;=&gt;=&gt;=&gt;Accounts Payable</f>
        <v/>
      </c>
      <c r="D32" t="inlineStr">
        <is>
          <t>7,269,700</t>
        </is>
      </c>
      <c r="E32" t="inlineStr">
        <is>
          <t>7,205,400</t>
        </is>
      </c>
      <c r="F32" t="inlineStr">
        <is>
          <t>6,698,100</t>
        </is>
      </c>
    </row>
    <row r="33">
      <c r="A33" s="1" t="n">
        <v>31</v>
      </c>
      <c r="B33" t="inlineStr">
        <is>
          <t>2.1.1.1.2.</t>
        </is>
      </c>
      <c r="C33">
        <f>&gt;=&gt;=&gt;  Total Tax Payable</f>
        <v/>
      </c>
      <c r="D33" t="inlineStr">
        <is>
          <t>50,600</t>
        </is>
      </c>
      <c r="E33" t="inlineStr">
        <is>
          <t>-</t>
        </is>
      </c>
      <c r="F33" t="inlineStr">
        <is>
          <t>-</t>
        </is>
      </c>
    </row>
    <row r="34">
      <c r="A34" s="1" t="n">
        <v>32</v>
      </c>
      <c r="B34" t="inlineStr">
        <is>
          <t>2.1.1.1.2.1.</t>
        </is>
      </c>
      <c r="C34">
        <f>&gt;=&gt;=&gt;    Income Tax Payable</f>
        <v/>
      </c>
      <c r="D34" t="inlineStr">
        <is>
          <t>50,600</t>
        </is>
      </c>
      <c r="E34" t="inlineStr">
        <is>
          <t>-</t>
        </is>
      </c>
      <c r="F34" t="inlineStr">
        <is>
          <t>-</t>
        </is>
      </c>
    </row>
    <row r="35">
      <c r="A35" s="1" t="n">
        <v>33</v>
      </c>
      <c r="B35" t="inlineStr">
        <is>
          <t>2.1.1.2.</t>
        </is>
      </c>
      <c r="C35">
        <f>&gt;=&gt;  Current Accrued Expenses</f>
        <v/>
      </c>
      <c r="D35" t="inlineStr">
        <is>
          <t>781,800</t>
        </is>
      </c>
      <c r="E35" t="inlineStr">
        <is>
          <t>742,800</t>
        </is>
      </c>
      <c r="F35" t="inlineStr">
        <is>
          <t>806,900</t>
        </is>
      </c>
    </row>
    <row r="36">
      <c r="A36" s="1" t="n">
        <v>34</v>
      </c>
      <c r="B36" t="inlineStr">
        <is>
          <t>2.1.1.2.1.</t>
        </is>
      </c>
      <c r="C36">
        <f>&gt;=&gt;    Interest Payable</f>
        <v/>
      </c>
      <c r="D36" t="inlineStr">
        <is>
          <t>43,600</t>
        </is>
      </c>
      <c r="E36" t="inlineStr">
        <is>
          <t>38,800</t>
        </is>
      </c>
      <c r="F36" t="inlineStr">
        <is>
          <t>43,600</t>
        </is>
      </c>
    </row>
    <row r="37">
      <c r="A37" s="1" t="n">
        <v>35</v>
      </c>
      <c r="B37" t="inlineStr">
        <is>
          <t>2.1.2.</t>
        </is>
      </c>
      <c r="C37">
        <f>&gt;=&gt;Current Debt And Capital Lease Obligation</f>
        <v/>
      </c>
      <c r="D37" t="inlineStr">
        <is>
          <t>819,000</t>
        </is>
      </c>
      <c r="E37" t="inlineStr">
        <is>
          <t>821,600</t>
        </is>
      </c>
      <c r="F37" t="inlineStr">
        <is>
          <t>73,800</t>
        </is>
      </c>
    </row>
    <row r="38">
      <c r="A38" s="1" t="n">
        <v>36</v>
      </c>
      <c r="B38" t="inlineStr">
        <is>
          <t>2.1.2.1.</t>
        </is>
      </c>
      <c r="C38">
        <f>&gt;=&gt;=&gt;Current Debt</f>
        <v/>
      </c>
      <c r="D38" t="inlineStr">
        <is>
          <t>550,500</t>
        </is>
      </c>
      <c r="E38" t="inlineStr">
        <is>
          <t>554,400</t>
        </is>
      </c>
      <c r="F38" t="inlineStr">
        <is>
          <t>73,800</t>
        </is>
      </c>
    </row>
    <row r="39">
      <c r="A39" s="1" t="n">
        <v>37</v>
      </c>
      <c r="B39" t="inlineStr">
        <is>
          <t>2.1.2.1.1.</t>
        </is>
      </c>
      <c r="C39">
        <f>&gt;=&gt;=&gt;  Other Current Borrowings</f>
        <v/>
      </c>
      <c r="D39" t="inlineStr">
        <is>
          <t>550,500</t>
        </is>
      </c>
      <c r="E39" t="inlineStr">
        <is>
          <t>554,400</t>
        </is>
      </c>
      <c r="F39" t="inlineStr">
        <is>
          <t>-</t>
        </is>
      </c>
    </row>
    <row r="40">
      <c r="A40" s="1" t="n">
        <v>38</v>
      </c>
      <c r="B40" t="inlineStr">
        <is>
          <t>2.1.2.2.</t>
        </is>
      </c>
      <c r="C40">
        <f>&gt;=&gt;  Current Capital Lease Obligation</f>
        <v/>
      </c>
      <c r="D40" t="inlineStr">
        <is>
          <t>268,500</t>
        </is>
      </c>
      <c r="E40" t="inlineStr">
        <is>
          <t>267,200</t>
        </is>
      </c>
      <c r="F40" t="inlineStr">
        <is>
          <t>-</t>
        </is>
      </c>
    </row>
    <row r="41">
      <c r="A41" s="1" t="n">
        <v>39</v>
      </c>
      <c r="B41" t="inlineStr">
        <is>
          <t>2.1.3.</t>
        </is>
      </c>
      <c r="C41">
        <f>&gt;=&gt;Current Deferred Liabilities</f>
        <v/>
      </c>
      <c r="D41" t="inlineStr">
        <is>
          <t>657,800</t>
        </is>
      </c>
      <c r="E41" t="inlineStr">
        <is>
          <t>585,600</t>
        </is>
      </c>
      <c r="F41" t="inlineStr">
        <is>
          <t>533,900</t>
        </is>
      </c>
    </row>
    <row r="42">
      <c r="A42" s="1" t="n">
        <v>40</v>
      </c>
      <c r="B42" t="inlineStr">
        <is>
          <t>2.1.3.1.</t>
        </is>
      </c>
      <c r="C42">
        <f>&gt;=&gt;  Current Deferred Revenue</f>
        <v/>
      </c>
      <c r="D42" t="inlineStr">
        <is>
          <t>657,800</t>
        </is>
      </c>
      <c r="E42" t="inlineStr">
        <is>
          <t>585,600</t>
        </is>
      </c>
      <c r="F42" t="inlineStr">
        <is>
          <t>533,900</t>
        </is>
      </c>
    </row>
    <row r="43">
      <c r="A43" s="1" t="n">
        <v>41</v>
      </c>
      <c r="B43" t="inlineStr">
        <is>
          <t>2.1.4.</t>
        </is>
      </c>
      <c r="C43">
        <f>&gt;  Other Current Liabilities</f>
        <v/>
      </c>
      <c r="D43" t="inlineStr">
        <is>
          <t>1,600</t>
        </is>
      </c>
      <c r="E43" t="inlineStr">
        <is>
          <t>65,000</t>
        </is>
      </c>
      <c r="F43" t="inlineStr">
        <is>
          <t>11,200</t>
        </is>
      </c>
    </row>
    <row r="44">
      <c r="A44" s="1" t="n">
        <v>42</v>
      </c>
      <c r="B44" t="inlineStr">
        <is>
          <t>2.2.</t>
        </is>
      </c>
      <c r="C44" t="inlineStr">
        <is>
          <t xml:space="preserve">  Total Non Current Liabilities Net Minority Interest</t>
        </is>
      </c>
      <c r="D44" t="inlineStr">
        <is>
          <t>5,518,300</t>
        </is>
      </c>
      <c r="E44" t="inlineStr">
        <is>
          <t>5,505,900</t>
        </is>
      </c>
      <c r="F44" t="inlineStr">
        <is>
          <t>5,063,600</t>
        </is>
      </c>
    </row>
    <row r="45">
      <c r="A45" s="1" t="n">
        <v>43</v>
      </c>
      <c r="B45" t="inlineStr">
        <is>
          <t>2.2.1.</t>
        </is>
      </c>
      <c r="C45" t="inlineStr">
        <is>
          <t xml:space="preserve">  =&gt;Long Term Debt And Capital Lease Obligation</t>
        </is>
      </c>
      <c r="D45" t="inlineStr">
        <is>
          <t>4,356,800</t>
        </is>
      </c>
      <c r="E45" t="inlineStr">
        <is>
          <t>4,201,500</t>
        </is>
      </c>
      <c r="F45" t="inlineStr">
        <is>
          <t>3,660,200</t>
        </is>
      </c>
    </row>
    <row r="46">
      <c r="A46" s="1" t="n">
        <v>44</v>
      </c>
      <c r="B46" t="inlineStr">
        <is>
          <t>2.2.1.1.</t>
        </is>
      </c>
      <c r="C46" t="inlineStr">
        <is>
          <t xml:space="preserve">  =&gt;=&gt;Long Term Debt</t>
        </is>
      </c>
      <c r="D46" t="inlineStr">
        <is>
          <t>2,915,800</t>
        </is>
      </c>
      <c r="E46" t="inlineStr">
        <is>
          <t>2,771,900</t>
        </is>
      </c>
      <c r="F46" t="inlineStr">
        <is>
          <t>3,660,200</t>
        </is>
      </c>
    </row>
    <row r="47">
      <c r="A47" s="1" t="n">
        <v>45</v>
      </c>
      <c r="B47" t="inlineStr">
        <is>
          <t>2.2.1.2.</t>
        </is>
      </c>
      <c r="C47" t="inlineStr">
        <is>
          <t xml:space="preserve">  =&gt;  Long Term Capital Lease Obligation</t>
        </is>
      </c>
      <c r="D47" t="inlineStr">
        <is>
          <t>1,441,000</t>
        </is>
      </c>
      <c r="E47" t="inlineStr">
        <is>
          <t>1,429,600</t>
        </is>
      </c>
      <c r="F47" t="inlineStr">
        <is>
          <t>-</t>
        </is>
      </c>
    </row>
    <row r="48">
      <c r="A48" s="1" t="n">
        <v>46</v>
      </c>
      <c r="B48" t="inlineStr">
        <is>
          <t>2.2.2.</t>
        </is>
      </c>
      <c r="C48" t="inlineStr">
        <is>
          <t xml:space="preserve">  =&gt;Non Current Deferred Liabilities</t>
        </is>
      </c>
      <c r="D48" t="inlineStr">
        <is>
          <t>413,200</t>
        </is>
      </c>
      <c r="E48" t="inlineStr">
        <is>
          <t>425,000</t>
        </is>
      </c>
      <c r="F48" t="inlineStr">
        <is>
          <t>422,700</t>
        </is>
      </c>
    </row>
    <row r="49">
      <c r="A49" s="1" t="n">
        <v>47</v>
      </c>
      <c r="B49" t="inlineStr">
        <is>
          <t>2.2.3.</t>
        </is>
      </c>
      <c r="C49" t="inlineStr">
        <is>
          <t xml:space="preserve">  =&gt;Preferred Securities Outside Stock Equity</t>
        </is>
      </c>
      <c r="D49" t="inlineStr">
        <is>
          <t>93,100</t>
        </is>
      </c>
      <c r="E49" t="inlineStr">
        <is>
          <t>164,700</t>
        </is>
      </c>
      <c r="F49" t="inlineStr">
        <is>
          <t>167,900</t>
        </is>
      </c>
    </row>
    <row r="50">
      <c r="A50" s="1" t="n">
        <v>48</v>
      </c>
      <c r="B50" t="inlineStr">
        <is>
          <t>2.2.4.</t>
        </is>
      </c>
      <c r="C50" t="inlineStr">
        <is>
          <t xml:space="preserve">    Other Non Current Liabilities</t>
        </is>
      </c>
      <c r="D50" t="inlineStr">
        <is>
          <t>655,200</t>
        </is>
      </c>
      <c r="E50" t="inlineStr">
        <is>
          <t>714,700</t>
        </is>
      </c>
      <c r="F50" t="inlineStr">
        <is>
          <t>812,800</t>
        </is>
      </c>
    </row>
    <row r="51">
      <c r="A51" s="1" t="n">
        <v>49</v>
      </c>
      <c r="B51" t="inlineStr">
        <is>
          <t>3.</t>
        </is>
      </c>
      <c r="C51" t="inlineStr">
        <is>
          <t>Total Equity Gross Minority Interest</t>
        </is>
      </c>
      <c r="D51" t="inlineStr">
        <is>
          <t>2,943,900</t>
        </is>
      </c>
      <c r="E51" t="inlineStr">
        <is>
          <t>2,825,600</t>
        </is>
      </c>
      <c r="F51" t="inlineStr">
        <is>
          <t>2,432,800</t>
        </is>
      </c>
    </row>
    <row r="52">
      <c r="A52" s="1" t="n">
        <v>50</v>
      </c>
      <c r="B52" t="inlineStr">
        <is>
          <t>3.1.</t>
        </is>
      </c>
      <c r="C52">
        <f>&gt;Stockholders' Equity</f>
        <v/>
      </c>
      <c r="D52" t="inlineStr">
        <is>
          <t>2,895,000</t>
        </is>
      </c>
      <c r="E52" t="inlineStr">
        <is>
          <t>2,775,900</t>
        </is>
      </c>
      <c r="F52" t="inlineStr">
        <is>
          <t>2,393,200</t>
        </is>
      </c>
    </row>
    <row r="53">
      <c r="A53" s="1" t="n">
        <v>51</v>
      </c>
      <c r="B53" t="inlineStr">
        <is>
          <t>3.1.1.</t>
        </is>
      </c>
      <c r="C53">
        <f>&gt;=&gt;Capital Stock</f>
        <v/>
      </c>
      <c r="D53" t="inlineStr">
        <is>
          <t>39,000</t>
        </is>
      </c>
      <c r="E53" t="inlineStr">
        <is>
          <t>38,700</t>
        </is>
      </c>
      <c r="F53" t="inlineStr">
        <is>
          <t>38,300</t>
        </is>
      </c>
    </row>
    <row r="54">
      <c r="A54" s="1" t="n">
        <v>52</v>
      </c>
      <c r="B54" t="inlineStr">
        <is>
          <t>3.1.1.1.</t>
        </is>
      </c>
      <c r="C54">
        <f>&gt;=&gt;  Common Stock</f>
        <v/>
      </c>
      <c r="D54" t="inlineStr">
        <is>
          <t>39,000</t>
        </is>
      </c>
      <c r="E54" t="inlineStr">
        <is>
          <t>38,700</t>
        </is>
      </c>
      <c r="F54" t="inlineStr">
        <is>
          <t>38,300</t>
        </is>
      </c>
    </row>
    <row r="55">
      <c r="A55" s="1" t="n">
        <v>53</v>
      </c>
      <c r="B55" t="inlineStr">
        <is>
          <t>3.1.2.</t>
        </is>
      </c>
      <c r="C55">
        <f>&gt;=&gt;Additional Paid in Capital</f>
        <v/>
      </c>
      <c r="D55" t="inlineStr">
        <is>
          <t>1,099,300</t>
        </is>
      </c>
      <c r="E55" t="inlineStr">
        <is>
          <t>977,300</t>
        </is>
      </c>
      <c r="F55" t="inlineStr">
        <is>
          <t>895,900</t>
        </is>
      </c>
    </row>
    <row r="56">
      <c r="A56" s="1" t="n">
        <v>54</v>
      </c>
      <c r="B56" t="inlineStr">
        <is>
          <t>3.1.3.</t>
        </is>
      </c>
      <c r="C56">
        <f>&gt;=&gt;Retained Earnings</f>
        <v/>
      </c>
      <c r="D56" t="inlineStr">
        <is>
          <t>2,636,900</t>
        </is>
      </c>
      <c r="E56" t="inlineStr">
        <is>
          <t>2,689,900</t>
        </is>
      </c>
      <c r="F56" t="inlineStr">
        <is>
          <t>2,400,100</t>
        </is>
      </c>
    </row>
    <row r="57">
      <c r="A57" s="1" t="n">
        <v>55</v>
      </c>
      <c r="B57" t="inlineStr">
        <is>
          <t>3.1.4.</t>
        </is>
      </c>
      <c r="C57">
        <f>&gt;=&gt;Treasury Stock</f>
        <v/>
      </c>
      <c r="D57" t="inlineStr">
        <is>
          <t>-</t>
        </is>
      </c>
      <c r="E57" t="inlineStr">
        <is>
          <t>-</t>
        </is>
      </c>
      <c r="F57" t="inlineStr">
        <is>
          <t>0</t>
        </is>
      </c>
    </row>
    <row r="58">
      <c r="A58" s="1" t="n">
        <v>56</v>
      </c>
      <c r="B58" t="inlineStr">
        <is>
          <t>3.1.5.</t>
        </is>
      </c>
      <c r="C58">
        <f>&gt;  Gains Losses Not Affecting Retained Earnings</f>
        <v/>
      </c>
      <c r="D58" t="inlineStr">
        <is>
          <t>-880,200</t>
        </is>
      </c>
      <c r="E58" t="inlineStr">
        <is>
          <t>-930,000</t>
        </is>
      </c>
      <c r="F58" t="inlineStr">
        <is>
          <t>-941,100</t>
        </is>
      </c>
    </row>
    <row r="59">
      <c r="A59" s="1" t="n">
        <v>57</v>
      </c>
      <c r="B59" t="inlineStr">
        <is>
          <t>3.2.</t>
        </is>
      </c>
      <c r="C59" t="inlineStr">
        <is>
          <t xml:space="preserve">  Minority Interest</t>
        </is>
      </c>
      <c r="D59" t="inlineStr">
        <is>
          <t>48,900</t>
        </is>
      </c>
      <c r="E59" t="inlineStr">
        <is>
          <t>49,700</t>
        </is>
      </c>
      <c r="F59" t="inlineStr">
        <is>
          <t>39,600</t>
        </is>
      </c>
    </row>
    <row r="60">
      <c r="A60" s="1" t="n">
        <v>58</v>
      </c>
      <c r="B60" t="inlineStr">
        <is>
          <t>4.</t>
        </is>
      </c>
      <c r="C60" t="inlineStr">
        <is>
          <t>Total Capitalization</t>
        </is>
      </c>
      <c r="D60" t="inlineStr">
        <is>
          <t>5,810,800</t>
        </is>
      </c>
      <c r="E60" t="inlineStr">
        <is>
          <t>5,547,800</t>
        </is>
      </c>
      <c r="F60" t="inlineStr">
        <is>
          <t>6,053,400</t>
        </is>
      </c>
    </row>
    <row r="61">
      <c r="A61" s="1" t="n">
        <v>59</v>
      </c>
      <c r="B61" t="inlineStr">
        <is>
          <t>5.</t>
        </is>
      </c>
      <c r="C61" t="inlineStr">
        <is>
          <t>Common Stock Equity</t>
        </is>
      </c>
      <c r="D61" t="inlineStr">
        <is>
          <t>2,895,000</t>
        </is>
      </c>
      <c r="E61" t="inlineStr">
        <is>
          <t>2,775,900</t>
        </is>
      </c>
      <c r="F61" t="inlineStr">
        <is>
          <t>2,393,200</t>
        </is>
      </c>
    </row>
    <row r="62">
      <c r="A62" s="1" t="n">
        <v>60</v>
      </c>
      <c r="B62" t="inlineStr">
        <is>
          <t>6.</t>
        </is>
      </c>
      <c r="C62" t="inlineStr">
        <is>
          <t>Capital Lease Obligations</t>
        </is>
      </c>
      <c r="D62" t="inlineStr">
        <is>
          <t>1,709,500</t>
        </is>
      </c>
      <c r="E62" t="inlineStr">
        <is>
          <t>1,696,800</t>
        </is>
      </c>
      <c r="F62" t="inlineStr">
        <is>
          <t>-</t>
        </is>
      </c>
    </row>
    <row r="63">
      <c r="A63" s="1" t="n">
        <v>61</v>
      </c>
      <c r="B63" t="inlineStr">
        <is>
          <t>7.</t>
        </is>
      </c>
      <c r="C63" t="inlineStr">
        <is>
          <t>Net Tangible Assets</t>
        </is>
      </c>
      <c r="D63" t="inlineStr">
        <is>
          <t>-2,983,600</t>
        </is>
      </c>
      <c r="E63" t="inlineStr">
        <is>
          <t>-3,132,800</t>
        </is>
      </c>
      <c r="F63" t="inlineStr">
        <is>
          <t>-3,577,500</t>
        </is>
      </c>
    </row>
    <row r="64">
      <c r="A64" s="1" t="n">
        <v>62</v>
      </c>
      <c r="B64" t="inlineStr">
        <is>
          <t>8.</t>
        </is>
      </c>
      <c r="C64" t="inlineStr">
        <is>
          <t>Working Capital</t>
        </is>
      </c>
      <c r="D64" t="inlineStr">
        <is>
          <t>-212,900</t>
        </is>
      </c>
      <c r="E64" t="inlineStr">
        <is>
          <t>-649,700</t>
        </is>
      </c>
      <c r="F64" t="inlineStr">
        <is>
          <t>59,000</t>
        </is>
      </c>
    </row>
    <row r="65">
      <c r="A65" s="1" t="n">
        <v>63</v>
      </c>
      <c r="B65" t="inlineStr">
        <is>
          <t>9.</t>
        </is>
      </c>
      <c r="C65" t="inlineStr">
        <is>
          <t>Invested Capital</t>
        </is>
      </c>
      <c r="D65" t="inlineStr">
        <is>
          <t>6,361,300</t>
        </is>
      </c>
      <c r="E65" t="inlineStr">
        <is>
          <t>6,102,200</t>
        </is>
      </c>
      <c r="F65" t="inlineStr">
        <is>
          <t>6,127,200</t>
        </is>
      </c>
    </row>
    <row r="66">
      <c r="A66" s="1" t="n">
        <v>64</v>
      </c>
      <c r="B66" t="inlineStr">
        <is>
          <t>10.</t>
        </is>
      </c>
      <c r="C66" t="inlineStr">
        <is>
          <t>Tangible Book Value</t>
        </is>
      </c>
      <c r="D66" t="inlineStr">
        <is>
          <t>-2,983,600</t>
        </is>
      </c>
      <c r="E66" t="inlineStr">
        <is>
          <t>-3,132,800</t>
        </is>
      </c>
      <c r="F66" t="inlineStr">
        <is>
          <t>-3,577,500</t>
        </is>
      </c>
    </row>
    <row r="67">
      <c r="A67" s="1" t="n">
        <v>65</v>
      </c>
      <c r="B67" t="inlineStr">
        <is>
          <t>11.</t>
        </is>
      </c>
      <c r="C67" t="inlineStr">
        <is>
          <t>Total Debt</t>
        </is>
      </c>
      <c r="D67" t="inlineStr">
        <is>
          <t>5,175,800</t>
        </is>
      </c>
      <c r="E67" t="inlineStr">
        <is>
          <t>5,023,100</t>
        </is>
      </c>
      <c r="F67" t="inlineStr">
        <is>
          <t>3,734,000</t>
        </is>
      </c>
    </row>
    <row r="68">
      <c r="A68" s="1" t="n">
        <v>66</v>
      </c>
      <c r="B68" t="inlineStr">
        <is>
          <t>12.</t>
        </is>
      </c>
      <c r="C68" t="inlineStr">
        <is>
          <t>Net Debt</t>
        </is>
      </c>
      <c r="D68" t="inlineStr">
        <is>
          <t>957,300</t>
        </is>
      </c>
      <c r="E68" t="inlineStr">
        <is>
          <t>2,134,100</t>
        </is>
      </c>
      <c r="F68" t="inlineStr">
        <is>
          <t>3,060,600</t>
        </is>
      </c>
    </row>
    <row r="69">
      <c r="A69" s="1" t="n">
        <v>67</v>
      </c>
      <c r="B69" t="inlineStr">
        <is>
          <t>13.</t>
        </is>
      </c>
      <c r="C69" t="inlineStr">
        <is>
          <t>Share Issued</t>
        </is>
      </c>
      <c r="D69" t="inlineStr">
        <is>
          <t>390,900</t>
        </is>
      </c>
      <c r="E69" t="inlineStr">
        <is>
          <t>387,000</t>
        </is>
      </c>
      <c r="F69" t="inlineStr">
        <is>
          <t>383,600</t>
        </is>
      </c>
    </row>
    <row r="70">
      <c r="A70" s="1" t="n">
        <v>68</v>
      </c>
      <c r="B70" t="inlineStr">
        <is>
          <t>14.</t>
        </is>
      </c>
      <c r="C70" t="inlineStr">
        <is>
          <t>Ordinary Shares Number</t>
        </is>
      </c>
      <c r="D70" t="inlineStr">
        <is>
          <t>390,900</t>
        </is>
      </c>
      <c r="E70" t="inlineStr">
        <is>
          <t>387,000</t>
        </is>
      </c>
      <c r="F70" t="inlineStr">
        <is>
          <t>383,600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-</t>
        </is>
      </c>
      <c r="E2" t="inlineStr">
        <is>
          <t>1,847,200</t>
        </is>
      </c>
      <c r="F2" t="inlineStr">
        <is>
          <t>1,529,200</t>
        </is>
      </c>
      <c r="G2" t="inlineStr">
        <is>
          <t>565,100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-</t>
        </is>
      </c>
      <c r="E3" t="inlineStr">
        <is>
          <t>1,847,200</t>
        </is>
      </c>
      <c r="F3" t="inlineStr">
        <is>
          <t>1,529,200</t>
        </is>
      </c>
      <c r="G3" t="inlineStr">
        <is>
          <t>565,100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-</t>
        </is>
      </c>
      <c r="E4" t="inlineStr">
        <is>
          <t>354,200</t>
        </is>
      </c>
      <c r="F4" t="inlineStr">
        <is>
          <t>673,900</t>
        </is>
      </c>
      <c r="G4" t="inlineStr">
        <is>
          <t>637,700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</t>
        </is>
      </c>
      <c r="E5" t="inlineStr">
        <is>
          <t>67,000</t>
        </is>
      </c>
      <c r="F5" t="inlineStr">
        <is>
          <t>43,400</t>
        </is>
      </c>
      <c r="G5" t="inlineStr">
        <is>
          <t>61,900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Gain Loss On Sale of Business</t>
        </is>
      </c>
      <c r="D6" t="inlineStr">
        <is>
          <t>-</t>
        </is>
      </c>
      <c r="E6" t="inlineStr">
        <is>
          <t>67,000</t>
        </is>
      </c>
      <c r="F6" t="inlineStr">
        <is>
          <t>43,400</t>
        </is>
      </c>
      <c r="G6" t="inlineStr">
        <is>
          <t>61,900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-</t>
        </is>
      </c>
      <c r="E7" t="inlineStr">
        <is>
          <t>290,600</t>
        </is>
      </c>
      <c r="F7" t="inlineStr">
        <is>
          <t>278,500</t>
        </is>
      </c>
      <c r="G7" t="inlineStr">
        <is>
          <t>202,900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-</t>
        </is>
      </c>
      <c r="E8" t="inlineStr">
        <is>
          <t>290,600</t>
        </is>
      </c>
      <c r="F8" t="inlineStr">
        <is>
          <t>278,500</t>
        </is>
      </c>
      <c r="G8" t="inlineStr">
        <is>
          <t>202,900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=&gt;Deferred Tax</t>
        </is>
      </c>
      <c r="D9" t="inlineStr">
        <is>
          <t>-</t>
        </is>
      </c>
      <c r="E9" t="inlineStr">
        <is>
          <t>-46,400</t>
        </is>
      </c>
      <c r="F9" t="inlineStr">
        <is>
          <t>9,700</t>
        </is>
      </c>
      <c r="G9" t="inlineStr">
        <is>
          <t>14,100</t>
        </is>
      </c>
    </row>
    <row r="10">
      <c r="A10" s="1" t="n">
        <v>8</v>
      </c>
      <c r="B10" t="inlineStr">
        <is>
          <t>1.1.4.1.</t>
        </is>
      </c>
      <c r="C10" t="inlineStr">
        <is>
          <t xml:space="preserve">  =&gt;  Deferred Income Tax</t>
        </is>
      </c>
      <c r="D10" t="inlineStr">
        <is>
          <t>-</t>
        </is>
      </c>
      <c r="E10" t="inlineStr">
        <is>
          <t>-46,400</t>
        </is>
      </c>
      <c r="F10" t="inlineStr">
        <is>
          <t>9,700</t>
        </is>
      </c>
      <c r="G10" t="inlineStr">
        <is>
          <t>14,100</t>
        </is>
      </c>
    </row>
    <row r="11">
      <c r="A11" s="1" t="n">
        <v>9</v>
      </c>
      <c r="B11" t="inlineStr">
        <is>
          <t>1.1.5.</t>
        </is>
      </c>
      <c r="C11" t="inlineStr">
        <is>
          <t xml:space="preserve">  =&gt;Provision &amp; Write Off of Assets</t>
        </is>
      </c>
      <c r="D11" t="inlineStr">
        <is>
          <t>-</t>
        </is>
      </c>
      <c r="E11" t="inlineStr">
        <is>
          <t>59,500</t>
        </is>
      </c>
      <c r="F11" t="inlineStr">
        <is>
          <t>10,100</t>
        </is>
      </c>
      <c r="G11" t="inlineStr">
        <is>
          <t>6,500</t>
        </is>
      </c>
    </row>
    <row r="12">
      <c r="A12" s="1" t="n">
        <v>10</v>
      </c>
      <c r="B12" t="inlineStr">
        <is>
          <t>1.1.6.</t>
        </is>
      </c>
      <c r="C12" t="inlineStr">
        <is>
          <t xml:space="preserve">  =&gt;Other non-cash items</t>
        </is>
      </c>
      <c r="D12" t="inlineStr">
        <is>
          <t>-</t>
        </is>
      </c>
      <c r="E12" t="inlineStr">
        <is>
          <t>364,000</t>
        </is>
      </c>
      <c r="F12" t="inlineStr">
        <is>
          <t>99,400</t>
        </is>
      </c>
      <c r="G12" t="inlineStr">
        <is>
          <t>89,900</t>
        </is>
      </c>
    </row>
    <row r="13">
      <c r="A13" s="1" t="n">
        <v>11</v>
      </c>
      <c r="B13" t="inlineStr">
        <is>
          <t>1.1.7.</t>
        </is>
      </c>
      <c r="C13" t="inlineStr">
        <is>
          <t xml:space="preserve">    Change in working capital</t>
        </is>
      </c>
      <c r="D13" t="inlineStr">
        <is>
          <t>-</t>
        </is>
      </c>
      <c r="E13" t="inlineStr">
        <is>
          <t>758,300</t>
        </is>
      </c>
      <c r="F13" t="inlineStr">
        <is>
          <t>414,200</t>
        </is>
      </c>
      <c r="G13" t="inlineStr">
        <is>
          <t>-447,900</t>
        </is>
      </c>
    </row>
    <row r="14">
      <c r="A14" s="1" t="n">
        <v>12</v>
      </c>
      <c r="B14" t="inlineStr">
        <is>
          <t>1.1.7.1.</t>
        </is>
      </c>
      <c r="C14" t="inlineStr">
        <is>
          <t xml:space="preserve">    =&gt;Change in Receivables</t>
        </is>
      </c>
      <c r="D14" t="inlineStr">
        <is>
          <t>-</t>
        </is>
      </c>
      <c r="E14" t="inlineStr">
        <is>
          <t>673,900</t>
        </is>
      </c>
      <c r="F14" t="inlineStr">
        <is>
          <t>-149,900</t>
        </is>
      </c>
      <c r="G14" t="inlineStr">
        <is>
          <t>-813,300</t>
        </is>
      </c>
    </row>
    <row r="15">
      <c r="A15" s="1" t="n">
        <v>13</v>
      </c>
      <c r="B15" t="inlineStr">
        <is>
          <t>1.1.7.1.1.</t>
        </is>
      </c>
      <c r="C15" t="inlineStr">
        <is>
          <t xml:space="preserve">    =&gt;  Changes in Account Receivables</t>
        </is>
      </c>
      <c r="D15" t="inlineStr">
        <is>
          <t>-</t>
        </is>
      </c>
      <c r="E15" t="inlineStr">
        <is>
          <t>551,400</t>
        </is>
      </c>
      <c r="F15" t="inlineStr">
        <is>
          <t>-111,200</t>
        </is>
      </c>
      <c r="G15" t="inlineStr">
        <is>
          <t>-603,800</t>
        </is>
      </c>
    </row>
    <row r="16">
      <c r="A16" s="1" t="n">
        <v>14</v>
      </c>
      <c r="B16" t="inlineStr">
        <is>
          <t>1.1.7.2.</t>
        </is>
      </c>
      <c r="C16" t="inlineStr">
        <is>
          <t xml:space="preserve">    =&gt;Change in Payables And Accrued Expense</t>
        </is>
      </c>
      <c r="D16" t="inlineStr">
        <is>
          <t>-</t>
        </is>
      </c>
      <c r="E16" t="inlineStr">
        <is>
          <t>152,300</t>
        </is>
      </c>
      <c r="F16" t="inlineStr">
        <is>
          <t>573,400</t>
        </is>
      </c>
      <c r="G16" t="inlineStr">
        <is>
          <t>404,500</t>
        </is>
      </c>
    </row>
    <row r="17">
      <c r="A17" s="1" t="n">
        <v>15</v>
      </c>
      <c r="B17" t="inlineStr">
        <is>
          <t>1.1.7.2.1.</t>
        </is>
      </c>
      <c r="C17" t="inlineStr">
        <is>
          <t xml:space="preserve">    =&gt;=&gt;Change in Payable</t>
        </is>
      </c>
      <c r="D17" t="inlineStr">
        <is>
          <t>-</t>
        </is>
      </c>
      <c r="E17" t="inlineStr">
        <is>
          <t>-27,000</t>
        </is>
      </c>
      <c r="F17" t="inlineStr">
        <is>
          <t>546,000</t>
        </is>
      </c>
      <c r="G17" t="inlineStr">
        <is>
          <t>428,700</t>
        </is>
      </c>
    </row>
    <row r="18">
      <c r="A18" s="1" t="n">
        <v>16</v>
      </c>
      <c r="B18" t="inlineStr">
        <is>
          <t>1.1.7.2.1.1.</t>
        </is>
      </c>
      <c r="C18" t="inlineStr">
        <is>
          <t xml:space="preserve">    =&gt;=&gt;  Change in Account Payable</t>
        </is>
      </c>
      <c r="D18" t="inlineStr">
        <is>
          <t>-</t>
        </is>
      </c>
      <c r="E18" t="inlineStr">
        <is>
          <t>-27,000</t>
        </is>
      </c>
      <c r="F18" t="inlineStr">
        <is>
          <t>546,000</t>
        </is>
      </c>
      <c r="G18" t="inlineStr">
        <is>
          <t>428,700</t>
        </is>
      </c>
    </row>
    <row r="19">
      <c r="A19" s="1" t="n">
        <v>17</v>
      </c>
      <c r="B19" t="inlineStr">
        <is>
          <t>1.1.7.2.2.</t>
        </is>
      </c>
      <c r="C19" t="inlineStr">
        <is>
          <t xml:space="preserve">    =&gt;  Change in Accrued Expense</t>
        </is>
      </c>
      <c r="D19" t="inlineStr">
        <is>
          <t>-</t>
        </is>
      </c>
      <c r="E19" t="inlineStr">
        <is>
          <t>179,300</t>
        </is>
      </c>
      <c r="F19" t="inlineStr">
        <is>
          <t>27,400</t>
        </is>
      </c>
      <c r="G19" t="inlineStr">
        <is>
          <t>-24,200</t>
        </is>
      </c>
    </row>
    <row r="20">
      <c r="A20" s="1" t="n">
        <v>18</v>
      </c>
      <c r="B20" t="inlineStr">
        <is>
          <t>1.1.7.3.</t>
        </is>
      </c>
      <c r="C20" t="inlineStr">
        <is>
          <t xml:space="preserve">    =&gt;Change in Other Current Assets</t>
        </is>
      </c>
      <c r="D20" t="inlineStr">
        <is>
          <t>-</t>
        </is>
      </c>
      <c r="E20" t="inlineStr">
        <is>
          <t>11,900</t>
        </is>
      </c>
      <c r="F20" t="inlineStr">
        <is>
          <t>-27,200</t>
        </is>
      </c>
      <c r="G20" t="inlineStr">
        <is>
          <t>-67,200</t>
        </is>
      </c>
    </row>
    <row r="21">
      <c r="A21" s="1" t="n">
        <v>19</v>
      </c>
      <c r="B21" t="inlineStr">
        <is>
          <t>1.1.7.4.</t>
        </is>
      </c>
      <c r="C21" t="inlineStr">
        <is>
          <t xml:space="preserve">      Change in Other Working Capital</t>
        </is>
      </c>
      <c r="D21" t="inlineStr">
        <is>
          <t>-</t>
        </is>
      </c>
      <c r="E21" t="inlineStr">
        <is>
          <t>-79,800</t>
        </is>
      </c>
      <c r="F21" t="inlineStr">
        <is>
          <t>17,900</t>
        </is>
      </c>
      <c r="G21" t="inlineStr">
        <is>
          <t>28,100</t>
        </is>
      </c>
    </row>
    <row r="22">
      <c r="A22" s="1" t="n">
        <v>20</v>
      </c>
      <c r="B22" t="inlineStr">
        <is>
          <t>2.</t>
        </is>
      </c>
      <c r="C22" t="inlineStr">
        <is>
          <t>Investing Cash Flow</t>
        </is>
      </c>
      <c r="D22" t="inlineStr">
        <is>
          <t>-</t>
        </is>
      </c>
      <c r="E22" t="inlineStr">
        <is>
          <t>-216,200</t>
        </is>
      </c>
      <c r="F22" t="inlineStr">
        <is>
          <t>-161,700</t>
        </is>
      </c>
      <c r="G22" t="inlineStr">
        <is>
          <t>-2,491,500</t>
        </is>
      </c>
    </row>
    <row r="23">
      <c r="A23" s="1" t="n">
        <v>21</v>
      </c>
      <c r="B23" t="inlineStr">
        <is>
          <t>2.1.</t>
        </is>
      </c>
      <c r="C23" t="inlineStr">
        <is>
          <t xml:space="preserve">  Cash Flow from Continuing Investing Activities</t>
        </is>
      </c>
      <c r="D23" t="inlineStr">
        <is>
          <t>-</t>
        </is>
      </c>
      <c r="E23" t="inlineStr">
        <is>
          <t>-216,200</t>
        </is>
      </c>
      <c r="F23" t="inlineStr">
        <is>
          <t>-161,700</t>
        </is>
      </c>
      <c r="G23" t="inlineStr">
        <is>
          <t>-2,491,500</t>
        </is>
      </c>
    </row>
    <row r="24">
      <c r="A24" s="1" t="n">
        <v>22</v>
      </c>
      <c r="B24" t="inlineStr">
        <is>
          <t>2.1.1.</t>
        </is>
      </c>
      <c r="C24" t="inlineStr">
        <is>
          <t xml:space="preserve">  =&gt;Capital Expenditure Reported</t>
        </is>
      </c>
      <c r="D24" t="inlineStr">
        <is>
          <t>-</t>
        </is>
      </c>
      <c r="E24" t="inlineStr">
        <is>
          <t>-167,500</t>
        </is>
      </c>
      <c r="F24" t="inlineStr">
        <is>
          <t>-198,500</t>
        </is>
      </c>
      <c r="G24" t="inlineStr">
        <is>
          <t>-177,100</t>
        </is>
      </c>
    </row>
    <row r="25">
      <c r="A25" s="1" t="n">
        <v>23</v>
      </c>
      <c r="B25" t="inlineStr">
        <is>
          <t>2.1.2.</t>
        </is>
      </c>
      <c r="C25" t="inlineStr">
        <is>
          <t xml:space="preserve">  =&gt;Net Business Purchase And Sale</t>
        </is>
      </c>
      <c r="D25" t="inlineStr">
        <is>
          <t>-</t>
        </is>
      </c>
      <c r="E25" t="inlineStr">
        <is>
          <t>-4,900</t>
        </is>
      </c>
      <c r="F25" t="inlineStr">
        <is>
          <t>-600</t>
        </is>
      </c>
      <c r="G25" t="inlineStr">
        <is>
          <t>-2,309,800</t>
        </is>
      </c>
    </row>
    <row r="26">
      <c r="A26" s="1" t="n">
        <v>24</v>
      </c>
      <c r="B26" t="inlineStr">
        <is>
          <t>2.1.2.1.</t>
        </is>
      </c>
      <c r="C26" t="inlineStr">
        <is>
          <t xml:space="preserve">  =&gt;  Purchase of Business</t>
        </is>
      </c>
      <c r="D26" t="inlineStr">
        <is>
          <t>-</t>
        </is>
      </c>
      <c r="E26" t="inlineStr">
        <is>
          <t>-4,900</t>
        </is>
      </c>
      <c r="F26" t="inlineStr">
        <is>
          <t>-600</t>
        </is>
      </c>
      <c r="G26" t="inlineStr">
        <is>
          <t>-2,309,800</t>
        </is>
      </c>
    </row>
    <row r="27">
      <c r="A27" s="1" t="n">
        <v>25</v>
      </c>
      <c r="B27" t="inlineStr">
        <is>
          <t>2.1.3.</t>
        </is>
      </c>
      <c r="C27" t="inlineStr">
        <is>
          <t xml:space="preserve">    Net Other Investing Changes</t>
        </is>
      </c>
      <c r="D27" t="inlineStr">
        <is>
          <t>-</t>
        </is>
      </c>
      <c r="E27" t="inlineStr">
        <is>
          <t>-43,800</t>
        </is>
      </c>
      <c r="F27" t="inlineStr">
        <is>
          <t>37,400</t>
        </is>
      </c>
      <c r="G27" t="inlineStr">
        <is>
          <t>-4,600</t>
        </is>
      </c>
    </row>
    <row r="28">
      <c r="A28" s="1" t="n">
        <v>26</v>
      </c>
      <c r="B28" t="inlineStr">
        <is>
          <t>3.</t>
        </is>
      </c>
      <c r="C28" t="inlineStr">
        <is>
          <t>Financing Cash Flow</t>
        </is>
      </c>
      <c r="D28" t="inlineStr">
        <is>
          <t>-</t>
        </is>
      </c>
      <c r="E28" t="inlineStr">
        <is>
          <t>-346,200</t>
        </is>
      </c>
      <c r="F28" t="inlineStr">
        <is>
          <t>-843,000</t>
        </is>
      </c>
      <c r="G28" t="inlineStr">
        <is>
          <t>1,853,200</t>
        </is>
      </c>
    </row>
    <row r="29">
      <c r="A29" s="1" t="n">
        <v>27</v>
      </c>
      <c r="B29" t="inlineStr">
        <is>
          <t>3.1.</t>
        </is>
      </c>
      <c r="C29" t="inlineStr">
        <is>
          <t xml:space="preserve">  Cash Flow from Continuing Financing Activities</t>
        </is>
      </c>
      <c r="D29" t="inlineStr">
        <is>
          <t>-</t>
        </is>
      </c>
      <c r="E29" t="inlineStr">
        <is>
          <t>-346,200</t>
        </is>
      </c>
      <c r="F29" t="inlineStr">
        <is>
          <t>-843,000</t>
        </is>
      </c>
      <c r="G29" t="inlineStr">
        <is>
          <t>1,853,200</t>
        </is>
      </c>
    </row>
    <row r="30">
      <c r="A30" s="1" t="n">
        <v>28</v>
      </c>
      <c r="B30" t="inlineStr">
        <is>
          <t>3.1.1.</t>
        </is>
      </c>
      <c r="C30" t="inlineStr">
        <is>
          <t xml:space="preserve">  =&gt;Net Issuance Payments of Debt</t>
        </is>
      </c>
      <c r="D30" t="inlineStr">
        <is>
          <t>-</t>
        </is>
      </c>
      <c r="E30" t="inlineStr">
        <is>
          <t>144,000</t>
        </is>
      </c>
      <c r="F30" t="inlineStr">
        <is>
          <t>-423,100</t>
        </is>
      </c>
      <c r="G30" t="inlineStr">
        <is>
          <t>2,371,900</t>
        </is>
      </c>
    </row>
    <row r="31">
      <c r="A31" s="1" t="n">
        <v>29</v>
      </c>
      <c r="B31" t="inlineStr">
        <is>
          <t>3.1.1.1.</t>
        </is>
      </c>
      <c r="C31" t="inlineStr">
        <is>
          <t xml:space="preserve">  =&gt;=&gt;Net Long Term Debt Issuance</t>
        </is>
      </c>
      <c r="D31" t="inlineStr">
        <is>
          <t>-</t>
        </is>
      </c>
      <c r="E31" t="inlineStr">
        <is>
          <t>142,500</t>
        </is>
      </c>
      <c r="F31" t="inlineStr">
        <is>
          <t>-403,300</t>
        </is>
      </c>
      <c r="G31" t="inlineStr">
        <is>
          <t>2,389,400</t>
        </is>
      </c>
    </row>
    <row r="32">
      <c r="A32" s="1" t="n">
        <v>30</v>
      </c>
      <c r="B32" t="inlineStr">
        <is>
          <t>3.1.1.1.1.</t>
        </is>
      </c>
      <c r="C32" t="inlineStr">
        <is>
          <t xml:space="preserve">  =&gt;=&gt;=&gt;Long Term Debt Issuance</t>
        </is>
      </c>
      <c r="D32" t="inlineStr">
        <is>
          <t>-</t>
        </is>
      </c>
      <c r="E32" t="inlineStr">
        <is>
          <t>646,200</t>
        </is>
      </c>
      <c r="F32" t="inlineStr">
        <is>
          <t>0</t>
        </is>
      </c>
      <c r="G32" t="inlineStr">
        <is>
          <t>2,494,200</t>
        </is>
      </c>
    </row>
    <row r="33">
      <c r="A33" s="1" t="n">
        <v>31</v>
      </c>
      <c r="B33" t="inlineStr">
        <is>
          <t>3.1.1.1.2.</t>
        </is>
      </c>
      <c r="C33" t="inlineStr">
        <is>
          <t xml:space="preserve">  =&gt;=&gt;  Long Term Debt Payments</t>
        </is>
      </c>
      <c r="D33" t="inlineStr">
        <is>
          <t>-</t>
        </is>
      </c>
      <c r="E33" t="inlineStr">
        <is>
          <t>-503,700</t>
        </is>
      </c>
      <c r="F33" t="inlineStr">
        <is>
          <t>-403,300</t>
        </is>
      </c>
      <c r="G33" t="inlineStr">
        <is>
          <t>-104,800</t>
        </is>
      </c>
    </row>
    <row r="34">
      <c r="A34" s="1" t="n">
        <v>32</v>
      </c>
      <c r="B34" t="inlineStr">
        <is>
          <t>3.1.1.2.</t>
        </is>
      </c>
      <c r="C34" t="inlineStr">
        <is>
          <t xml:space="preserve">  =&gt;  Net Short Term Debt Issuance</t>
        </is>
      </c>
      <c r="D34" t="inlineStr">
        <is>
          <t>-</t>
        </is>
      </c>
      <c r="E34" t="inlineStr">
        <is>
          <t>1,500</t>
        </is>
      </c>
      <c r="F34" t="inlineStr">
        <is>
          <t>-19,800</t>
        </is>
      </c>
      <c r="G34" t="inlineStr">
        <is>
          <t>-17,500</t>
        </is>
      </c>
    </row>
    <row r="35">
      <c r="A35" s="1" t="n">
        <v>33</v>
      </c>
      <c r="B35" t="inlineStr">
        <is>
          <t>3.1.2.</t>
        </is>
      </c>
      <c r="C35" t="inlineStr">
        <is>
          <t xml:space="preserve">  =&gt;Net Common Stock Issuance</t>
        </is>
      </c>
      <c r="D35" t="inlineStr">
        <is>
          <t>-</t>
        </is>
      </c>
      <c r="E35" t="inlineStr">
        <is>
          <t>0</t>
        </is>
      </c>
      <c r="F35" t="inlineStr">
        <is>
          <t>0</t>
        </is>
      </c>
      <c r="G35" t="inlineStr">
        <is>
          <t>-117,100</t>
        </is>
      </c>
    </row>
    <row r="36">
      <c r="A36" s="1" t="n">
        <v>34</v>
      </c>
      <c r="B36" t="inlineStr">
        <is>
          <t>3.1.2.1.</t>
        </is>
      </c>
      <c r="C36" t="inlineStr">
        <is>
          <t xml:space="preserve">  =&gt;  Common Stock Payments</t>
        </is>
      </c>
      <c r="D36" t="inlineStr">
        <is>
          <t>-</t>
        </is>
      </c>
      <c r="E36" t="inlineStr">
        <is>
          <t>0</t>
        </is>
      </c>
      <c r="F36" t="inlineStr">
        <is>
          <t>0</t>
        </is>
      </c>
      <c r="G36" t="inlineStr">
        <is>
          <t>-117,100</t>
        </is>
      </c>
    </row>
    <row r="37">
      <c r="A37" s="1" t="n">
        <v>35</v>
      </c>
      <c r="B37" t="inlineStr">
        <is>
          <t>3.1.3.</t>
        </is>
      </c>
      <c r="C37" t="inlineStr">
        <is>
          <t xml:space="preserve">  =&gt;Cash Dividends Paid</t>
        </is>
      </c>
      <c r="D37" t="inlineStr">
        <is>
          <t>-</t>
        </is>
      </c>
      <c r="E37" t="inlineStr">
        <is>
          <t>-398,100</t>
        </is>
      </c>
      <c r="F37" t="inlineStr">
        <is>
          <t>-363,100</t>
        </is>
      </c>
      <c r="G37" t="inlineStr">
        <is>
          <t>-322,100</t>
        </is>
      </c>
    </row>
    <row r="38">
      <c r="A38" s="1" t="n">
        <v>36</v>
      </c>
      <c r="B38" t="inlineStr">
        <is>
          <t>3.1.3.1.</t>
        </is>
      </c>
      <c r="C38" t="inlineStr">
        <is>
          <t xml:space="preserve">  =&gt;  Common Stock Dividend Paid</t>
        </is>
      </c>
      <c r="D38" t="inlineStr">
        <is>
          <t>-</t>
        </is>
      </c>
      <c r="E38" t="inlineStr">
        <is>
          <t>-398,100</t>
        </is>
      </c>
      <c r="F38" t="inlineStr">
        <is>
          <t>-363,100</t>
        </is>
      </c>
      <c r="G38" t="inlineStr">
        <is>
          <t>-322,100</t>
        </is>
      </c>
    </row>
    <row r="39">
      <c r="A39" s="1" t="n">
        <v>37</v>
      </c>
      <c r="B39" t="inlineStr">
        <is>
          <t>3.1.4.</t>
        </is>
      </c>
      <c r="C39" t="inlineStr">
        <is>
          <t xml:space="preserve">  =&gt;Proceeds from Stock Option Exercised</t>
        </is>
      </c>
      <c r="D39" t="inlineStr">
        <is>
          <t>-</t>
        </is>
      </c>
      <c r="E39" t="inlineStr">
        <is>
          <t>6,500</t>
        </is>
      </c>
      <c r="F39" t="inlineStr">
        <is>
          <t>4,300</t>
        </is>
      </c>
      <c r="G39" t="inlineStr">
        <is>
          <t>15,500</t>
        </is>
      </c>
    </row>
    <row r="40">
      <c r="A40" s="1" t="n">
        <v>38</v>
      </c>
      <c r="B40" t="inlineStr">
        <is>
          <t>3.1.5.</t>
        </is>
      </c>
      <c r="C40" t="inlineStr">
        <is>
          <t xml:space="preserve">    Net Other Financing Charges</t>
        </is>
      </c>
      <c r="D40" t="inlineStr">
        <is>
          <t>-</t>
        </is>
      </c>
      <c r="E40" t="inlineStr">
        <is>
          <t>-98,600</t>
        </is>
      </c>
      <c r="F40" t="inlineStr">
        <is>
          <t>-61,100</t>
        </is>
      </c>
      <c r="G40" t="inlineStr">
        <is>
          <t>-95,000</t>
        </is>
      </c>
    </row>
    <row r="41">
      <c r="A41" s="1" t="n">
        <v>39</v>
      </c>
      <c r="B41" t="inlineStr">
        <is>
          <t>4.</t>
        </is>
      </c>
      <c r="C41" t="inlineStr">
        <is>
          <t>End Cash Position</t>
        </is>
      </c>
      <c r="D41" t="inlineStr">
        <is>
          <t>-</t>
        </is>
      </c>
      <c r="E41" t="inlineStr">
        <is>
          <t>2,511,500</t>
        </is>
      </c>
      <c r="F41" t="inlineStr">
        <is>
          <t>1,195,700</t>
        </is>
      </c>
      <c r="G41" t="inlineStr">
        <is>
          <t>677,200</t>
        </is>
      </c>
    </row>
    <row r="42">
      <c r="A42" s="1" t="n">
        <v>40</v>
      </c>
      <c r="B42" t="inlineStr">
        <is>
          <t>4.1.</t>
        </is>
      </c>
      <c r="C42">
        <f>&gt;Changes in Cash</f>
        <v/>
      </c>
      <c r="D42" t="inlineStr">
        <is>
          <t>-</t>
        </is>
      </c>
      <c r="E42" t="inlineStr">
        <is>
          <t>1,284,800</t>
        </is>
      </c>
      <c r="F42" t="inlineStr">
        <is>
          <t>524,500</t>
        </is>
      </c>
      <c r="G42" t="inlineStr">
        <is>
          <t>-73,200</t>
        </is>
      </c>
    </row>
    <row r="43">
      <c r="A43" s="1" t="n">
        <v>41</v>
      </c>
      <c r="B43" t="inlineStr">
        <is>
          <t>4.2.</t>
        </is>
      </c>
      <c r="C43">
        <f>&gt;Effect of Exchange Rate Changes</f>
        <v/>
      </c>
      <c r="D43" t="inlineStr">
        <is>
          <t>-</t>
        </is>
      </c>
      <c r="E43" t="inlineStr">
        <is>
          <t>31,000</t>
        </is>
      </c>
      <c r="F43" t="inlineStr">
        <is>
          <t>-6,000</t>
        </is>
      </c>
      <c r="G43" t="inlineStr">
        <is>
          <t>-47,300</t>
        </is>
      </c>
    </row>
    <row r="44">
      <c r="A44" s="1" t="n">
        <v>42</v>
      </c>
      <c r="B44" t="inlineStr">
        <is>
          <t>4.3.</t>
        </is>
      </c>
      <c r="C44" t="inlineStr">
        <is>
          <t xml:space="preserve">  Beginning Cash Position</t>
        </is>
      </c>
      <c r="D44" t="inlineStr">
        <is>
          <t>-</t>
        </is>
      </c>
      <c r="E44" t="inlineStr">
        <is>
          <t>1,195,700</t>
        </is>
      </c>
      <c r="F44" t="inlineStr">
        <is>
          <t>677,200</t>
        </is>
      </c>
      <c r="G44" t="inlineStr">
        <is>
          <t>797,700</t>
        </is>
      </c>
    </row>
    <row r="45">
      <c r="A45" s="1" t="n">
        <v>43</v>
      </c>
      <c r="B45" t="inlineStr">
        <is>
          <t>5.</t>
        </is>
      </c>
      <c r="C45" t="inlineStr">
        <is>
          <t>Capital Expenditure</t>
        </is>
      </c>
      <c r="D45" t="inlineStr">
        <is>
          <t>-</t>
        </is>
      </c>
      <c r="E45" t="inlineStr">
        <is>
          <t>-167,500</t>
        </is>
      </c>
      <c r="F45" t="inlineStr">
        <is>
          <t>-198,500</t>
        </is>
      </c>
      <c r="G45" t="inlineStr">
        <is>
          <t>-177,100</t>
        </is>
      </c>
    </row>
    <row r="46">
      <c r="A46" s="1" t="n">
        <v>44</v>
      </c>
      <c r="B46" t="inlineStr">
        <is>
          <t>6.</t>
        </is>
      </c>
      <c r="C46" t="inlineStr">
        <is>
          <t>Issuance of Debt</t>
        </is>
      </c>
      <c r="D46" t="inlineStr">
        <is>
          <t>-</t>
        </is>
      </c>
      <c r="E46" t="inlineStr">
        <is>
          <t>646,200</t>
        </is>
      </c>
      <c r="F46" t="inlineStr">
        <is>
          <t>0</t>
        </is>
      </c>
      <c r="G46" t="inlineStr">
        <is>
          <t>2,494,200</t>
        </is>
      </c>
    </row>
    <row r="47">
      <c r="A47" s="1" t="n">
        <v>45</v>
      </c>
      <c r="B47" t="inlineStr">
        <is>
          <t>7.</t>
        </is>
      </c>
      <c r="C47" t="inlineStr">
        <is>
          <t>Repayment of Debt</t>
        </is>
      </c>
      <c r="D47" t="inlineStr">
        <is>
          <t>-</t>
        </is>
      </c>
      <c r="E47" t="inlineStr">
        <is>
          <t>-503,700</t>
        </is>
      </c>
      <c r="F47" t="inlineStr">
        <is>
          <t>-403,300</t>
        </is>
      </c>
      <c r="G47" t="inlineStr">
        <is>
          <t>-104,800</t>
        </is>
      </c>
    </row>
    <row r="48">
      <c r="A48" s="1" t="n">
        <v>46</v>
      </c>
      <c r="B48" t="inlineStr">
        <is>
          <t>8.</t>
        </is>
      </c>
      <c r="C48" t="inlineStr">
        <is>
          <t>Repurchase of Capital Stock</t>
        </is>
      </c>
      <c r="D48" t="inlineStr">
        <is>
          <t>-</t>
        </is>
      </c>
      <c r="E48" t="inlineStr">
        <is>
          <t>0</t>
        </is>
      </c>
      <c r="F48" t="inlineStr">
        <is>
          <t>0</t>
        </is>
      </c>
      <c r="G48" t="inlineStr">
        <is>
          <t>-117,100</t>
        </is>
      </c>
    </row>
    <row r="49">
      <c r="A49" s="1" t="n">
        <v>47</v>
      </c>
      <c r="B49" t="inlineStr">
        <is>
          <t>9.</t>
        </is>
      </c>
      <c r="C49" t="inlineStr">
        <is>
          <t>Free Cash Flow</t>
        </is>
      </c>
      <c r="D49" t="inlineStr">
        <is>
          <t>-</t>
        </is>
      </c>
      <c r="E49" t="inlineStr">
        <is>
          <t>1,679,700</t>
        </is>
      </c>
      <c r="F49" t="inlineStr">
        <is>
          <t>1,330,700</t>
        </is>
      </c>
      <c r="G49" t="inlineStr">
        <is>
          <t>388,000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