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3/30/2021</t>
        </is>
      </c>
      <c r="F1" s="1" t="inlineStr">
        <is>
          <t>3/30/2020</t>
        </is>
      </c>
      <c r="G1" s="1" t="inlineStr">
        <is>
          <t>3/30/2019</t>
        </is>
      </c>
      <c r="H1" s="1" t="inlineStr">
        <is>
          <t>3/30/2018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5,787,032</t>
        </is>
      </c>
      <c r="E2" t="inlineStr">
        <is>
          <t>5,252,279</t>
        </is>
      </c>
      <c r="F2" t="inlineStr">
        <is>
          <t>2,975,851</t>
        </is>
      </c>
      <c r="G2" t="inlineStr">
        <is>
          <t>2,788,322</t>
        </is>
      </c>
      <c r="H2" t="inlineStr">
        <is>
          <t>2,566,863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5,787,032</t>
        </is>
      </c>
      <c r="E3" t="inlineStr">
        <is>
          <t>5,252,279</t>
        </is>
      </c>
      <c r="F3" t="inlineStr">
        <is>
          <t>2,975,851</t>
        </is>
      </c>
      <c r="G3" t="inlineStr">
        <is>
          <t>2,788,322</t>
        </is>
      </c>
      <c r="H3" t="inlineStr">
        <is>
          <t>2,566,863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3,306,664</t>
        </is>
      </c>
      <c r="E4" t="inlineStr">
        <is>
          <t>2,916,544</t>
        </is>
      </c>
      <c r="F4" t="inlineStr">
        <is>
          <t>1,853,470</t>
        </is>
      </c>
      <c r="G4" t="inlineStr">
        <is>
          <t>1,751,311</t>
        </is>
      </c>
      <c r="H4" t="inlineStr">
        <is>
          <t>1,657,622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2,480,368</t>
        </is>
      </c>
      <c r="E5" t="inlineStr">
        <is>
          <t>2,335,735</t>
        </is>
      </c>
      <c r="F5" t="inlineStr">
        <is>
          <t>1,122,381</t>
        </is>
      </c>
      <c r="G5" t="inlineStr">
        <is>
          <t>1,037,011</t>
        </is>
      </c>
      <c r="H5" t="inlineStr">
        <is>
          <t>909,241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1,534,782</t>
        </is>
      </c>
      <c r="E6" t="inlineStr">
        <is>
          <t>1,181,948</t>
        </is>
      </c>
      <c r="F6" t="inlineStr">
        <is>
          <t>822,495</t>
        </is>
      </c>
      <c r="G6" t="inlineStr">
        <is>
          <t>762,515</t>
        </is>
      </c>
      <c r="H6" t="inlineStr">
        <is>
          <t>684,532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1,233,173</t>
        </is>
      </c>
      <c r="E7" t="inlineStr">
        <is>
          <t>936,861</t>
        </is>
      </c>
      <c r="F7" t="inlineStr">
        <is>
          <t>627,339</t>
        </is>
      </c>
      <c r="G7" t="inlineStr">
        <is>
          <t>586,995</t>
        </is>
      </c>
      <c r="H7" t="inlineStr">
        <is>
          <t>531,842</t>
        </is>
      </c>
    </row>
    <row r="8">
      <c r="A8" s="1" t="n">
        <v>6</v>
      </c>
      <c r="B8" t="inlineStr">
        <is>
          <t>4.1.1.</t>
        </is>
      </c>
      <c r="C8">
        <f>&gt;=&gt;General &amp; Administrative Expense</f>
        <v/>
      </c>
      <c r="D8" t="inlineStr">
        <is>
          <t>180,527</t>
        </is>
      </c>
      <c r="E8" t="inlineStr">
        <is>
          <t>166,577</t>
        </is>
      </c>
      <c r="F8" t="inlineStr">
        <is>
          <t>94,015</t>
        </is>
      </c>
      <c r="G8" t="inlineStr">
        <is>
          <t>98,732</t>
        </is>
      </c>
      <c r="H8" t="inlineStr">
        <is>
          <t>96,353</t>
        </is>
      </c>
    </row>
    <row r="9">
      <c r="A9" s="1" t="n">
        <v>7</v>
      </c>
      <c r="B9" t="inlineStr">
        <is>
          <t>4.1.1.1.</t>
        </is>
      </c>
      <c r="C9">
        <f>&gt;=&gt;  Other G and A</f>
        <v/>
      </c>
      <c r="D9" t="inlineStr">
        <is>
          <t>180,527</t>
        </is>
      </c>
      <c r="E9" t="inlineStr">
        <is>
          <t>166,577</t>
        </is>
      </c>
      <c r="F9" t="inlineStr">
        <is>
          <t>94,015</t>
        </is>
      </c>
      <c r="G9" t="inlineStr">
        <is>
          <t>98,732</t>
        </is>
      </c>
      <c r="H9" t="inlineStr">
        <is>
          <t>96,353</t>
        </is>
      </c>
    </row>
    <row r="10">
      <c r="A10" s="1" t="n">
        <v>8</v>
      </c>
      <c r="B10" t="inlineStr">
        <is>
          <t>4.1.2.</t>
        </is>
      </c>
      <c r="C10">
        <f>&gt;  Selling &amp; Marketing Expense</f>
        <v/>
      </c>
      <c r="D10" t="inlineStr">
        <is>
          <t>1,052,646</t>
        </is>
      </c>
      <c r="E10" t="inlineStr">
        <is>
          <t>770,284</t>
        </is>
      </c>
      <c r="F10" t="inlineStr">
        <is>
          <t>533,324</t>
        </is>
      </c>
      <c r="G10" t="inlineStr">
        <is>
          <t>488,263</t>
        </is>
      </c>
      <c r="H10" t="inlineStr">
        <is>
          <t>435,489</t>
        </is>
      </c>
    </row>
    <row r="11">
      <c r="A11" s="1" t="n">
        <v>9</v>
      </c>
      <c r="B11" t="inlineStr">
        <is>
          <t>4.2.</t>
        </is>
      </c>
      <c r="C11">
        <f>&gt;Research &amp; Development</f>
        <v/>
      </c>
      <c r="D11" t="inlineStr">
        <is>
          <t>282,445</t>
        </is>
      </c>
      <c r="E11" t="inlineStr">
        <is>
          <t>226,023</t>
        </is>
      </c>
      <c r="F11" t="inlineStr">
        <is>
          <t>177,593</t>
        </is>
      </c>
      <c r="G11" t="inlineStr">
        <is>
          <t>161,230</t>
        </is>
      </c>
      <c r="H11" t="inlineStr">
        <is>
          <t>143,760</t>
        </is>
      </c>
    </row>
    <row r="12">
      <c r="A12" s="1" t="n">
        <v>10</v>
      </c>
      <c r="B12" t="inlineStr">
        <is>
          <t>4.3.</t>
        </is>
      </c>
      <c r="C12" t="inlineStr">
        <is>
          <t xml:space="preserve">  Depreciation Amortization Depletion</t>
        </is>
      </c>
      <c r="D12" t="inlineStr">
        <is>
          <t>19,164</t>
        </is>
      </c>
      <c r="E12" t="inlineStr">
        <is>
          <t>19,064</t>
        </is>
      </c>
      <c r="F12" t="inlineStr">
        <is>
          <t>17,563</t>
        </is>
      </c>
      <c r="G12" t="inlineStr">
        <is>
          <t>14,290</t>
        </is>
      </c>
      <c r="H12" t="inlineStr">
        <is>
          <t>8,930</t>
        </is>
      </c>
    </row>
    <row r="13">
      <c r="A13" s="1" t="n">
        <v>11</v>
      </c>
      <c r="B13" t="inlineStr">
        <is>
          <t>4.3.1.</t>
        </is>
      </c>
      <c r="C13" t="inlineStr">
        <is>
          <t xml:space="preserve">    Depreciation &amp; amortization</t>
        </is>
      </c>
      <c r="D13" t="inlineStr">
        <is>
          <t>19,164</t>
        </is>
      </c>
      <c r="E13" t="inlineStr">
        <is>
          <t>19,064</t>
        </is>
      </c>
      <c r="F13" t="inlineStr">
        <is>
          <t>17,563</t>
        </is>
      </c>
      <c r="G13" t="inlineStr">
        <is>
          <t>14,290</t>
        </is>
      </c>
      <c r="H13" t="inlineStr">
        <is>
          <t>8,930</t>
        </is>
      </c>
    </row>
    <row r="14">
      <c r="A14" s="1" t="n">
        <v>12</v>
      </c>
      <c r="B14" t="inlineStr">
        <is>
          <t>4.3.1.1.</t>
        </is>
      </c>
      <c r="C14" t="inlineStr">
        <is>
          <t xml:space="preserve">      Amortization</t>
        </is>
      </c>
      <c r="D14" t="inlineStr">
        <is>
          <t>19,164</t>
        </is>
      </c>
      <c r="E14" t="inlineStr">
        <is>
          <t>19,064</t>
        </is>
      </c>
      <c r="F14" t="inlineStr">
        <is>
          <t>17,563</t>
        </is>
      </c>
      <c r="G14" t="inlineStr">
        <is>
          <t>14,290</t>
        </is>
      </c>
      <c r="H14" t="inlineStr">
        <is>
          <t>8,930</t>
        </is>
      </c>
    </row>
    <row r="15">
      <c r="A15" s="1" t="n">
        <v>13</v>
      </c>
      <c r="B15" t="inlineStr">
        <is>
          <t>4.3.1.1.1.</t>
        </is>
      </c>
      <c r="C15" t="inlineStr">
        <is>
          <t xml:space="preserve">        Amortization of Intangibles</t>
        </is>
      </c>
      <c r="D15" t="inlineStr">
        <is>
          <t>19,164</t>
        </is>
      </c>
      <c r="E15" t="inlineStr">
        <is>
          <t>19,064</t>
        </is>
      </c>
      <c r="F15" t="inlineStr">
        <is>
          <t>17,563</t>
        </is>
      </c>
      <c r="G15" t="inlineStr">
        <is>
          <t>14,290</t>
        </is>
      </c>
      <c r="H15" t="inlineStr">
        <is>
          <t>8,930</t>
        </is>
      </c>
    </row>
    <row r="16">
      <c r="A16" s="1" t="n">
        <v>14</v>
      </c>
      <c r="B16" t="inlineStr">
        <is>
          <t>5.</t>
        </is>
      </c>
      <c r="C16" t="inlineStr">
        <is>
          <t>Operating Income</t>
        </is>
      </c>
      <c r="D16" t="inlineStr">
        <is>
          <t>945,586</t>
        </is>
      </c>
      <c r="E16" t="inlineStr">
        <is>
          <t>1,153,787</t>
        </is>
      </c>
      <c r="F16" t="inlineStr">
        <is>
          <t>299,886</t>
        </is>
      </c>
      <c r="G16" t="inlineStr">
        <is>
          <t>274,496</t>
        </is>
      </c>
      <c r="H16" t="inlineStr">
        <is>
          <t>224,709</t>
        </is>
      </c>
    </row>
    <row r="17">
      <c r="A17" s="1" t="n">
        <v>15</v>
      </c>
      <c r="B17" t="inlineStr">
        <is>
          <t>6.</t>
        </is>
      </c>
      <c r="C17" t="inlineStr">
        <is>
          <t>Net Non Operating Interest Income Expense</t>
        </is>
      </c>
      <c r="D17" t="inlineStr">
        <is>
          <t>1,135</t>
        </is>
      </c>
      <c r="E17" t="inlineStr">
        <is>
          <t>1,784</t>
        </is>
      </c>
      <c r="F17" t="inlineStr">
        <is>
          <t>9,619</t>
        </is>
      </c>
      <c r="G17" t="inlineStr">
        <is>
          <t>8,375</t>
        </is>
      </c>
      <c r="H17" t="inlineStr">
        <is>
          <t>4,969</t>
        </is>
      </c>
    </row>
    <row r="18">
      <c r="A18" s="1" t="n">
        <v>16</v>
      </c>
      <c r="B18" t="inlineStr">
        <is>
          <t>6.1.</t>
        </is>
      </c>
      <c r="C18" t="inlineStr">
        <is>
          <t xml:space="preserve">  Interest Income Non Operating</t>
        </is>
      </c>
      <c r="D18" t="inlineStr">
        <is>
          <t>1,135</t>
        </is>
      </c>
      <c r="E18" t="inlineStr">
        <is>
          <t>1,784</t>
        </is>
      </c>
      <c r="F18" t="inlineStr">
        <is>
          <t>9,619</t>
        </is>
      </c>
      <c r="G18" t="inlineStr">
        <is>
          <t>8,375</t>
        </is>
      </c>
      <c r="H18" t="inlineStr">
        <is>
          <t>4,969</t>
        </is>
      </c>
    </row>
    <row r="19">
      <c r="A19" s="1" t="n">
        <v>17</v>
      </c>
      <c r="B19" t="inlineStr">
        <is>
          <t>7.</t>
        </is>
      </c>
      <c r="C19" t="inlineStr">
        <is>
          <t>Other Income Expense</t>
        </is>
      </c>
      <c r="D19" t="inlineStr">
        <is>
          <t>-18,652</t>
        </is>
      </c>
      <c r="E19" t="inlineStr">
        <is>
          <t>-7,451</t>
        </is>
      </c>
      <c r="F19" t="inlineStr">
        <is>
          <t>14,821</t>
        </is>
      </c>
      <c r="G19" t="inlineStr">
        <is>
          <t>-11,738</t>
        </is>
      </c>
      <c r="H19" t="inlineStr">
        <is>
          <t>2,587</t>
        </is>
      </c>
    </row>
    <row r="20">
      <c r="A20" s="1" t="n">
        <v>18</v>
      </c>
      <c r="B20" t="inlineStr">
        <is>
          <t>7.1.</t>
        </is>
      </c>
      <c r="C20">
        <f>&gt;Gain on Sale of Security</f>
        <v/>
      </c>
      <c r="D20" t="inlineStr">
        <is>
          <t>-14,704</t>
        </is>
      </c>
      <c r="E20" t="inlineStr">
        <is>
          <t>-2,682</t>
        </is>
      </c>
      <c r="F20" t="inlineStr">
        <is>
          <t>37,271</t>
        </is>
      </c>
      <c r="G20" t="inlineStr">
        <is>
          <t>-2,944</t>
        </is>
      </c>
      <c r="H20" t="inlineStr">
        <is>
          <t>-3,227</t>
        </is>
      </c>
    </row>
    <row r="21">
      <c r="A21" s="1" t="n">
        <v>19</v>
      </c>
      <c r="B21" t="inlineStr">
        <is>
          <t>7.2.</t>
        </is>
      </c>
      <c r="C21">
        <f>&gt;Special Income Charges</f>
        <v/>
      </c>
      <c r="D21" t="inlineStr">
        <is>
          <t>-5,261</t>
        </is>
      </c>
      <c r="E21" t="inlineStr">
        <is>
          <t>-5,662</t>
        </is>
      </c>
      <c r="F21" t="inlineStr">
        <is>
          <t>-23,391</t>
        </is>
      </c>
      <c r="G21" t="inlineStr">
        <is>
          <t>-11,302</t>
        </is>
      </c>
      <c r="H21" t="inlineStr">
        <is>
          <t>5,024</t>
        </is>
      </c>
    </row>
    <row r="22">
      <c r="A22" s="1" t="n">
        <v>20</v>
      </c>
      <c r="B22" t="inlineStr">
        <is>
          <t>7.2.1.</t>
        </is>
      </c>
      <c r="C22">
        <f>&gt;  Restructuring &amp; Mergers Acquisition</f>
        <v/>
      </c>
      <c r="D22" t="inlineStr">
        <is>
          <t>-1,739</t>
        </is>
      </c>
      <c r="E22" t="inlineStr">
        <is>
          <t>5,662</t>
        </is>
      </c>
      <c r="F22" t="inlineStr">
        <is>
          <t>23,391</t>
        </is>
      </c>
      <c r="G22" t="inlineStr">
        <is>
          <t>11,302</t>
        </is>
      </c>
      <c r="H22" t="inlineStr">
        <is>
          <t>-5,024</t>
        </is>
      </c>
    </row>
    <row r="23">
      <c r="A23" s="1" t="n">
        <v>21</v>
      </c>
      <c r="B23" t="inlineStr">
        <is>
          <t>7.3.</t>
        </is>
      </c>
      <c r="C23" t="inlineStr">
        <is>
          <t xml:space="preserve">  Other Non Operating Income Expenses</t>
        </is>
      </c>
      <c r="D23" t="inlineStr">
        <is>
          <t>1,313</t>
        </is>
      </c>
      <c r="E23" t="inlineStr">
        <is>
          <t>893</t>
        </is>
      </c>
      <c r="F23" t="inlineStr">
        <is>
          <t>941</t>
        </is>
      </c>
      <c r="G23" t="inlineStr">
        <is>
          <t>2,508</t>
        </is>
      </c>
      <c r="H23" t="inlineStr">
        <is>
          <t>790</t>
        </is>
      </c>
    </row>
    <row r="24">
      <c r="A24" s="1" t="n">
        <v>22</v>
      </c>
      <c r="B24" t="inlineStr">
        <is>
          <t>8.</t>
        </is>
      </c>
      <c r="C24" t="inlineStr">
        <is>
          <t>Pretax Income</t>
        </is>
      </c>
      <c r="D24" t="inlineStr">
        <is>
          <t>928,069</t>
        </is>
      </c>
      <c r="E24" t="inlineStr">
        <is>
          <t>1,148,120</t>
        </is>
      </c>
      <c r="F24" t="inlineStr">
        <is>
          <t>324,326</t>
        </is>
      </c>
      <c r="G24" t="inlineStr">
        <is>
          <t>271,133</t>
        </is>
      </c>
      <c r="H24" t="inlineStr">
        <is>
          <t>232,265</t>
        </is>
      </c>
    </row>
    <row r="25">
      <c r="A25" s="1" t="n">
        <v>23</v>
      </c>
      <c r="B25" t="inlineStr">
        <is>
          <t>9.</t>
        </is>
      </c>
      <c r="C25" t="inlineStr">
        <is>
          <t>Tax Provision</t>
        </is>
      </c>
      <c r="D25" t="inlineStr">
        <is>
          <t>166,014</t>
        </is>
      </c>
      <c r="E25" t="inlineStr">
        <is>
          <t>200,863</t>
        </is>
      </c>
      <c r="F25" t="inlineStr">
        <is>
          <t>-125,397</t>
        </is>
      </c>
      <c r="G25" t="inlineStr">
        <is>
          <t>13,560</t>
        </is>
      </c>
      <c r="H25" t="inlineStr">
        <is>
          <t>23,723</t>
        </is>
      </c>
    </row>
    <row r="26">
      <c r="A26" s="1" t="n">
        <v>24</v>
      </c>
      <c r="B26" t="inlineStr">
        <is>
          <t>10.</t>
        </is>
      </c>
      <c r="C26" t="inlineStr">
        <is>
          <t>Net Income Common Stockholders</t>
        </is>
      </c>
      <c r="D26" t="inlineStr">
        <is>
          <t>762,055</t>
        </is>
      </c>
      <c r="E26" t="inlineStr">
        <is>
          <t>947,257</t>
        </is>
      </c>
      <c r="F26" t="inlineStr">
        <is>
          <t>449,723</t>
        </is>
      </c>
      <c r="G26" t="inlineStr">
        <is>
          <t>257,573</t>
        </is>
      </c>
      <c r="H26" t="inlineStr">
        <is>
          <t>208,542</t>
        </is>
      </c>
    </row>
    <row r="27">
      <c r="A27" s="1" t="n">
        <v>25</v>
      </c>
      <c r="B27" t="inlineStr">
        <is>
          <t>10.1.</t>
        </is>
      </c>
      <c r="C27" t="inlineStr">
        <is>
          <t xml:space="preserve">  Net Income</t>
        </is>
      </c>
      <c r="D27" t="inlineStr">
        <is>
          <t>762,055</t>
        </is>
      </c>
      <c r="E27" t="inlineStr">
        <is>
          <t>947,257</t>
        </is>
      </c>
      <c r="F27" t="inlineStr">
        <is>
          <t>449,723</t>
        </is>
      </c>
      <c r="G27" t="inlineStr">
        <is>
          <t>257,573</t>
        </is>
      </c>
      <c r="H27" t="inlineStr">
        <is>
          <t>208,542</t>
        </is>
      </c>
    </row>
    <row r="28">
      <c r="A28" s="1" t="n">
        <v>26</v>
      </c>
      <c r="B28" t="inlineStr">
        <is>
          <t>10.1.1.</t>
        </is>
      </c>
      <c r="C28" t="inlineStr">
        <is>
          <t xml:space="preserve">    Net Income Including Non-Controlling Interests</t>
        </is>
      </c>
      <c r="D28" t="inlineStr">
        <is>
          <t>762,055</t>
        </is>
      </c>
      <c r="E28" t="inlineStr">
        <is>
          <t>947,257</t>
        </is>
      </c>
      <c r="F28" t="inlineStr">
        <is>
          <t>449,723</t>
        </is>
      </c>
      <c r="G28" t="inlineStr">
        <is>
          <t>257,573</t>
        </is>
      </c>
      <c r="H28" t="inlineStr">
        <is>
          <t>208,542</t>
        </is>
      </c>
    </row>
    <row r="29">
      <c r="A29" s="1" t="n">
        <v>27</v>
      </c>
      <c r="B29" t="inlineStr">
        <is>
          <t>10.1.1.1.</t>
        </is>
      </c>
      <c r="C29" t="inlineStr">
        <is>
          <t xml:space="preserve">    =&gt;Net Income Continuous Operations</t>
        </is>
      </c>
      <c r="D29" t="inlineStr">
        <is>
          <t>762,055</t>
        </is>
      </c>
      <c r="E29" t="inlineStr">
        <is>
          <t>947,257</t>
        </is>
      </c>
      <c r="F29" t="inlineStr">
        <is>
          <t>449,723</t>
        </is>
      </c>
      <c r="G29" t="inlineStr">
        <is>
          <t>257,573</t>
        </is>
      </c>
      <c r="H29" t="inlineStr">
        <is>
          <t>208,542</t>
        </is>
      </c>
    </row>
    <row r="30">
      <c r="A30" s="1" t="n">
        <v>28</v>
      </c>
      <c r="B30" t="inlineStr">
        <is>
          <t>10.1.1.2.</t>
        </is>
      </c>
      <c r="C30" t="inlineStr">
        <is>
          <t xml:space="preserve">      Net Income Discontinuous Operations</t>
        </is>
      </c>
      <c r="D30" t="inlineStr">
        <is>
          <t>-</t>
        </is>
      </c>
      <c r="E30" t="inlineStr">
        <is>
          <t>-</t>
        </is>
      </c>
      <c r="F30" t="inlineStr">
        <is>
          <t>-</t>
        </is>
      </c>
      <c r="G30" t="inlineStr">
        <is>
          <t>-</t>
        </is>
      </c>
      <c r="H30" t="inlineStr">
        <is>
          <t>0</t>
        </is>
      </c>
    </row>
    <row r="31">
      <c r="A31" s="1" t="n">
        <v>29</v>
      </c>
      <c r="B31" t="inlineStr">
        <is>
          <t>11.</t>
        </is>
      </c>
      <c r="C31" t="inlineStr">
        <is>
          <t>Diluted NI Available to Com Stockholders</t>
        </is>
      </c>
      <c r="D31" t="inlineStr">
        <is>
          <t>762,055</t>
        </is>
      </c>
      <c r="E31" t="inlineStr">
        <is>
          <t>947,257</t>
        </is>
      </c>
      <c r="F31" t="inlineStr">
        <is>
          <t>449,723</t>
        </is>
      </c>
      <c r="G31" t="inlineStr">
        <is>
          <t>257,573</t>
        </is>
      </c>
      <c r="H31" t="inlineStr">
        <is>
          <t>208,542</t>
        </is>
      </c>
    </row>
    <row r="32">
      <c r="A32" s="1" t="n">
        <v>30</v>
      </c>
      <c r="B32" t="inlineStr">
        <is>
          <t>12.</t>
        </is>
      </c>
      <c r="C32" t="inlineStr">
        <is>
          <t>Basic EPS</t>
        </is>
      </c>
      <c r="D32" t="inlineStr">
        <is>
          <t>-</t>
        </is>
      </c>
      <c r="E32" t="inlineStr">
        <is>
          <t>5.62</t>
        </is>
      </c>
      <c r="F32" t="inlineStr">
        <is>
          <t>2.70</t>
        </is>
      </c>
      <c r="G32" t="inlineStr">
        <is>
          <t>1.56</t>
        </is>
      </c>
      <c r="H32" t="inlineStr">
        <is>
          <t>1.27</t>
        </is>
      </c>
    </row>
    <row r="33">
      <c r="A33" s="1" t="n">
        <v>31</v>
      </c>
      <c r="B33" t="inlineStr">
        <is>
          <t>13.</t>
        </is>
      </c>
      <c r="C33" t="inlineStr">
        <is>
          <t>Diluted EPS</t>
        </is>
      </c>
      <c r="D33" t="inlineStr">
        <is>
          <t>-</t>
        </is>
      </c>
      <c r="E33" t="inlineStr">
        <is>
          <t>5.51</t>
        </is>
      </c>
      <c r="F33" t="inlineStr">
        <is>
          <t>2.66</t>
        </is>
      </c>
      <c r="G33" t="inlineStr">
        <is>
          <t>1.52</t>
        </is>
      </c>
      <c r="H33" t="inlineStr">
        <is>
          <t>1.23</t>
        </is>
      </c>
    </row>
    <row r="34">
      <c r="A34" s="1" t="n">
        <v>32</v>
      </c>
      <c r="B34" t="inlineStr">
        <is>
          <t>14.</t>
        </is>
      </c>
      <c r="C34" t="inlineStr">
        <is>
          <t>Basic Average Shares</t>
        </is>
      </c>
      <c r="D34" t="inlineStr">
        <is>
          <t>-</t>
        </is>
      </c>
      <c r="E34" t="inlineStr">
        <is>
          <t>168,523</t>
        </is>
      </c>
      <c r="F34" t="inlineStr">
        <is>
          <t>166,837</t>
        </is>
      </c>
      <c r="G34" t="inlineStr">
        <is>
          <t>165,609</t>
        </is>
      </c>
      <c r="H34" t="inlineStr">
        <is>
          <t>164,038</t>
        </is>
      </c>
    </row>
    <row r="35">
      <c r="A35" s="1" t="n">
        <v>33</v>
      </c>
      <c r="B35" t="inlineStr">
        <is>
          <t>15.</t>
        </is>
      </c>
      <c r="C35" t="inlineStr">
        <is>
          <t>Diluted Average Shares</t>
        </is>
      </c>
      <c r="D35" t="inlineStr">
        <is>
          <t>-</t>
        </is>
      </c>
      <c r="E35" t="inlineStr">
        <is>
          <t>171,775</t>
        </is>
      </c>
      <c r="F35" t="inlineStr">
        <is>
          <t>169,381</t>
        </is>
      </c>
      <c r="G35" t="inlineStr">
        <is>
          <t>168,965</t>
        </is>
      </c>
      <c r="H35" t="inlineStr">
        <is>
          <t>168,971</t>
        </is>
      </c>
    </row>
    <row r="36">
      <c r="A36" s="1" t="n">
        <v>34</v>
      </c>
      <c r="B36" t="inlineStr">
        <is>
          <t>16.</t>
        </is>
      </c>
      <c r="C36" t="inlineStr">
        <is>
          <t>Total Operating Income as Reported</t>
        </is>
      </c>
      <c r="D36" t="inlineStr">
        <is>
          <t>940,325</t>
        </is>
      </c>
      <c r="E36" t="inlineStr">
        <is>
          <t>1,148,125</t>
        </is>
      </c>
      <c r="F36" t="inlineStr">
        <is>
          <t>276,495</t>
        </is>
      </c>
      <c r="G36" t="inlineStr">
        <is>
          <t>263,194</t>
        </is>
      </c>
      <c r="H36" t="inlineStr">
        <is>
          <t>229,733</t>
        </is>
      </c>
    </row>
    <row r="37">
      <c r="A37" s="1" t="n">
        <v>35</v>
      </c>
      <c r="B37" t="inlineStr">
        <is>
          <t>17.</t>
        </is>
      </c>
      <c r="C37" t="inlineStr">
        <is>
          <t>Total Expenses</t>
        </is>
      </c>
      <c r="D37" t="inlineStr">
        <is>
          <t>4,841,446</t>
        </is>
      </c>
      <c r="E37" t="inlineStr">
        <is>
          <t>4,098,492</t>
        </is>
      </c>
      <c r="F37" t="inlineStr">
        <is>
          <t>2,675,965</t>
        </is>
      </c>
      <c r="G37" t="inlineStr">
        <is>
          <t>2,513,826</t>
        </is>
      </c>
      <c r="H37" t="inlineStr">
        <is>
          <t>2,342,154</t>
        </is>
      </c>
    </row>
    <row r="38">
      <c r="A38" s="1" t="n">
        <v>36</v>
      </c>
      <c r="B38" t="inlineStr">
        <is>
          <t>18.</t>
        </is>
      </c>
      <c r="C38" t="inlineStr">
        <is>
          <t>Net Income from Continuing &amp; Discontinued Operation</t>
        </is>
      </c>
      <c r="D38" t="inlineStr">
        <is>
          <t>762,055</t>
        </is>
      </c>
      <c r="E38" t="inlineStr">
        <is>
          <t>947,257</t>
        </is>
      </c>
      <c r="F38" t="inlineStr">
        <is>
          <t>449,723</t>
        </is>
      </c>
      <c r="G38" t="inlineStr">
        <is>
          <t>257,573</t>
        </is>
      </c>
      <c r="H38" t="inlineStr">
        <is>
          <t>208,542</t>
        </is>
      </c>
    </row>
    <row r="39">
      <c r="A39" s="1" t="n">
        <v>37</v>
      </c>
      <c r="B39" t="inlineStr">
        <is>
          <t>19.</t>
        </is>
      </c>
      <c r="C39" t="inlineStr">
        <is>
          <t>Normalized Income</t>
        </is>
      </c>
      <c r="D39" t="inlineStr">
        <is>
          <t>778,449</t>
        </is>
      </c>
      <c r="E39" t="inlineStr">
        <is>
          <t>954,141</t>
        </is>
      </c>
      <c r="F39" t="inlineStr">
        <is>
          <t>437,903</t>
        </is>
      </c>
      <c r="G39" t="inlineStr">
        <is>
          <t>271,107</t>
        </is>
      </c>
      <c r="H39" t="inlineStr">
        <is>
          <t>206,928</t>
        </is>
      </c>
    </row>
    <row r="40">
      <c r="A40" s="1" t="n">
        <v>38</v>
      </c>
      <c r="B40" t="inlineStr">
        <is>
          <t>20.</t>
        </is>
      </c>
      <c r="C40" t="inlineStr">
        <is>
          <t>Interest Income</t>
        </is>
      </c>
      <c r="D40" t="inlineStr">
        <is>
          <t>1,135</t>
        </is>
      </c>
      <c r="E40" t="inlineStr">
        <is>
          <t>1,784</t>
        </is>
      </c>
      <c r="F40" t="inlineStr">
        <is>
          <t>9,619</t>
        </is>
      </c>
      <c r="G40" t="inlineStr">
        <is>
          <t>8,375</t>
        </is>
      </c>
      <c r="H40" t="inlineStr">
        <is>
          <t>4,969</t>
        </is>
      </c>
    </row>
    <row r="41">
      <c r="A41" s="1" t="n">
        <v>39</v>
      </c>
      <c r="B41" t="inlineStr">
        <is>
          <t>21.</t>
        </is>
      </c>
      <c r="C41" t="inlineStr">
        <is>
          <t>Net Interest Income</t>
        </is>
      </c>
      <c r="D41" t="inlineStr">
        <is>
          <t>1,135</t>
        </is>
      </c>
      <c r="E41" t="inlineStr">
        <is>
          <t>1,784</t>
        </is>
      </c>
      <c r="F41" t="inlineStr">
        <is>
          <t>9,619</t>
        </is>
      </c>
      <c r="G41" t="inlineStr">
        <is>
          <t>8,375</t>
        </is>
      </c>
      <c r="H41" t="inlineStr">
        <is>
          <t>4,969</t>
        </is>
      </c>
    </row>
    <row r="42">
      <c r="A42" s="1" t="n">
        <v>40</v>
      </c>
      <c r="B42" t="inlineStr">
        <is>
          <t>22.</t>
        </is>
      </c>
      <c r="C42" t="inlineStr">
        <is>
          <t>EBIT</t>
        </is>
      </c>
      <c r="D42" t="inlineStr">
        <is>
          <t>945,586</t>
        </is>
      </c>
      <c r="E42" t="inlineStr">
        <is>
          <t>1,153,787</t>
        </is>
      </c>
      <c r="F42" t="inlineStr">
        <is>
          <t>299,886</t>
        </is>
      </c>
      <c r="G42" t="inlineStr">
        <is>
          <t>274,496</t>
        </is>
      </c>
      <c r="H42" t="inlineStr">
        <is>
          <t>224,709</t>
        </is>
      </c>
    </row>
    <row r="43">
      <c r="A43" s="1" t="n">
        <v>41</v>
      </c>
      <c r="B43" t="inlineStr">
        <is>
          <t>23.</t>
        </is>
      </c>
      <c r="C43" t="inlineStr">
        <is>
          <t>EBITDA</t>
        </is>
      </c>
      <c r="D43" t="inlineStr">
        <is>
          <t>1,058,129</t>
        </is>
      </c>
      <c r="E43" t="inlineStr">
        <is>
          <t>-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</row>
    <row r="44">
      <c r="A44" s="1" t="n">
        <v>42</v>
      </c>
      <c r="B44" t="inlineStr">
        <is>
          <t>24.</t>
        </is>
      </c>
      <c r="C44" t="inlineStr">
        <is>
          <t>Reconciled Cost of Revenue</t>
        </is>
      </c>
      <c r="D44" t="inlineStr">
        <is>
          <t>3,213,285</t>
        </is>
      </c>
      <c r="E44" t="inlineStr">
        <is>
          <t>2,853,038</t>
        </is>
      </c>
      <c r="F44" t="inlineStr">
        <is>
          <t>1,797,282</t>
        </is>
      </c>
      <c r="G44" t="inlineStr">
        <is>
          <t>1,697,950</t>
        </is>
      </c>
      <c r="H44" t="inlineStr">
        <is>
          <t>1,609,650</t>
        </is>
      </c>
    </row>
    <row r="45">
      <c r="A45" s="1" t="n">
        <v>43</v>
      </c>
      <c r="B45" t="inlineStr">
        <is>
          <t>25.</t>
        </is>
      </c>
      <c r="C45" t="inlineStr">
        <is>
          <t>Reconciled Depreciation</t>
        </is>
      </c>
      <c r="D45" t="inlineStr">
        <is>
          <t>112,543</t>
        </is>
      </c>
      <c r="E45" t="inlineStr">
        <is>
          <t>82,570</t>
        </is>
      </c>
      <c r="F45" t="inlineStr">
        <is>
          <t>73,751</t>
        </is>
      </c>
      <c r="G45" t="inlineStr">
        <is>
          <t>67,651</t>
        </is>
      </c>
      <c r="H45" t="inlineStr">
        <is>
          <t>56,902</t>
        </is>
      </c>
    </row>
    <row r="46">
      <c r="A46" s="1" t="n">
        <v>44</v>
      </c>
      <c r="B46" t="inlineStr">
        <is>
          <t>26.</t>
        </is>
      </c>
      <c r="C46" t="inlineStr">
        <is>
          <t>Net Income from Continuing Operation Net Minority Interest</t>
        </is>
      </c>
      <c r="D46" t="inlineStr">
        <is>
          <t>762,055</t>
        </is>
      </c>
      <c r="E46" t="inlineStr">
        <is>
          <t>947,257</t>
        </is>
      </c>
      <c r="F46" t="inlineStr">
        <is>
          <t>449,723</t>
        </is>
      </c>
      <c r="G46" t="inlineStr">
        <is>
          <t>257,573</t>
        </is>
      </c>
      <c r="H46" t="inlineStr">
        <is>
          <t>208,542</t>
        </is>
      </c>
    </row>
    <row r="47">
      <c r="A47" s="1" t="n">
        <v>45</v>
      </c>
      <c r="B47" t="inlineStr">
        <is>
          <t>27.</t>
        </is>
      </c>
      <c r="C47" t="inlineStr">
        <is>
          <t>Total Unusual Items Excluding Goodwill</t>
        </is>
      </c>
      <c r="D47" t="inlineStr">
        <is>
          <t>-19,965</t>
        </is>
      </c>
      <c r="E47" t="inlineStr">
        <is>
          <t>-8,344</t>
        </is>
      </c>
      <c r="F47" t="inlineStr">
        <is>
          <t>13,880</t>
        </is>
      </c>
      <c r="G47" t="inlineStr">
        <is>
          <t>-14,246</t>
        </is>
      </c>
      <c r="H47" t="inlineStr">
        <is>
          <t>1,797</t>
        </is>
      </c>
    </row>
    <row r="48">
      <c r="A48" s="1" t="n">
        <v>46</v>
      </c>
      <c r="B48" t="inlineStr">
        <is>
          <t>28.</t>
        </is>
      </c>
      <c r="C48" t="inlineStr">
        <is>
          <t>Total Unusual Items</t>
        </is>
      </c>
      <c r="D48" t="inlineStr">
        <is>
          <t>-19,965</t>
        </is>
      </c>
      <c r="E48" t="inlineStr">
        <is>
          <t>-8,344</t>
        </is>
      </c>
      <c r="F48" t="inlineStr">
        <is>
          <t>13,880</t>
        </is>
      </c>
      <c r="G48" t="inlineStr">
        <is>
          <t>-14,246</t>
        </is>
      </c>
      <c r="H48" t="inlineStr">
        <is>
          <t>1,797</t>
        </is>
      </c>
    </row>
    <row r="49">
      <c r="A49" s="1" t="n">
        <v>47</v>
      </c>
      <c r="B49" t="inlineStr">
        <is>
          <t>29.</t>
        </is>
      </c>
      <c r="C49" t="inlineStr">
        <is>
          <t>Normalized EBITDA</t>
        </is>
      </c>
      <c r="D49" t="inlineStr">
        <is>
          <t>1,078,094</t>
        </is>
      </c>
      <c r="E49" t="inlineStr">
        <is>
          <t>1,244,701</t>
        </is>
      </c>
      <c r="F49" t="inlineStr">
        <is>
          <t>359,757</t>
        </is>
      </c>
      <c r="G49" t="inlineStr">
        <is>
          <t>356,393</t>
        </is>
      </c>
      <c r="H49" t="inlineStr">
        <is>
          <t>279,814</t>
        </is>
      </c>
    </row>
    <row r="50">
      <c r="A50" s="1" t="n">
        <v>48</v>
      </c>
      <c r="B50" t="inlineStr">
        <is>
          <t>30.</t>
        </is>
      </c>
      <c r="C50" t="inlineStr">
        <is>
          <t>Tax Rate for Calcs</t>
        </is>
      </c>
      <c r="D50" t="inlineStr">
        <is>
          <t>0</t>
        </is>
      </c>
      <c r="E50" t="inlineStr">
        <is>
          <t>0</t>
        </is>
      </c>
      <c r="F50" t="inlineStr">
        <is>
          <t>0</t>
        </is>
      </c>
      <c r="G50" t="inlineStr">
        <is>
          <t>0</t>
        </is>
      </c>
      <c r="H50" t="inlineStr">
        <is>
          <t>0</t>
        </is>
      </c>
    </row>
    <row r="51">
      <c r="A51" s="1" t="n">
        <v>49</v>
      </c>
      <c r="B51" t="inlineStr">
        <is>
          <t>31.</t>
        </is>
      </c>
      <c r="C51" t="inlineStr">
        <is>
          <t>Tax Effect of Unusual Items</t>
        </is>
      </c>
      <c r="D51" t="inlineStr">
        <is>
          <t>-3,571</t>
        </is>
      </c>
      <c r="E51" t="inlineStr">
        <is>
          <t>-1,460</t>
        </is>
      </c>
      <c r="F51" t="inlineStr">
        <is>
          <t>2,060</t>
        </is>
      </c>
      <c r="G51" t="inlineStr">
        <is>
          <t>-712.3</t>
        </is>
      </c>
      <c r="H51" t="inlineStr">
        <is>
          <t>183.294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3/30/2021</t>
        </is>
      </c>
      <c r="E1" s="1" t="inlineStr">
        <is>
          <t>3/30/2020</t>
        </is>
      </c>
      <c r="F1" s="1" t="inlineStr">
        <is>
          <t>3/30/2019</t>
        </is>
      </c>
      <c r="G1" s="1" t="inlineStr">
        <is>
          <t>3/30/2018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4,142,378</t>
        </is>
      </c>
      <c r="E2" t="inlineStr">
        <is>
          <t>2,363,474</t>
        </is>
      </c>
      <c r="F2" t="inlineStr">
        <is>
          <t>2,024,124</t>
        </is>
      </c>
      <c r="G2" t="inlineStr">
        <is>
          <t>1,743,157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3,159,318</t>
        </is>
      </c>
      <c r="E3" t="inlineStr">
        <is>
          <t>1,414,478</t>
        </is>
      </c>
      <c r="F3" t="inlineStr">
        <is>
          <t>1,350,436</t>
        </is>
      </c>
      <c r="G3" t="inlineStr">
        <is>
          <t>1,173,100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1,750,327</t>
        </is>
      </c>
      <c r="E4" t="inlineStr">
        <is>
          <t>715,566</t>
        </is>
      </c>
      <c r="F4" t="inlineStr">
        <is>
          <t>604,516</t>
        </is>
      </c>
      <c r="G4" t="inlineStr">
        <is>
          <t>641,947</t>
        </is>
      </c>
    </row>
    <row r="5">
      <c r="A5" s="1" t="n">
        <v>3</v>
      </c>
      <c r="B5" t="inlineStr">
        <is>
          <t>1.1.1.1.</t>
        </is>
      </c>
      <c r="C5">
        <f>&gt;=&gt;  Cash And Cash Equivalents</f>
        <v/>
      </c>
      <c r="D5" t="inlineStr">
        <is>
          <t>1,750,327</t>
        </is>
      </c>
      <c r="E5" t="inlineStr">
        <is>
          <t>715,566</t>
        </is>
      </c>
      <c r="F5" t="inlineStr">
        <is>
          <t>604,516</t>
        </is>
      </c>
      <c r="G5" t="inlineStr">
        <is>
          <t>641,947</t>
        </is>
      </c>
    </row>
    <row r="6">
      <c r="A6" s="1" t="n">
        <v>4</v>
      </c>
      <c r="B6" t="inlineStr">
        <is>
          <t>1.1.2.</t>
        </is>
      </c>
      <c r="C6">
        <f>&gt;=&gt;Receivables</f>
        <v/>
      </c>
      <c r="D6" t="inlineStr">
        <is>
          <t>679,935</t>
        </is>
      </c>
      <c r="E6" t="inlineStr">
        <is>
          <t>428,359</t>
        </is>
      </c>
      <c r="F6" t="inlineStr">
        <is>
          <t>417,630</t>
        </is>
      </c>
      <c r="G6" t="inlineStr">
        <is>
          <t>244,362</t>
        </is>
      </c>
    </row>
    <row r="7">
      <c r="A7" s="1" t="n">
        <v>5</v>
      </c>
      <c r="B7" t="inlineStr">
        <is>
          <t>1.1.2.1.</t>
        </is>
      </c>
      <c r="C7">
        <f>&gt;=&gt;=&gt;Accounts receivable</f>
        <v/>
      </c>
      <c r="D7" t="inlineStr">
        <is>
          <t>612,225</t>
        </is>
      </c>
      <c r="E7" t="inlineStr">
        <is>
          <t>394,743</t>
        </is>
      </c>
      <c r="F7" t="inlineStr">
        <is>
          <t>383,309</t>
        </is>
      </c>
      <c r="G7" t="inlineStr">
        <is>
          <t>214,885</t>
        </is>
      </c>
    </row>
    <row r="8">
      <c r="A8" s="1" t="n">
        <v>6</v>
      </c>
      <c r="B8" t="inlineStr">
        <is>
          <t>1.1.2.1.1.</t>
        </is>
      </c>
      <c r="C8">
        <f>&gt;=&gt;=&gt;=&gt;Gross Accounts Receivable</f>
        <v/>
      </c>
      <c r="D8" t="inlineStr">
        <is>
          <t>867,868</t>
        </is>
      </c>
      <c r="E8" t="inlineStr">
        <is>
          <t>597,939</t>
        </is>
      </c>
      <c r="F8" t="inlineStr">
        <is>
          <t>573,348</t>
        </is>
      </c>
      <c r="G8" t="inlineStr">
        <is>
          <t>482,872</t>
        </is>
      </c>
    </row>
    <row r="9">
      <c r="A9" s="1" t="n">
        <v>7</v>
      </c>
      <c r="B9" t="inlineStr">
        <is>
          <t>1.1.2.1.2.</t>
        </is>
      </c>
      <c r="C9">
        <f>&gt;=&gt;=&gt;  Allowance For Doubtful Accounts Receivable</f>
        <v/>
      </c>
      <c r="D9" t="inlineStr">
        <is>
          <t>-255,643</t>
        </is>
      </c>
      <c r="E9" t="inlineStr">
        <is>
          <t>-203,196</t>
        </is>
      </c>
      <c r="F9" t="inlineStr">
        <is>
          <t>-190,039</t>
        </is>
      </c>
      <c r="G9" t="inlineStr">
        <is>
          <t>-267,987</t>
        </is>
      </c>
    </row>
    <row r="10">
      <c r="A10" s="1" t="n">
        <v>8</v>
      </c>
      <c r="B10" t="inlineStr">
        <is>
          <t>1.1.2.2.</t>
        </is>
      </c>
      <c r="C10">
        <f>&gt;=&gt;  Taxes Receivable</f>
        <v/>
      </c>
      <c r="D10" t="inlineStr">
        <is>
          <t>67,710</t>
        </is>
      </c>
      <c r="E10" t="inlineStr">
        <is>
          <t>33,616</t>
        </is>
      </c>
      <c r="F10" t="inlineStr">
        <is>
          <t>34,321</t>
        </is>
      </c>
      <c r="G10" t="inlineStr">
        <is>
          <t>29,477</t>
        </is>
      </c>
    </row>
    <row r="11">
      <c r="A11" s="1" t="n">
        <v>9</v>
      </c>
      <c r="B11" t="inlineStr">
        <is>
          <t>1.1.3.</t>
        </is>
      </c>
      <c r="C11">
        <f>&gt;=&gt;Inventory</f>
        <v/>
      </c>
      <c r="D11" t="inlineStr">
        <is>
          <t>661,116</t>
        </is>
      </c>
      <c r="E11" t="inlineStr">
        <is>
          <t>229,249</t>
        </is>
      </c>
      <c r="F11" t="inlineStr">
        <is>
          <t>293,495</t>
        </is>
      </c>
      <c r="G11" t="inlineStr">
        <is>
          <t>259,906</t>
        </is>
      </c>
    </row>
    <row r="12">
      <c r="A12" s="1" t="n">
        <v>10</v>
      </c>
      <c r="B12" t="inlineStr">
        <is>
          <t>1.1.3.1.</t>
        </is>
      </c>
      <c r="C12">
        <f>&gt;=&gt;=&gt;Raw Materials</f>
        <v/>
      </c>
      <c r="D12" t="inlineStr">
        <is>
          <t>146,886</t>
        </is>
      </c>
      <c r="E12" t="inlineStr">
        <is>
          <t>56,052</t>
        </is>
      </c>
      <c r="F12" t="inlineStr">
        <is>
          <t>40,970</t>
        </is>
      </c>
      <c r="G12" t="inlineStr">
        <is>
          <t>33,603</t>
        </is>
      </c>
    </row>
    <row r="13">
      <c r="A13" s="1" t="n">
        <v>11</v>
      </c>
      <c r="B13" t="inlineStr">
        <is>
          <t>1.1.3.2.</t>
        </is>
      </c>
      <c r="C13">
        <f>&gt;=&gt;  Finished Goods</f>
        <v/>
      </c>
      <c r="D13" t="inlineStr">
        <is>
          <t>514,230</t>
        </is>
      </c>
      <c r="E13" t="inlineStr">
        <is>
          <t>173,197</t>
        </is>
      </c>
      <c r="F13" t="inlineStr">
        <is>
          <t>252,525</t>
        </is>
      </c>
      <c r="G13" t="inlineStr">
        <is>
          <t>226,303</t>
        </is>
      </c>
    </row>
    <row r="14">
      <c r="A14" s="1" t="n">
        <v>12</v>
      </c>
      <c r="B14" t="inlineStr">
        <is>
          <t>1.1.4.</t>
        </is>
      </c>
      <c r="C14">
        <f>&gt;=&gt;Prepaid Assets</f>
        <v/>
      </c>
      <c r="D14" t="inlineStr">
        <is>
          <t>67,940</t>
        </is>
      </c>
      <c r="E14" t="inlineStr">
        <is>
          <t>41,304</t>
        </is>
      </c>
      <c r="F14" t="inlineStr">
        <is>
          <t>34,795</t>
        </is>
      </c>
      <c r="G14" t="inlineStr">
        <is>
          <t>26,885</t>
        </is>
      </c>
    </row>
    <row r="15">
      <c r="A15" s="1" t="n">
        <v>13</v>
      </c>
      <c r="B15" t="inlineStr">
        <is>
          <t>1.1.5.</t>
        </is>
      </c>
      <c r="C15">
        <f>&gt;  Other Current Assets</f>
        <v/>
      </c>
      <c r="D15" t="inlineStr">
        <is>
          <t>135,650</t>
        </is>
      </c>
      <c r="E15" t="inlineStr">
        <is>
          <t>74,920</t>
        </is>
      </c>
      <c r="F15" t="inlineStr">
        <is>
          <t>69,116</t>
        </is>
      </c>
      <c r="G15" t="inlineStr">
        <is>
          <t>56,362</t>
        </is>
      </c>
    </row>
    <row r="16">
      <c r="A16" s="1" t="n">
        <v>14</v>
      </c>
      <c r="B16" t="inlineStr">
        <is>
          <t>1.2.</t>
        </is>
      </c>
      <c r="C16" t="inlineStr">
        <is>
          <t xml:space="preserve">  Total non-current assets</t>
        </is>
      </c>
      <c r="D16" t="inlineStr">
        <is>
          <t>983,060</t>
        </is>
      </c>
      <c r="E16" t="inlineStr">
        <is>
          <t>948,996</t>
        </is>
      </c>
      <c r="F16" t="inlineStr">
        <is>
          <t>673,688</t>
        </is>
      </c>
      <c r="G16" t="inlineStr">
        <is>
          <t>570,057</t>
        </is>
      </c>
    </row>
    <row r="17">
      <c r="A17" s="1" t="n">
        <v>15</v>
      </c>
      <c r="B17" t="inlineStr">
        <is>
          <t>1.2.1.</t>
        </is>
      </c>
      <c r="C17" t="inlineStr">
        <is>
          <t xml:space="preserve">  =&gt;Net PPE</t>
        </is>
      </c>
      <c r="D17" t="inlineStr">
        <is>
          <t>145,229</t>
        </is>
      </c>
      <c r="E17" t="inlineStr">
        <is>
          <t>101,676</t>
        </is>
      </c>
      <c r="F17" t="inlineStr">
        <is>
          <t>78,552</t>
        </is>
      </c>
      <c r="G17" t="inlineStr">
        <is>
          <t>86,304</t>
        </is>
      </c>
    </row>
    <row r="18">
      <c r="A18" s="1" t="n">
        <v>16</v>
      </c>
      <c r="B18" t="inlineStr">
        <is>
          <t>1.2.1.1.</t>
        </is>
      </c>
      <c r="C18" t="inlineStr">
        <is>
          <t xml:space="preserve">  =&gt;=&gt;Gross PPE</t>
        </is>
      </c>
      <c r="D18" t="inlineStr">
        <is>
          <t>448,689</t>
        </is>
      </c>
      <c r="E18" t="inlineStr">
        <is>
          <t>372,063</t>
        </is>
      </c>
      <c r="F18" t="inlineStr">
        <is>
          <t>359,345</t>
        </is>
      </c>
      <c r="G18" t="inlineStr">
        <is>
          <t>346,588</t>
        </is>
      </c>
    </row>
    <row r="19">
      <c r="A19" s="1" t="n">
        <v>17</v>
      </c>
      <c r="B19" t="inlineStr">
        <is>
          <t>1.2.1.1.1.</t>
        </is>
      </c>
      <c r="C19" t="inlineStr">
        <is>
          <t xml:space="preserve">  =&gt;=&gt;=&gt;Properties</t>
        </is>
      </c>
      <c r="D19" t="inlineStr">
        <is>
          <t>0</t>
        </is>
      </c>
      <c r="E19" t="inlineStr">
        <is>
          <t>0</t>
        </is>
      </c>
      <c r="F19" t="inlineStr">
        <is>
          <t>0</t>
        </is>
      </c>
      <c r="G19" t="inlineStr">
        <is>
          <t>0</t>
        </is>
      </c>
    </row>
    <row r="20">
      <c r="A20" s="1" t="n">
        <v>18</v>
      </c>
      <c r="B20" t="inlineStr">
        <is>
          <t>1.2.1.1.2.</t>
        </is>
      </c>
      <c r="C20" t="inlineStr">
        <is>
          <t xml:space="preserve">  =&gt;=&gt;=&gt;Land And Improvements</t>
        </is>
      </c>
      <c r="D20" t="inlineStr">
        <is>
          <t>2,910</t>
        </is>
      </c>
      <c r="E20" t="inlineStr">
        <is>
          <t>2,805</t>
        </is>
      </c>
      <c r="F20" t="inlineStr">
        <is>
          <t>2,770</t>
        </is>
      </c>
      <c r="G20" t="inlineStr">
        <is>
          <t>2,871</t>
        </is>
      </c>
    </row>
    <row r="21">
      <c r="A21" s="1" t="n">
        <v>19</v>
      </c>
      <c r="B21" t="inlineStr">
        <is>
          <t>1.2.1.1.3.</t>
        </is>
      </c>
      <c r="C21" t="inlineStr">
        <is>
          <t xml:space="preserve">  =&gt;=&gt;=&gt;Machinery Furniture Equipment</t>
        </is>
      </c>
      <c r="D21" t="inlineStr">
        <is>
          <t>150,011</t>
        </is>
      </c>
      <c r="E21" t="inlineStr">
        <is>
          <t>147,500</t>
        </is>
      </c>
      <c r="F21" t="inlineStr">
        <is>
          <t>152,014</t>
        </is>
      </c>
      <c r="G21" t="inlineStr">
        <is>
          <t>149,222</t>
        </is>
      </c>
    </row>
    <row r="22">
      <c r="A22" s="1" t="n">
        <v>20</v>
      </c>
      <c r="B22" t="inlineStr">
        <is>
          <t>1.2.1.1.4.</t>
        </is>
      </c>
      <c r="C22" t="inlineStr">
        <is>
          <t xml:space="preserve">  =&gt;=&gt;=&gt;Other Properties</t>
        </is>
      </c>
      <c r="D22" t="inlineStr">
        <is>
          <t>276,131</t>
        </is>
      </c>
      <c r="E22" t="inlineStr">
        <is>
          <t>211,317</t>
        </is>
      </c>
      <c r="F22" t="inlineStr">
        <is>
          <t>197,540</t>
        </is>
      </c>
      <c r="G22" t="inlineStr">
        <is>
          <t>183,466</t>
        </is>
      </c>
    </row>
    <row r="23">
      <c r="A23" s="1" t="n">
        <v>21</v>
      </c>
      <c r="B23" t="inlineStr">
        <is>
          <t>1.2.1.1.5.</t>
        </is>
      </c>
      <c r="C23" t="inlineStr">
        <is>
          <t xml:space="preserve">  =&gt;=&gt;  Construction in Progress</t>
        </is>
      </c>
      <c r="D23" t="inlineStr">
        <is>
          <t>19,637</t>
        </is>
      </c>
      <c r="E23" t="inlineStr">
        <is>
          <t>10,441</t>
        </is>
      </c>
      <c r="F23" t="inlineStr">
        <is>
          <t>7,021</t>
        </is>
      </c>
      <c r="G23" t="inlineStr">
        <is>
          <t>11,029</t>
        </is>
      </c>
    </row>
    <row r="24">
      <c r="A24" s="1" t="n">
        <v>22</v>
      </c>
      <c r="B24" t="inlineStr">
        <is>
          <t>1.2.1.2.</t>
        </is>
      </c>
      <c r="C24" t="inlineStr">
        <is>
          <t xml:space="preserve">  =&gt;  Accumulated Depreciation</t>
        </is>
      </c>
      <c r="D24" t="inlineStr">
        <is>
          <t>-303,460</t>
        </is>
      </c>
      <c r="E24" t="inlineStr">
        <is>
          <t>-270,387</t>
        </is>
      </c>
      <c r="F24" t="inlineStr">
        <is>
          <t>-280,793</t>
        </is>
      </c>
      <c r="G24" t="inlineStr">
        <is>
          <t>-260,284</t>
        </is>
      </c>
    </row>
    <row r="25">
      <c r="A25" s="1" t="n">
        <v>23</v>
      </c>
      <c r="B25" t="inlineStr">
        <is>
          <t>1.2.2.</t>
        </is>
      </c>
      <c r="C25" t="inlineStr">
        <is>
          <t xml:space="preserve">  =&gt;Goodwill And Other Intangible Assets</t>
        </is>
      </c>
      <c r="D25" t="inlineStr">
        <is>
          <t>544,752</t>
        </is>
      </c>
      <c r="E25" t="inlineStr">
        <is>
          <t>527,858</t>
        </is>
      </c>
      <c r="F25" t="inlineStr">
        <is>
          <t>462,683</t>
        </is>
      </c>
      <c r="G25" t="inlineStr">
        <is>
          <t>362,998</t>
        </is>
      </c>
    </row>
    <row r="26">
      <c r="A26" s="1" t="n">
        <v>24</v>
      </c>
      <c r="B26" t="inlineStr">
        <is>
          <t>1.2.2.1.</t>
        </is>
      </c>
      <c r="C26" t="inlineStr">
        <is>
          <t xml:space="preserve">  =&gt;=&gt;Goodwill</t>
        </is>
      </c>
      <c r="D26" t="inlineStr">
        <is>
          <t>429,604</t>
        </is>
      </c>
      <c r="E26" t="inlineStr">
        <is>
          <t>400,917</t>
        </is>
      </c>
      <c r="F26" t="inlineStr">
        <is>
          <t>343,684</t>
        </is>
      </c>
      <c r="G26" t="inlineStr">
        <is>
          <t>275,451</t>
        </is>
      </c>
    </row>
    <row r="27">
      <c r="A27" s="1" t="n">
        <v>25</v>
      </c>
      <c r="B27" t="inlineStr">
        <is>
          <t>1.2.2.2.</t>
        </is>
      </c>
      <c r="C27" t="inlineStr">
        <is>
          <t xml:space="preserve">  =&gt;  Other Intangible Assets</t>
        </is>
      </c>
      <c r="D27" t="inlineStr">
        <is>
          <t>115,148</t>
        </is>
      </c>
      <c r="E27" t="inlineStr">
        <is>
          <t>126,941</t>
        </is>
      </c>
      <c r="F27" t="inlineStr">
        <is>
          <t>118,999</t>
        </is>
      </c>
      <c r="G27" t="inlineStr">
        <is>
          <t>87,547</t>
        </is>
      </c>
    </row>
    <row r="28">
      <c r="A28" s="1" t="n">
        <v>26</v>
      </c>
      <c r="B28" t="inlineStr">
        <is>
          <t>1.2.3.</t>
        </is>
      </c>
      <c r="C28" t="inlineStr">
        <is>
          <t xml:space="preserve">  =&gt;Investments And Advances</t>
        </is>
      </c>
      <c r="D28" t="inlineStr">
        <is>
          <t>68,211</t>
        </is>
      </c>
      <c r="E28" t="inlineStr">
        <is>
          <t>66,034</t>
        </is>
      </c>
      <c r="F28" t="inlineStr">
        <is>
          <t>36,385</t>
        </is>
      </c>
      <c r="G28" t="inlineStr">
        <is>
          <t>30,196</t>
        </is>
      </c>
    </row>
    <row r="29">
      <c r="A29" s="1" t="n">
        <v>27</v>
      </c>
      <c r="B29" t="inlineStr">
        <is>
          <t>1.2.3.1.</t>
        </is>
      </c>
      <c r="C29" t="inlineStr">
        <is>
          <t xml:space="preserve">  =&gt;=&gt;Long Term Equity Investment</t>
        </is>
      </c>
      <c r="D29" t="inlineStr">
        <is>
          <t>43,402</t>
        </is>
      </c>
      <c r="E29" t="inlineStr">
        <is>
          <t>45,949</t>
        </is>
      </c>
      <c r="F29" t="inlineStr">
        <is>
          <t>16,022</t>
        </is>
      </c>
      <c r="G29" t="inlineStr">
        <is>
          <t>12,448</t>
        </is>
      </c>
    </row>
    <row r="30">
      <c r="A30" s="1" t="n">
        <v>28</v>
      </c>
      <c r="B30" t="inlineStr">
        <is>
          <t>1.2.3.1.1.</t>
        </is>
      </c>
      <c r="C30" t="inlineStr">
        <is>
          <t xml:space="preserve">  =&gt;=&gt;  Investments in Other Ventures Under Equity Method</t>
        </is>
      </c>
      <c r="D30" t="inlineStr">
        <is>
          <t>43,402</t>
        </is>
      </c>
      <c r="E30" t="inlineStr">
        <is>
          <t>45,949</t>
        </is>
      </c>
      <c r="F30" t="inlineStr">
        <is>
          <t>16,022</t>
        </is>
      </c>
      <c r="G30" t="inlineStr">
        <is>
          <t>12,448</t>
        </is>
      </c>
    </row>
    <row r="31">
      <c r="A31" s="1" t="n">
        <v>29</v>
      </c>
      <c r="B31" t="inlineStr">
        <is>
          <t>1.2.3.2.</t>
        </is>
      </c>
      <c r="C31" t="inlineStr">
        <is>
          <t xml:space="preserve">  =&gt;  Investment in Financial Assets</t>
        </is>
      </c>
      <c r="D31" t="inlineStr">
        <is>
          <t>24,809</t>
        </is>
      </c>
      <c r="E31" t="inlineStr">
        <is>
          <t>20,085</t>
        </is>
      </c>
      <c r="F31" t="inlineStr">
        <is>
          <t>20,363</t>
        </is>
      </c>
      <c r="G31" t="inlineStr">
        <is>
          <t>17,748</t>
        </is>
      </c>
    </row>
    <row r="32">
      <c r="A32" s="1" t="n">
        <v>30</v>
      </c>
      <c r="B32" t="inlineStr">
        <is>
          <t>1.2.3.2.1.</t>
        </is>
      </c>
      <c r="C32" t="inlineStr">
        <is>
          <t xml:space="preserve">  =&gt;    Trading Securities</t>
        </is>
      </c>
      <c r="D32" t="inlineStr">
        <is>
          <t>24,809</t>
        </is>
      </c>
      <c r="E32" t="inlineStr">
        <is>
          <t>20,085</t>
        </is>
      </c>
      <c r="F32" t="inlineStr">
        <is>
          <t>20,363</t>
        </is>
      </c>
      <c r="G32" t="inlineStr">
        <is>
          <t>17,748</t>
        </is>
      </c>
    </row>
    <row r="33">
      <c r="A33" s="1" t="n">
        <v>31</v>
      </c>
      <c r="B33" t="inlineStr">
        <is>
          <t>1.2.4.</t>
        </is>
      </c>
      <c r="C33" t="inlineStr">
        <is>
          <t xml:space="preserve">  =&gt;Non Current Deferred Assets</t>
        </is>
      </c>
      <c r="D33" t="inlineStr">
        <is>
          <t>210,888</t>
        </is>
      </c>
      <c r="E33" t="inlineStr">
        <is>
          <t>240,528</t>
        </is>
      </c>
      <c r="F33" t="inlineStr">
        <is>
          <t>90,808</t>
        </is>
      </c>
      <c r="G33" t="inlineStr">
        <is>
          <t>84,651</t>
        </is>
      </c>
    </row>
    <row r="34">
      <c r="A34" s="1" t="n">
        <v>32</v>
      </c>
      <c r="B34" t="inlineStr">
        <is>
          <t>1.2.4.1.</t>
        </is>
      </c>
      <c r="C34" t="inlineStr">
        <is>
          <t xml:space="preserve">  =&gt;  Non Current Deferred Taxes Assets</t>
        </is>
      </c>
      <c r="D34" t="inlineStr">
        <is>
          <t>210,888</t>
        </is>
      </c>
      <c r="E34" t="inlineStr">
        <is>
          <t>240,528</t>
        </is>
      </c>
      <c r="F34" t="inlineStr">
        <is>
          <t>90,808</t>
        </is>
      </c>
      <c r="G34" t="inlineStr">
        <is>
          <t>84,651</t>
        </is>
      </c>
    </row>
    <row r="35">
      <c r="A35" s="1" t="n">
        <v>33</v>
      </c>
      <c r="B35" t="inlineStr">
        <is>
          <t>1.2.5.</t>
        </is>
      </c>
      <c r="C35" t="inlineStr">
        <is>
          <t xml:space="preserve">    Other Non Current Assets</t>
        </is>
      </c>
      <c r="D35" t="inlineStr">
        <is>
          <t>13,980</t>
        </is>
      </c>
      <c r="E35" t="inlineStr">
        <is>
          <t>12,900</t>
        </is>
      </c>
      <c r="F35" t="inlineStr">
        <is>
          <t>5,260</t>
        </is>
      </c>
      <c r="G35" t="inlineStr">
        <is>
          <t>5,908</t>
        </is>
      </c>
    </row>
    <row r="36">
      <c r="A36" s="1" t="n">
        <v>34</v>
      </c>
      <c r="B36" t="inlineStr">
        <is>
          <t>2.</t>
        </is>
      </c>
      <c r="C36" t="inlineStr">
        <is>
          <t>Total Liabilities Net Minority Interest</t>
        </is>
      </c>
      <c r="D36" t="inlineStr">
        <is>
          <t>1,880,589</t>
        </is>
      </c>
      <c r="E36" t="inlineStr">
        <is>
          <t>874,206</t>
        </is>
      </c>
      <c r="F36" t="inlineStr">
        <is>
          <t>847,785</t>
        </is>
      </c>
      <c r="G36" t="inlineStr">
        <is>
          <t>692,600</t>
        </is>
      </c>
    </row>
    <row r="37">
      <c r="A37" s="1" t="n">
        <v>35</v>
      </c>
      <c r="B37" t="inlineStr">
        <is>
          <t>2.1.</t>
        </is>
      </c>
      <c r="C37">
        <f>&gt;Current Liabilities</f>
        <v/>
      </c>
      <c r="D37" t="inlineStr">
        <is>
          <t>1,681,850</t>
        </is>
      </c>
      <c r="E37" t="inlineStr">
        <is>
          <t>714,144</t>
        </is>
      </c>
      <c r="F37" t="inlineStr">
        <is>
          <t>717,819</t>
        </is>
      </c>
      <c r="G37" t="inlineStr">
        <is>
          <t>575,720</t>
        </is>
      </c>
    </row>
    <row r="38">
      <c r="A38" s="1" t="n">
        <v>36</v>
      </c>
      <c r="B38" t="inlineStr">
        <is>
          <t>2.1.1.</t>
        </is>
      </c>
      <c r="C38">
        <f>&gt;=&gt;Payables And Accrued Expenses</f>
        <v/>
      </c>
      <c r="D38" t="inlineStr">
        <is>
          <t>1,459,585</t>
        </is>
      </c>
      <c r="E38" t="inlineStr">
        <is>
          <t>524,030</t>
        </is>
      </c>
      <c r="F38" t="inlineStr">
        <is>
          <t>574,932</t>
        </is>
      </c>
      <c r="G38" t="inlineStr">
        <is>
          <t>452,634</t>
        </is>
      </c>
    </row>
    <row r="39">
      <c r="A39" s="1" t="n">
        <v>37</v>
      </c>
      <c r="B39" t="inlineStr">
        <is>
          <t>2.1.1.1.</t>
        </is>
      </c>
      <c r="C39">
        <f>&gt;=&gt;=&gt;Payables</f>
        <v/>
      </c>
      <c r="D39" t="inlineStr">
        <is>
          <t>1,057,653</t>
        </is>
      </c>
      <c r="E39" t="inlineStr">
        <is>
          <t>259,120</t>
        </is>
      </c>
      <c r="F39" t="inlineStr">
        <is>
          <t>290,129</t>
        </is>
      </c>
      <c r="G39" t="inlineStr">
        <is>
          <t>298,342</t>
        </is>
      </c>
    </row>
    <row r="40">
      <c r="A40" s="1" t="n">
        <v>38</v>
      </c>
      <c r="B40" t="inlineStr">
        <is>
          <t>2.1.1.1.1.</t>
        </is>
      </c>
      <c r="C40">
        <f>&gt;=&gt;=&gt;=&gt;Accounts Payable</f>
        <v/>
      </c>
      <c r="D40" t="inlineStr">
        <is>
          <t>823,233</t>
        </is>
      </c>
      <c r="E40" t="inlineStr">
        <is>
          <t>259,120</t>
        </is>
      </c>
      <c r="F40" t="inlineStr">
        <is>
          <t>283,922</t>
        </is>
      </c>
      <c r="G40" t="inlineStr">
        <is>
          <t>293,988</t>
        </is>
      </c>
    </row>
    <row r="41">
      <c r="A41" s="1" t="n">
        <v>39</v>
      </c>
      <c r="B41" t="inlineStr">
        <is>
          <t>2.1.1.1.2.</t>
        </is>
      </c>
      <c r="C41">
        <f>&gt;=&gt;=&gt;=&gt;Total Tax Payable</f>
        <v/>
      </c>
      <c r="D41" t="inlineStr">
        <is>
          <t>182,028</t>
        </is>
      </c>
      <c r="E41" t="inlineStr">
        <is>
          <t>-</t>
        </is>
      </c>
      <c r="F41" t="inlineStr">
        <is>
          <t>6,207</t>
        </is>
      </c>
      <c r="G41" t="inlineStr">
        <is>
          <t>4,354</t>
        </is>
      </c>
    </row>
    <row r="42">
      <c r="A42" s="1" t="n">
        <v>40</v>
      </c>
      <c r="B42" t="inlineStr">
        <is>
          <t>2.1.1.1.2.1.</t>
        </is>
      </c>
      <c r="C42">
        <f>&gt;=&gt;=&gt;=&gt;  Income Tax Payable</f>
        <v/>
      </c>
      <c r="D42" t="inlineStr">
        <is>
          <t>131,408</t>
        </is>
      </c>
      <c r="E42" t="inlineStr">
        <is>
          <t>-</t>
        </is>
      </c>
      <c r="F42" t="inlineStr">
        <is>
          <t>6,207</t>
        </is>
      </c>
      <c r="G42" t="inlineStr">
        <is>
          <t>4,354</t>
        </is>
      </c>
    </row>
    <row r="43">
      <c r="A43" s="1" t="n">
        <v>41</v>
      </c>
      <c r="B43" t="inlineStr">
        <is>
          <t>2.1.1.1.3.</t>
        </is>
      </c>
      <c r="C43">
        <f>&gt;=&gt;=&gt;  Other Payable</f>
        <v/>
      </c>
      <c r="D43" t="inlineStr">
        <is>
          <t>52,392</t>
        </is>
      </c>
      <c r="E43" t="inlineStr">
        <is>
          <t>-</t>
        </is>
      </c>
      <c r="F43" t="inlineStr">
        <is>
          <t>-</t>
        </is>
      </c>
      <c r="G43" t="inlineStr">
        <is>
          <t>-</t>
        </is>
      </c>
    </row>
    <row r="44">
      <c r="A44" s="1" t="n">
        <v>42</v>
      </c>
      <c r="B44" t="inlineStr">
        <is>
          <t>2.1.1.2.</t>
        </is>
      </c>
      <c r="C44">
        <f>&gt;=&gt;  Current Accrued Expenses</f>
        <v/>
      </c>
      <c r="D44" t="inlineStr">
        <is>
          <t>401,932</t>
        </is>
      </c>
      <c r="E44" t="inlineStr">
        <is>
          <t>264,910</t>
        </is>
      </c>
      <c r="F44" t="inlineStr">
        <is>
          <t>284,803</t>
        </is>
      </c>
      <c r="G44" t="inlineStr">
        <is>
          <t>154,292</t>
        </is>
      </c>
    </row>
    <row r="45">
      <c r="A45" s="1" t="n">
        <v>43</v>
      </c>
      <c r="B45" t="inlineStr">
        <is>
          <t>2.1.2.</t>
        </is>
      </c>
      <c r="C45">
        <f>&gt;=&gt;Current Provisions</f>
        <v/>
      </c>
      <c r="D45" t="inlineStr">
        <is>
          <t>33,228</t>
        </is>
      </c>
      <c r="E45" t="inlineStr">
        <is>
          <t>25,905</t>
        </is>
      </c>
      <c r="F45" t="inlineStr">
        <is>
          <t>21,524</t>
        </is>
      </c>
      <c r="G45" t="inlineStr">
        <is>
          <t>16,279</t>
        </is>
      </c>
    </row>
    <row r="46">
      <c r="A46" s="1" t="n">
        <v>44</v>
      </c>
      <c r="B46" t="inlineStr">
        <is>
          <t>2.1.3.</t>
        </is>
      </c>
      <c r="C46">
        <f>&gt;=&gt;Pension &amp; Other Post Retirement Benefit Plans Current</f>
        <v/>
      </c>
      <c r="D46" t="inlineStr">
        <is>
          <t>-</t>
        </is>
      </c>
      <c r="E46" t="inlineStr">
        <is>
          <t>-</t>
        </is>
      </c>
      <c r="F46" t="inlineStr">
        <is>
          <t>-</t>
        </is>
      </c>
      <c r="G46" t="inlineStr">
        <is>
          <t>1,763</t>
        </is>
      </c>
    </row>
    <row r="47">
      <c r="A47" s="1" t="n">
        <v>45</v>
      </c>
      <c r="B47" t="inlineStr">
        <is>
          <t>2.1.4.</t>
        </is>
      </c>
      <c r="C47">
        <f>&gt;=&gt;Current Debt And Capital Lease Obligation</f>
        <v/>
      </c>
      <c r="D47" t="inlineStr">
        <is>
          <t>13,101</t>
        </is>
      </c>
      <c r="E47" t="inlineStr">
        <is>
          <t>10,945</t>
        </is>
      </c>
      <c r="F47" t="inlineStr">
        <is>
          <t>-</t>
        </is>
      </c>
      <c r="G47" t="inlineStr">
        <is>
          <t>-</t>
        </is>
      </c>
    </row>
    <row r="48">
      <c r="A48" s="1" t="n">
        <v>46</v>
      </c>
      <c r="B48" t="inlineStr">
        <is>
          <t>2.1.4.1.</t>
        </is>
      </c>
      <c r="C48">
        <f>&gt;=&gt;  Current Capital Lease Obligation</f>
        <v/>
      </c>
      <c r="D48" t="inlineStr">
        <is>
          <t>13,101</t>
        </is>
      </c>
      <c r="E48" t="inlineStr">
        <is>
          <t>10,945</t>
        </is>
      </c>
      <c r="F48" t="inlineStr">
        <is>
          <t>-</t>
        </is>
      </c>
      <c r="G48" t="inlineStr">
        <is>
          <t>-</t>
        </is>
      </c>
    </row>
    <row r="49">
      <c r="A49" s="1" t="n">
        <v>47</v>
      </c>
      <c r="B49" t="inlineStr">
        <is>
          <t>2.1.5.</t>
        </is>
      </c>
      <c r="C49">
        <f>&gt;  Other Current Liabilities</f>
        <v/>
      </c>
      <c r="D49" t="inlineStr">
        <is>
          <t>175,936</t>
        </is>
      </c>
      <c r="E49" t="inlineStr">
        <is>
          <t>153,264</t>
        </is>
      </c>
      <c r="F49" t="inlineStr">
        <is>
          <t>121,363</t>
        </is>
      </c>
      <c r="G49" t="inlineStr">
        <is>
          <t>105,044</t>
        </is>
      </c>
    </row>
    <row r="50">
      <c r="A50" s="1" t="n">
        <v>48</v>
      </c>
      <c r="B50" t="inlineStr">
        <is>
          <t>2.2.</t>
        </is>
      </c>
      <c r="C50" t="inlineStr">
        <is>
          <t xml:space="preserve">  Total Non Current Liabilities Net Minority Interest</t>
        </is>
      </c>
      <c r="D50" t="inlineStr">
        <is>
          <t>198,739</t>
        </is>
      </c>
      <c r="E50" t="inlineStr">
        <is>
          <t>160,062</t>
        </is>
      </c>
      <c r="F50" t="inlineStr">
        <is>
          <t>129,966</t>
        </is>
      </c>
      <c r="G50" t="inlineStr">
        <is>
          <t>116,880</t>
        </is>
      </c>
    </row>
    <row r="51">
      <c r="A51" s="1" t="n">
        <v>49</v>
      </c>
      <c r="B51" t="inlineStr">
        <is>
          <t>2.2.1.</t>
        </is>
      </c>
      <c r="C51" t="inlineStr">
        <is>
          <t xml:space="preserve">  =&gt;Long Term Provisions</t>
        </is>
      </c>
      <c r="D51" t="inlineStr">
        <is>
          <t>15,604</t>
        </is>
      </c>
      <c r="E51" t="inlineStr">
        <is>
          <t>14,134</t>
        </is>
      </c>
      <c r="F51" t="inlineStr">
        <is>
          <t>12,705</t>
        </is>
      </c>
      <c r="G51" t="inlineStr">
        <is>
          <t>11,294</t>
        </is>
      </c>
    </row>
    <row r="52">
      <c r="A52" s="1" t="n">
        <v>50</v>
      </c>
      <c r="B52" t="inlineStr">
        <is>
          <t>2.2.2.</t>
        </is>
      </c>
      <c r="C52" t="inlineStr">
        <is>
          <t xml:space="preserve">  =&gt;Long Term Debt And Capital Lease Obligation</t>
        </is>
      </c>
      <c r="D52" t="inlineStr">
        <is>
          <t>21,319</t>
        </is>
      </c>
      <c r="E52" t="inlineStr">
        <is>
          <t>19,536</t>
        </is>
      </c>
      <c r="F52" t="inlineStr">
        <is>
          <t>-</t>
        </is>
      </c>
      <c r="G52" t="inlineStr">
        <is>
          <t>-</t>
        </is>
      </c>
    </row>
    <row r="53">
      <c r="A53" s="1" t="n">
        <v>51</v>
      </c>
      <c r="B53" t="inlineStr">
        <is>
          <t>2.2.2.1.</t>
        </is>
      </c>
      <c r="C53" t="inlineStr">
        <is>
          <t xml:space="preserve">  =&gt;  Long Term Capital Lease Obligation</t>
        </is>
      </c>
      <c r="D53" t="inlineStr">
        <is>
          <t>21,319</t>
        </is>
      </c>
      <c r="E53" t="inlineStr">
        <is>
          <t>19,536</t>
        </is>
      </c>
      <c r="F53" t="inlineStr">
        <is>
          <t>-</t>
        </is>
      </c>
      <c r="G53" t="inlineStr">
        <is>
          <t>-</t>
        </is>
      </c>
    </row>
    <row r="54">
      <c r="A54" s="1" t="n">
        <v>52</v>
      </c>
      <c r="B54" t="inlineStr">
        <is>
          <t>2.2.3.</t>
        </is>
      </c>
      <c r="C54" t="inlineStr">
        <is>
          <t xml:space="preserve">  =&gt;Non Current Deferred Liabilities</t>
        </is>
      </c>
      <c r="D54" t="inlineStr">
        <is>
          <t>26,488</t>
        </is>
      </c>
      <c r="E54" t="inlineStr">
        <is>
          <t>22,016</t>
        </is>
      </c>
      <c r="F54" t="inlineStr">
        <is>
          <t>22,413</t>
        </is>
      </c>
      <c r="G54" t="inlineStr">
        <is>
          <t>19,728</t>
        </is>
      </c>
    </row>
    <row r="55">
      <c r="A55" s="1" t="n">
        <v>53</v>
      </c>
      <c r="B55" t="inlineStr">
        <is>
          <t>2.2.3.1.</t>
        </is>
      </c>
      <c r="C55" t="inlineStr">
        <is>
          <t xml:space="preserve">  =&gt;  Non Current Deferred Taxes Liabilities</t>
        </is>
      </c>
      <c r="D55" t="inlineStr">
        <is>
          <t>1,679</t>
        </is>
      </c>
      <c r="E55" t="inlineStr">
        <is>
          <t>1,931</t>
        </is>
      </c>
      <c r="F55" t="inlineStr">
        <is>
          <t>2,050</t>
        </is>
      </c>
      <c r="G55" t="inlineStr">
        <is>
          <t>1,980</t>
        </is>
      </c>
    </row>
    <row r="56">
      <c r="A56" s="1" t="n">
        <v>54</v>
      </c>
      <c r="B56" t="inlineStr">
        <is>
          <t>2.2.4.</t>
        </is>
      </c>
      <c r="C56" t="inlineStr">
        <is>
          <t xml:space="preserve">  =&gt;Tradeand Other Payables Non Current</t>
        </is>
      </c>
      <c r="D56" t="inlineStr">
        <is>
          <t>59,237</t>
        </is>
      </c>
      <c r="E56" t="inlineStr">
        <is>
          <t>40,788</t>
        </is>
      </c>
      <c r="F56" t="inlineStr">
        <is>
          <t>36,384</t>
        </is>
      </c>
      <c r="G56" t="inlineStr">
        <is>
          <t>34,956</t>
        </is>
      </c>
    </row>
    <row r="57">
      <c r="A57" s="1" t="n">
        <v>55</v>
      </c>
      <c r="B57" t="inlineStr">
        <is>
          <t>2.2.5.</t>
        </is>
      </c>
      <c r="C57" t="inlineStr">
        <is>
          <t xml:space="preserve">  =&gt;Non Current Accrued Expenses</t>
        </is>
      </c>
      <c r="D57" t="inlineStr">
        <is>
          <t>15,604</t>
        </is>
      </c>
      <c r="E57" t="inlineStr">
        <is>
          <t>14,134</t>
        </is>
      </c>
      <c r="F57" t="inlineStr">
        <is>
          <t>12,705</t>
        </is>
      </c>
      <c r="G57" t="inlineStr">
        <is>
          <t>11,294</t>
        </is>
      </c>
    </row>
    <row r="58">
      <c r="A58" s="1" t="n">
        <v>56</v>
      </c>
      <c r="B58" t="inlineStr">
        <is>
          <t>2.2.6.</t>
        </is>
      </c>
      <c r="C58" t="inlineStr">
        <is>
          <t xml:space="preserve">  =&gt;Employee Benefits</t>
        </is>
      </c>
      <c r="D58" t="inlineStr">
        <is>
          <t>72,321</t>
        </is>
      </c>
      <c r="E58" t="inlineStr">
        <is>
          <t>61,303</t>
        </is>
      </c>
      <c r="F58" t="inlineStr">
        <is>
          <t>51,448</t>
        </is>
      </c>
      <c r="G58" t="inlineStr">
        <is>
          <t>42,434</t>
        </is>
      </c>
    </row>
    <row r="59">
      <c r="A59" s="1" t="n">
        <v>57</v>
      </c>
      <c r="B59" t="inlineStr">
        <is>
          <t>2.2.7.</t>
        </is>
      </c>
      <c r="C59" t="inlineStr">
        <is>
          <t xml:space="preserve">    Other Non Current Liabilities</t>
        </is>
      </c>
      <c r="D59" t="inlineStr">
        <is>
          <t>3,770</t>
        </is>
      </c>
      <c r="E59" t="inlineStr">
        <is>
          <t>2,285</t>
        </is>
      </c>
      <c r="F59" t="inlineStr">
        <is>
          <t>7,016</t>
        </is>
      </c>
      <c r="G59" t="inlineStr">
        <is>
          <t>8,468</t>
        </is>
      </c>
    </row>
    <row r="60">
      <c r="A60" s="1" t="n">
        <v>58</v>
      </c>
      <c r="B60" t="inlineStr">
        <is>
          <t>3.</t>
        </is>
      </c>
      <c r="C60" t="inlineStr">
        <is>
          <t>Total Equity Gross Minority Interest</t>
        </is>
      </c>
      <c r="D60" t="inlineStr">
        <is>
          <t>2,261,789</t>
        </is>
      </c>
      <c r="E60" t="inlineStr">
        <is>
          <t>1,489,268</t>
        </is>
      </c>
      <c r="F60" t="inlineStr">
        <is>
          <t>1,176,339</t>
        </is>
      </c>
      <c r="G60" t="inlineStr">
        <is>
          <t>1,050,557</t>
        </is>
      </c>
    </row>
    <row r="61">
      <c r="A61" s="1" t="n">
        <v>59</v>
      </c>
      <c r="B61" t="inlineStr">
        <is>
          <t>3.1.</t>
        </is>
      </c>
      <c r="C61" t="inlineStr">
        <is>
          <t xml:space="preserve">  Stockholders' Equity</t>
        </is>
      </c>
      <c r="D61" t="inlineStr">
        <is>
          <t>2,261,789</t>
        </is>
      </c>
      <c r="E61" t="inlineStr">
        <is>
          <t>1,489,268</t>
        </is>
      </c>
      <c r="F61" t="inlineStr">
        <is>
          <t>1,176,339</t>
        </is>
      </c>
      <c r="G61" t="inlineStr">
        <is>
          <t>1,050,557</t>
        </is>
      </c>
    </row>
    <row r="62">
      <c r="A62" s="1" t="n">
        <v>60</v>
      </c>
      <c r="B62" t="inlineStr">
        <is>
          <t>3.1.1.</t>
        </is>
      </c>
      <c r="C62" t="inlineStr">
        <is>
          <t xml:space="preserve">  =&gt;Capital Stock</t>
        </is>
      </c>
      <c r="D62" t="inlineStr">
        <is>
          <t>30,148</t>
        </is>
      </c>
      <c r="E62" t="inlineStr">
        <is>
          <t>30,148</t>
        </is>
      </c>
      <c r="F62" t="inlineStr">
        <is>
          <t>30,148</t>
        </is>
      </c>
      <c r="G62" t="inlineStr">
        <is>
          <t>30,148</t>
        </is>
      </c>
    </row>
    <row r="63">
      <c r="A63" s="1" t="n">
        <v>61</v>
      </c>
      <c r="B63" t="inlineStr">
        <is>
          <t>3.1.1.1.</t>
        </is>
      </c>
      <c r="C63" t="inlineStr">
        <is>
          <t xml:space="preserve">  =&gt;  Common Stock</t>
        </is>
      </c>
      <c r="D63" t="inlineStr">
        <is>
          <t>30,148</t>
        </is>
      </c>
      <c r="E63" t="inlineStr">
        <is>
          <t>30,148</t>
        </is>
      </c>
      <c r="F63" t="inlineStr">
        <is>
          <t>30,148</t>
        </is>
      </c>
      <c r="G63" t="inlineStr">
        <is>
          <t>30,148</t>
        </is>
      </c>
    </row>
    <row r="64">
      <c r="A64" s="1" t="n">
        <v>62</v>
      </c>
      <c r="B64" t="inlineStr">
        <is>
          <t>3.1.2.</t>
        </is>
      </c>
      <c r="C64" t="inlineStr">
        <is>
          <t xml:space="preserve">  =&gt;Additional Paid in Capital</t>
        </is>
      </c>
      <c r="D64" t="inlineStr">
        <is>
          <t>129,519</t>
        </is>
      </c>
      <c r="E64" t="inlineStr">
        <is>
          <t>75,097</t>
        </is>
      </c>
      <c r="F64" t="inlineStr">
        <is>
          <t>56,655</t>
        </is>
      </c>
      <c r="G64" t="inlineStr">
        <is>
          <t>47,234</t>
        </is>
      </c>
    </row>
    <row r="65">
      <c r="A65" s="1" t="n">
        <v>63</v>
      </c>
      <c r="B65" t="inlineStr">
        <is>
          <t>3.1.3.</t>
        </is>
      </c>
      <c r="C65" t="inlineStr">
        <is>
          <t xml:space="preserve">  =&gt;Retained Earnings</t>
        </is>
      </c>
      <c r="D65" t="inlineStr">
        <is>
          <t>2,490,578</t>
        </is>
      </c>
      <c r="E65" t="inlineStr">
        <is>
          <t>1,690,579</t>
        </is>
      </c>
      <c r="F65" t="inlineStr">
        <is>
          <t>1,365,036</t>
        </is>
      </c>
      <c r="G65" t="inlineStr">
        <is>
          <t>1,232,316</t>
        </is>
      </c>
    </row>
    <row r="66">
      <c r="A66" s="1" t="n">
        <v>64</v>
      </c>
      <c r="B66" t="inlineStr">
        <is>
          <t>3.1.4.</t>
        </is>
      </c>
      <c r="C66" t="inlineStr">
        <is>
          <t xml:space="preserve">  =&gt;Treasury Stock</t>
        </is>
      </c>
      <c r="D66" t="inlineStr">
        <is>
          <t>279,541</t>
        </is>
      </c>
      <c r="E66" t="inlineStr">
        <is>
          <t>185,896</t>
        </is>
      </c>
      <c r="F66" t="inlineStr">
        <is>
          <t>169,802</t>
        </is>
      </c>
      <c r="G66" t="inlineStr">
        <is>
          <t>165,686</t>
        </is>
      </c>
    </row>
    <row r="67">
      <c r="A67" s="1" t="n">
        <v>65</v>
      </c>
      <c r="B67" t="inlineStr">
        <is>
          <t>3.1.5.</t>
        </is>
      </c>
      <c r="C67" t="inlineStr">
        <is>
          <t xml:space="preserve">    Gains Losses Not Affecting Retained Earnings</t>
        </is>
      </c>
      <c r="D67" t="inlineStr">
        <is>
          <t>-108,915</t>
        </is>
      </c>
      <c r="E67" t="inlineStr">
        <is>
          <t>-120,660</t>
        </is>
      </c>
      <c r="F67" t="inlineStr">
        <is>
          <t>-105,698</t>
        </is>
      </c>
      <c r="G67" t="inlineStr">
        <is>
          <t>-93,455</t>
        </is>
      </c>
    </row>
    <row r="68">
      <c r="A68" s="1" t="n">
        <v>66</v>
      </c>
      <c r="B68" t="inlineStr">
        <is>
          <t>4.</t>
        </is>
      </c>
      <c r="C68" t="inlineStr">
        <is>
          <t>Total Capitalization</t>
        </is>
      </c>
      <c r="D68" t="inlineStr">
        <is>
          <t>2,261,789</t>
        </is>
      </c>
      <c r="E68" t="inlineStr">
        <is>
          <t>1,489,268</t>
        </is>
      </c>
      <c r="F68" t="inlineStr">
        <is>
          <t>1,176,339</t>
        </is>
      </c>
      <c r="G68" t="inlineStr">
        <is>
          <t>1,050,557</t>
        </is>
      </c>
    </row>
    <row r="69">
      <c r="A69" s="1" t="n">
        <v>67</v>
      </c>
      <c r="B69" t="inlineStr">
        <is>
          <t>5.</t>
        </is>
      </c>
      <c r="C69" t="inlineStr">
        <is>
          <t>Common Stock Equity</t>
        </is>
      </c>
      <c r="D69" t="inlineStr">
        <is>
          <t>2,261,789</t>
        </is>
      </c>
      <c r="E69" t="inlineStr">
        <is>
          <t>1,489,268</t>
        </is>
      </c>
      <c r="F69" t="inlineStr">
        <is>
          <t>1,176,339</t>
        </is>
      </c>
      <c r="G69" t="inlineStr">
        <is>
          <t>1,050,557</t>
        </is>
      </c>
    </row>
    <row r="70">
      <c r="A70" s="1" t="n">
        <v>68</v>
      </c>
      <c r="B70" t="inlineStr">
        <is>
          <t>6.</t>
        </is>
      </c>
      <c r="C70" t="inlineStr">
        <is>
          <t>Capital Lease Obligations</t>
        </is>
      </c>
      <c r="D70" t="inlineStr">
        <is>
          <t>34,420</t>
        </is>
      </c>
      <c r="E70" t="inlineStr">
        <is>
          <t>30,481</t>
        </is>
      </c>
      <c r="F70" t="inlineStr">
        <is>
          <t>-</t>
        </is>
      </c>
      <c r="G70" t="inlineStr">
        <is>
          <t>-</t>
        </is>
      </c>
    </row>
    <row r="71">
      <c r="A71" s="1" t="n">
        <v>69</v>
      </c>
      <c r="B71" t="inlineStr">
        <is>
          <t>7.</t>
        </is>
      </c>
      <c r="C71" t="inlineStr">
        <is>
          <t>Net Tangible Assets</t>
        </is>
      </c>
      <c r="D71" t="inlineStr">
        <is>
          <t>1,717,037</t>
        </is>
      </c>
      <c r="E71" t="inlineStr">
        <is>
          <t>961,410</t>
        </is>
      </c>
      <c r="F71" t="inlineStr">
        <is>
          <t>713,656</t>
        </is>
      </c>
      <c r="G71" t="inlineStr">
        <is>
          <t>687,559</t>
        </is>
      </c>
    </row>
    <row r="72">
      <c r="A72" s="1" t="n">
        <v>70</v>
      </c>
      <c r="B72" t="inlineStr">
        <is>
          <t>8.</t>
        </is>
      </c>
      <c r="C72" t="inlineStr">
        <is>
          <t>Working Capital</t>
        </is>
      </c>
      <c r="D72" t="inlineStr">
        <is>
          <t>1,477,468</t>
        </is>
      </c>
      <c r="E72" t="inlineStr">
        <is>
          <t>700,334</t>
        </is>
      </c>
      <c r="F72" t="inlineStr">
        <is>
          <t>632,617</t>
        </is>
      </c>
      <c r="G72" t="inlineStr">
        <is>
          <t>597,380</t>
        </is>
      </c>
    </row>
    <row r="73">
      <c r="A73" s="1" t="n">
        <v>71</v>
      </c>
      <c r="B73" t="inlineStr">
        <is>
          <t>9.</t>
        </is>
      </c>
      <c r="C73" t="inlineStr">
        <is>
          <t>Invested Capital</t>
        </is>
      </c>
      <c r="D73" t="inlineStr">
        <is>
          <t>2,261,789</t>
        </is>
      </c>
      <c r="E73" t="inlineStr">
        <is>
          <t>1,489,268</t>
        </is>
      </c>
      <c r="F73" t="inlineStr">
        <is>
          <t>1,176,339</t>
        </is>
      </c>
      <c r="G73" t="inlineStr">
        <is>
          <t>1,050,557</t>
        </is>
      </c>
    </row>
    <row r="74">
      <c r="A74" s="1" t="n">
        <v>72</v>
      </c>
      <c r="B74" t="inlineStr">
        <is>
          <t>10.</t>
        </is>
      </c>
      <c r="C74" t="inlineStr">
        <is>
          <t>Tangible Book Value</t>
        </is>
      </c>
      <c r="D74" t="inlineStr">
        <is>
          <t>1,717,037</t>
        </is>
      </c>
      <c r="E74" t="inlineStr">
        <is>
          <t>961,410</t>
        </is>
      </c>
      <c r="F74" t="inlineStr">
        <is>
          <t>713,656</t>
        </is>
      </c>
      <c r="G74" t="inlineStr">
        <is>
          <t>687,559</t>
        </is>
      </c>
    </row>
    <row r="75">
      <c r="A75" s="1" t="n">
        <v>73</v>
      </c>
      <c r="B75" t="inlineStr">
        <is>
          <t>11.</t>
        </is>
      </c>
      <c r="C75" t="inlineStr">
        <is>
          <t>Total Debt</t>
        </is>
      </c>
      <c r="D75" t="inlineStr">
        <is>
          <t>34,420</t>
        </is>
      </c>
      <c r="E75" t="inlineStr">
        <is>
          <t>30,481</t>
        </is>
      </c>
      <c r="F75" t="inlineStr">
        <is>
          <t>-</t>
        </is>
      </c>
      <c r="G75" t="inlineStr">
        <is>
          <t>-</t>
        </is>
      </c>
    </row>
    <row r="76">
      <c r="A76" s="1" t="n">
        <v>74</v>
      </c>
      <c r="B76" t="inlineStr">
        <is>
          <t>12.</t>
        </is>
      </c>
      <c r="C76" t="inlineStr">
        <is>
          <t>Share Issued</t>
        </is>
      </c>
      <c r="D76" t="inlineStr">
        <is>
          <t>173,106</t>
        </is>
      </c>
      <c r="E76" t="inlineStr">
        <is>
          <t>173,106</t>
        </is>
      </c>
      <c r="F76" t="inlineStr">
        <is>
          <t>173,106</t>
        </is>
      </c>
      <c r="G76" t="inlineStr">
        <is>
          <t>173,106</t>
        </is>
      </c>
    </row>
    <row r="77">
      <c r="A77" s="1" t="n">
        <v>75</v>
      </c>
      <c r="B77" t="inlineStr">
        <is>
          <t>13.</t>
        </is>
      </c>
      <c r="C77" t="inlineStr">
        <is>
          <t>Ordinary Shares Number</t>
        </is>
      </c>
      <c r="D77" t="inlineStr">
        <is>
          <t>168,307</t>
        </is>
      </c>
      <c r="E77" t="inlineStr">
        <is>
          <t>166,896</t>
        </is>
      </c>
      <c r="F77" t="inlineStr">
        <is>
          <t>165,862</t>
        </is>
      </c>
      <c r="G77" t="inlineStr">
        <is>
          <t>164,579</t>
        </is>
      </c>
    </row>
    <row r="78">
      <c r="A78" s="1" t="n">
        <v>76</v>
      </c>
      <c r="B78" t="inlineStr">
        <is>
          <t>14.</t>
        </is>
      </c>
      <c r="C78" t="inlineStr">
        <is>
          <t>Treasury Shares Number</t>
        </is>
      </c>
      <c r="D78" t="inlineStr">
        <is>
          <t>4,799</t>
        </is>
      </c>
      <c r="E78" t="inlineStr">
        <is>
          <t>6,210</t>
        </is>
      </c>
      <c r="F78" t="inlineStr">
        <is>
          <t>7,244</t>
        </is>
      </c>
      <c r="G78" t="inlineStr">
        <is>
          <t>8,527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3/30/2021</t>
        </is>
      </c>
      <c r="F1" s="1" t="inlineStr">
        <is>
          <t>3/30/2020</t>
        </is>
      </c>
      <c r="G1" s="1" t="inlineStr">
        <is>
          <t>3/30/2019</t>
        </is>
      </c>
      <c r="H1" s="1" t="inlineStr">
        <is>
          <t>3/30/2018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728,947</t>
        </is>
      </c>
      <c r="E2" t="inlineStr">
        <is>
          <t>1,458,638</t>
        </is>
      </c>
      <c r="F2" t="inlineStr">
        <is>
          <t>425,000</t>
        </is>
      </c>
      <c r="G2" t="inlineStr">
        <is>
          <t>305,181</t>
        </is>
      </c>
      <c r="H2" t="inlineStr">
        <is>
          <t>346,261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728,947</t>
        </is>
      </c>
      <c r="E3" t="inlineStr">
        <is>
          <t>1,458,638</t>
        </is>
      </c>
      <c r="F3" t="inlineStr">
        <is>
          <t>425,000</t>
        </is>
      </c>
      <c r="G3" t="inlineStr">
        <is>
          <t>305,181</t>
        </is>
      </c>
      <c r="H3" t="inlineStr">
        <is>
          <t>346,261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762,055</t>
        </is>
      </c>
      <c r="E4" t="inlineStr">
        <is>
          <t>947,257</t>
        </is>
      </c>
      <c r="F4" t="inlineStr">
        <is>
          <t>449,723</t>
        </is>
      </c>
      <c r="G4" t="inlineStr">
        <is>
          <t>257,573</t>
        </is>
      </c>
      <c r="H4" t="inlineStr">
        <is>
          <t>208,542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628</t>
        </is>
      </c>
      <c r="E5" t="inlineStr">
        <is>
          <t>3,899</t>
        </is>
      </c>
      <c r="F5" t="inlineStr">
        <is>
          <t>-39,011</t>
        </is>
      </c>
      <c r="G5" t="inlineStr">
        <is>
          <t>-816</t>
        </is>
      </c>
      <c r="H5" t="inlineStr">
        <is>
          <t>-669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=&gt;=&gt;Gain Loss On Sale of Business</t>
        </is>
      </c>
      <c r="D6" t="inlineStr">
        <is>
          <t>-</t>
        </is>
      </c>
      <c r="E6" t="inlineStr">
        <is>
          <t>0</t>
        </is>
      </c>
      <c r="F6" t="inlineStr">
        <is>
          <t>-39,767</t>
        </is>
      </c>
      <c r="G6" t="inlineStr">
        <is>
          <t>-</t>
        </is>
      </c>
      <c r="H6" t="inlineStr">
        <is>
          <t>-</t>
        </is>
      </c>
    </row>
    <row r="7">
      <c r="A7" s="1" t="n">
        <v>5</v>
      </c>
      <c r="B7" t="inlineStr">
        <is>
          <t>1.1.2.2.</t>
        </is>
      </c>
      <c r="C7" t="inlineStr">
        <is>
          <t xml:space="preserve">  =&gt;=&gt;Gain Loss On Investment Securities</t>
        </is>
      </c>
      <c r="D7" t="inlineStr">
        <is>
          <t>-</t>
        </is>
      </c>
      <c r="E7" t="inlineStr">
        <is>
          <t>3,899</t>
        </is>
      </c>
      <c r="F7" t="inlineStr">
        <is>
          <t>756</t>
        </is>
      </c>
      <c r="G7" t="inlineStr">
        <is>
          <t>-816</t>
        </is>
      </c>
      <c r="H7" t="inlineStr">
        <is>
          <t>-669</t>
        </is>
      </c>
    </row>
    <row r="8">
      <c r="A8" s="1" t="n">
        <v>6</v>
      </c>
      <c r="B8" t="inlineStr">
        <is>
          <t>1.1.2.3.</t>
        </is>
      </c>
      <c r="C8" t="inlineStr">
        <is>
          <t xml:space="preserve">  =&gt;  Earnings Losses from Equity Investments</t>
        </is>
      </c>
      <c r="D8" t="inlineStr">
        <is>
          <t>-</t>
        </is>
      </c>
      <c r="E8" t="inlineStr">
        <is>
          <t>-</t>
        </is>
      </c>
      <c r="F8" t="inlineStr">
        <is>
          <t>-</t>
        </is>
      </c>
      <c r="G8" t="inlineStr">
        <is>
          <t>-816</t>
        </is>
      </c>
      <c r="H8" t="inlineStr">
        <is>
          <t>-669</t>
        </is>
      </c>
    </row>
    <row r="9">
      <c r="A9" s="1" t="n">
        <v>7</v>
      </c>
      <c r="B9" t="inlineStr">
        <is>
          <t>1.1.3.</t>
        </is>
      </c>
      <c r="C9" t="inlineStr">
        <is>
          <t xml:space="preserve">  =&gt;Depreciation Amortization Depletion</t>
        </is>
      </c>
      <c r="D9" t="inlineStr">
        <is>
          <t>112,543</t>
        </is>
      </c>
      <c r="E9" t="inlineStr">
        <is>
          <t>82,570</t>
        </is>
      </c>
      <c r="F9" t="inlineStr">
        <is>
          <t>73,751</t>
        </is>
      </c>
      <c r="G9" t="inlineStr">
        <is>
          <t>67,651</t>
        </is>
      </c>
      <c r="H9" t="inlineStr">
        <is>
          <t>56,902</t>
        </is>
      </c>
    </row>
    <row r="10">
      <c r="A10" s="1" t="n">
        <v>8</v>
      </c>
      <c r="B10" t="inlineStr">
        <is>
          <t>1.1.3.1.</t>
        </is>
      </c>
      <c r="C10" t="inlineStr">
        <is>
          <t xml:space="preserve">  =&gt;  Depreciation &amp; amortization</t>
        </is>
      </c>
      <c r="D10" t="inlineStr">
        <is>
          <t>112,543</t>
        </is>
      </c>
      <c r="E10" t="inlineStr">
        <is>
          <t>82,570</t>
        </is>
      </c>
      <c r="F10" t="inlineStr">
        <is>
          <t>73,751</t>
        </is>
      </c>
      <c r="G10" t="inlineStr">
        <is>
          <t>67,651</t>
        </is>
      </c>
      <c r="H10" t="inlineStr">
        <is>
          <t>56,902</t>
        </is>
      </c>
    </row>
    <row r="11">
      <c r="A11" s="1" t="n">
        <v>9</v>
      </c>
      <c r="B11" t="inlineStr">
        <is>
          <t>1.1.3.1.1.</t>
        </is>
      </c>
      <c r="C11" t="inlineStr">
        <is>
          <t xml:space="preserve">  =&gt;  =&gt;Depreciation</t>
        </is>
      </c>
      <c r="D11" t="inlineStr">
        <is>
          <t>80,129</t>
        </is>
      </c>
      <c r="E11" t="inlineStr">
        <is>
          <t>50,752</t>
        </is>
      </c>
      <c r="F11" t="inlineStr">
        <is>
          <t>42,893</t>
        </is>
      </c>
      <c r="G11" t="inlineStr">
        <is>
          <t>43,471</t>
        </is>
      </c>
      <c r="H11" t="inlineStr">
        <is>
          <t>41,295</t>
        </is>
      </c>
    </row>
    <row r="12">
      <c r="A12" s="1" t="n">
        <v>10</v>
      </c>
      <c r="B12" t="inlineStr">
        <is>
          <t>1.1.3.1.2.</t>
        </is>
      </c>
      <c r="C12" t="inlineStr">
        <is>
          <t xml:space="preserve">  =&gt;    Amortization</t>
        </is>
      </c>
      <c r="D12" t="inlineStr">
        <is>
          <t>32,414</t>
        </is>
      </c>
      <c r="E12" t="inlineStr">
        <is>
          <t>31,818</t>
        </is>
      </c>
      <c r="F12" t="inlineStr">
        <is>
          <t>30,858</t>
        </is>
      </c>
      <c r="G12" t="inlineStr">
        <is>
          <t>24,180</t>
        </is>
      </c>
      <c r="H12" t="inlineStr">
        <is>
          <t>15,607</t>
        </is>
      </c>
    </row>
    <row r="13">
      <c r="A13" s="1" t="n">
        <v>11</v>
      </c>
      <c r="B13" t="inlineStr">
        <is>
          <t>1.1.3.1.2.1.</t>
        </is>
      </c>
      <c r="C13" t="inlineStr">
        <is>
          <t xml:space="preserve">  =&gt;      Amortization of Intangibles</t>
        </is>
      </c>
      <c r="D13" t="inlineStr">
        <is>
          <t>32,414</t>
        </is>
      </c>
      <c r="E13" t="inlineStr">
        <is>
          <t>31,818</t>
        </is>
      </c>
      <c r="F13" t="inlineStr">
        <is>
          <t>30,858</t>
        </is>
      </c>
      <c r="G13" t="inlineStr">
        <is>
          <t>24,180</t>
        </is>
      </c>
      <c r="H13" t="inlineStr">
        <is>
          <t>15,607</t>
        </is>
      </c>
    </row>
    <row r="14">
      <c r="A14" s="1" t="n">
        <v>12</v>
      </c>
      <c r="B14" t="inlineStr">
        <is>
          <t>1.1.4.</t>
        </is>
      </c>
      <c r="C14" t="inlineStr">
        <is>
          <t xml:space="preserve">  =&gt;Deferred Tax</t>
        </is>
      </c>
      <c r="D14" t="inlineStr">
        <is>
          <t>24,170</t>
        </is>
      </c>
      <c r="E14" t="inlineStr">
        <is>
          <t>34,484</t>
        </is>
      </c>
      <c r="F14" t="inlineStr">
        <is>
          <t>-159,853</t>
        </is>
      </c>
      <c r="G14" t="inlineStr">
        <is>
          <t>-12,257</t>
        </is>
      </c>
      <c r="H14" t="inlineStr">
        <is>
          <t>7,141</t>
        </is>
      </c>
    </row>
    <row r="15">
      <c r="A15" s="1" t="n">
        <v>13</v>
      </c>
      <c r="B15" t="inlineStr">
        <is>
          <t>1.1.4.1.</t>
        </is>
      </c>
      <c r="C15" t="inlineStr">
        <is>
          <t xml:space="preserve">  =&gt;  Deferred Income Tax</t>
        </is>
      </c>
      <c r="D15" t="inlineStr">
        <is>
          <t>24,170</t>
        </is>
      </c>
      <c r="E15" t="inlineStr">
        <is>
          <t>34,484</t>
        </is>
      </c>
      <c r="F15" t="inlineStr">
        <is>
          <t>-159,853</t>
        </is>
      </c>
      <c r="G15" t="inlineStr">
        <is>
          <t>-12,257</t>
        </is>
      </c>
      <c r="H15" t="inlineStr">
        <is>
          <t>7,141</t>
        </is>
      </c>
    </row>
    <row r="16">
      <c r="A16" s="1" t="n">
        <v>14</v>
      </c>
      <c r="B16" t="inlineStr">
        <is>
          <t>1.1.5.</t>
        </is>
      </c>
      <c r="C16" t="inlineStr">
        <is>
          <t xml:space="preserve">  =&gt;Asset Impairment Charge</t>
        </is>
      </c>
      <c r="D16" t="inlineStr">
        <is>
          <t>9,011</t>
        </is>
      </c>
      <c r="E16" t="inlineStr">
        <is>
          <t>2,011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</row>
    <row r="17">
      <c r="A17" s="1" t="n">
        <v>15</v>
      </c>
      <c r="B17" t="inlineStr">
        <is>
          <t>1.1.6.</t>
        </is>
      </c>
      <c r="C17" t="inlineStr">
        <is>
          <t xml:space="preserve">  =&gt;Stock based compensation</t>
        </is>
      </c>
      <c r="D17" t="inlineStr">
        <is>
          <t>93,770</t>
        </is>
      </c>
      <c r="E17" t="inlineStr">
        <is>
          <t>86,019</t>
        </is>
      </c>
      <c r="F17" t="inlineStr">
        <is>
          <t>54,870</t>
        </is>
      </c>
      <c r="G17" t="inlineStr">
        <is>
          <t>50,265</t>
        </is>
      </c>
      <c r="H17" t="inlineStr">
        <is>
          <t>44,138</t>
        </is>
      </c>
    </row>
    <row r="18">
      <c r="A18" s="1" t="n">
        <v>16</v>
      </c>
      <c r="B18" t="inlineStr">
        <is>
          <t>1.1.7.</t>
        </is>
      </c>
      <c r="C18" t="inlineStr">
        <is>
          <t xml:space="preserve">  =&gt;Other non-cash items</t>
        </is>
      </c>
      <c r="D18" t="inlineStr">
        <is>
          <t>-2,555</t>
        </is>
      </c>
      <c r="E18" t="inlineStr">
        <is>
          <t>3,932</t>
        </is>
      </c>
      <c r="F18" t="inlineStr">
        <is>
          <t>22,311</t>
        </is>
      </c>
      <c r="G18" t="inlineStr">
        <is>
          <t>-230</t>
        </is>
      </c>
      <c r="H18" t="inlineStr">
        <is>
          <t>-4,919</t>
        </is>
      </c>
    </row>
    <row r="19">
      <c r="A19" s="1" t="n">
        <v>17</v>
      </c>
      <c r="B19" t="inlineStr">
        <is>
          <t>1.1.8.</t>
        </is>
      </c>
      <c r="C19" t="inlineStr">
        <is>
          <t xml:space="preserve">    Change in working capital</t>
        </is>
      </c>
      <c r="D19" t="inlineStr">
        <is>
          <t>-270,675</t>
        </is>
      </c>
      <c r="E19" t="inlineStr">
        <is>
          <t>298,466</t>
        </is>
      </c>
      <c r="F19" t="inlineStr">
        <is>
          <t>23,209</t>
        </is>
      </c>
      <c r="G19" t="inlineStr">
        <is>
          <t>-57,005</t>
        </is>
      </c>
      <c r="H19" t="inlineStr">
        <is>
          <t>35,126</t>
        </is>
      </c>
    </row>
    <row r="20">
      <c r="A20" s="1" t="n">
        <v>18</v>
      </c>
      <c r="B20" t="inlineStr">
        <is>
          <t>1.1.8.1.</t>
        </is>
      </c>
      <c r="C20" t="inlineStr">
        <is>
          <t xml:space="preserve">    =&gt;Change in Receivables</t>
        </is>
      </c>
      <c r="D20" t="inlineStr">
        <is>
          <t>39,226</t>
        </is>
      </c>
      <c r="E20" t="inlineStr">
        <is>
          <t>-201,220</t>
        </is>
      </c>
      <c r="F20" t="inlineStr">
        <is>
          <t>-15,768</t>
        </is>
      </c>
      <c r="G20" t="inlineStr">
        <is>
          <t>-58,798</t>
        </is>
      </c>
      <c r="H20" t="inlineStr">
        <is>
          <t>-26,363</t>
        </is>
      </c>
    </row>
    <row r="21">
      <c r="A21" s="1" t="n">
        <v>19</v>
      </c>
      <c r="B21" t="inlineStr">
        <is>
          <t>1.1.8.1.1.</t>
        </is>
      </c>
      <c r="C21" t="inlineStr">
        <is>
          <t xml:space="preserve">    =&gt;  Changes in Account Receivables</t>
        </is>
      </c>
      <c r="D21" t="inlineStr">
        <is>
          <t>39,226</t>
        </is>
      </c>
      <c r="E21" t="inlineStr">
        <is>
          <t>-201,220</t>
        </is>
      </c>
      <c r="F21" t="inlineStr">
        <is>
          <t>-15,768</t>
        </is>
      </c>
      <c r="G21" t="inlineStr">
        <is>
          <t>-58,798</t>
        </is>
      </c>
      <c r="H21" t="inlineStr">
        <is>
          <t>-26,363</t>
        </is>
      </c>
    </row>
    <row r="22">
      <c r="A22" s="1" t="n">
        <v>20</v>
      </c>
      <c r="B22" t="inlineStr">
        <is>
          <t>1.1.8.2.</t>
        </is>
      </c>
      <c r="C22" t="inlineStr">
        <is>
          <t xml:space="preserve">    =&gt;Change in Inventory</t>
        </is>
      </c>
      <c r="D22" t="inlineStr">
        <is>
          <t>-365,951</t>
        </is>
      </c>
      <c r="E22" t="inlineStr">
        <is>
          <t>-427,501</t>
        </is>
      </c>
      <c r="F22" t="inlineStr">
        <is>
          <t>60,388</t>
        </is>
      </c>
      <c r="G22" t="inlineStr">
        <is>
          <t>-21,551</t>
        </is>
      </c>
      <c r="H22" t="inlineStr">
        <is>
          <t>16,047</t>
        </is>
      </c>
    </row>
    <row r="23">
      <c r="A23" s="1" t="n">
        <v>21</v>
      </c>
      <c r="B23" t="inlineStr">
        <is>
          <t>1.1.8.3.</t>
        </is>
      </c>
      <c r="C23" t="inlineStr">
        <is>
          <t xml:space="preserve">    =&gt;Change in Payables And Accrued Expense</t>
        </is>
      </c>
      <c r="D23" t="inlineStr">
        <is>
          <t>91,046</t>
        </is>
      </c>
      <c r="E23" t="inlineStr">
        <is>
          <t>994,895</t>
        </is>
      </c>
      <c r="F23" t="inlineStr">
        <is>
          <t>-39,730</t>
        </is>
      </c>
      <c r="G23" t="inlineStr">
        <is>
          <t>32,144</t>
        </is>
      </c>
      <c r="H23" t="inlineStr">
        <is>
          <t>62,350</t>
        </is>
      </c>
    </row>
    <row r="24">
      <c r="A24" s="1" t="n">
        <v>22</v>
      </c>
      <c r="B24" t="inlineStr">
        <is>
          <t>1.1.8.3.1.</t>
        </is>
      </c>
      <c r="C24" t="inlineStr">
        <is>
          <t xml:space="preserve">    =&gt;=&gt;Change in Payable</t>
        </is>
      </c>
      <c r="D24" t="inlineStr">
        <is>
          <t>-67,701</t>
        </is>
      </c>
      <c r="E24" t="inlineStr">
        <is>
          <t>553,960</t>
        </is>
      </c>
      <c r="F24" t="inlineStr">
        <is>
          <t>-24,250</t>
        </is>
      </c>
      <c r="G24" t="inlineStr">
        <is>
          <t>-19,134</t>
        </is>
      </c>
      <c r="H24" t="inlineStr">
        <is>
          <t>17,695</t>
        </is>
      </c>
    </row>
    <row r="25">
      <c r="A25" s="1" t="n">
        <v>23</v>
      </c>
      <c r="B25" t="inlineStr">
        <is>
          <t>1.1.8.3.1.1.</t>
        </is>
      </c>
      <c r="C25" t="inlineStr">
        <is>
          <t xml:space="preserve">    =&gt;=&gt;  Change in Account Payable</t>
        </is>
      </c>
      <c r="D25" t="inlineStr">
        <is>
          <t>-67,701</t>
        </is>
      </c>
      <c r="E25" t="inlineStr">
        <is>
          <t>553,960</t>
        </is>
      </c>
      <c r="F25" t="inlineStr">
        <is>
          <t>-24,250</t>
        </is>
      </c>
      <c r="G25" t="inlineStr">
        <is>
          <t>-19,134</t>
        </is>
      </c>
      <c r="H25" t="inlineStr">
        <is>
          <t>17,695</t>
        </is>
      </c>
    </row>
    <row r="26">
      <c r="A26" s="1" t="n">
        <v>24</v>
      </c>
      <c r="B26" t="inlineStr">
        <is>
          <t>1.1.8.3.2.</t>
        </is>
      </c>
      <c r="C26" t="inlineStr">
        <is>
          <t xml:space="preserve">    =&gt;  Change in Accrued Expense</t>
        </is>
      </c>
      <c r="D26" t="inlineStr">
        <is>
          <t>158,747</t>
        </is>
      </c>
      <c r="E26" t="inlineStr">
        <is>
          <t>440,935</t>
        </is>
      </c>
      <c r="F26" t="inlineStr">
        <is>
          <t>-15,480</t>
        </is>
      </c>
      <c r="G26" t="inlineStr">
        <is>
          <t>51,278</t>
        </is>
      </c>
      <c r="H26" t="inlineStr">
        <is>
          <t>44,655</t>
        </is>
      </c>
    </row>
    <row r="27">
      <c r="A27" s="1" t="n">
        <v>25</v>
      </c>
      <c r="B27" t="inlineStr">
        <is>
          <t>1.1.8.4.</t>
        </is>
      </c>
      <c r="C27" t="inlineStr">
        <is>
          <t xml:space="preserve">    =&gt;Change in Other Current Assets</t>
        </is>
      </c>
      <c r="D27" t="inlineStr">
        <is>
          <t>-34,996</t>
        </is>
      </c>
      <c r="E27" t="inlineStr">
        <is>
          <t>-67,708</t>
        </is>
      </c>
      <c r="F27" t="inlineStr">
        <is>
          <t>18,319</t>
        </is>
      </c>
      <c r="G27" t="inlineStr">
        <is>
          <t>-8,800</t>
        </is>
      </c>
      <c r="H27" t="inlineStr">
        <is>
          <t>-16,908</t>
        </is>
      </c>
    </row>
    <row r="28">
      <c r="A28" s="1" t="n">
        <v>26</v>
      </c>
      <c r="B28" t="inlineStr">
        <is>
          <t>1.1.8.5.</t>
        </is>
      </c>
      <c r="C28" t="inlineStr">
        <is>
          <t xml:space="preserve">      Change in Other Working Capital</t>
        </is>
      </c>
      <c r="D28" t="inlineStr">
        <is>
          <t>-</t>
        </is>
      </c>
      <c r="E28" t="inlineStr">
        <is>
          <t>-</t>
        </is>
      </c>
      <c r="F28" t="inlineStr">
        <is>
          <t>18,319</t>
        </is>
      </c>
      <c r="G28" t="inlineStr">
        <is>
          <t>-8,800</t>
        </is>
      </c>
      <c r="H28" t="inlineStr">
        <is>
          <t>-16,908</t>
        </is>
      </c>
    </row>
    <row r="29">
      <c r="A29" s="1" t="n">
        <v>27</v>
      </c>
      <c r="B29" t="inlineStr">
        <is>
          <t>2.</t>
        </is>
      </c>
      <c r="C29" t="inlineStr">
        <is>
          <t>Investing Cash Flow</t>
        </is>
      </c>
      <c r="D29" t="inlineStr">
        <is>
          <t>-162,534</t>
        </is>
      </c>
      <c r="E29" t="inlineStr">
        <is>
          <t>-119,982</t>
        </is>
      </c>
      <c r="F29" t="inlineStr">
        <is>
          <t>-130,234</t>
        </is>
      </c>
      <c r="G29" t="inlineStr">
        <is>
          <t>-173,345</t>
        </is>
      </c>
      <c r="H29" t="inlineStr">
        <is>
          <t>-128,704</t>
        </is>
      </c>
    </row>
    <row r="30">
      <c r="A30" s="1" t="n">
        <v>28</v>
      </c>
      <c r="B30" t="inlineStr">
        <is>
          <t>2.1.</t>
        </is>
      </c>
      <c r="C30">
        <f>&gt;Cash Flow from Continuing Investing Activities</f>
        <v/>
      </c>
      <c r="D30" t="inlineStr">
        <is>
          <t>-162,534</t>
        </is>
      </c>
      <c r="E30" t="inlineStr">
        <is>
          <t>-119,982</t>
        </is>
      </c>
      <c r="F30" t="inlineStr">
        <is>
          <t>-130,234</t>
        </is>
      </c>
      <c r="G30" t="inlineStr">
        <is>
          <t>-173,345</t>
        </is>
      </c>
      <c r="H30" t="inlineStr">
        <is>
          <t>-128,704</t>
        </is>
      </c>
    </row>
    <row r="31">
      <c r="A31" s="1" t="n">
        <v>29</v>
      </c>
      <c r="B31" t="inlineStr">
        <is>
          <t>2.1.1.</t>
        </is>
      </c>
      <c r="C31">
        <f>&gt;=&gt;Net PPE Purchase And Sale</f>
        <v/>
      </c>
      <c r="D31" t="inlineStr">
        <is>
          <t>-93,752</t>
        </is>
      </c>
      <c r="E31" t="inlineStr">
        <is>
          <t>-76,189</t>
        </is>
      </c>
      <c r="F31" t="inlineStr">
        <is>
          <t>-38,447</t>
        </is>
      </c>
      <c r="G31" t="inlineStr">
        <is>
          <t>-35,930</t>
        </is>
      </c>
      <c r="H31" t="inlineStr">
        <is>
          <t>-39,748</t>
        </is>
      </c>
    </row>
    <row r="32">
      <c r="A32" s="1" t="n">
        <v>30</v>
      </c>
      <c r="B32" t="inlineStr">
        <is>
          <t>2.1.1.1.</t>
        </is>
      </c>
      <c r="C32">
        <f>&gt;=&gt;=&gt;Purchase of PPE</f>
        <v/>
      </c>
      <c r="D32" t="inlineStr">
        <is>
          <t>-93,752</t>
        </is>
      </c>
      <c r="E32" t="inlineStr">
        <is>
          <t>-76,189</t>
        </is>
      </c>
      <c r="F32" t="inlineStr">
        <is>
          <t>-39,484</t>
        </is>
      </c>
      <c r="G32" t="inlineStr">
        <is>
          <t>-35,930</t>
        </is>
      </c>
      <c r="H32" t="inlineStr">
        <is>
          <t>-39,748</t>
        </is>
      </c>
    </row>
    <row r="33">
      <c r="A33" s="1" t="n">
        <v>31</v>
      </c>
      <c r="B33" t="inlineStr">
        <is>
          <t>2.1.1.2.</t>
        </is>
      </c>
      <c r="C33">
        <f>&gt;=&gt;  Sale of PPE</f>
        <v/>
      </c>
      <c r="D33" t="inlineStr">
        <is>
          <t>-</t>
        </is>
      </c>
      <c r="E33" t="inlineStr">
        <is>
          <t>0</t>
        </is>
      </c>
      <c r="F33" t="inlineStr">
        <is>
          <t>1,037</t>
        </is>
      </c>
      <c r="G33" t="inlineStr">
        <is>
          <t>-</t>
        </is>
      </c>
      <c r="H33" t="inlineStr">
        <is>
          <t>-</t>
        </is>
      </c>
    </row>
    <row r="34">
      <c r="A34" s="1" t="n">
        <v>32</v>
      </c>
      <c r="B34" t="inlineStr">
        <is>
          <t>2.1.2.</t>
        </is>
      </c>
      <c r="C34">
        <f>&gt;=&gt;Net Business Purchase And Sale</f>
        <v/>
      </c>
      <c r="D34" t="inlineStr">
        <is>
          <t>-59,049</t>
        </is>
      </c>
      <c r="E34" t="inlineStr">
        <is>
          <t>-43,523</t>
        </is>
      </c>
      <c r="F34" t="inlineStr">
        <is>
          <t>-91,569</t>
        </is>
      </c>
      <c r="G34" t="inlineStr">
        <is>
          <t>-133,814</t>
        </is>
      </c>
      <c r="H34" t="inlineStr">
        <is>
          <t>-88,323</t>
        </is>
      </c>
    </row>
    <row r="35">
      <c r="A35" s="1" t="n">
        <v>33</v>
      </c>
      <c r="B35" t="inlineStr">
        <is>
          <t>2.1.2.1.</t>
        </is>
      </c>
      <c r="C35">
        <f>&gt;=&gt;  Purchase of Business</f>
        <v/>
      </c>
      <c r="D35" t="inlineStr">
        <is>
          <t>-59,049</t>
        </is>
      </c>
      <c r="E35" t="inlineStr">
        <is>
          <t>-43,523</t>
        </is>
      </c>
      <c r="F35" t="inlineStr">
        <is>
          <t>-91,569</t>
        </is>
      </c>
      <c r="G35" t="inlineStr">
        <is>
          <t>-133,814</t>
        </is>
      </c>
      <c r="H35" t="inlineStr">
        <is>
          <t>-88,323</t>
        </is>
      </c>
    </row>
    <row r="36">
      <c r="A36" s="1" t="n">
        <v>34</v>
      </c>
      <c r="B36" t="inlineStr">
        <is>
          <t>2.1.3.</t>
        </is>
      </c>
      <c r="C36">
        <f>&gt;  Net Investment Purchase And Sale</f>
        <v/>
      </c>
      <c r="D36" t="inlineStr">
        <is>
          <t>-9,733</t>
        </is>
      </c>
      <c r="E36" t="inlineStr">
        <is>
          <t>-270</t>
        </is>
      </c>
      <c r="F36" t="inlineStr">
        <is>
          <t>-218</t>
        </is>
      </c>
      <c r="G36" t="inlineStr">
        <is>
          <t>-3,601</t>
        </is>
      </c>
      <c r="H36" t="inlineStr">
        <is>
          <t>-633</t>
        </is>
      </c>
    </row>
    <row r="37">
      <c r="A37" s="1" t="n">
        <v>35</v>
      </c>
      <c r="B37" t="inlineStr">
        <is>
          <t>2.1.3.1.</t>
        </is>
      </c>
      <c r="C37">
        <f>&gt;  =&gt;Purchase of Investment</f>
        <v/>
      </c>
      <c r="D37" t="inlineStr">
        <is>
          <t>-17,158</t>
        </is>
      </c>
      <c r="E37" t="inlineStr">
        <is>
          <t>-16,451</t>
        </is>
      </c>
      <c r="F37" t="inlineStr">
        <is>
          <t>-12,309</t>
        </is>
      </c>
      <c r="G37" t="inlineStr">
        <is>
          <t>-9,425</t>
        </is>
      </c>
      <c r="H37" t="inlineStr">
        <is>
          <t>-14,082</t>
        </is>
      </c>
    </row>
    <row r="38">
      <c r="A38" s="1" t="n">
        <v>36</v>
      </c>
      <c r="B38" t="inlineStr">
        <is>
          <t>2.1.3.2.</t>
        </is>
      </c>
      <c r="C38">
        <f>&gt;    Sale of Investment</f>
        <v/>
      </c>
      <c r="D38" t="inlineStr">
        <is>
          <t>7,425</t>
        </is>
      </c>
      <c r="E38" t="inlineStr">
        <is>
          <t>16,181</t>
        </is>
      </c>
      <c r="F38" t="inlineStr">
        <is>
          <t>12,091</t>
        </is>
      </c>
      <c r="G38" t="inlineStr">
        <is>
          <t>5,824</t>
        </is>
      </c>
      <c r="H38" t="inlineStr">
        <is>
          <t>13,449</t>
        </is>
      </c>
    </row>
    <row r="39">
      <c r="A39" s="1" t="n">
        <v>37</v>
      </c>
      <c r="B39" t="inlineStr">
        <is>
          <t>2.2.</t>
        </is>
      </c>
      <c r="C39" t="inlineStr">
        <is>
          <t xml:space="preserve">  Cash from Discontinued Investing Activities</t>
        </is>
      </c>
      <c r="D39" t="inlineStr">
        <is>
          <t>-</t>
        </is>
      </c>
      <c r="E39" t="inlineStr">
        <is>
          <t>-</t>
        </is>
      </c>
      <c r="F39" t="inlineStr">
        <is>
          <t>-</t>
        </is>
      </c>
      <c r="G39" t="inlineStr">
        <is>
          <t>-</t>
        </is>
      </c>
      <c r="H39" t="inlineStr">
        <is>
          <t>0</t>
        </is>
      </c>
    </row>
    <row r="40">
      <c r="A40" s="1" t="n">
        <v>38</v>
      </c>
      <c r="B40" t="inlineStr">
        <is>
          <t>3.</t>
        </is>
      </c>
      <c r="C40" t="inlineStr">
        <is>
          <t>Financing Cash Flow</t>
        </is>
      </c>
      <c r="D40" t="inlineStr">
        <is>
          <t>-573,532</t>
        </is>
      </c>
      <c r="E40" t="inlineStr">
        <is>
          <t>-299,929</t>
        </is>
      </c>
      <c r="F40" t="inlineStr">
        <is>
          <t>-176,656</t>
        </is>
      </c>
      <c r="G40" t="inlineStr">
        <is>
          <t>-159,133</t>
        </is>
      </c>
      <c r="H40" t="inlineStr">
        <is>
          <t>-127,873</t>
        </is>
      </c>
    </row>
    <row r="41">
      <c r="A41" s="1" t="n">
        <v>39</v>
      </c>
      <c r="B41" t="inlineStr">
        <is>
          <t>3.1.</t>
        </is>
      </c>
      <c r="C41" t="inlineStr">
        <is>
          <t xml:space="preserve">  Cash Flow from Continuing Financing Activities</t>
        </is>
      </c>
      <c r="D41" t="inlineStr">
        <is>
          <t>-573,532</t>
        </is>
      </c>
      <c r="E41" t="inlineStr">
        <is>
          <t>-299,929</t>
        </is>
      </c>
      <c r="F41" t="inlineStr">
        <is>
          <t>-176,656</t>
        </is>
      </c>
      <c r="G41" t="inlineStr">
        <is>
          <t>-159,133</t>
        </is>
      </c>
      <c r="H41" t="inlineStr">
        <is>
          <t>-127,873</t>
        </is>
      </c>
    </row>
    <row r="42">
      <c r="A42" s="1" t="n">
        <v>40</v>
      </c>
      <c r="B42" t="inlineStr">
        <is>
          <t>3.1.1.</t>
        </is>
      </c>
      <c r="C42" t="inlineStr">
        <is>
          <t xml:space="preserve">  =&gt;Net Common Stock Issuance</t>
        </is>
      </c>
      <c r="D42" t="inlineStr">
        <is>
          <t>-382,852</t>
        </is>
      </c>
      <c r="E42" t="inlineStr">
        <is>
          <t>-164,952</t>
        </is>
      </c>
      <c r="F42" t="inlineStr">
        <is>
          <t>-50,437</t>
        </is>
      </c>
      <c r="G42" t="inlineStr">
        <is>
          <t>-32,449</t>
        </is>
      </c>
      <c r="H42" t="inlineStr">
        <is>
          <t>-30,722</t>
        </is>
      </c>
    </row>
    <row r="43">
      <c r="A43" s="1" t="n">
        <v>41</v>
      </c>
      <c r="B43" t="inlineStr">
        <is>
          <t>3.1.1.1.</t>
        </is>
      </c>
      <c r="C43" t="inlineStr">
        <is>
          <t xml:space="preserve">  =&gt;  Common Stock Payments</t>
        </is>
      </c>
      <c r="D43" t="inlineStr">
        <is>
          <t>-382,852</t>
        </is>
      </c>
      <c r="E43" t="inlineStr">
        <is>
          <t>-164,952</t>
        </is>
      </c>
      <c r="F43" t="inlineStr">
        <is>
          <t>-50,437</t>
        </is>
      </c>
      <c r="G43" t="inlineStr">
        <is>
          <t>-32,449</t>
        </is>
      </c>
      <c r="H43" t="inlineStr">
        <is>
          <t>-30,722</t>
        </is>
      </c>
    </row>
    <row r="44">
      <c r="A44" s="1" t="n">
        <v>42</v>
      </c>
      <c r="B44" t="inlineStr">
        <is>
          <t>3.1.2.</t>
        </is>
      </c>
      <c r="C44" t="inlineStr">
        <is>
          <t xml:space="preserve">  =&gt;Cash Dividends Paid</t>
        </is>
      </c>
      <c r="D44" t="inlineStr">
        <is>
          <t>-159,410</t>
        </is>
      </c>
      <c r="E44" t="inlineStr">
        <is>
          <t>-146,705</t>
        </is>
      </c>
      <c r="F44" t="inlineStr">
        <is>
          <t>-124,180</t>
        </is>
      </c>
      <c r="G44" t="inlineStr">
        <is>
          <t>-113,971</t>
        </is>
      </c>
      <c r="H44" t="inlineStr">
        <is>
          <t>-104,248</t>
        </is>
      </c>
    </row>
    <row r="45">
      <c r="A45" s="1" t="n">
        <v>43</v>
      </c>
      <c r="B45" t="inlineStr">
        <is>
          <t>3.1.2.1.</t>
        </is>
      </c>
      <c r="C45" t="inlineStr">
        <is>
          <t xml:space="preserve">  =&gt;  Common Stock Dividend Paid</t>
        </is>
      </c>
      <c r="D45" t="inlineStr">
        <is>
          <t>-</t>
        </is>
      </c>
      <c r="E45" t="inlineStr">
        <is>
          <t>-</t>
        </is>
      </c>
      <c r="F45" t="inlineStr">
        <is>
          <t>-124,180</t>
        </is>
      </c>
      <c r="G45" t="inlineStr">
        <is>
          <t>-113,971</t>
        </is>
      </c>
      <c r="H45" t="inlineStr">
        <is>
          <t>-104,248</t>
        </is>
      </c>
    </row>
    <row r="46">
      <c r="A46" s="1" t="n">
        <v>44</v>
      </c>
      <c r="B46" t="inlineStr">
        <is>
          <t>3.1.3.</t>
        </is>
      </c>
      <c r="C46" t="inlineStr">
        <is>
          <t xml:space="preserve">  =&gt;Proceeds from Stock Option Exercised</t>
        </is>
      </c>
      <c r="D46" t="inlineStr">
        <is>
          <t>30,745</t>
        </is>
      </c>
      <c r="E46" t="inlineStr">
        <is>
          <t>43,810</t>
        </is>
      </c>
      <c r="F46" t="inlineStr">
        <is>
          <t>22,241</t>
        </is>
      </c>
      <c r="G46" t="inlineStr">
        <is>
          <t>18,057</t>
        </is>
      </c>
      <c r="H46" t="inlineStr">
        <is>
          <t>41,910</t>
        </is>
      </c>
    </row>
    <row r="47">
      <c r="A47" s="1" t="n">
        <v>45</v>
      </c>
      <c r="B47" t="inlineStr">
        <is>
          <t>3.1.4.</t>
        </is>
      </c>
      <c r="C47" t="inlineStr">
        <is>
          <t xml:space="preserve">    Net Other Financing Charges</t>
        </is>
      </c>
      <c r="D47" t="inlineStr">
        <is>
          <t>-62,015</t>
        </is>
      </c>
      <c r="E47" t="inlineStr">
        <is>
          <t>-32,082</t>
        </is>
      </c>
      <c r="F47" t="inlineStr">
        <is>
          <t>-24,280</t>
        </is>
      </c>
      <c r="G47" t="inlineStr">
        <is>
          <t>-30,770</t>
        </is>
      </c>
      <c r="H47" t="inlineStr">
        <is>
          <t>-34,813</t>
        </is>
      </c>
    </row>
    <row r="48">
      <c r="A48" s="1" t="n">
        <v>46</v>
      </c>
      <c r="B48" t="inlineStr">
        <is>
          <t>4.</t>
        </is>
      </c>
      <c r="C48" t="inlineStr">
        <is>
          <t>End Cash Position</t>
        </is>
      </c>
      <c r="D48" t="inlineStr">
        <is>
          <t>1,381,624</t>
        </is>
      </c>
      <c r="E48" t="inlineStr">
        <is>
          <t>1,750,327</t>
        </is>
      </c>
      <c r="F48" t="inlineStr">
        <is>
          <t>715,566</t>
        </is>
      </c>
      <c r="G48" t="inlineStr">
        <is>
          <t>604,516</t>
        </is>
      </c>
      <c r="H48" t="inlineStr">
        <is>
          <t>641,947</t>
        </is>
      </c>
    </row>
    <row r="49">
      <c r="A49" s="1" t="n">
        <v>47</v>
      </c>
      <c r="B49" t="inlineStr">
        <is>
          <t>4.1.</t>
        </is>
      </c>
      <c r="C49">
        <f>&gt;Changes in Cash</f>
        <v/>
      </c>
      <c r="D49" t="inlineStr">
        <is>
          <t>-7,119</t>
        </is>
      </c>
      <c r="E49" t="inlineStr">
        <is>
          <t>1,038,727</t>
        </is>
      </c>
      <c r="F49" t="inlineStr">
        <is>
          <t>118,110</t>
        </is>
      </c>
      <c r="G49" t="inlineStr">
        <is>
          <t>-27,297</t>
        </is>
      </c>
      <c r="H49" t="inlineStr">
        <is>
          <t>89,684</t>
        </is>
      </c>
    </row>
    <row r="50">
      <c r="A50" s="1" t="n">
        <v>48</v>
      </c>
      <c r="B50" t="inlineStr">
        <is>
          <t>4.2.</t>
        </is>
      </c>
      <c r="C50">
        <f>&gt;Effect of Exchange Rate Changes</f>
        <v/>
      </c>
      <c r="D50" t="inlineStr">
        <is>
          <t>-17,213</t>
        </is>
      </c>
      <c r="E50" t="inlineStr">
        <is>
          <t>-3,966</t>
        </is>
      </c>
      <c r="F50" t="inlineStr">
        <is>
          <t>-7,060</t>
        </is>
      </c>
      <c r="G50" t="inlineStr">
        <is>
          <t>-10,134</t>
        </is>
      </c>
      <c r="H50" t="inlineStr">
        <is>
          <t>4,730</t>
        </is>
      </c>
    </row>
    <row r="51">
      <c r="A51" s="1" t="n">
        <v>49</v>
      </c>
      <c r="B51" t="inlineStr">
        <is>
          <t>4.3.</t>
        </is>
      </c>
      <c r="C51" t="inlineStr">
        <is>
          <t xml:space="preserve">  Beginning Cash Position</t>
        </is>
      </c>
      <c r="D51" t="inlineStr">
        <is>
          <t>1,388,743</t>
        </is>
      </c>
      <c r="E51" t="inlineStr">
        <is>
          <t>715,566</t>
        </is>
      </c>
      <c r="F51" t="inlineStr">
        <is>
          <t>604,516</t>
        </is>
      </c>
      <c r="G51" t="inlineStr">
        <is>
          <t>641,947</t>
        </is>
      </c>
      <c r="H51" t="inlineStr">
        <is>
          <t>547,533</t>
        </is>
      </c>
    </row>
    <row r="52">
      <c r="A52" s="1" t="n">
        <v>50</v>
      </c>
      <c r="B52" t="inlineStr">
        <is>
          <t>5.</t>
        </is>
      </c>
      <c r="C52" t="inlineStr">
        <is>
          <t>Income Tax Paid Supplemental Data</t>
        </is>
      </c>
      <c r="D52" t="inlineStr">
        <is>
          <t>198,816</t>
        </is>
      </c>
      <c r="E52" t="inlineStr">
        <is>
          <t>23,041</t>
        </is>
      </c>
      <c r="F52" t="inlineStr">
        <is>
          <t>20,851</t>
        </is>
      </c>
      <c r="G52" t="inlineStr">
        <is>
          <t>15,312</t>
        </is>
      </c>
      <c r="H52" t="inlineStr">
        <is>
          <t>-</t>
        </is>
      </c>
    </row>
    <row r="53">
      <c r="A53" s="1" t="n">
        <v>51</v>
      </c>
      <c r="B53" t="inlineStr">
        <is>
          <t>6.</t>
        </is>
      </c>
      <c r="C53" t="inlineStr">
        <is>
          <t>Capital Expenditure</t>
        </is>
      </c>
      <c r="D53" t="inlineStr">
        <is>
          <t>-93,752</t>
        </is>
      </c>
      <c r="E53" t="inlineStr">
        <is>
          <t>-76,189</t>
        </is>
      </c>
      <c r="F53" t="inlineStr">
        <is>
          <t>-39,484</t>
        </is>
      </c>
      <c r="G53" t="inlineStr">
        <is>
          <t>-35,930</t>
        </is>
      </c>
      <c r="H53" t="inlineStr">
        <is>
          <t>-39,748</t>
        </is>
      </c>
    </row>
    <row r="54">
      <c r="A54" s="1" t="n">
        <v>52</v>
      </c>
      <c r="B54" t="inlineStr">
        <is>
          <t>7.</t>
        </is>
      </c>
      <c r="C54" t="inlineStr">
        <is>
          <t>Repurchase of Capital Stock</t>
        </is>
      </c>
      <c r="D54" t="inlineStr">
        <is>
          <t>-382,852</t>
        </is>
      </c>
      <c r="E54" t="inlineStr">
        <is>
          <t>-164,952</t>
        </is>
      </c>
      <c r="F54" t="inlineStr">
        <is>
          <t>-50,437</t>
        </is>
      </c>
      <c r="G54" t="inlineStr">
        <is>
          <t>-32,449</t>
        </is>
      </c>
      <c r="H54" t="inlineStr">
        <is>
          <t>-30,722</t>
        </is>
      </c>
    </row>
    <row r="55">
      <c r="A55" s="1" t="n">
        <v>53</v>
      </c>
      <c r="B55" t="inlineStr">
        <is>
          <t>8.</t>
        </is>
      </c>
      <c r="C55" t="inlineStr">
        <is>
          <t>Free Cash Flow</t>
        </is>
      </c>
      <c r="D55" t="inlineStr">
        <is>
          <t>635,195</t>
        </is>
      </c>
      <c r="E55" t="inlineStr">
        <is>
          <t>1,382,449</t>
        </is>
      </c>
      <c r="F55" t="inlineStr">
        <is>
          <t>385,516</t>
        </is>
      </c>
      <c r="G55" t="inlineStr">
        <is>
          <t>269,251</t>
        </is>
      </c>
      <c r="H55" t="inlineStr">
        <is>
          <t>306,513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