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2,043,544</t>
        </is>
      </c>
      <c r="E2" t="inlineStr">
        <is>
          <t>2,043,544</t>
        </is>
      </c>
      <c r="F2" t="inlineStr">
        <is>
          <t>1,695,390</t>
        </is>
      </c>
      <c r="G2" t="inlineStr">
        <is>
          <t>1,557,796</t>
        </is>
      </c>
      <c r="H2" t="inlineStr">
        <is>
          <t>1,433,984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2,043,544</t>
        </is>
      </c>
      <c r="E3" t="inlineStr">
        <is>
          <t>2,043,544</t>
        </is>
      </c>
      <c r="F3" t="inlineStr">
        <is>
          <t>1,695,390</t>
        </is>
      </c>
      <c r="G3" t="inlineStr">
        <is>
          <t>1,557,796</t>
        </is>
      </c>
      <c r="H3" t="inlineStr">
        <is>
          <t>1,433,984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358,684</t>
        </is>
      </c>
      <c r="E4" t="inlineStr">
        <is>
          <t>358,684</t>
        </is>
      </c>
      <c r="F4" t="inlineStr">
        <is>
          <t>291,704</t>
        </is>
      </c>
      <c r="G4" t="inlineStr">
        <is>
          <t>294,961</t>
        </is>
      </c>
      <c r="H4" t="inlineStr">
        <is>
          <t>287,335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1,684,860</t>
        </is>
      </c>
      <c r="E5" t="inlineStr">
        <is>
          <t>1,684,860</t>
        </is>
      </c>
      <c r="F5" t="inlineStr">
        <is>
          <t>1,403,686</t>
        </is>
      </c>
      <c r="G5" t="inlineStr">
        <is>
          <t>1,262,835</t>
        </is>
      </c>
      <c r="H5" t="inlineStr">
        <is>
          <t>1,146,649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596,122</t>
        </is>
      </c>
      <c r="E6" t="inlineStr">
        <is>
          <t>596,122</t>
        </is>
      </c>
      <c r="F6" t="inlineStr">
        <is>
          <t>518,922</t>
        </is>
      </c>
      <c r="G6" t="inlineStr">
        <is>
          <t>507,134</t>
        </is>
      </c>
      <c r="H6" t="inlineStr">
        <is>
          <t>459,751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391,078</t>
        </is>
      </c>
      <c r="E7" t="inlineStr">
        <is>
          <t>391,078</t>
        </is>
      </c>
      <c r="F7" t="inlineStr">
        <is>
          <t>331,123</t>
        </is>
      </c>
      <c r="G7" t="inlineStr">
        <is>
          <t>329,391</t>
        </is>
      </c>
      <c r="H7" t="inlineStr">
        <is>
          <t>292,805</t>
        </is>
      </c>
    </row>
    <row r="8">
      <c r="A8" s="1" t="n">
        <v>6</v>
      </c>
      <c r="B8" t="inlineStr">
        <is>
          <t>4.1.1.</t>
        </is>
      </c>
      <c r="C8">
        <f>&gt;=&gt;General &amp; Administrative Expense</f>
        <v/>
      </c>
      <c r="D8" t="inlineStr">
        <is>
          <t>147,893</t>
        </is>
      </c>
      <c r="E8" t="inlineStr">
        <is>
          <t>147,893</t>
        </is>
      </c>
      <c r="F8" t="inlineStr">
        <is>
          <t>114,627</t>
        </is>
      </c>
      <c r="G8" t="inlineStr">
        <is>
          <t>110,093</t>
        </is>
      </c>
      <c r="H8" t="inlineStr">
        <is>
          <t>99,882</t>
        </is>
      </c>
    </row>
    <row r="9">
      <c r="A9" s="1" t="n">
        <v>7</v>
      </c>
      <c r="B9" t="inlineStr">
        <is>
          <t>4.1.1.1.</t>
        </is>
      </c>
      <c r="C9">
        <f>&gt;=&gt;  Other G and A</f>
        <v/>
      </c>
      <c r="D9" t="inlineStr">
        <is>
          <t>147,893</t>
        </is>
      </c>
      <c r="E9" t="inlineStr">
        <is>
          <t>147,893</t>
        </is>
      </c>
      <c r="F9" t="inlineStr">
        <is>
          <t>114,627</t>
        </is>
      </c>
      <c r="G9" t="inlineStr">
        <is>
          <t>110,093</t>
        </is>
      </c>
      <c r="H9" t="inlineStr">
        <is>
          <t>99,882</t>
        </is>
      </c>
    </row>
    <row r="10">
      <c r="A10" s="1" t="n">
        <v>8</v>
      </c>
      <c r="B10" t="inlineStr">
        <is>
          <t>4.1.2.</t>
        </is>
      </c>
      <c r="C10">
        <f>&gt;  Selling &amp; Marketing Expense</f>
        <v/>
      </c>
      <c r="D10" t="inlineStr">
        <is>
          <t>243,185</t>
        </is>
      </c>
      <c r="E10" t="inlineStr">
        <is>
          <t>243,185</t>
        </is>
      </c>
      <c r="F10" t="inlineStr">
        <is>
          <t>216,496</t>
        </is>
      </c>
      <c r="G10" t="inlineStr">
        <is>
          <t>219,298</t>
        </is>
      </c>
      <c r="H10" t="inlineStr">
        <is>
          <t>192,923</t>
        </is>
      </c>
    </row>
    <row r="11">
      <c r="A11" s="1" t="n">
        <v>9</v>
      </c>
      <c r="B11" t="inlineStr">
        <is>
          <t>4.2.</t>
        </is>
      </c>
      <c r="C11">
        <f>&gt;Research &amp; Development</f>
        <v/>
      </c>
      <c r="D11" t="inlineStr">
        <is>
          <t>111,564</t>
        </is>
      </c>
      <c r="E11" t="inlineStr">
        <is>
          <t>111,564</t>
        </is>
      </c>
      <c r="F11" t="inlineStr">
        <is>
          <t>101,053</t>
        </is>
      </c>
      <c r="G11" t="inlineStr">
        <is>
          <t>98,334</t>
        </is>
      </c>
      <c r="H11" t="inlineStr">
        <is>
          <t>81,411</t>
        </is>
      </c>
    </row>
    <row r="12">
      <c r="A12" s="1" t="n">
        <v>10</v>
      </c>
      <c r="B12" t="inlineStr">
        <is>
          <t>4.3.</t>
        </is>
      </c>
      <c r="C12" t="inlineStr">
        <is>
          <t xml:space="preserve">  Depreciation Amortization Depletion</t>
        </is>
      </c>
      <c r="D12" t="inlineStr">
        <is>
          <t>93,480</t>
        </is>
      </c>
      <c r="E12" t="inlineStr">
        <is>
          <t>93,480</t>
        </is>
      </c>
      <c r="F12" t="inlineStr">
        <is>
          <t>86,746</t>
        </is>
      </c>
      <c r="G12" t="inlineStr">
        <is>
          <t>79,409</t>
        </is>
      </c>
      <c r="H12" t="inlineStr">
        <is>
          <t>85,535</t>
        </is>
      </c>
    </row>
    <row r="13">
      <c r="A13" s="1" t="n">
        <v>11</v>
      </c>
      <c r="B13" t="inlineStr">
        <is>
          <t>4.3.1.</t>
        </is>
      </c>
      <c r="C13" t="inlineStr">
        <is>
          <t xml:space="preserve">    Depreciation &amp; amortization</t>
        </is>
      </c>
      <c r="D13" t="inlineStr">
        <is>
          <t>93,480</t>
        </is>
      </c>
      <c r="E13" t="inlineStr">
        <is>
          <t>93,480</t>
        </is>
      </c>
      <c r="F13" t="inlineStr">
        <is>
          <t>86,746</t>
        </is>
      </c>
      <c r="G13" t="inlineStr">
        <is>
          <t>79,409</t>
        </is>
      </c>
      <c r="H13" t="inlineStr">
        <is>
          <t>85,535</t>
        </is>
      </c>
    </row>
    <row r="14">
      <c r="A14" s="1" t="n">
        <v>12</v>
      </c>
      <c r="B14" t="inlineStr">
        <is>
          <t>4.3.1.1.</t>
        </is>
      </c>
      <c r="C14" t="inlineStr">
        <is>
          <t xml:space="preserve">    =&gt;Depreciation</t>
        </is>
      </c>
      <c r="D14" t="inlineStr">
        <is>
          <t>28,901</t>
        </is>
      </c>
      <c r="E14" t="inlineStr">
        <is>
          <t>28,901</t>
        </is>
      </c>
      <c r="F14" t="inlineStr">
        <is>
          <t>29,805</t>
        </is>
      </c>
      <c r="G14" t="inlineStr">
        <is>
          <t>29,999</t>
        </is>
      </c>
      <c r="H14" t="inlineStr">
        <is>
          <t>31,346</t>
        </is>
      </c>
    </row>
    <row r="15">
      <c r="A15" s="1" t="n">
        <v>13</v>
      </c>
      <c r="B15" t="inlineStr">
        <is>
          <t>4.3.1.2.</t>
        </is>
      </c>
      <c r="C15" t="inlineStr">
        <is>
          <t xml:space="preserve">      Amortization</t>
        </is>
      </c>
      <c r="D15" t="inlineStr">
        <is>
          <t>64,579</t>
        </is>
      </c>
      <c r="E15" t="inlineStr">
        <is>
          <t>64,579</t>
        </is>
      </c>
      <c r="F15" t="inlineStr">
        <is>
          <t>56,941</t>
        </is>
      </c>
      <c r="G15" t="inlineStr">
        <is>
          <t>49,410</t>
        </is>
      </c>
      <c r="H15" t="inlineStr">
        <is>
          <t>54,189</t>
        </is>
      </c>
    </row>
    <row r="16">
      <c r="A16" s="1" t="n">
        <v>14</v>
      </c>
      <c r="B16" t="inlineStr">
        <is>
          <t>4.3.1.2.1.</t>
        </is>
      </c>
      <c r="C16" t="inlineStr">
        <is>
          <t xml:space="preserve">        Amortization of Intangibles</t>
        </is>
      </c>
      <c r="D16" t="inlineStr">
        <is>
          <t>64,579</t>
        </is>
      </c>
      <c r="E16" t="inlineStr">
        <is>
          <t>64,579</t>
        </is>
      </c>
      <c r="F16" t="inlineStr">
        <is>
          <t>56,941</t>
        </is>
      </c>
      <c r="G16" t="inlineStr">
        <is>
          <t>49,410</t>
        </is>
      </c>
      <c r="H16" t="inlineStr">
        <is>
          <t>54,189</t>
        </is>
      </c>
    </row>
    <row r="17">
      <c r="A17" s="1" t="n">
        <v>15</v>
      </c>
      <c r="B17" t="inlineStr">
        <is>
          <t>5.</t>
        </is>
      </c>
      <c r="C17" t="inlineStr">
        <is>
          <t>Operating Income</t>
        </is>
      </c>
      <c r="D17" t="inlineStr">
        <is>
          <t>1,088,738</t>
        </is>
      </c>
      <c r="E17" t="inlineStr">
        <is>
          <t>1,088,738</t>
        </is>
      </c>
      <c r="F17" t="inlineStr">
        <is>
          <t>884,764</t>
        </is>
      </c>
      <c r="G17" t="inlineStr">
        <is>
          <t>755,701</t>
        </is>
      </c>
      <c r="H17" t="inlineStr">
        <is>
          <t>686,898</t>
        </is>
      </c>
    </row>
    <row r="18">
      <c r="A18" s="1" t="n">
        <v>16</v>
      </c>
      <c r="B18" t="inlineStr">
        <is>
          <t>6.</t>
        </is>
      </c>
      <c r="C18" t="inlineStr">
        <is>
          <t>Net Non Operating Interest Income Expense</t>
        </is>
      </c>
      <c r="D18" t="inlineStr">
        <is>
          <t>-158,117</t>
        </is>
      </c>
      <c r="E18" t="inlineStr">
        <is>
          <t>-158,117</t>
        </is>
      </c>
      <c r="F18" t="inlineStr">
        <is>
          <t>-151,294</t>
        </is>
      </c>
      <c r="G18" t="inlineStr">
        <is>
          <t>-131,638</t>
        </is>
      </c>
      <c r="H18" t="inlineStr">
        <is>
          <t>-113,445</t>
        </is>
      </c>
    </row>
    <row r="19">
      <c r="A19" s="1" t="n">
        <v>17</v>
      </c>
      <c r="B19" t="inlineStr">
        <is>
          <t>6.1.</t>
        </is>
      </c>
      <c r="C19">
        <f>&gt;Interest Income Non Operating</f>
        <v/>
      </c>
      <c r="D19" t="inlineStr">
        <is>
          <t>1,497</t>
        </is>
      </c>
      <c r="E19" t="inlineStr">
        <is>
          <t>1,497</t>
        </is>
      </c>
      <c r="F19" t="inlineStr">
        <is>
          <t>5,030</t>
        </is>
      </c>
      <c r="G19" t="inlineStr">
        <is>
          <t>16,403</t>
        </is>
      </c>
      <c r="H19" t="inlineStr">
        <is>
          <t>19,669</t>
        </is>
      </c>
    </row>
    <row r="20">
      <c r="A20" s="1" t="n">
        <v>18</v>
      </c>
      <c r="B20" t="inlineStr">
        <is>
          <t>6.2.</t>
        </is>
      </c>
      <c r="C20" t="inlineStr">
        <is>
          <t xml:space="preserve">  Interest Expense Non Operating</t>
        </is>
      </c>
      <c r="D20" t="inlineStr">
        <is>
          <t>159,614</t>
        </is>
      </c>
      <c r="E20" t="inlineStr">
        <is>
          <t>159,614</t>
        </is>
      </c>
      <c r="F20" t="inlineStr">
        <is>
          <t>156,324</t>
        </is>
      </c>
      <c r="G20" t="inlineStr">
        <is>
          <t>148,041</t>
        </is>
      </c>
      <c r="H20" t="inlineStr">
        <is>
          <t>133,114</t>
        </is>
      </c>
    </row>
    <row r="21">
      <c r="A21" s="1" t="n">
        <v>19</v>
      </c>
      <c r="B21" t="inlineStr">
        <is>
          <t>7.</t>
        </is>
      </c>
      <c r="C21" t="inlineStr">
        <is>
          <t>Other Income Expense</t>
        </is>
      </c>
      <c r="D21" t="inlineStr">
        <is>
          <t>-72,485</t>
        </is>
      </c>
      <c r="E21" t="inlineStr">
        <is>
          <t>-72,485</t>
        </is>
      </c>
      <c r="F21" t="inlineStr">
        <is>
          <t>-47,245</t>
        </is>
      </c>
      <c r="G21" t="inlineStr">
        <is>
          <t>-20,745</t>
        </is>
      </c>
      <c r="H21" t="inlineStr">
        <is>
          <t>56,443</t>
        </is>
      </c>
    </row>
    <row r="22">
      <c r="A22" s="1" t="n">
        <v>20</v>
      </c>
      <c r="B22" t="inlineStr">
        <is>
          <t>7.1.</t>
        </is>
      </c>
      <c r="C22">
        <f>&gt;Special Income Charges</f>
        <v/>
      </c>
      <c r="D22" t="inlineStr">
        <is>
          <t>-16,013</t>
        </is>
      </c>
      <c r="E22" t="inlineStr">
        <is>
          <t>-16,013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</row>
    <row r="23">
      <c r="A23" s="1" t="n">
        <v>21</v>
      </c>
      <c r="B23" t="inlineStr">
        <is>
          <t>7.1.1.</t>
        </is>
      </c>
      <c r="C23">
        <f>&gt;  Impairment of Capital Assets</f>
        <v/>
      </c>
      <c r="D23" t="inlineStr">
        <is>
          <t>16,013</t>
        </is>
      </c>
      <c r="E23" t="inlineStr">
        <is>
          <t>16,013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</row>
    <row r="24">
      <c r="A24" s="1" t="n">
        <v>22</v>
      </c>
      <c r="B24" t="inlineStr">
        <is>
          <t>7.2.</t>
        </is>
      </c>
      <c r="C24" t="inlineStr">
        <is>
          <t xml:space="preserve">  Other Non Operating Income Expenses</t>
        </is>
      </c>
      <c r="D24" t="inlineStr">
        <is>
          <t>-56,472</t>
        </is>
      </c>
      <c r="E24" t="inlineStr">
        <is>
          <t>-56,472</t>
        </is>
      </c>
      <c r="F24" t="inlineStr">
        <is>
          <t>-47,245</t>
        </is>
      </c>
      <c r="G24" t="inlineStr">
        <is>
          <t>-20,745</t>
        </is>
      </c>
      <c r="H24" t="inlineStr">
        <is>
          <t>56,443</t>
        </is>
      </c>
    </row>
    <row r="25">
      <c r="A25" s="1" t="n">
        <v>23</v>
      </c>
      <c r="B25" t="inlineStr">
        <is>
          <t>8.</t>
        </is>
      </c>
      <c r="C25" t="inlineStr">
        <is>
          <t>Pretax Income</t>
        </is>
      </c>
      <c r="D25" t="inlineStr">
        <is>
          <t>858,136</t>
        </is>
      </c>
      <c r="E25" t="inlineStr">
        <is>
          <t>858,136</t>
        </is>
      </c>
      <c r="F25" t="inlineStr">
        <is>
          <t>686,225</t>
        </is>
      </c>
      <c r="G25" t="inlineStr">
        <is>
          <t>603,318</t>
        </is>
      </c>
      <c r="H25" t="inlineStr">
        <is>
          <t>629,896</t>
        </is>
      </c>
    </row>
    <row r="26">
      <c r="A26" s="1" t="n">
        <v>24</v>
      </c>
      <c r="B26" t="inlineStr">
        <is>
          <t>9.</t>
        </is>
      </c>
      <c r="C26" t="inlineStr">
        <is>
          <t>Tax Provision</t>
        </is>
      </c>
      <c r="D26" t="inlineStr">
        <is>
          <t>132,153</t>
        </is>
      </c>
      <c r="E26" t="inlineStr">
        <is>
          <t>132,153</t>
        </is>
      </c>
      <c r="F26" t="inlineStr">
        <is>
          <t>84,403</t>
        </is>
      </c>
      <c r="G26" t="inlineStr">
        <is>
          <t>39,670</t>
        </is>
      </c>
      <c r="H26" t="inlineStr">
        <is>
          <t>122,011</t>
        </is>
      </c>
    </row>
    <row r="27">
      <c r="A27" s="1" t="n">
        <v>25</v>
      </c>
      <c r="B27" t="inlineStr">
        <is>
          <t>10.</t>
        </is>
      </c>
      <c r="C27" t="inlineStr">
        <is>
          <t>Net Income Common Stockholders</t>
        </is>
      </c>
      <c r="D27" t="inlineStr">
        <is>
          <t>725,983</t>
        </is>
      </c>
      <c r="E27" t="inlineStr">
        <is>
          <t>725,983</t>
        </is>
      </c>
      <c r="F27" t="inlineStr">
        <is>
          <t>601,822</t>
        </is>
      </c>
      <c r="G27" t="inlineStr">
        <is>
          <t>563,648</t>
        </is>
      </c>
      <c r="H27" t="inlineStr">
        <is>
          <t>507,885</t>
        </is>
      </c>
    </row>
    <row r="28">
      <c r="A28" s="1" t="n">
        <v>26</v>
      </c>
      <c r="B28" t="inlineStr">
        <is>
          <t>10.1.</t>
        </is>
      </c>
      <c r="C28" t="inlineStr">
        <is>
          <t xml:space="preserve">  Net Income</t>
        </is>
      </c>
      <c r="D28" t="inlineStr">
        <is>
          <t>725,983</t>
        </is>
      </c>
      <c r="E28" t="inlineStr">
        <is>
          <t>725,983</t>
        </is>
      </c>
      <c r="F28" t="inlineStr">
        <is>
          <t>601,822</t>
        </is>
      </c>
      <c r="G28" t="inlineStr">
        <is>
          <t>563,648</t>
        </is>
      </c>
      <c r="H28" t="inlineStr">
        <is>
          <t>507,885</t>
        </is>
      </c>
    </row>
    <row r="29">
      <c r="A29" s="1" t="n">
        <v>27</v>
      </c>
      <c r="B29" t="inlineStr">
        <is>
          <t>10.1.1.</t>
        </is>
      </c>
      <c r="C29" t="inlineStr">
        <is>
          <t xml:space="preserve">    Net Income Including Non-Controlling Interests</t>
        </is>
      </c>
      <c r="D29" t="inlineStr">
        <is>
          <t>725,983</t>
        </is>
      </c>
      <c r="E29" t="inlineStr">
        <is>
          <t>725,983</t>
        </is>
      </c>
      <c r="F29" t="inlineStr">
        <is>
          <t>601,822</t>
        </is>
      </c>
      <c r="G29" t="inlineStr">
        <is>
          <t>563,648</t>
        </is>
      </c>
      <c r="H29" t="inlineStr">
        <is>
          <t>507,885</t>
        </is>
      </c>
    </row>
    <row r="30">
      <c r="A30" s="1" t="n">
        <v>28</v>
      </c>
      <c r="B30" t="inlineStr">
        <is>
          <t>10.1.1.1.</t>
        </is>
      </c>
      <c r="C30" t="inlineStr">
        <is>
          <t xml:space="preserve">      Net Income Continuous Operations</t>
        </is>
      </c>
      <c r="D30" t="inlineStr">
        <is>
          <t>725,983</t>
        </is>
      </c>
      <c r="E30" t="inlineStr">
        <is>
          <t>725,983</t>
        </is>
      </c>
      <c r="F30" t="inlineStr">
        <is>
          <t>601,822</t>
        </is>
      </c>
      <c r="G30" t="inlineStr">
        <is>
          <t>563,648</t>
        </is>
      </c>
      <c r="H30" t="inlineStr">
        <is>
          <t>507,885</t>
        </is>
      </c>
    </row>
    <row r="31">
      <c r="A31" s="1" t="n">
        <v>29</v>
      </c>
      <c r="B31" t="inlineStr">
        <is>
          <t>11.</t>
        </is>
      </c>
      <c r="C31" t="inlineStr">
        <is>
          <t>Diluted NI Available to Com Stockholders</t>
        </is>
      </c>
      <c r="D31" t="inlineStr">
        <is>
          <t>725,983</t>
        </is>
      </c>
      <c r="E31" t="inlineStr">
        <is>
          <t>725,983</t>
        </is>
      </c>
      <c r="F31" t="inlineStr">
        <is>
          <t>601,822</t>
        </is>
      </c>
      <c r="G31" t="inlineStr">
        <is>
          <t>563,648</t>
        </is>
      </c>
      <c r="H31" t="inlineStr">
        <is>
          <t>507,885</t>
        </is>
      </c>
    </row>
    <row r="32">
      <c r="A32" s="1" t="n">
        <v>30</v>
      </c>
      <c r="B32" t="inlineStr">
        <is>
          <t>12.</t>
        </is>
      </c>
      <c r="C32" t="inlineStr">
        <is>
          <t>Basic EPS</t>
        </is>
      </c>
      <c r="D32" t="inlineStr">
        <is>
          <t>-</t>
        </is>
      </c>
      <c r="E32" t="inlineStr">
        <is>
          <t>-</t>
        </is>
      </c>
      <c r="F32" t="inlineStr">
        <is>
          <t>7.19</t>
        </is>
      </c>
      <c r="G32" t="inlineStr">
        <is>
          <t>6.66</t>
        </is>
      </c>
      <c r="H32" t="inlineStr">
        <is>
          <t>5.83</t>
        </is>
      </c>
    </row>
    <row r="33">
      <c r="A33" s="1" t="n">
        <v>31</v>
      </c>
      <c r="B33" t="inlineStr">
        <is>
          <t>13.</t>
        </is>
      </c>
      <c r="C33" t="inlineStr">
        <is>
          <t>Diluted EPS</t>
        </is>
      </c>
      <c r="D33" t="inlineStr">
        <is>
          <t>-</t>
        </is>
      </c>
      <c r="E33" t="inlineStr">
        <is>
          <t>-</t>
        </is>
      </c>
      <c r="F33" t="inlineStr">
        <is>
          <t>7.12</t>
        </is>
      </c>
      <c r="G33" t="inlineStr">
        <is>
          <t>6.59</t>
        </is>
      </c>
      <c r="H33" t="inlineStr">
        <is>
          <t>5.66</t>
        </is>
      </c>
    </row>
    <row r="34">
      <c r="A34" s="1" t="n">
        <v>32</v>
      </c>
      <c r="B34" t="inlineStr">
        <is>
          <t>14.</t>
        </is>
      </c>
      <c r="C34" t="inlineStr">
        <is>
          <t>Basic Average Shares</t>
        </is>
      </c>
      <c r="D34" t="inlineStr">
        <is>
          <t>-</t>
        </is>
      </c>
      <c r="E34" t="inlineStr">
        <is>
          <t>-</t>
        </is>
      </c>
      <c r="F34" t="inlineStr">
        <is>
          <t>83,716</t>
        </is>
      </c>
      <c r="G34" t="inlineStr">
        <is>
          <t>84,644</t>
        </is>
      </c>
      <c r="H34" t="inlineStr">
        <is>
          <t>87,179</t>
        </is>
      </c>
    </row>
    <row r="35">
      <c r="A35" s="1" t="n">
        <v>33</v>
      </c>
      <c r="B35" t="inlineStr">
        <is>
          <t>15.</t>
        </is>
      </c>
      <c r="C35" t="inlineStr">
        <is>
          <t>Diluted Average Shares</t>
        </is>
      </c>
      <c r="D35" t="inlineStr">
        <is>
          <t>-</t>
        </is>
      </c>
      <c r="E35" t="inlineStr">
        <is>
          <t>-</t>
        </is>
      </c>
      <c r="F35" t="inlineStr">
        <is>
          <t>84,517</t>
        </is>
      </c>
      <c r="G35" t="inlineStr">
        <is>
          <t>85,536</t>
        </is>
      </c>
      <c r="H35" t="inlineStr">
        <is>
          <t>89,701</t>
        </is>
      </c>
    </row>
    <row r="36">
      <c r="A36" s="1" t="n">
        <v>34</v>
      </c>
      <c r="B36" t="inlineStr">
        <is>
          <t>16.</t>
        </is>
      </c>
      <c r="C36" t="inlineStr">
        <is>
          <t>Total Operating Income as Reported</t>
        </is>
      </c>
      <c r="D36" t="inlineStr">
        <is>
          <t>1,072,725</t>
        </is>
      </c>
      <c r="E36" t="inlineStr">
        <is>
          <t>1,072,725</t>
        </is>
      </c>
      <c r="F36" t="inlineStr">
        <is>
          <t>884,764</t>
        </is>
      </c>
      <c r="G36" t="inlineStr">
        <is>
          <t>755,701</t>
        </is>
      </c>
      <c r="H36" t="inlineStr">
        <is>
          <t>686,898</t>
        </is>
      </c>
    </row>
    <row r="37">
      <c r="A37" s="1" t="n">
        <v>35</v>
      </c>
      <c r="B37" t="inlineStr">
        <is>
          <t>17.</t>
        </is>
      </c>
      <c r="C37" t="inlineStr">
        <is>
          <t>Total Expenses</t>
        </is>
      </c>
      <c r="D37" t="inlineStr">
        <is>
          <t>954,806</t>
        </is>
      </c>
      <c r="E37" t="inlineStr">
        <is>
          <t>954,806</t>
        </is>
      </c>
      <c r="F37" t="inlineStr">
        <is>
          <t>810,626</t>
        </is>
      </c>
      <c r="G37" t="inlineStr">
        <is>
          <t>802,095</t>
        </is>
      </c>
      <c r="H37" t="inlineStr">
        <is>
          <t>747,086</t>
        </is>
      </c>
    </row>
    <row r="38">
      <c r="A38" s="1" t="n">
        <v>36</v>
      </c>
      <c r="B38" t="inlineStr">
        <is>
          <t>18.</t>
        </is>
      </c>
      <c r="C38" t="inlineStr">
        <is>
          <t>Net Income from Continuing &amp; Discontinued Operation</t>
        </is>
      </c>
      <c r="D38" t="inlineStr">
        <is>
          <t>725,983</t>
        </is>
      </c>
      <c r="E38" t="inlineStr">
        <is>
          <t>725,983</t>
        </is>
      </c>
      <c r="F38" t="inlineStr">
        <is>
          <t>601,822</t>
        </is>
      </c>
      <c r="G38" t="inlineStr">
        <is>
          <t>563,648</t>
        </is>
      </c>
      <c r="H38" t="inlineStr">
        <is>
          <t>507,885</t>
        </is>
      </c>
    </row>
    <row r="39">
      <c r="A39" s="1" t="n">
        <v>37</v>
      </c>
      <c r="B39" t="inlineStr">
        <is>
          <t>19.</t>
        </is>
      </c>
      <c r="C39" t="inlineStr">
        <is>
          <t>Normalized Income</t>
        </is>
      </c>
      <c r="D39" t="inlineStr">
        <is>
          <t>739,530</t>
        </is>
      </c>
      <c r="E39" t="inlineStr">
        <is>
          <t>739,530</t>
        </is>
      </c>
      <c r="F39" t="inlineStr">
        <is>
          <t>601,822</t>
        </is>
      </c>
      <c r="G39" t="inlineStr">
        <is>
          <t>563,648</t>
        </is>
      </c>
      <c r="H39" t="inlineStr">
        <is>
          <t>507,885</t>
        </is>
      </c>
    </row>
    <row r="40">
      <c r="A40" s="1" t="n">
        <v>38</v>
      </c>
      <c r="B40" t="inlineStr">
        <is>
          <t>20.</t>
        </is>
      </c>
      <c r="C40" t="inlineStr">
        <is>
          <t>Interest Income</t>
        </is>
      </c>
      <c r="D40" t="inlineStr">
        <is>
          <t>1,497</t>
        </is>
      </c>
      <c r="E40" t="inlineStr">
        <is>
          <t>1,497</t>
        </is>
      </c>
      <c r="F40" t="inlineStr">
        <is>
          <t>5,030</t>
        </is>
      </c>
      <c r="G40" t="inlineStr">
        <is>
          <t>16,403</t>
        </is>
      </c>
      <c r="H40" t="inlineStr">
        <is>
          <t>19,669</t>
        </is>
      </c>
    </row>
    <row r="41">
      <c r="A41" s="1" t="n">
        <v>39</v>
      </c>
      <c r="B41" t="inlineStr">
        <is>
          <t>21.</t>
        </is>
      </c>
      <c r="C41" t="inlineStr">
        <is>
          <t>Interest Expense</t>
        </is>
      </c>
      <c r="D41" t="inlineStr">
        <is>
          <t>159,614</t>
        </is>
      </c>
      <c r="E41" t="inlineStr">
        <is>
          <t>159,614</t>
        </is>
      </c>
      <c r="F41" t="inlineStr">
        <is>
          <t>156,324</t>
        </is>
      </c>
      <c r="G41" t="inlineStr">
        <is>
          <t>148,041</t>
        </is>
      </c>
      <c r="H41" t="inlineStr">
        <is>
          <t>133,114</t>
        </is>
      </c>
    </row>
    <row r="42">
      <c r="A42" s="1" t="n">
        <v>40</v>
      </c>
      <c r="B42" t="inlineStr">
        <is>
          <t>22.</t>
        </is>
      </c>
      <c r="C42" t="inlineStr">
        <is>
          <t>Net Interest Income</t>
        </is>
      </c>
      <c r="D42" t="inlineStr">
        <is>
          <t>-158,117</t>
        </is>
      </c>
      <c r="E42" t="inlineStr">
        <is>
          <t>-158,117</t>
        </is>
      </c>
      <c r="F42" t="inlineStr">
        <is>
          <t>-151,294</t>
        </is>
      </c>
      <c r="G42" t="inlineStr">
        <is>
          <t>-131,638</t>
        </is>
      </c>
      <c r="H42" t="inlineStr">
        <is>
          <t>-113,445</t>
        </is>
      </c>
    </row>
    <row r="43">
      <c r="A43" s="1" t="n">
        <v>41</v>
      </c>
      <c r="B43" t="inlineStr">
        <is>
          <t>23.</t>
        </is>
      </c>
      <c r="C43" t="inlineStr">
        <is>
          <t>EBIT</t>
        </is>
      </c>
      <c r="D43" t="inlineStr">
        <is>
          <t>1,017,750</t>
        </is>
      </c>
      <c r="E43" t="inlineStr">
        <is>
          <t>1,017,750</t>
        </is>
      </c>
      <c r="F43" t="inlineStr">
        <is>
          <t>842,549</t>
        </is>
      </c>
      <c r="G43" t="inlineStr">
        <is>
          <t>751,359</t>
        </is>
      </c>
      <c r="H43" t="inlineStr">
        <is>
          <t>763,010</t>
        </is>
      </c>
    </row>
    <row r="44">
      <c r="A44" s="1" t="n">
        <v>42</v>
      </c>
      <c r="B44" t="inlineStr">
        <is>
          <t>24.</t>
        </is>
      </c>
      <c r="C44" t="inlineStr">
        <is>
          <t>EBITDA</t>
        </is>
      </c>
      <c r="D44" t="inlineStr">
        <is>
          <t>1,151,875</t>
        </is>
      </c>
      <c r="E44" t="inlineStr">
        <is>
          <t>-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</row>
    <row r="45">
      <c r="A45" s="1" t="n">
        <v>43</v>
      </c>
      <c r="B45" t="inlineStr">
        <is>
          <t>25.</t>
        </is>
      </c>
      <c r="C45" t="inlineStr">
        <is>
          <t>Reconciled Cost of Revenue</t>
        </is>
      </c>
      <c r="D45" t="inlineStr">
        <is>
          <t>318,039</t>
        </is>
      </c>
      <c r="E45" t="inlineStr">
        <is>
          <t>318,039</t>
        </is>
      </c>
      <c r="F45" t="inlineStr">
        <is>
          <t>267,655</t>
        </is>
      </c>
      <c r="G45" t="inlineStr">
        <is>
          <t>294,961</t>
        </is>
      </c>
      <c r="H45" t="inlineStr">
        <is>
          <t>287,335</t>
        </is>
      </c>
    </row>
    <row r="46">
      <c r="A46" s="1" t="n">
        <v>44</v>
      </c>
      <c r="B46" t="inlineStr">
        <is>
          <t>26.</t>
        </is>
      </c>
      <c r="C46" t="inlineStr">
        <is>
          <t>Reconciled Depreciation</t>
        </is>
      </c>
      <c r="D46" t="inlineStr">
        <is>
          <t>134,125</t>
        </is>
      </c>
      <c r="E46" t="inlineStr">
        <is>
          <t>134,125</t>
        </is>
      </c>
      <c r="F46" t="inlineStr">
        <is>
          <t>110,795</t>
        </is>
      </c>
      <c r="G46" t="inlineStr">
        <is>
          <t>79,409</t>
        </is>
      </c>
      <c r="H46" t="inlineStr">
        <is>
          <t>85,535</t>
        </is>
      </c>
    </row>
    <row r="47">
      <c r="A47" s="1" t="n">
        <v>45</v>
      </c>
      <c r="B47" t="inlineStr">
        <is>
          <t>27.</t>
        </is>
      </c>
      <c r="C47" t="inlineStr">
        <is>
          <t>Net Income from Continuing Operation Net Minority Interest</t>
        </is>
      </c>
      <c r="D47" t="inlineStr">
        <is>
          <t>725,983</t>
        </is>
      </c>
      <c r="E47" t="inlineStr">
        <is>
          <t>725,983</t>
        </is>
      </c>
      <c r="F47" t="inlineStr">
        <is>
          <t>601,822</t>
        </is>
      </c>
      <c r="G47" t="inlineStr">
        <is>
          <t>563,648</t>
        </is>
      </c>
      <c r="H47" t="inlineStr">
        <is>
          <t>507,885</t>
        </is>
      </c>
    </row>
    <row r="48">
      <c r="A48" s="1" t="n">
        <v>46</v>
      </c>
      <c r="B48" t="inlineStr">
        <is>
          <t>28.</t>
        </is>
      </c>
      <c r="C48" t="inlineStr">
        <is>
          <t>Total Unusual Items Excluding Goodwill</t>
        </is>
      </c>
      <c r="D48" t="inlineStr">
        <is>
          <t>-16,013</t>
        </is>
      </c>
      <c r="E48" t="inlineStr">
        <is>
          <t>-16,013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</row>
    <row r="49">
      <c r="A49" s="1" t="n">
        <v>47</v>
      </c>
      <c r="B49" t="inlineStr">
        <is>
          <t>29.</t>
        </is>
      </c>
      <c r="C49" t="inlineStr">
        <is>
          <t>Total Unusual Items</t>
        </is>
      </c>
      <c r="D49" t="inlineStr">
        <is>
          <t>-16,013</t>
        </is>
      </c>
      <c r="E49" t="inlineStr">
        <is>
          <t>-16,013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</row>
    <row r="50">
      <c r="A50" s="1" t="n">
        <v>48</v>
      </c>
      <c r="B50" t="inlineStr">
        <is>
          <t>30.</t>
        </is>
      </c>
      <c r="C50" t="inlineStr">
        <is>
          <t>Normalized EBITDA</t>
        </is>
      </c>
      <c r="D50" t="inlineStr">
        <is>
          <t>1,167,888</t>
        </is>
      </c>
      <c r="E50" t="inlineStr">
        <is>
          <t>1,167,888</t>
        </is>
      </c>
      <c r="F50" t="inlineStr">
        <is>
          <t>953,344</t>
        </is>
      </c>
      <c r="G50" t="inlineStr">
        <is>
          <t>830,768</t>
        </is>
      </c>
      <c r="H50" t="inlineStr">
        <is>
          <t>848,545</t>
        </is>
      </c>
    </row>
    <row r="51">
      <c r="A51" s="1" t="n">
        <v>49</v>
      </c>
      <c r="B51" t="inlineStr">
        <is>
          <t>31.</t>
        </is>
      </c>
      <c r="C51" t="inlineStr">
        <is>
          <t>Tax Rate for Calcs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</row>
    <row r="52">
      <c r="A52" s="1" t="n">
        <v>50</v>
      </c>
      <c r="B52" t="inlineStr">
        <is>
          <t>32.</t>
        </is>
      </c>
      <c r="C52" t="inlineStr">
        <is>
          <t>Tax Effect of Unusual Items</t>
        </is>
      </c>
      <c r="D52" t="inlineStr">
        <is>
          <t>-2,466</t>
        </is>
      </c>
      <c r="E52" t="inlineStr">
        <is>
          <t>-2,466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5,506,703</t>
        </is>
      </c>
      <c r="E2" t="inlineStr">
        <is>
          <t>4,198,647</t>
        </is>
      </c>
      <c r="F2" t="inlineStr">
        <is>
          <t>4,204,439</t>
        </is>
      </c>
      <c r="G2" t="inlineStr">
        <is>
          <t>3,387,952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2,143,410</t>
        </is>
      </c>
      <c r="E3" t="inlineStr">
        <is>
          <t>1,925,598</t>
        </is>
      </c>
      <c r="F3" t="inlineStr">
        <is>
          <t>2,081,777</t>
        </is>
      </c>
      <c r="G3" t="inlineStr">
        <is>
          <t>1,435,089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1,421,449</t>
        </is>
      </c>
      <c r="E4" t="inlineStr">
        <is>
          <t>1,300,521</t>
        </is>
      </c>
      <c r="F4" t="inlineStr">
        <is>
          <t>1,506,567</t>
        </is>
      </c>
      <c r="G4" t="inlineStr">
        <is>
          <t>904,176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1,421,449</t>
        </is>
      </c>
      <c r="E5" t="inlineStr">
        <is>
          <t>1,300,521</t>
        </is>
      </c>
      <c r="F5" t="inlineStr">
        <is>
          <t>1,506,567</t>
        </is>
      </c>
      <c r="G5" t="inlineStr">
        <is>
          <t>904,176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664,511</t>
        </is>
      </c>
      <c r="E6" t="inlineStr">
        <is>
          <t>558,569</t>
        </is>
      </c>
      <c r="F6" t="inlineStr">
        <is>
          <t>499,268</t>
        </is>
      </c>
      <c r="G6" t="inlineStr">
        <is>
          <t>473,433</t>
        </is>
      </c>
    </row>
    <row r="7">
      <c r="A7" s="1" t="n">
        <v>5</v>
      </c>
      <c r="B7" t="inlineStr">
        <is>
          <t>1.1.2.1.</t>
        </is>
      </c>
      <c r="C7">
        <f>&gt;=&gt;  Accounts receivable</f>
        <v/>
      </c>
      <c r="D7" t="inlineStr">
        <is>
          <t>664,511</t>
        </is>
      </c>
      <c r="E7" t="inlineStr">
        <is>
          <t>558,569</t>
        </is>
      </c>
      <c r="F7" t="inlineStr">
        <is>
          <t>499,268</t>
        </is>
      </c>
      <c r="G7" t="inlineStr">
        <is>
          <t>473,433</t>
        </is>
      </c>
    </row>
    <row r="8">
      <c r="A8" s="1" t="n">
        <v>6</v>
      </c>
      <c r="B8" t="inlineStr">
        <is>
          <t>1.1.2.1.1.</t>
        </is>
      </c>
      <c r="C8">
        <f>&gt;=&gt;  =&gt;Gross Accounts Receivable</f>
        <v/>
      </c>
      <c r="D8" t="inlineStr">
        <is>
          <t>666,848</t>
        </is>
      </c>
      <c r="E8" t="inlineStr">
        <is>
          <t>560,152</t>
        </is>
      </c>
      <c r="F8" t="inlineStr">
        <is>
          <t>500,983</t>
        </is>
      </c>
      <c r="G8" t="inlineStr">
        <is>
          <t>474,460</t>
        </is>
      </c>
    </row>
    <row r="9">
      <c r="A9" s="1" t="n">
        <v>7</v>
      </c>
      <c r="B9" t="inlineStr">
        <is>
          <t>1.1.2.1.2.</t>
        </is>
      </c>
      <c r="C9">
        <f>&gt;=&gt;    Allowance For Doubtful Accounts Receivable</f>
        <v/>
      </c>
      <c r="D9" t="inlineStr">
        <is>
          <t>-2,337</t>
        </is>
      </c>
      <c r="E9" t="inlineStr">
        <is>
          <t>-1,583</t>
        </is>
      </c>
      <c r="F9" t="inlineStr">
        <is>
          <t>-1,715</t>
        </is>
      </c>
      <c r="G9" t="inlineStr">
        <is>
          <t>-1,027</t>
        </is>
      </c>
    </row>
    <row r="10">
      <c r="A10" s="1" t="n">
        <v>8</v>
      </c>
      <c r="B10" t="inlineStr">
        <is>
          <t>1.1.3.</t>
        </is>
      </c>
      <c r="C10">
        <f>&gt;  Prepaid Assets</f>
        <v/>
      </c>
      <c r="D10" t="inlineStr">
        <is>
          <t>57,450</t>
        </is>
      </c>
      <c r="E10" t="inlineStr">
        <is>
          <t>66,508</t>
        </is>
      </c>
      <c r="F10" t="inlineStr">
        <is>
          <t>75,942</t>
        </is>
      </c>
      <c r="G10" t="inlineStr">
        <is>
          <t>57,480</t>
        </is>
      </c>
    </row>
    <row r="11">
      <c r="A11" s="1" t="n">
        <v>9</v>
      </c>
      <c r="B11" t="inlineStr">
        <is>
          <t>1.2.</t>
        </is>
      </c>
      <c r="C11" t="inlineStr">
        <is>
          <t xml:space="preserve">  Total non-current assets</t>
        </is>
      </c>
      <c r="D11" t="inlineStr">
        <is>
          <t>3,363,293</t>
        </is>
      </c>
      <c r="E11" t="inlineStr">
        <is>
          <t>2,273,049</t>
        </is>
      </c>
      <c r="F11" t="inlineStr">
        <is>
          <t>2,122,662</t>
        </is>
      </c>
      <c r="G11" t="inlineStr">
        <is>
          <t>1,952,863</t>
        </is>
      </c>
    </row>
    <row r="12">
      <c r="A12" s="1" t="n">
        <v>10</v>
      </c>
      <c r="B12" t="inlineStr">
        <is>
          <t>1.2.1.</t>
        </is>
      </c>
      <c r="C12" t="inlineStr">
        <is>
          <t xml:space="preserve">  =&gt;Net PPE</t>
        </is>
      </c>
      <c r="D12" t="inlineStr">
        <is>
          <t>211,299</t>
        </is>
      </c>
      <c r="E12" t="inlineStr">
        <is>
          <t>233,776</t>
        </is>
      </c>
      <c r="F12" t="inlineStr">
        <is>
          <t>257,114</t>
        </is>
      </c>
      <c r="G12" t="inlineStr">
        <is>
          <t>90,877</t>
        </is>
      </c>
    </row>
    <row r="13">
      <c r="A13" s="1" t="n">
        <v>11</v>
      </c>
      <c r="B13" t="inlineStr">
        <is>
          <t>1.2.1.1.</t>
        </is>
      </c>
      <c r="C13" t="inlineStr">
        <is>
          <t xml:space="preserve">  =&gt;=&gt;Gross PPE</t>
        </is>
      </c>
      <c r="D13" t="inlineStr">
        <is>
          <t>397,342</t>
        </is>
      </c>
      <c r="E13" t="inlineStr">
        <is>
          <t>414,925</t>
        </is>
      </c>
      <c r="F13" t="inlineStr">
        <is>
          <t>425,684</t>
        </is>
      </c>
      <c r="G13" t="inlineStr">
        <is>
          <t>276,382</t>
        </is>
      </c>
    </row>
    <row r="14">
      <c r="A14" s="1" t="n">
        <v>12</v>
      </c>
      <c r="B14" t="inlineStr">
        <is>
          <t>1.2.1.1.1.</t>
        </is>
      </c>
      <c r="C14" t="inlineStr">
        <is>
          <t xml:space="preserve">  =&gt;=&gt;=&gt;Properties</t>
        </is>
      </c>
      <c r="D14" t="inlineStr">
        <is>
          <t>0</t>
        </is>
      </c>
      <c r="E14" t="inlineStr">
        <is>
          <t>0</t>
        </is>
      </c>
      <c r="F14" t="inlineStr">
        <is>
          <t>0</t>
        </is>
      </c>
      <c r="G14" t="inlineStr">
        <is>
          <t>0</t>
        </is>
      </c>
    </row>
    <row r="15">
      <c r="A15" s="1" t="n">
        <v>13</v>
      </c>
      <c r="B15" t="inlineStr">
        <is>
          <t>1.2.1.1.2.</t>
        </is>
      </c>
      <c r="C15" t="inlineStr">
        <is>
          <t xml:space="preserve">  =&gt;=&gt;=&gt;Machinery Furniture Equipment</t>
        </is>
      </c>
      <c r="D15" t="inlineStr">
        <is>
          <t>193,751</t>
        </is>
      </c>
      <c r="E15" t="inlineStr">
        <is>
          <t>202,062</t>
        </is>
      </c>
      <c r="F15" t="inlineStr">
        <is>
          <t>198,272</t>
        </is>
      </c>
      <c r="G15" t="inlineStr">
        <is>
          <t>212,447</t>
        </is>
      </c>
    </row>
    <row r="16">
      <c r="A16" s="1" t="n">
        <v>14</v>
      </c>
      <c r="B16" t="inlineStr">
        <is>
          <t>1.2.1.1.3.</t>
        </is>
      </c>
      <c r="C16" t="inlineStr">
        <is>
          <t xml:space="preserve">  =&gt;=&gt;=&gt;Other Properties</t>
        </is>
      </c>
      <c r="D16" t="inlineStr">
        <is>
          <t>144,584</t>
        </is>
      </c>
      <c r="E16" t="inlineStr">
        <is>
          <t>153,330</t>
        </is>
      </c>
      <c r="F16" t="inlineStr">
        <is>
          <t>166,406</t>
        </is>
      </c>
      <c r="G16" t="inlineStr">
        <is>
          <t>-</t>
        </is>
      </c>
    </row>
    <row r="17">
      <c r="A17" s="1" t="n">
        <v>15</v>
      </c>
      <c r="B17" t="inlineStr">
        <is>
          <t>1.2.1.1.4.</t>
        </is>
      </c>
      <c r="C17" t="inlineStr">
        <is>
          <t xml:space="preserve">  =&gt;=&gt;=&gt;Construction in Progress</t>
        </is>
      </c>
      <c r="D17" t="inlineStr">
        <is>
          <t>2,699</t>
        </is>
      </c>
      <c r="E17" t="inlineStr">
        <is>
          <t>2,996</t>
        </is>
      </c>
      <c r="F17" t="inlineStr">
        <is>
          <t>8,667</t>
        </is>
      </c>
      <c r="G17" t="inlineStr">
        <is>
          <t>10,506</t>
        </is>
      </c>
    </row>
    <row r="18">
      <c r="A18" s="1" t="n">
        <v>16</v>
      </c>
      <c r="B18" t="inlineStr">
        <is>
          <t>1.2.1.1.5.</t>
        </is>
      </c>
      <c r="C18" t="inlineStr">
        <is>
          <t xml:space="preserve">  =&gt;=&gt;  Leases</t>
        </is>
      </c>
      <c r="D18" t="inlineStr">
        <is>
          <t>56,308</t>
        </is>
      </c>
      <c r="E18" t="inlineStr">
        <is>
          <t>56,537</t>
        </is>
      </c>
      <c r="F18" t="inlineStr">
        <is>
          <t>52,339</t>
        </is>
      </c>
      <c r="G18" t="inlineStr">
        <is>
          <t>53,429</t>
        </is>
      </c>
    </row>
    <row r="19">
      <c r="A19" s="1" t="n">
        <v>17</v>
      </c>
      <c r="B19" t="inlineStr">
        <is>
          <t>1.2.1.2.</t>
        </is>
      </c>
      <c r="C19" t="inlineStr">
        <is>
          <t xml:space="preserve">  =&gt;  Accumulated Depreciation</t>
        </is>
      </c>
      <c r="D19" t="inlineStr">
        <is>
          <t>-186,043</t>
        </is>
      </c>
      <c r="E19" t="inlineStr">
        <is>
          <t>-181,149</t>
        </is>
      </c>
      <c r="F19" t="inlineStr">
        <is>
          <t>-168,570</t>
        </is>
      </c>
      <c r="G19" t="inlineStr">
        <is>
          <t>-185,505</t>
        </is>
      </c>
    </row>
    <row r="20">
      <c r="A20" s="1" t="n">
        <v>18</v>
      </c>
      <c r="B20" t="inlineStr">
        <is>
          <t>1.2.2.</t>
        </is>
      </c>
      <c r="C20" t="inlineStr">
        <is>
          <t xml:space="preserve">  =&gt;Goodwill And Other Intangible Assets</t>
        </is>
      </c>
      <c r="D20" t="inlineStr">
        <is>
          <t>2,829,727</t>
        </is>
      </c>
      <c r="E20" t="inlineStr">
        <is>
          <t>1,800,770</t>
        </is>
      </c>
      <c r="F20" t="inlineStr">
        <is>
          <t>1,824,355</t>
        </is>
      </c>
      <c r="G20" t="inlineStr">
        <is>
          <t>1,826,564</t>
        </is>
      </c>
    </row>
    <row r="21">
      <c r="A21" s="1" t="n">
        <v>19</v>
      </c>
      <c r="B21" t="inlineStr">
        <is>
          <t>1.2.2.1.</t>
        </is>
      </c>
      <c r="C21" t="inlineStr">
        <is>
          <t xml:space="preserve">  =&gt;=&gt;Goodwill</t>
        </is>
      </c>
      <c r="D21" t="inlineStr">
        <is>
          <t>2,236,386</t>
        </is>
      </c>
      <c r="E21" t="inlineStr">
        <is>
          <t>1,566,022</t>
        </is>
      </c>
      <c r="F21" t="inlineStr">
        <is>
          <t>1,562,868</t>
        </is>
      </c>
      <c r="G21" t="inlineStr">
        <is>
          <t>1,545,761</t>
        </is>
      </c>
    </row>
    <row r="22">
      <c r="A22" s="1" t="n">
        <v>20</v>
      </c>
      <c r="B22" t="inlineStr">
        <is>
          <t>1.2.2.2.</t>
        </is>
      </c>
      <c r="C22" t="inlineStr">
        <is>
          <t xml:space="preserve">  =&gt;  Other Intangible Assets</t>
        </is>
      </c>
      <c r="D22" t="inlineStr">
        <is>
          <t>593,341</t>
        </is>
      </c>
      <c r="E22" t="inlineStr">
        <is>
          <t>234,748</t>
        </is>
      </c>
      <c r="F22" t="inlineStr">
        <is>
          <t>261,487</t>
        </is>
      </c>
      <c r="G22" t="inlineStr">
        <is>
          <t>280,803</t>
        </is>
      </c>
    </row>
    <row r="23">
      <c r="A23" s="1" t="n">
        <v>21</v>
      </c>
      <c r="B23" t="inlineStr">
        <is>
          <t>1.2.3.</t>
        </is>
      </c>
      <c r="C23" t="inlineStr">
        <is>
          <t xml:space="preserve">  =&gt;Investments And Advances</t>
        </is>
      </c>
      <c r="D23" t="inlineStr">
        <is>
          <t>218,763</t>
        </is>
      </c>
      <c r="E23" t="inlineStr">
        <is>
          <t>190,898</t>
        </is>
      </c>
      <c r="F23" t="inlineStr">
        <is>
          <t>-</t>
        </is>
      </c>
      <c r="G23" t="inlineStr">
        <is>
          <t>-</t>
        </is>
      </c>
    </row>
    <row r="24">
      <c r="A24" s="1" t="n">
        <v>22</v>
      </c>
      <c r="B24" t="inlineStr">
        <is>
          <t>1.2.3.1.</t>
        </is>
      </c>
      <c r="C24" t="inlineStr">
        <is>
          <t xml:space="preserve">  =&gt;  Long Term Equity Investment</t>
        </is>
      </c>
      <c r="D24" t="inlineStr">
        <is>
          <t>218,763</t>
        </is>
      </c>
      <c r="E24" t="inlineStr">
        <is>
          <t>190,898</t>
        </is>
      </c>
      <c r="F24" t="inlineStr">
        <is>
          <t>-</t>
        </is>
      </c>
      <c r="G24" t="inlineStr">
        <is>
          <t>-</t>
        </is>
      </c>
    </row>
    <row r="25">
      <c r="A25" s="1" t="n">
        <v>23</v>
      </c>
      <c r="B25" t="inlineStr">
        <is>
          <t>1.2.4.</t>
        </is>
      </c>
      <c r="C25" t="inlineStr">
        <is>
          <t xml:space="preserve">  =&gt;Non Current Deferred Assets</t>
        </is>
      </c>
      <c r="D25" t="inlineStr">
        <is>
          <t>40,119</t>
        </is>
      </c>
      <c r="E25" t="inlineStr">
        <is>
          <t>23,627</t>
        </is>
      </c>
      <c r="F25" t="inlineStr">
        <is>
          <t>20,911</t>
        </is>
      </c>
      <c r="G25" t="inlineStr">
        <is>
          <t>14,903</t>
        </is>
      </c>
    </row>
    <row r="26">
      <c r="A26" s="1" t="n">
        <v>24</v>
      </c>
      <c r="B26" t="inlineStr">
        <is>
          <t>1.2.4.1.</t>
        </is>
      </c>
      <c r="C26" t="inlineStr">
        <is>
          <t xml:space="preserve">  =&gt;  Non Current Deferred Taxes Assets</t>
        </is>
      </c>
      <c r="D26" t="inlineStr">
        <is>
          <t>40,119</t>
        </is>
      </c>
      <c r="E26" t="inlineStr">
        <is>
          <t>23,627</t>
        </is>
      </c>
      <c r="F26" t="inlineStr">
        <is>
          <t>20,911</t>
        </is>
      </c>
      <c r="G26" t="inlineStr">
        <is>
          <t>14,903</t>
        </is>
      </c>
    </row>
    <row r="27">
      <c r="A27" s="1" t="n">
        <v>25</v>
      </c>
      <c r="B27" t="inlineStr">
        <is>
          <t>1.2.5.</t>
        </is>
      </c>
      <c r="C27" t="inlineStr">
        <is>
          <t xml:space="preserve">    Other Non Current Assets</t>
        </is>
      </c>
      <c r="D27" t="inlineStr">
        <is>
          <t>63,385</t>
        </is>
      </c>
      <c r="E27" t="inlineStr">
        <is>
          <t>23,978</t>
        </is>
      </c>
      <c r="F27" t="inlineStr">
        <is>
          <t>20,282</t>
        </is>
      </c>
      <c r="G27" t="inlineStr">
        <is>
          <t>20,519</t>
        </is>
      </c>
    </row>
    <row r="28">
      <c r="A28" s="1" t="n">
        <v>26</v>
      </c>
      <c r="B28" t="inlineStr">
        <is>
          <t>2.</t>
        </is>
      </c>
      <c r="C28" t="inlineStr">
        <is>
          <t>Total Liabilities Net Minority Interest</t>
        </is>
      </c>
      <c r="D28" t="inlineStr">
        <is>
          <t>5,670,170</t>
        </is>
      </c>
      <c r="E28" t="inlineStr">
        <is>
          <t>4,641,881</t>
        </is>
      </c>
      <c r="F28" t="inlineStr">
        <is>
          <t>4,281,153</t>
        </is>
      </c>
      <c r="G28" t="inlineStr">
        <is>
          <t>3,554,446</t>
        </is>
      </c>
    </row>
    <row r="29">
      <c r="A29" s="1" t="n">
        <v>27</v>
      </c>
      <c r="B29" t="inlineStr">
        <is>
          <t>2.1.</t>
        </is>
      </c>
      <c r="C29">
        <f>&gt;Current Liabilities</f>
        <v/>
      </c>
      <c r="D29" t="inlineStr">
        <is>
          <t>1,250,937</t>
        </is>
      </c>
      <c r="E29" t="inlineStr">
        <is>
          <t>1,021,769</t>
        </is>
      </c>
      <c r="F29" t="inlineStr">
        <is>
          <t>900,786</t>
        </is>
      </c>
      <c r="G29" t="inlineStr">
        <is>
          <t>809,008</t>
        </is>
      </c>
    </row>
    <row r="30">
      <c r="A30" s="1" t="n">
        <v>28</v>
      </c>
      <c r="B30" t="inlineStr">
        <is>
          <t>2.1.1.</t>
        </is>
      </c>
      <c r="C30">
        <f>&gt;=&gt;Payables And Accrued Expenses</f>
        <v/>
      </c>
      <c r="D30" t="inlineStr">
        <is>
          <t>218,385</t>
        </is>
      </c>
      <c r="E30" t="inlineStr">
        <is>
          <t>184,342</t>
        </is>
      </c>
      <c r="F30" t="inlineStr">
        <is>
          <t>159,857</t>
        </is>
      </c>
      <c r="G30" t="inlineStr">
        <is>
          <t>133,986</t>
        </is>
      </c>
    </row>
    <row r="31">
      <c r="A31" s="1" t="n">
        <v>29</v>
      </c>
      <c r="B31" t="inlineStr">
        <is>
          <t>2.1.1.1.</t>
        </is>
      </c>
      <c r="C31">
        <f>&gt;=&gt;=&gt;Payables</f>
        <v/>
      </c>
      <c r="D31" t="inlineStr">
        <is>
          <t>73,083</t>
        </is>
      </c>
      <c r="E31" t="inlineStr">
        <is>
          <t>40,448</t>
        </is>
      </c>
      <c r="F31" t="inlineStr">
        <is>
          <t>20,708</t>
        </is>
      </c>
      <c r="G31" t="inlineStr">
        <is>
          <t>20,145</t>
        </is>
      </c>
    </row>
    <row r="32">
      <c r="A32" s="1" t="n">
        <v>30</v>
      </c>
      <c r="B32" t="inlineStr">
        <is>
          <t>2.1.1.1.1.</t>
        </is>
      </c>
      <c r="C32">
        <f>&gt;=&gt;=&gt;=&gt;Accounts Payable</f>
        <v/>
      </c>
      <c r="D32" t="inlineStr">
        <is>
          <t>13,448</t>
        </is>
      </c>
      <c r="E32" t="inlineStr">
        <is>
          <t>14,253</t>
        </is>
      </c>
      <c r="F32" t="inlineStr">
        <is>
          <t>6,498</t>
        </is>
      </c>
      <c r="G32" t="inlineStr">
        <is>
          <t>3,892</t>
        </is>
      </c>
    </row>
    <row r="33">
      <c r="A33" s="1" t="n">
        <v>31</v>
      </c>
      <c r="B33" t="inlineStr">
        <is>
          <t>2.1.1.1.2.</t>
        </is>
      </c>
      <c r="C33">
        <f>&gt;=&gt;=&gt;  Total Tax Payable</f>
        <v/>
      </c>
      <c r="D33" t="inlineStr">
        <is>
          <t>59,635</t>
        </is>
      </c>
      <c r="E33" t="inlineStr">
        <is>
          <t>26,195</t>
        </is>
      </c>
      <c r="F33" t="inlineStr">
        <is>
          <t>14,210</t>
        </is>
      </c>
      <c r="G33" t="inlineStr">
        <is>
          <t>16,253</t>
        </is>
      </c>
    </row>
    <row r="34">
      <c r="A34" s="1" t="n">
        <v>32</v>
      </c>
      <c r="B34" t="inlineStr">
        <is>
          <t>2.1.1.1.2.1.</t>
        </is>
      </c>
      <c r="C34">
        <f>&gt;=&gt;=&gt;    Income Tax Payable</f>
        <v/>
      </c>
      <c r="D34" t="inlineStr">
        <is>
          <t>59,635</t>
        </is>
      </c>
      <c r="E34" t="inlineStr">
        <is>
          <t>26,195</t>
        </is>
      </c>
      <c r="F34" t="inlineStr">
        <is>
          <t>14,210</t>
        </is>
      </c>
      <c r="G34" t="inlineStr">
        <is>
          <t>16,253</t>
        </is>
      </c>
    </row>
    <row r="35">
      <c r="A35" s="1" t="n">
        <v>33</v>
      </c>
      <c r="B35" t="inlineStr">
        <is>
          <t>2.1.1.2.</t>
        </is>
      </c>
      <c r="C35">
        <f>&gt;=&gt;  Current Accrued Expenses</f>
        <v/>
      </c>
      <c r="D35" t="inlineStr">
        <is>
          <t>145,302</t>
        </is>
      </c>
      <c r="E35" t="inlineStr">
        <is>
          <t>143,894</t>
        </is>
      </c>
      <c r="F35" t="inlineStr">
        <is>
          <t>139,149</t>
        </is>
      </c>
      <c r="G35" t="inlineStr">
        <is>
          <t>113,841</t>
        </is>
      </c>
    </row>
    <row r="36">
      <c r="A36" s="1" t="n">
        <v>34</v>
      </c>
      <c r="B36" t="inlineStr">
        <is>
          <t>2.1.2.</t>
        </is>
      </c>
      <c r="C36">
        <f>&gt;=&gt;Pension &amp; Other Post Retirement Benefit Plans Current</f>
        <v/>
      </c>
      <c r="D36" t="inlineStr">
        <is>
          <t>207,640</t>
        </is>
      </c>
      <c r="E36" t="inlineStr">
        <is>
          <t>161,557</t>
        </is>
      </c>
      <c r="F36" t="inlineStr">
        <is>
          <t>166,273</t>
        </is>
      </c>
      <c r="G36" t="inlineStr">
        <is>
          <t>137,045</t>
        </is>
      </c>
    </row>
    <row r="37">
      <c r="A37" s="1" t="n">
        <v>35</v>
      </c>
      <c r="B37" t="inlineStr">
        <is>
          <t>2.1.3.</t>
        </is>
      </c>
      <c r="C37">
        <f>&gt;  Current Deferred Liabilities</f>
        <v/>
      </c>
      <c r="D37" t="inlineStr">
        <is>
          <t>824,912</t>
        </is>
      </c>
      <c r="E37" t="inlineStr">
        <is>
          <t>675,870</t>
        </is>
      </c>
      <c r="F37" t="inlineStr">
        <is>
          <t>574,656</t>
        </is>
      </c>
      <c r="G37" t="inlineStr">
        <is>
          <t>537,977</t>
        </is>
      </c>
    </row>
    <row r="38">
      <c r="A38" s="1" t="n">
        <v>36</v>
      </c>
      <c r="B38" t="inlineStr">
        <is>
          <t>2.1.3.1.</t>
        </is>
      </c>
      <c r="C38">
        <f>&gt;    Current Deferred Revenue</f>
        <v/>
      </c>
      <c r="D38" t="inlineStr">
        <is>
          <t>824,912</t>
        </is>
      </c>
      <c r="E38" t="inlineStr">
        <is>
          <t>675,870</t>
        </is>
      </c>
      <c r="F38" t="inlineStr">
        <is>
          <t>574,656</t>
        </is>
      </c>
      <c r="G38" t="inlineStr">
        <is>
          <t>537,977</t>
        </is>
      </c>
    </row>
    <row r="39">
      <c r="A39" s="1" t="n">
        <v>37</v>
      </c>
      <c r="B39" t="inlineStr">
        <is>
          <t>2.2.</t>
        </is>
      </c>
      <c r="C39" t="inlineStr">
        <is>
          <t xml:space="preserve">  Total Non Current Liabilities Net Minority Interest</t>
        </is>
      </c>
      <c r="D39" t="inlineStr">
        <is>
          <t>4,419,233</t>
        </is>
      </c>
      <c r="E39" t="inlineStr">
        <is>
          <t>3,620,112</t>
        </is>
      </c>
      <c r="F39" t="inlineStr">
        <is>
          <t>3,380,367</t>
        </is>
      </c>
      <c r="G39" t="inlineStr">
        <is>
          <t>2,745,438</t>
        </is>
      </c>
    </row>
    <row r="40">
      <c r="A40" s="1" t="n">
        <v>38</v>
      </c>
      <c r="B40" t="inlineStr">
        <is>
          <t>2.2.1.</t>
        </is>
      </c>
      <c r="C40" t="inlineStr">
        <is>
          <t xml:space="preserve">  =&gt;Long Term Debt And Capital Lease Obligation</t>
        </is>
      </c>
      <c r="D40" t="inlineStr">
        <is>
          <t>4,311,451</t>
        </is>
      </c>
      <c r="E40" t="inlineStr">
        <is>
          <t>3,519,119</t>
        </is>
      </c>
      <c r="F40" t="inlineStr">
        <is>
          <t>3,236,070</t>
        </is>
      </c>
      <c r="G40" t="inlineStr">
        <is>
          <t>2,575,502</t>
        </is>
      </c>
    </row>
    <row r="41">
      <c r="A41" s="1" t="n">
        <v>39</v>
      </c>
      <c r="B41" t="inlineStr">
        <is>
          <t>2.2.1.1.</t>
        </is>
      </c>
      <c r="C41" t="inlineStr">
        <is>
          <t xml:space="preserve">  =&gt;=&gt;Long Term Debt</t>
        </is>
      </c>
      <c r="D41" t="inlineStr">
        <is>
          <t>4,161,422</t>
        </is>
      </c>
      <c r="E41" t="inlineStr">
        <is>
          <t>3,366,777</t>
        </is>
      </c>
      <c r="F41" t="inlineStr">
        <is>
          <t>3,071,926</t>
        </is>
      </c>
      <c r="G41" t="inlineStr">
        <is>
          <t>2,575,502</t>
        </is>
      </c>
    </row>
    <row r="42">
      <c r="A42" s="1" t="n">
        <v>40</v>
      </c>
      <c r="B42" t="inlineStr">
        <is>
          <t>2.2.1.2.</t>
        </is>
      </c>
      <c r="C42" t="inlineStr">
        <is>
          <t xml:space="preserve">  =&gt;  Long Term Capital Lease Obligation</t>
        </is>
      </c>
      <c r="D42" t="inlineStr">
        <is>
          <t>150,029</t>
        </is>
      </c>
      <c r="E42" t="inlineStr">
        <is>
          <t>152,342</t>
        </is>
      </c>
      <c r="F42" t="inlineStr">
        <is>
          <t>164,144</t>
        </is>
      </c>
      <c r="G42" t="inlineStr">
        <is>
          <t>-</t>
        </is>
      </c>
    </row>
    <row r="43">
      <c r="A43" s="1" t="n">
        <v>41</v>
      </c>
      <c r="B43" t="inlineStr">
        <is>
          <t>2.2.2.</t>
        </is>
      </c>
      <c r="C43" t="inlineStr">
        <is>
          <t xml:space="preserve">  =&gt;Non Current Deferred Liabilities</t>
        </is>
      </c>
      <c r="D43" t="inlineStr">
        <is>
          <t>3,650</t>
        </is>
      </c>
      <c r="E43" t="inlineStr">
        <is>
          <t>12,774</t>
        </is>
      </c>
      <c r="F43" t="inlineStr">
        <is>
          <t>66,639</t>
        </is>
      </c>
      <c r="G43" t="inlineStr">
        <is>
          <t>82,008</t>
        </is>
      </c>
    </row>
    <row r="44">
      <c r="A44" s="1" t="n">
        <v>42</v>
      </c>
      <c r="B44" t="inlineStr">
        <is>
          <t>2.2.2.1.</t>
        </is>
      </c>
      <c r="C44" t="inlineStr">
        <is>
          <t xml:space="preserve">  =&gt;  Non Current Deferred Taxes Liabilities</t>
        </is>
      </c>
      <c r="D44" t="inlineStr">
        <is>
          <t>3,650</t>
        </is>
      </c>
      <c r="E44" t="inlineStr">
        <is>
          <t>12,774</t>
        </is>
      </c>
      <c r="F44" t="inlineStr">
        <is>
          <t>66,639</t>
        </is>
      </c>
      <c r="G44" t="inlineStr">
        <is>
          <t>82,008</t>
        </is>
      </c>
    </row>
    <row r="45">
      <c r="A45" s="1" t="n">
        <v>43</v>
      </c>
      <c r="B45" t="inlineStr">
        <is>
          <t>2.2.3.</t>
        </is>
      </c>
      <c r="C45" t="inlineStr">
        <is>
          <t xml:space="preserve">    Other Non Current Liabilities</t>
        </is>
      </c>
      <c r="D45" t="inlineStr">
        <is>
          <t>104,132</t>
        </is>
      </c>
      <c r="E45" t="inlineStr">
        <is>
          <t>88,219</t>
        </is>
      </c>
      <c r="F45" t="inlineStr">
        <is>
          <t>77,658</t>
        </is>
      </c>
      <c r="G45" t="inlineStr">
        <is>
          <t>87,928</t>
        </is>
      </c>
    </row>
    <row r="46">
      <c r="A46" s="1" t="n">
        <v>44</v>
      </c>
      <c r="B46" t="inlineStr">
        <is>
          <t>3.</t>
        </is>
      </c>
      <c r="C46" t="inlineStr">
        <is>
          <t>Total Equity Gross Minority Interest</t>
        </is>
      </c>
      <c r="D46" t="inlineStr">
        <is>
          <t>-163,467</t>
        </is>
      </c>
      <c r="E46" t="inlineStr">
        <is>
          <t>-443,234</t>
        </is>
      </c>
      <c r="F46" t="inlineStr">
        <is>
          <t>-76,714</t>
        </is>
      </c>
      <c r="G46" t="inlineStr">
        <is>
          <t>-166,494</t>
        </is>
      </c>
    </row>
    <row r="47">
      <c r="A47" s="1" t="n">
        <v>45</v>
      </c>
      <c r="B47" t="inlineStr">
        <is>
          <t>3.1.</t>
        </is>
      </c>
      <c r="C47" t="inlineStr">
        <is>
          <t xml:space="preserve">  Stockholders' Equity</t>
        </is>
      </c>
      <c r="D47" t="inlineStr">
        <is>
          <t>-163,467</t>
        </is>
      </c>
      <c r="E47" t="inlineStr">
        <is>
          <t>-443,234</t>
        </is>
      </c>
      <c r="F47" t="inlineStr">
        <is>
          <t>-76,714</t>
        </is>
      </c>
      <c r="G47" t="inlineStr">
        <is>
          <t>-166,494</t>
        </is>
      </c>
    </row>
    <row r="48">
      <c r="A48" s="1" t="n">
        <v>46</v>
      </c>
      <c r="B48" t="inlineStr">
        <is>
          <t>3.1.1.</t>
        </is>
      </c>
      <c r="C48" t="inlineStr">
        <is>
          <t xml:space="preserve">  =&gt;Capital Stock</t>
        </is>
      </c>
      <c r="D48" t="inlineStr">
        <is>
          <t>1,332</t>
        </is>
      </c>
      <c r="E48" t="inlineStr">
        <is>
          <t>1,328</t>
        </is>
      </c>
      <c r="F48" t="inlineStr">
        <is>
          <t>1,324</t>
        </is>
      </c>
      <c r="G48" t="inlineStr">
        <is>
          <t>1,300</t>
        </is>
      </c>
    </row>
    <row r="49">
      <c r="A49" s="1" t="n">
        <v>47</v>
      </c>
      <c r="B49" t="inlineStr">
        <is>
          <t>3.1.1.1.</t>
        </is>
      </c>
      <c r="C49" t="inlineStr">
        <is>
          <t xml:space="preserve">  =&gt;=&gt;Preferred Stock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</row>
    <row r="50">
      <c r="A50" s="1" t="n">
        <v>48</v>
      </c>
      <c r="B50" t="inlineStr">
        <is>
          <t>3.1.1.2.</t>
        </is>
      </c>
      <c r="C50" t="inlineStr">
        <is>
          <t xml:space="preserve">  =&gt;  Common Stock</t>
        </is>
      </c>
      <c r="D50" t="inlineStr">
        <is>
          <t>1,332</t>
        </is>
      </c>
      <c r="E50" t="inlineStr">
        <is>
          <t>1,328</t>
        </is>
      </c>
      <c r="F50" t="inlineStr">
        <is>
          <t>1,324</t>
        </is>
      </c>
      <c r="G50" t="inlineStr">
        <is>
          <t>1,300</t>
        </is>
      </c>
    </row>
    <row r="51">
      <c r="A51" s="1" t="n">
        <v>49</v>
      </c>
      <c r="B51" t="inlineStr">
        <is>
          <t>3.1.2.</t>
        </is>
      </c>
      <c r="C51" t="inlineStr">
        <is>
          <t xml:space="preserve">  =&gt;Additional Paid in Capital</t>
        </is>
      </c>
      <c r="D51" t="inlineStr">
        <is>
          <t>1,457,623</t>
        </is>
      </c>
      <c r="E51" t="inlineStr">
        <is>
          <t>1,402,537</t>
        </is>
      </c>
      <c r="F51" t="inlineStr">
        <is>
          <t>1,351,031</t>
        </is>
      </c>
      <c r="G51" t="inlineStr">
        <is>
          <t>1,306,428</t>
        </is>
      </c>
    </row>
    <row r="52">
      <c r="A52" s="1" t="n">
        <v>50</v>
      </c>
      <c r="B52" t="inlineStr">
        <is>
          <t>3.1.3.</t>
        </is>
      </c>
      <c r="C52" t="inlineStr">
        <is>
          <t xml:space="preserve">  =&gt;Retained Earnings</t>
        </is>
      </c>
      <c r="D52" t="inlineStr">
        <is>
          <t>2,976,517</t>
        </is>
      </c>
      <c r="E52" t="inlineStr">
        <is>
          <t>2,554,295</t>
        </is>
      </c>
      <c r="F52" t="inlineStr">
        <is>
          <t>2,199,294</t>
        </is>
      </c>
      <c r="G52" t="inlineStr">
        <is>
          <t>1,856,951</t>
        </is>
      </c>
    </row>
    <row r="53">
      <c r="A53" s="1" t="n">
        <v>51</v>
      </c>
      <c r="B53" t="inlineStr">
        <is>
          <t>3.1.4.</t>
        </is>
      </c>
      <c r="C53" t="inlineStr">
        <is>
          <t xml:space="preserve">  =&gt;Treasury Stock</t>
        </is>
      </c>
      <c r="D53" t="inlineStr">
        <is>
          <t>4,540,144</t>
        </is>
      </c>
      <c r="E53" t="inlineStr">
        <is>
          <t>4,342,535</t>
        </is>
      </c>
      <c r="F53" t="inlineStr">
        <is>
          <t>3,565,784</t>
        </is>
      </c>
      <c r="G53" t="inlineStr">
        <is>
          <t>3,272,774</t>
        </is>
      </c>
    </row>
    <row r="54">
      <c r="A54" s="1" t="n">
        <v>52</v>
      </c>
      <c r="B54" t="inlineStr">
        <is>
          <t>3.1.5.</t>
        </is>
      </c>
      <c r="C54" t="inlineStr">
        <is>
          <t xml:space="preserve">    Gains Losses Not Affecting Retained Earnings</t>
        </is>
      </c>
      <c r="D54" t="inlineStr">
        <is>
          <t>-58,795</t>
        </is>
      </c>
      <c r="E54" t="inlineStr">
        <is>
          <t>-58,859</t>
        </is>
      </c>
      <c r="F54" t="inlineStr">
        <is>
          <t>-62,579</t>
        </is>
      </c>
      <c r="G54" t="inlineStr">
        <is>
          <t>-58,399</t>
        </is>
      </c>
    </row>
    <row r="55">
      <c r="A55" s="1" t="n">
        <v>53</v>
      </c>
      <c r="B55" t="inlineStr">
        <is>
          <t>4.</t>
        </is>
      </c>
      <c r="C55" t="inlineStr">
        <is>
          <t>Total Capitalization</t>
        </is>
      </c>
      <c r="D55" t="inlineStr">
        <is>
          <t>3,997,955</t>
        </is>
      </c>
      <c r="E55" t="inlineStr">
        <is>
          <t>2,923,543</t>
        </is>
      </c>
      <c r="F55" t="inlineStr">
        <is>
          <t>2,995,212</t>
        </is>
      </c>
      <c r="G55" t="inlineStr">
        <is>
          <t>2,409,008</t>
        </is>
      </c>
    </row>
    <row r="56">
      <c r="A56" s="1" t="n">
        <v>54</v>
      </c>
      <c r="B56" t="inlineStr">
        <is>
          <t>5.</t>
        </is>
      </c>
      <c r="C56" t="inlineStr">
        <is>
          <t>Common Stock Equity</t>
        </is>
      </c>
      <c r="D56" t="inlineStr">
        <is>
          <t>-163,467</t>
        </is>
      </c>
      <c r="E56" t="inlineStr">
        <is>
          <t>-443,234</t>
        </is>
      </c>
      <c r="F56" t="inlineStr">
        <is>
          <t>-76,714</t>
        </is>
      </c>
      <c r="G56" t="inlineStr">
        <is>
          <t>-166,494</t>
        </is>
      </c>
    </row>
    <row r="57">
      <c r="A57" s="1" t="n">
        <v>55</v>
      </c>
      <c r="B57" t="inlineStr">
        <is>
          <t>6.</t>
        </is>
      </c>
      <c r="C57" t="inlineStr">
        <is>
          <t>Capital Lease Obligations</t>
        </is>
      </c>
      <c r="D57" t="inlineStr">
        <is>
          <t>150,029</t>
        </is>
      </c>
      <c r="E57" t="inlineStr">
        <is>
          <t>152,342</t>
        </is>
      </c>
      <c r="F57" t="inlineStr">
        <is>
          <t>164,144</t>
        </is>
      </c>
      <c r="G57" t="inlineStr">
        <is>
          <t>-</t>
        </is>
      </c>
    </row>
    <row r="58">
      <c r="A58" s="1" t="n">
        <v>56</v>
      </c>
      <c r="B58" t="inlineStr">
        <is>
          <t>7.</t>
        </is>
      </c>
      <c r="C58" t="inlineStr">
        <is>
          <t>Net Tangible Assets</t>
        </is>
      </c>
      <c r="D58" t="inlineStr">
        <is>
          <t>-2,993,194</t>
        </is>
      </c>
      <c r="E58" t="inlineStr">
        <is>
          <t>-2,244,004</t>
        </is>
      </c>
      <c r="F58" t="inlineStr">
        <is>
          <t>-1,901,069</t>
        </is>
      </c>
      <c r="G58" t="inlineStr">
        <is>
          <t>-1,993,058</t>
        </is>
      </c>
    </row>
    <row r="59">
      <c r="A59" s="1" t="n">
        <v>57</v>
      </c>
      <c r="B59" t="inlineStr">
        <is>
          <t>8.</t>
        </is>
      </c>
      <c r="C59" t="inlineStr">
        <is>
          <t>Working Capital</t>
        </is>
      </c>
      <c r="D59" t="inlineStr">
        <is>
          <t>892,473</t>
        </is>
      </c>
      <c r="E59" t="inlineStr">
        <is>
          <t>903,829</t>
        </is>
      </c>
      <c r="F59" t="inlineStr">
        <is>
          <t>1,180,991</t>
        </is>
      </c>
      <c r="G59" t="inlineStr">
        <is>
          <t>626,081</t>
        </is>
      </c>
    </row>
    <row r="60">
      <c r="A60" s="1" t="n">
        <v>58</v>
      </c>
      <c r="B60" t="inlineStr">
        <is>
          <t>9.</t>
        </is>
      </c>
      <c r="C60" t="inlineStr">
        <is>
          <t>Invested Capital</t>
        </is>
      </c>
      <c r="D60" t="inlineStr">
        <is>
          <t>3,997,955</t>
        </is>
      </c>
      <c r="E60" t="inlineStr">
        <is>
          <t>2,923,543</t>
        </is>
      </c>
      <c r="F60" t="inlineStr">
        <is>
          <t>2,995,212</t>
        </is>
      </c>
      <c r="G60" t="inlineStr">
        <is>
          <t>2,409,008</t>
        </is>
      </c>
    </row>
    <row r="61">
      <c r="A61" s="1" t="n">
        <v>59</v>
      </c>
      <c r="B61" t="inlineStr">
        <is>
          <t>10.</t>
        </is>
      </c>
      <c r="C61" t="inlineStr">
        <is>
          <t>Tangible Book Value</t>
        </is>
      </c>
      <c r="D61" t="inlineStr">
        <is>
          <t>-2,993,194</t>
        </is>
      </c>
      <c r="E61" t="inlineStr">
        <is>
          <t>-2,244,004</t>
        </is>
      </c>
      <c r="F61" t="inlineStr">
        <is>
          <t>-1,901,069</t>
        </is>
      </c>
      <c r="G61" t="inlineStr">
        <is>
          <t>-1,993,058</t>
        </is>
      </c>
    </row>
    <row r="62">
      <c r="A62" s="1" t="n">
        <v>60</v>
      </c>
      <c r="B62" t="inlineStr">
        <is>
          <t>11.</t>
        </is>
      </c>
      <c r="C62" t="inlineStr">
        <is>
          <t>Total Debt</t>
        </is>
      </c>
      <c r="D62" t="inlineStr">
        <is>
          <t>4,311,451</t>
        </is>
      </c>
      <c r="E62" t="inlineStr">
        <is>
          <t>3,519,119</t>
        </is>
      </c>
      <c r="F62" t="inlineStr">
        <is>
          <t>3,236,070</t>
        </is>
      </c>
      <c r="G62" t="inlineStr">
        <is>
          <t>2,575,502</t>
        </is>
      </c>
    </row>
    <row r="63">
      <c r="A63" s="1" t="n">
        <v>61</v>
      </c>
      <c r="B63" t="inlineStr">
        <is>
          <t>12.</t>
        </is>
      </c>
      <c r="C63" t="inlineStr">
        <is>
          <t>Net Debt</t>
        </is>
      </c>
      <c r="D63" t="inlineStr">
        <is>
          <t>2,739,973</t>
        </is>
      </c>
      <c r="E63" t="inlineStr">
        <is>
          <t>2,066,256</t>
        </is>
      </c>
      <c r="F63" t="inlineStr">
        <is>
          <t>1,565,359</t>
        </is>
      </c>
      <c r="G63" t="inlineStr">
        <is>
          <t>1,671,326</t>
        </is>
      </c>
    </row>
    <row r="64">
      <c r="A64" s="1" t="n">
        <v>62</v>
      </c>
      <c r="B64" t="inlineStr">
        <is>
          <t>13.</t>
        </is>
      </c>
      <c r="C64" t="inlineStr">
        <is>
          <t>Share Issued</t>
        </is>
      </c>
      <c r="D64" t="inlineStr">
        <is>
          <t>133,162</t>
        </is>
      </c>
      <c r="E64" t="inlineStr">
        <is>
          <t>132,829</t>
        </is>
      </c>
      <c r="F64" t="inlineStr">
        <is>
          <t>132,419</t>
        </is>
      </c>
      <c r="G64" t="inlineStr">
        <is>
          <t>130,030</t>
        </is>
      </c>
    </row>
    <row r="65">
      <c r="A65" s="1" t="n">
        <v>63</v>
      </c>
      <c r="B65" t="inlineStr">
        <is>
          <t>14.</t>
        </is>
      </c>
      <c r="C65" t="inlineStr">
        <is>
          <t>Ordinary Shares Number</t>
        </is>
      </c>
      <c r="D65" t="inlineStr">
        <is>
          <t>82,439</t>
        </is>
      </c>
      <c r="E65" t="inlineStr">
        <is>
          <t>82,573</t>
        </is>
      </c>
      <c r="F65" t="inlineStr">
        <is>
          <t>84,795</t>
        </is>
      </c>
      <c r="G65" t="inlineStr">
        <is>
          <t>84,174</t>
        </is>
      </c>
    </row>
    <row r="66">
      <c r="A66" s="1" t="n">
        <v>64</v>
      </c>
      <c r="B66" t="inlineStr">
        <is>
          <t>15.</t>
        </is>
      </c>
      <c r="C66" t="inlineStr">
        <is>
          <t>Treasury Shares Number</t>
        </is>
      </c>
      <c r="D66" t="inlineStr">
        <is>
          <t>50,723</t>
        </is>
      </c>
      <c r="E66" t="inlineStr">
        <is>
          <t>50,256</t>
        </is>
      </c>
      <c r="F66" t="inlineStr">
        <is>
          <t>47,624</t>
        </is>
      </c>
      <c r="G66" t="inlineStr">
        <is>
          <t>45,856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936,069</t>
        </is>
      </c>
      <c r="E2" t="inlineStr">
        <is>
          <t>936,069</t>
        </is>
      </c>
      <c r="F2" t="inlineStr">
        <is>
          <t>811,109</t>
        </is>
      </c>
      <c r="G2" t="inlineStr">
        <is>
          <t>709,523</t>
        </is>
      </c>
      <c r="H2" t="inlineStr">
        <is>
          <t>612,762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936,069</t>
        </is>
      </c>
      <c r="E3" t="inlineStr">
        <is>
          <t>936,069</t>
        </is>
      </c>
      <c r="F3" t="inlineStr">
        <is>
          <t>811,109</t>
        </is>
      </c>
      <c r="G3" t="inlineStr">
        <is>
          <t>709,523</t>
        </is>
      </c>
      <c r="H3" t="inlineStr">
        <is>
          <t>612,762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725,983</t>
        </is>
      </c>
      <c r="E4" t="inlineStr">
        <is>
          <t>725,983</t>
        </is>
      </c>
      <c r="F4" t="inlineStr">
        <is>
          <t>601,822</t>
        </is>
      </c>
      <c r="G4" t="inlineStr">
        <is>
          <t>563,648</t>
        </is>
      </c>
      <c r="H4" t="inlineStr">
        <is>
          <t>507,885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59,103</t>
        </is>
      </c>
      <c r="E5" t="inlineStr">
        <is>
          <t>59,103</t>
        </is>
      </c>
      <c r="F5" t="inlineStr">
        <is>
          <t>44,930</t>
        </is>
      </c>
      <c r="G5" t="inlineStr">
        <is>
          <t>16,794</t>
        </is>
      </c>
      <c r="H5" t="inlineStr">
        <is>
          <t>-61,402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Sale of Business</t>
        </is>
      </c>
      <c r="D6" t="inlineStr">
        <is>
          <t>-</t>
        </is>
      </c>
      <c r="E6" t="inlineStr">
        <is>
          <t>-</t>
        </is>
      </c>
      <c r="F6" t="inlineStr">
        <is>
          <t>0</t>
        </is>
      </c>
      <c r="G6" t="inlineStr">
        <is>
          <t>-</t>
        </is>
      </c>
      <c r="H6" t="inlineStr">
        <is>
          <t>-61,402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134,125</t>
        </is>
      </c>
      <c r="E7" t="inlineStr">
        <is>
          <t>134,125</t>
        </is>
      </c>
      <c r="F7" t="inlineStr">
        <is>
          <t>110,795</t>
        </is>
      </c>
      <c r="G7" t="inlineStr">
        <is>
          <t>79,409</t>
        </is>
      </c>
      <c r="H7" t="inlineStr">
        <is>
          <t>85,535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134,125</t>
        </is>
      </c>
      <c r="E8" t="inlineStr">
        <is>
          <t>134,125</t>
        </is>
      </c>
      <c r="F8" t="inlineStr">
        <is>
          <t>110,795</t>
        </is>
      </c>
      <c r="G8" t="inlineStr">
        <is>
          <t>79,409</t>
        </is>
      </c>
      <c r="H8" t="inlineStr">
        <is>
          <t>85,535</t>
        </is>
      </c>
    </row>
    <row r="9">
      <c r="A9" s="1" t="n">
        <v>7</v>
      </c>
      <c r="B9" t="inlineStr">
        <is>
          <t>1.1.3.1.1.</t>
        </is>
      </c>
      <c r="C9" t="inlineStr">
        <is>
          <t xml:space="preserve">  =&gt;  =&gt;Depreciation</t>
        </is>
      </c>
      <c r="D9" t="inlineStr">
        <is>
          <t>53,533</t>
        </is>
      </c>
      <c r="E9" t="inlineStr">
        <is>
          <t>53,533</t>
        </is>
      </c>
      <c r="F9" t="inlineStr">
        <is>
          <t>53,854</t>
        </is>
      </c>
      <c r="G9" t="inlineStr">
        <is>
          <t>29,999</t>
        </is>
      </c>
      <c r="H9" t="inlineStr">
        <is>
          <t>31,346</t>
        </is>
      </c>
    </row>
    <row r="10">
      <c r="A10" s="1" t="n">
        <v>8</v>
      </c>
      <c r="B10" t="inlineStr">
        <is>
          <t>1.1.3.1.2.</t>
        </is>
      </c>
      <c r="C10" t="inlineStr">
        <is>
          <t xml:space="preserve">  =&gt;    Amortization</t>
        </is>
      </c>
      <c r="D10" t="inlineStr">
        <is>
          <t>80,592</t>
        </is>
      </c>
      <c r="E10" t="inlineStr">
        <is>
          <t>80,592</t>
        </is>
      </c>
      <c r="F10" t="inlineStr">
        <is>
          <t>56,941</t>
        </is>
      </c>
      <c r="G10" t="inlineStr">
        <is>
          <t>49,410</t>
        </is>
      </c>
      <c r="H10" t="inlineStr">
        <is>
          <t>54,189</t>
        </is>
      </c>
    </row>
    <row r="11">
      <c r="A11" s="1" t="n">
        <v>9</v>
      </c>
      <c r="B11" t="inlineStr">
        <is>
          <t>1.1.3.1.2.1.</t>
        </is>
      </c>
      <c r="C11" t="inlineStr">
        <is>
          <t xml:space="preserve">  =&gt;      Amortization of Intangibles</t>
        </is>
      </c>
      <c r="D11" t="inlineStr">
        <is>
          <t>80,592</t>
        </is>
      </c>
      <c r="E11" t="inlineStr">
        <is>
          <t>80,592</t>
        </is>
      </c>
      <c r="F11" t="inlineStr">
        <is>
          <t>56,941</t>
        </is>
      </c>
      <c r="G11" t="inlineStr">
        <is>
          <t>49,410</t>
        </is>
      </c>
      <c r="H11" t="inlineStr">
        <is>
          <t>54,189</t>
        </is>
      </c>
    </row>
    <row r="12">
      <c r="A12" s="1" t="n">
        <v>10</v>
      </c>
      <c r="B12" t="inlineStr">
        <is>
          <t>1.1.4.</t>
        </is>
      </c>
      <c r="C12" t="inlineStr">
        <is>
          <t xml:space="preserve">  =&gt;Deferred Tax</t>
        </is>
      </c>
      <c r="D12" t="inlineStr">
        <is>
          <t>-111,369</t>
        </is>
      </c>
      <c r="E12" t="inlineStr">
        <is>
          <t>-111,369</t>
        </is>
      </c>
      <c r="F12" t="inlineStr">
        <is>
          <t>-55,645</t>
        </is>
      </c>
      <c r="G12" t="inlineStr">
        <is>
          <t>-20,767</t>
        </is>
      </c>
      <c r="H12" t="inlineStr">
        <is>
          <t>-780</t>
        </is>
      </c>
    </row>
    <row r="13">
      <c r="A13" s="1" t="n">
        <v>11</v>
      </c>
      <c r="B13" t="inlineStr">
        <is>
          <t>1.1.4.1.</t>
        </is>
      </c>
      <c r="C13" t="inlineStr">
        <is>
          <t xml:space="preserve">  =&gt;  Deferred Income Tax</t>
        </is>
      </c>
      <c r="D13" t="inlineStr">
        <is>
          <t>-111,369</t>
        </is>
      </c>
      <c r="E13" t="inlineStr">
        <is>
          <t>-111,369</t>
        </is>
      </c>
      <c r="F13" t="inlineStr">
        <is>
          <t>-55,645</t>
        </is>
      </c>
      <c r="G13" t="inlineStr">
        <is>
          <t>-20,767</t>
        </is>
      </c>
      <c r="H13" t="inlineStr">
        <is>
          <t>-780</t>
        </is>
      </c>
    </row>
    <row r="14">
      <c r="A14" s="1" t="n">
        <v>12</v>
      </c>
      <c r="B14" t="inlineStr">
        <is>
          <t>1.1.5.</t>
        </is>
      </c>
      <c r="C14" t="inlineStr">
        <is>
          <t xml:space="preserve">  =&gt;Asset Impairment Charge</t>
        </is>
      </c>
      <c r="D14" t="inlineStr">
        <is>
          <t>8,385</t>
        </is>
      </c>
      <c r="E14" t="inlineStr">
        <is>
          <t>8,385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</row>
    <row r="15">
      <c r="A15" s="1" t="n">
        <v>13</v>
      </c>
      <c r="B15" t="inlineStr">
        <is>
          <t>1.1.6.</t>
        </is>
      </c>
      <c r="C15" t="inlineStr">
        <is>
          <t xml:space="preserve">  =&gt;Stock based compensation</t>
        </is>
      </c>
      <c r="D15" t="inlineStr">
        <is>
          <t>54,917</t>
        </is>
      </c>
      <c r="E15" t="inlineStr">
        <is>
          <t>54,917</t>
        </is>
      </c>
      <c r="F15" t="inlineStr">
        <is>
          <t>51,094</t>
        </is>
      </c>
      <c r="G15" t="inlineStr">
        <is>
          <t>41,199</t>
        </is>
      </c>
      <c r="H15" t="inlineStr">
        <is>
          <t>38,897</t>
        </is>
      </c>
    </row>
    <row r="16">
      <c r="A16" s="1" t="n">
        <v>14</v>
      </c>
      <c r="B16" t="inlineStr">
        <is>
          <t>1.1.7.</t>
        </is>
      </c>
      <c r="C16" t="inlineStr">
        <is>
          <t xml:space="preserve">  =&gt;Other non-cash items</t>
        </is>
      </c>
      <c r="D16" t="inlineStr">
        <is>
          <t>4,777</t>
        </is>
      </c>
      <c r="E16" t="inlineStr">
        <is>
          <t>4,777</t>
        </is>
      </c>
      <c r="F16" t="inlineStr">
        <is>
          <t>6,189</t>
        </is>
      </c>
      <c r="G16" t="inlineStr">
        <is>
          <t>27,655</t>
        </is>
      </c>
      <c r="H16" t="inlineStr">
        <is>
          <t>3,527</t>
        </is>
      </c>
    </row>
    <row r="17">
      <c r="A17" s="1" t="n">
        <v>15</v>
      </c>
      <c r="B17" t="inlineStr">
        <is>
          <t>1.1.8.</t>
        </is>
      </c>
      <c r="C17" t="inlineStr">
        <is>
          <t xml:space="preserve">    Change in working capital</t>
        </is>
      </c>
      <c r="D17" t="inlineStr">
        <is>
          <t>60,148</t>
        </is>
      </c>
      <c r="E17" t="inlineStr">
        <is>
          <t>60,148</t>
        </is>
      </c>
      <c r="F17" t="inlineStr">
        <is>
          <t>51,924</t>
        </is>
      </c>
      <c r="G17" t="inlineStr">
        <is>
          <t>1,585</t>
        </is>
      </c>
      <c r="H17" t="inlineStr">
        <is>
          <t>39,100</t>
        </is>
      </c>
    </row>
    <row r="18">
      <c r="A18" s="1" t="n">
        <v>16</v>
      </c>
      <c r="B18" t="inlineStr">
        <is>
          <t>1.1.8.1.</t>
        </is>
      </c>
      <c r="C18" t="inlineStr">
        <is>
          <t xml:space="preserve">    =&gt;Change in Receivables</t>
        </is>
      </c>
      <c r="D18" t="inlineStr">
        <is>
          <t>-99,203</t>
        </is>
      </c>
      <c r="E18" t="inlineStr">
        <is>
          <t>-99,203</t>
        </is>
      </c>
      <c r="F18" t="inlineStr">
        <is>
          <t>-57,606</t>
        </is>
      </c>
      <c r="G18" t="inlineStr">
        <is>
          <t>-25,923</t>
        </is>
      </c>
      <c r="H18" t="inlineStr">
        <is>
          <t>-153,942</t>
        </is>
      </c>
    </row>
    <row r="19">
      <c r="A19" s="1" t="n">
        <v>17</v>
      </c>
      <c r="B19" t="inlineStr">
        <is>
          <t>1.1.8.1.1.</t>
        </is>
      </c>
      <c r="C19" t="inlineStr">
        <is>
          <t xml:space="preserve">    =&gt;  Changes in Account Receivables</t>
        </is>
      </c>
      <c r="D19" t="inlineStr">
        <is>
          <t>-99,203</t>
        </is>
      </c>
      <c r="E19" t="inlineStr">
        <is>
          <t>-99,203</t>
        </is>
      </c>
      <c r="F19" t="inlineStr">
        <is>
          <t>-57,606</t>
        </is>
      </c>
      <c r="G19" t="inlineStr">
        <is>
          <t>-25,923</t>
        </is>
      </c>
      <c r="H19" t="inlineStr">
        <is>
          <t>-153,942</t>
        </is>
      </c>
    </row>
    <row r="20">
      <c r="A20" s="1" t="n">
        <v>18</v>
      </c>
      <c r="B20" t="inlineStr">
        <is>
          <t>1.1.8.2.</t>
        </is>
      </c>
      <c r="C20" t="inlineStr">
        <is>
          <t xml:space="preserve">    =&gt;Change in Prepaid Assets</t>
        </is>
      </c>
      <c r="D20" t="inlineStr">
        <is>
          <t>11,024</t>
        </is>
      </c>
      <c r="E20" t="inlineStr">
        <is>
          <t>11,024</t>
        </is>
      </c>
      <c r="F20" t="inlineStr">
        <is>
          <t>11,198</t>
        </is>
      </c>
      <c r="G20" t="inlineStr">
        <is>
          <t>-20,898</t>
        </is>
      </c>
      <c r="H20" t="inlineStr">
        <is>
          <t>-6,084</t>
        </is>
      </c>
    </row>
    <row r="21">
      <c r="A21" s="1" t="n">
        <v>19</v>
      </c>
      <c r="B21" t="inlineStr">
        <is>
          <t>1.1.8.3.</t>
        </is>
      </c>
      <c r="C21" t="inlineStr">
        <is>
          <t xml:space="preserve">    =&gt;Change in Payables And Accrued Expense</t>
        </is>
      </c>
      <c r="D21" t="inlineStr">
        <is>
          <t>22,459</t>
        </is>
      </c>
      <c r="E21" t="inlineStr">
        <is>
          <t>22,459</t>
        </is>
      </c>
      <c r="F21" t="inlineStr">
        <is>
          <t>18,732</t>
        </is>
      </c>
      <c r="G21" t="inlineStr">
        <is>
          <t>4,008</t>
        </is>
      </c>
      <c r="H21" t="inlineStr">
        <is>
          <t>28,506</t>
        </is>
      </c>
    </row>
    <row r="22">
      <c r="A22" s="1" t="n">
        <v>20</v>
      </c>
      <c r="B22" t="inlineStr">
        <is>
          <t>1.1.8.3.1.</t>
        </is>
      </c>
      <c r="C22" t="inlineStr">
        <is>
          <t xml:space="preserve">    =&gt;=&gt;Change in Payable</t>
        </is>
      </c>
      <c r="D22" t="inlineStr">
        <is>
          <t>31,708</t>
        </is>
      </c>
      <c r="E22" t="inlineStr">
        <is>
          <t>31,708</t>
        </is>
      </c>
      <c r="F22" t="inlineStr">
        <is>
          <t>17,058</t>
        </is>
      </c>
      <c r="G22" t="inlineStr">
        <is>
          <t>344</t>
        </is>
      </c>
      <c r="H22" t="inlineStr">
        <is>
          <t>-590</t>
        </is>
      </c>
    </row>
    <row r="23">
      <c r="A23" s="1" t="n">
        <v>21</v>
      </c>
      <c r="B23" t="inlineStr">
        <is>
          <t>1.1.8.3.1.1.</t>
        </is>
      </c>
      <c r="C23" t="inlineStr">
        <is>
          <t xml:space="preserve">    =&gt;=&gt;=&gt;Change in Tax Payable</t>
        </is>
      </c>
      <c r="D23" t="inlineStr">
        <is>
          <t>33,903</t>
        </is>
      </c>
      <c r="E23" t="inlineStr">
        <is>
          <t>33,903</t>
        </is>
      </c>
      <c r="F23" t="inlineStr">
        <is>
          <t>9,576</t>
        </is>
      </c>
      <c r="G23" t="inlineStr">
        <is>
          <t>-2,240</t>
        </is>
      </c>
      <c r="H23" t="inlineStr">
        <is>
          <t>-2,890</t>
        </is>
      </c>
    </row>
    <row r="24">
      <c r="A24" s="1" t="n">
        <v>22</v>
      </c>
      <c r="B24" t="inlineStr">
        <is>
          <t>1.1.8.3.1.1.1.</t>
        </is>
      </c>
      <c r="C24" t="inlineStr">
        <is>
          <t xml:space="preserve">    =&gt;=&gt;=&gt;  Change in Income Tax Payable</t>
        </is>
      </c>
      <c r="D24" t="inlineStr">
        <is>
          <t>33,903</t>
        </is>
      </c>
      <c r="E24" t="inlineStr">
        <is>
          <t>33,903</t>
        </is>
      </c>
      <c r="F24" t="inlineStr">
        <is>
          <t>9,576</t>
        </is>
      </c>
      <c r="G24" t="inlineStr">
        <is>
          <t>-2,240</t>
        </is>
      </c>
      <c r="H24" t="inlineStr">
        <is>
          <t>-2,890</t>
        </is>
      </c>
    </row>
    <row r="25">
      <c r="A25" s="1" t="n">
        <v>23</v>
      </c>
      <c r="B25" t="inlineStr">
        <is>
          <t>1.1.8.3.1.2.</t>
        </is>
      </c>
      <c r="C25" t="inlineStr">
        <is>
          <t xml:space="preserve">    =&gt;=&gt;  Change in Account Payable</t>
        </is>
      </c>
      <c r="D25" t="inlineStr">
        <is>
          <t>-2,195</t>
        </is>
      </c>
      <c r="E25" t="inlineStr">
        <is>
          <t>-2,195</t>
        </is>
      </c>
      <c r="F25" t="inlineStr">
        <is>
          <t>7,482</t>
        </is>
      </c>
      <c r="G25" t="inlineStr">
        <is>
          <t>2,584</t>
        </is>
      </c>
      <c r="H25" t="inlineStr">
        <is>
          <t>2,300</t>
        </is>
      </c>
    </row>
    <row r="26">
      <c r="A26" s="1" t="n">
        <v>24</v>
      </c>
      <c r="B26" t="inlineStr">
        <is>
          <t>1.1.8.3.2.</t>
        </is>
      </c>
      <c r="C26" t="inlineStr">
        <is>
          <t xml:space="preserve">    =&gt;  Change in Accrued Expense</t>
        </is>
      </c>
      <c r="D26" t="inlineStr">
        <is>
          <t>-9,249</t>
        </is>
      </c>
      <c r="E26" t="inlineStr">
        <is>
          <t>-9,249</t>
        </is>
      </c>
      <c r="F26" t="inlineStr">
        <is>
          <t>1,674</t>
        </is>
      </c>
      <c r="G26" t="inlineStr">
        <is>
          <t>3,664</t>
        </is>
      </c>
      <c r="H26" t="inlineStr">
        <is>
          <t>29,096</t>
        </is>
      </c>
    </row>
    <row r="27">
      <c r="A27" s="1" t="n">
        <v>25</v>
      </c>
      <c r="B27" t="inlineStr">
        <is>
          <t>1.1.8.4.</t>
        </is>
      </c>
      <c r="C27" t="inlineStr">
        <is>
          <t xml:space="preserve">    =&gt;Change in Other Current Assets</t>
        </is>
      </c>
      <c r="D27" t="inlineStr">
        <is>
          <t>-35,445</t>
        </is>
      </c>
      <c r="E27" t="inlineStr">
        <is>
          <t>-35,445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</row>
    <row r="28">
      <c r="A28" s="1" t="n">
        <v>26</v>
      </c>
      <c r="B28" t="inlineStr">
        <is>
          <t>1.1.8.5.</t>
        </is>
      </c>
      <c r="C28" t="inlineStr">
        <is>
          <t xml:space="preserve">    =&gt;Change in Other Current Liabilities</t>
        </is>
      </c>
      <c r="D28" t="inlineStr">
        <is>
          <t>-542</t>
        </is>
      </c>
      <c r="E28" t="inlineStr">
        <is>
          <t>-542</t>
        </is>
      </c>
      <c r="F28" t="inlineStr">
        <is>
          <t>-22,497</t>
        </is>
      </c>
      <c r="G28" t="inlineStr">
        <is>
          <t>-20,244</t>
        </is>
      </c>
      <c r="H28" t="inlineStr">
        <is>
          <t>-</t>
        </is>
      </c>
    </row>
    <row r="29">
      <c r="A29" s="1" t="n">
        <v>27</v>
      </c>
      <c r="B29" t="inlineStr">
        <is>
          <t>1.1.8.6.</t>
        </is>
      </c>
      <c r="C29" t="inlineStr">
        <is>
          <t xml:space="preserve">      Change in Other Working Capital</t>
        </is>
      </c>
      <c r="D29" t="inlineStr">
        <is>
          <t>161,855</t>
        </is>
      </c>
      <c r="E29" t="inlineStr">
        <is>
          <t>161,855</t>
        </is>
      </c>
      <c r="F29" t="inlineStr">
        <is>
          <t>102,097</t>
        </is>
      </c>
      <c r="G29" t="inlineStr">
        <is>
          <t>64,642</t>
        </is>
      </c>
      <c r="H29" t="inlineStr">
        <is>
          <t>170,620</t>
        </is>
      </c>
    </row>
    <row r="30">
      <c r="A30" s="1" t="n">
        <v>28</v>
      </c>
      <c r="B30" t="inlineStr">
        <is>
          <t>2.</t>
        </is>
      </c>
      <c r="C30" t="inlineStr">
        <is>
          <t>Investing Cash Flow</t>
        </is>
      </c>
      <c r="D30" t="inlineStr">
        <is>
          <t>-1,035,713</t>
        </is>
      </c>
      <c r="E30" t="inlineStr">
        <is>
          <t>-1,035,713</t>
        </is>
      </c>
      <c r="F30" t="inlineStr">
        <is>
          <t>-241,791</t>
        </is>
      </c>
      <c r="G30" t="inlineStr">
        <is>
          <t>-71,937</t>
        </is>
      </c>
      <c r="H30" t="inlineStr">
        <is>
          <t>34,874</t>
        </is>
      </c>
    </row>
    <row r="31">
      <c r="A31" s="1" t="n">
        <v>29</v>
      </c>
      <c r="B31" t="inlineStr">
        <is>
          <t>2.1.</t>
        </is>
      </c>
      <c r="C31" t="inlineStr">
        <is>
          <t xml:space="preserve">  Cash Flow from Continuing Investing Activities</t>
        </is>
      </c>
      <c r="D31" t="inlineStr">
        <is>
          <t>-1,035,713</t>
        </is>
      </c>
      <c r="E31" t="inlineStr">
        <is>
          <t>-1,035,713</t>
        </is>
      </c>
      <c r="F31" t="inlineStr">
        <is>
          <t>-241,791</t>
        </is>
      </c>
      <c r="G31" t="inlineStr">
        <is>
          <t>-71,937</t>
        </is>
      </c>
      <c r="H31" t="inlineStr">
        <is>
          <t>34,874</t>
        </is>
      </c>
    </row>
    <row r="32">
      <c r="A32" s="1" t="n">
        <v>30</v>
      </c>
      <c r="B32" t="inlineStr">
        <is>
          <t>2.1.1.</t>
        </is>
      </c>
      <c r="C32" t="inlineStr">
        <is>
          <t xml:space="preserve">  =&gt;Capital Expenditure Reported</t>
        </is>
      </c>
      <c r="D32" t="inlineStr">
        <is>
          <t>-52,794</t>
        </is>
      </c>
      <c r="E32" t="inlineStr">
        <is>
          <t>-52,794</t>
        </is>
      </c>
      <c r="F32" t="inlineStr">
        <is>
          <t>-50,975</t>
        </is>
      </c>
      <c r="G32" t="inlineStr">
        <is>
          <t>-53,770</t>
        </is>
      </c>
      <c r="H32" t="inlineStr">
        <is>
          <t>-48,961</t>
        </is>
      </c>
    </row>
    <row r="33">
      <c r="A33" s="1" t="n">
        <v>31</v>
      </c>
      <c r="B33" t="inlineStr">
        <is>
          <t>2.1.2.</t>
        </is>
      </c>
      <c r="C33" t="inlineStr">
        <is>
          <t xml:space="preserve">  =&gt;Net PPE Purchase And Sale</t>
        </is>
      </c>
      <c r="D33" t="inlineStr">
        <is>
          <t>-</t>
        </is>
      </c>
      <c r="E33" t="inlineStr">
        <is>
          <t>-</t>
        </is>
      </c>
      <c r="F33" t="inlineStr">
        <is>
          <t>0</t>
        </is>
      </c>
      <c r="G33" t="inlineStr">
        <is>
          <t>10</t>
        </is>
      </c>
      <c r="H33" t="inlineStr">
        <is>
          <t>10</t>
        </is>
      </c>
    </row>
    <row r="34">
      <c r="A34" s="1" t="n">
        <v>32</v>
      </c>
      <c r="B34" t="inlineStr">
        <is>
          <t>2.1.2.1.</t>
        </is>
      </c>
      <c r="C34" t="inlineStr">
        <is>
          <t xml:space="preserve">  =&gt;  Sale of PPE</t>
        </is>
      </c>
      <c r="D34" t="inlineStr">
        <is>
          <t>-</t>
        </is>
      </c>
      <c r="E34" t="inlineStr">
        <is>
          <t>-</t>
        </is>
      </c>
      <c r="F34" t="inlineStr">
        <is>
          <t>0</t>
        </is>
      </c>
      <c r="G34" t="inlineStr">
        <is>
          <t>10</t>
        </is>
      </c>
      <c r="H34" t="inlineStr">
        <is>
          <t>10</t>
        </is>
      </c>
    </row>
    <row r="35">
      <c r="A35" s="1" t="n">
        <v>33</v>
      </c>
      <c r="B35" t="inlineStr">
        <is>
          <t>2.1.3.</t>
        </is>
      </c>
      <c r="C35" t="inlineStr">
        <is>
          <t xml:space="preserve">  =&gt;Net Business Purchase And Sale</t>
        </is>
      </c>
      <c r="D35" t="inlineStr">
        <is>
          <t>-975,350</t>
        </is>
      </c>
      <c r="E35" t="inlineStr">
        <is>
          <t>-975,350</t>
        </is>
      </c>
      <c r="F35" t="inlineStr">
        <is>
          <t>-190,816</t>
        </is>
      </c>
      <c r="G35" t="inlineStr">
        <is>
          <t>-18,177</t>
        </is>
      </c>
      <c r="H35" t="inlineStr">
        <is>
          <t>83,825</t>
        </is>
      </c>
    </row>
    <row r="36">
      <c r="A36" s="1" t="n">
        <v>34</v>
      </c>
      <c r="B36" t="inlineStr">
        <is>
          <t>2.1.3.1.</t>
        </is>
      </c>
      <c r="C36" t="inlineStr">
        <is>
          <t xml:space="preserve">  =&gt;=&gt;Purchase of Business</t>
        </is>
      </c>
      <c r="D36" t="inlineStr">
        <is>
          <t>-975,350</t>
        </is>
      </c>
      <c r="E36" t="inlineStr">
        <is>
          <t>-975,350</t>
        </is>
      </c>
      <c r="F36" t="inlineStr">
        <is>
          <t>-190,816</t>
        </is>
      </c>
      <c r="G36" t="inlineStr">
        <is>
          <t>-18,177</t>
        </is>
      </c>
      <c r="H36" t="inlineStr">
        <is>
          <t>0</t>
        </is>
      </c>
    </row>
    <row r="37">
      <c r="A37" s="1" t="n">
        <v>35</v>
      </c>
      <c r="B37" t="inlineStr">
        <is>
          <t>2.1.3.2.</t>
        </is>
      </c>
      <c r="C37" t="inlineStr">
        <is>
          <t xml:space="preserve">  =&gt;  Sale of Business</t>
        </is>
      </c>
      <c r="D37" t="inlineStr">
        <is>
          <t>-</t>
        </is>
      </c>
      <c r="E37" t="inlineStr">
        <is>
          <t>-</t>
        </is>
      </c>
      <c r="F37" t="inlineStr">
        <is>
          <t>0</t>
        </is>
      </c>
      <c r="G37" t="inlineStr">
        <is>
          <t>-</t>
        </is>
      </c>
      <c r="H37" t="inlineStr">
        <is>
          <t>83,825</t>
        </is>
      </c>
    </row>
    <row r="38">
      <c r="A38" s="1" t="n">
        <v>36</v>
      </c>
      <c r="B38" t="inlineStr">
        <is>
          <t>2.1.4.</t>
        </is>
      </c>
      <c r="C38" t="inlineStr">
        <is>
          <t xml:space="preserve">  =&gt;Net Investment Purchase And Sale</t>
        </is>
      </c>
      <c r="D38" t="inlineStr">
        <is>
          <t>-</t>
        </is>
      </c>
      <c r="E38" t="inlineStr">
        <is>
          <t>-</t>
        </is>
      </c>
      <c r="F38" t="inlineStr">
        <is>
          <t>-</t>
        </is>
      </c>
      <c r="G38" t="inlineStr">
        <is>
          <t>-</t>
        </is>
      </c>
      <c r="H38" t="inlineStr">
        <is>
          <t>0</t>
        </is>
      </c>
    </row>
    <row r="39">
      <c r="A39" s="1" t="n">
        <v>37</v>
      </c>
      <c r="B39" t="inlineStr">
        <is>
          <t>2.1.4.1.</t>
        </is>
      </c>
      <c r="C39" t="inlineStr">
        <is>
          <t xml:space="preserve">  =&gt;  Sale of Investment</t>
        </is>
      </c>
      <c r="D39" t="inlineStr">
        <is>
          <t>-</t>
        </is>
      </c>
      <c r="E39" t="inlineStr">
        <is>
          <t>-</t>
        </is>
      </c>
      <c r="F39" t="inlineStr">
        <is>
          <t>-</t>
        </is>
      </c>
      <c r="G39" t="inlineStr">
        <is>
          <t>-</t>
        </is>
      </c>
      <c r="H39" t="inlineStr">
        <is>
          <t>0</t>
        </is>
      </c>
    </row>
    <row r="40">
      <c r="A40" s="1" t="n">
        <v>38</v>
      </c>
      <c r="B40" t="inlineStr">
        <is>
          <t>2.1.5.</t>
        </is>
      </c>
      <c r="C40" t="inlineStr">
        <is>
          <t xml:space="preserve">    Net Other Investing Changes</t>
        </is>
      </c>
      <c r="D40" t="inlineStr">
        <is>
          <t>-7,569</t>
        </is>
      </c>
      <c r="E40" t="inlineStr">
        <is>
          <t>-7,569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</row>
    <row r="41">
      <c r="A41" s="1" t="n">
        <v>39</v>
      </c>
      <c r="B41" t="inlineStr">
        <is>
          <t>3.</t>
        </is>
      </c>
      <c r="C41" t="inlineStr">
        <is>
          <t>Financing Cash Flow</t>
        </is>
      </c>
      <c r="D41" t="inlineStr">
        <is>
          <t>229,505</t>
        </is>
      </c>
      <c r="E41" t="inlineStr">
        <is>
          <t>229,505</t>
        </is>
      </c>
      <c r="F41" t="inlineStr">
        <is>
          <t>-779,038</t>
        </is>
      </c>
      <c r="G41" t="inlineStr">
        <is>
          <t>-36,667</t>
        </is>
      </c>
      <c r="H41" t="inlineStr">
        <is>
          <t>-626,483</t>
        </is>
      </c>
    </row>
    <row r="42">
      <c r="A42" s="1" t="n">
        <v>40</v>
      </c>
      <c r="B42" t="inlineStr">
        <is>
          <t>3.1.</t>
        </is>
      </c>
      <c r="C42" t="inlineStr">
        <is>
          <t xml:space="preserve">  Cash Flow from Continuing Financing Activities</t>
        </is>
      </c>
      <c r="D42" t="inlineStr">
        <is>
          <t>229,505</t>
        </is>
      </c>
      <c r="E42" t="inlineStr">
        <is>
          <t>229,505</t>
        </is>
      </c>
      <c r="F42" t="inlineStr">
        <is>
          <t>-779,038</t>
        </is>
      </c>
      <c r="G42" t="inlineStr">
        <is>
          <t>-36,667</t>
        </is>
      </c>
      <c r="H42" t="inlineStr">
        <is>
          <t>-626,483</t>
        </is>
      </c>
    </row>
    <row r="43">
      <c r="A43" s="1" t="n">
        <v>41</v>
      </c>
      <c r="B43" t="inlineStr">
        <is>
          <t>3.1.1.</t>
        </is>
      </c>
      <c r="C43" t="inlineStr">
        <is>
          <t xml:space="preserve">  =&gt;Net Issuance Payments of Debt</t>
        </is>
      </c>
      <c r="D43" t="inlineStr">
        <is>
          <t>751,940</t>
        </is>
      </c>
      <c r="E43" t="inlineStr">
        <is>
          <t>751,940</t>
        </is>
      </c>
      <c r="F43" t="inlineStr">
        <is>
          <t>262,618</t>
        </is>
      </c>
      <c r="G43" t="inlineStr">
        <is>
          <t>486,875</t>
        </is>
      </c>
      <c r="H43" t="inlineStr">
        <is>
          <t>500,000</t>
        </is>
      </c>
    </row>
    <row r="44">
      <c r="A44" s="1" t="n">
        <v>42</v>
      </c>
      <c r="B44" t="inlineStr">
        <is>
          <t>3.1.1.1.</t>
        </is>
      </c>
      <c r="C44" t="inlineStr">
        <is>
          <t xml:space="preserve">  =&gt;  Net Long Term Debt Issuance</t>
        </is>
      </c>
      <c r="D44" t="inlineStr">
        <is>
          <t>751,940</t>
        </is>
      </c>
      <c r="E44" t="inlineStr">
        <is>
          <t>751,940</t>
        </is>
      </c>
      <c r="F44" t="inlineStr">
        <is>
          <t>262,618</t>
        </is>
      </c>
      <c r="G44" t="inlineStr">
        <is>
          <t>486,875</t>
        </is>
      </c>
      <c r="H44" t="inlineStr">
        <is>
          <t>500,000</t>
        </is>
      </c>
    </row>
    <row r="45">
      <c r="A45" s="1" t="n">
        <v>43</v>
      </c>
      <c r="B45" t="inlineStr">
        <is>
          <t>3.1.1.1.1.</t>
        </is>
      </c>
      <c r="C45" t="inlineStr">
        <is>
          <t xml:space="preserve">  =&gt;  =&gt;Long Term Debt Issuance</t>
        </is>
      </c>
      <c r="D45" t="inlineStr">
        <is>
          <t>1,803,750</t>
        </is>
      </c>
      <c r="E45" t="inlineStr">
        <is>
          <t>1,803,750</t>
        </is>
      </c>
      <c r="F45" t="inlineStr">
        <is>
          <t>1,405,000</t>
        </is>
      </c>
      <c r="G45" t="inlineStr">
        <is>
          <t>1,000,000</t>
        </is>
      </c>
      <c r="H45" t="inlineStr">
        <is>
          <t>500,000</t>
        </is>
      </c>
    </row>
    <row r="46">
      <c r="A46" s="1" t="n">
        <v>44</v>
      </c>
      <c r="B46" t="inlineStr">
        <is>
          <t>3.1.1.1.2.</t>
        </is>
      </c>
      <c r="C46" t="inlineStr">
        <is>
          <t xml:space="preserve">  =&gt;    Long Term Debt Payments</t>
        </is>
      </c>
      <c r="D46" t="inlineStr">
        <is>
          <t>-1,051,810</t>
        </is>
      </c>
      <c r="E46" t="inlineStr">
        <is>
          <t>-1,051,810</t>
        </is>
      </c>
      <c r="F46" t="inlineStr">
        <is>
          <t>-1,142,382</t>
        </is>
      </c>
      <c r="G46" t="inlineStr">
        <is>
          <t>-513,125</t>
        </is>
      </c>
      <c r="H46" t="inlineStr">
        <is>
          <t>-</t>
        </is>
      </c>
    </row>
    <row r="47">
      <c r="A47" s="1" t="n">
        <v>45</v>
      </c>
      <c r="B47" t="inlineStr">
        <is>
          <t>3.1.2.</t>
        </is>
      </c>
      <c r="C47" t="inlineStr">
        <is>
          <t xml:space="preserve">  =&gt;Net Common Stock Issuance</t>
        </is>
      </c>
      <c r="D47" t="inlineStr">
        <is>
          <t>-198,374</t>
        </is>
      </c>
      <c r="E47" t="inlineStr">
        <is>
          <t>-198,374</t>
        </is>
      </c>
      <c r="F47" t="inlineStr">
        <is>
          <t>-778,519</t>
        </is>
      </c>
      <c r="G47" t="inlineStr">
        <is>
          <t>-292,075</t>
        </is>
      </c>
      <c r="H47" t="inlineStr">
        <is>
          <t>-949,888</t>
        </is>
      </c>
    </row>
    <row r="48">
      <c r="A48" s="1" t="n">
        <v>46</v>
      </c>
      <c r="B48" t="inlineStr">
        <is>
          <t>3.1.2.1.</t>
        </is>
      </c>
      <c r="C48" t="inlineStr">
        <is>
          <t xml:space="preserve">  =&gt;  Common Stock Payments</t>
        </is>
      </c>
      <c r="D48" t="inlineStr">
        <is>
          <t>-198,374</t>
        </is>
      </c>
      <c r="E48" t="inlineStr">
        <is>
          <t>-198,374</t>
        </is>
      </c>
      <c r="F48" t="inlineStr">
        <is>
          <t>-778,519</t>
        </is>
      </c>
      <c r="G48" t="inlineStr">
        <is>
          <t>-292,075</t>
        </is>
      </c>
      <c r="H48" t="inlineStr">
        <is>
          <t>-949,888</t>
        </is>
      </c>
    </row>
    <row r="49">
      <c r="A49" s="1" t="n">
        <v>47</v>
      </c>
      <c r="B49" t="inlineStr">
        <is>
          <t>3.1.3.</t>
        </is>
      </c>
      <c r="C49" t="inlineStr">
        <is>
          <t xml:space="preserve">  =&gt;Cash Dividends Paid</t>
        </is>
      </c>
      <c r="D49" t="inlineStr">
        <is>
          <t>-302,449</t>
        </is>
      </c>
      <c r="E49" t="inlineStr">
        <is>
          <t>-302,449</t>
        </is>
      </c>
      <c r="F49" t="inlineStr">
        <is>
          <t>-246,444</t>
        </is>
      </c>
      <c r="G49" t="inlineStr">
        <is>
          <t>-222,922</t>
        </is>
      </c>
      <c r="H49" t="inlineStr">
        <is>
          <t>-170,938</t>
        </is>
      </c>
    </row>
    <row r="50">
      <c r="A50" s="1" t="n">
        <v>48</v>
      </c>
      <c r="B50" t="inlineStr">
        <is>
          <t>3.1.3.1.</t>
        </is>
      </c>
      <c r="C50" t="inlineStr">
        <is>
          <t xml:space="preserve">  =&gt;  Common Stock Dividend Paid</t>
        </is>
      </c>
      <c r="D50" t="inlineStr">
        <is>
          <t>-</t>
        </is>
      </c>
      <c r="E50" t="inlineStr">
        <is>
          <t>-</t>
        </is>
      </c>
      <c r="F50" t="inlineStr">
        <is>
          <t>-246,444</t>
        </is>
      </c>
      <c r="G50" t="inlineStr">
        <is>
          <t>-222,922</t>
        </is>
      </c>
      <c r="H50" t="inlineStr">
        <is>
          <t>-170,938</t>
        </is>
      </c>
    </row>
    <row r="51">
      <c r="A51" s="1" t="n">
        <v>49</v>
      </c>
      <c r="B51" t="inlineStr">
        <is>
          <t>3.1.4.</t>
        </is>
      </c>
      <c r="C51" t="inlineStr">
        <is>
          <t xml:space="preserve">  =&gt;Proceeds from Stock Option Exercised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3,236</t>
        </is>
      </c>
      <c r="H51" t="inlineStr">
        <is>
          <t>605</t>
        </is>
      </c>
    </row>
    <row r="52">
      <c r="A52" s="1" t="n">
        <v>50</v>
      </c>
      <c r="B52" t="inlineStr">
        <is>
          <t>3.1.5.</t>
        </is>
      </c>
      <c r="C52" t="inlineStr">
        <is>
          <t xml:space="preserve">    Net Other Financing Charges</t>
        </is>
      </c>
      <c r="D52" t="inlineStr">
        <is>
          <t>-21,612</t>
        </is>
      </c>
      <c r="E52" t="inlineStr">
        <is>
          <t>-21,612</t>
        </is>
      </c>
      <c r="F52" t="inlineStr">
        <is>
          <t>-16,693</t>
        </is>
      </c>
      <c r="G52" t="inlineStr">
        <is>
          <t>-11,781</t>
        </is>
      </c>
      <c r="H52" t="inlineStr">
        <is>
          <t>-6,262</t>
        </is>
      </c>
    </row>
    <row r="53">
      <c r="A53" s="1" t="n">
        <v>51</v>
      </c>
      <c r="B53" t="inlineStr">
        <is>
          <t>4.</t>
        </is>
      </c>
      <c r="C53" t="inlineStr">
        <is>
          <t>End Cash Position</t>
        </is>
      </c>
      <c r="D53" t="inlineStr">
        <is>
          <t>1,421,449</t>
        </is>
      </c>
      <c r="E53" t="inlineStr">
        <is>
          <t>1,421,449</t>
        </is>
      </c>
      <c r="F53" t="inlineStr">
        <is>
          <t>1,300,521</t>
        </is>
      </c>
      <c r="G53" t="inlineStr">
        <is>
          <t>1,506,567</t>
        </is>
      </c>
      <c r="H53" t="inlineStr">
        <is>
          <t>904,176</t>
        </is>
      </c>
    </row>
    <row r="54">
      <c r="A54" s="1" t="n">
        <v>52</v>
      </c>
      <c r="B54" t="inlineStr">
        <is>
          <t>4.1.</t>
        </is>
      </c>
      <c r="C54">
        <f>&gt;Changes in Cash</f>
        <v/>
      </c>
      <c r="D54" t="inlineStr">
        <is>
          <t>129,861</t>
        </is>
      </c>
      <c r="E54" t="inlineStr">
        <is>
          <t>129,861</t>
        </is>
      </c>
      <c r="F54" t="inlineStr">
        <is>
          <t>-209,720</t>
        </is>
      </c>
      <c r="G54" t="inlineStr">
        <is>
          <t>600,919</t>
        </is>
      </c>
      <c r="H54" t="inlineStr">
        <is>
          <t>21,153</t>
        </is>
      </c>
    </row>
    <row r="55">
      <c r="A55" s="1" t="n">
        <v>53</v>
      </c>
      <c r="B55" t="inlineStr">
        <is>
          <t>4.2.</t>
        </is>
      </c>
      <c r="C55">
        <f>&gt;Effect of Exchange Rate Changes</f>
        <v/>
      </c>
      <c r="D55" t="inlineStr">
        <is>
          <t>-8,933</t>
        </is>
      </c>
      <c r="E55" t="inlineStr">
        <is>
          <t>-8,933</t>
        </is>
      </c>
      <c r="F55" t="inlineStr">
        <is>
          <t>3,674</t>
        </is>
      </c>
      <c r="G55" t="inlineStr">
        <is>
          <t>1,472</t>
        </is>
      </c>
      <c r="H55" t="inlineStr">
        <is>
          <t>-6,479</t>
        </is>
      </c>
    </row>
    <row r="56">
      <c r="A56" s="1" t="n">
        <v>54</v>
      </c>
      <c r="B56" t="inlineStr">
        <is>
          <t>4.3.</t>
        </is>
      </c>
      <c r="C56" t="inlineStr">
        <is>
          <t xml:space="preserve">  Beginning Cash Position</t>
        </is>
      </c>
      <c r="D56" t="inlineStr">
        <is>
          <t>1,300,521</t>
        </is>
      </c>
      <c r="E56" t="inlineStr">
        <is>
          <t>1,300,521</t>
        </is>
      </c>
      <c r="F56" t="inlineStr">
        <is>
          <t>1,506,567</t>
        </is>
      </c>
      <c r="G56" t="inlineStr">
        <is>
          <t>904,176</t>
        </is>
      </c>
      <c r="H56" t="inlineStr">
        <is>
          <t>889,502</t>
        </is>
      </c>
    </row>
    <row r="57">
      <c r="A57" s="1" t="n">
        <v>55</v>
      </c>
      <c r="B57" t="inlineStr">
        <is>
          <t>5.</t>
        </is>
      </c>
      <c r="C57" t="inlineStr">
        <is>
          <t>Income Tax Paid Supplemental Data</t>
        </is>
      </c>
      <c r="D57" t="inlineStr">
        <is>
          <t>222,620</t>
        </is>
      </c>
      <c r="E57" t="inlineStr">
        <is>
          <t>222,620</t>
        </is>
      </c>
      <c r="F57" t="inlineStr">
        <is>
          <t>113,646</t>
        </is>
      </c>
      <c r="G57" t="inlineStr">
        <is>
          <t>72,935</t>
        </is>
      </c>
      <c r="H57" t="inlineStr">
        <is>
          <t>143,215</t>
        </is>
      </c>
    </row>
    <row r="58">
      <c r="A58" s="1" t="n">
        <v>56</v>
      </c>
      <c r="B58" t="inlineStr">
        <is>
          <t>6.</t>
        </is>
      </c>
      <c r="C58" t="inlineStr">
        <is>
          <t>Interest Paid Supplemental Data</t>
        </is>
      </c>
      <c r="D58" t="inlineStr">
        <is>
          <t>151,335</t>
        </is>
      </c>
      <c r="E58" t="inlineStr">
        <is>
          <t>151,335</t>
        </is>
      </c>
      <c r="F58" t="inlineStr">
        <is>
          <t>163,391</t>
        </is>
      </c>
      <c r="G58" t="inlineStr">
        <is>
          <t>141,484</t>
        </is>
      </c>
      <c r="H58" t="inlineStr">
        <is>
          <t>125,986</t>
        </is>
      </c>
    </row>
    <row r="59">
      <c r="A59" s="1" t="n">
        <v>57</v>
      </c>
      <c r="B59" t="inlineStr">
        <is>
          <t>7.</t>
        </is>
      </c>
      <c r="C59" t="inlineStr">
        <is>
          <t>Capital Expenditure</t>
        </is>
      </c>
      <c r="D59" t="inlineStr">
        <is>
          <t>-52,794</t>
        </is>
      </c>
      <c r="E59" t="inlineStr">
        <is>
          <t>-52,794</t>
        </is>
      </c>
      <c r="F59" t="inlineStr">
        <is>
          <t>-50,975</t>
        </is>
      </c>
      <c r="G59" t="inlineStr">
        <is>
          <t>-53,770</t>
        </is>
      </c>
      <c r="H59" t="inlineStr">
        <is>
          <t>-48,961</t>
        </is>
      </c>
    </row>
    <row r="60">
      <c r="A60" s="1" t="n">
        <v>58</v>
      </c>
      <c r="B60" t="inlineStr">
        <is>
          <t>8.</t>
        </is>
      </c>
      <c r="C60" t="inlineStr">
        <is>
          <t>Issuance of Debt</t>
        </is>
      </c>
      <c r="D60" t="inlineStr">
        <is>
          <t>1,803,750</t>
        </is>
      </c>
      <c r="E60" t="inlineStr">
        <is>
          <t>1,803,750</t>
        </is>
      </c>
      <c r="F60" t="inlineStr">
        <is>
          <t>1,405,000</t>
        </is>
      </c>
      <c r="G60" t="inlineStr">
        <is>
          <t>1,000,000</t>
        </is>
      </c>
      <c r="H60" t="inlineStr">
        <is>
          <t>500,000</t>
        </is>
      </c>
    </row>
    <row r="61">
      <c r="A61" s="1" t="n">
        <v>59</v>
      </c>
      <c r="B61" t="inlineStr">
        <is>
          <t>9.</t>
        </is>
      </c>
      <c r="C61" t="inlineStr">
        <is>
          <t>Repayment of Debt</t>
        </is>
      </c>
      <c r="D61" t="inlineStr">
        <is>
          <t>-1,051,810</t>
        </is>
      </c>
      <c r="E61" t="inlineStr">
        <is>
          <t>-1,051,810</t>
        </is>
      </c>
      <c r="F61" t="inlineStr">
        <is>
          <t>-1,142,382</t>
        </is>
      </c>
      <c r="G61" t="inlineStr">
        <is>
          <t>-513,125</t>
        </is>
      </c>
      <c r="H61" t="inlineStr">
        <is>
          <t>-</t>
        </is>
      </c>
    </row>
    <row r="62">
      <c r="A62" s="1" t="n">
        <v>60</v>
      </c>
      <c r="B62" t="inlineStr">
        <is>
          <t>10.</t>
        </is>
      </c>
      <c r="C62" t="inlineStr">
        <is>
          <t>Repurchase of Capital Stock</t>
        </is>
      </c>
      <c r="D62" t="inlineStr">
        <is>
          <t>-198,374</t>
        </is>
      </c>
      <c r="E62" t="inlineStr">
        <is>
          <t>-198,374</t>
        </is>
      </c>
      <c r="F62" t="inlineStr">
        <is>
          <t>-778,519</t>
        </is>
      </c>
      <c r="G62" t="inlineStr">
        <is>
          <t>-292,075</t>
        </is>
      </c>
      <c r="H62" t="inlineStr">
        <is>
          <t>-949,888</t>
        </is>
      </c>
    </row>
    <row r="63">
      <c r="A63" s="1" t="n">
        <v>61</v>
      </c>
      <c r="B63" t="inlineStr">
        <is>
          <t>11.</t>
        </is>
      </c>
      <c r="C63" t="inlineStr">
        <is>
          <t>Free Cash Flow</t>
        </is>
      </c>
      <c r="D63" t="inlineStr">
        <is>
          <t>883,275</t>
        </is>
      </c>
      <c r="E63" t="inlineStr">
        <is>
          <t>883,275</t>
        </is>
      </c>
      <c r="F63" t="inlineStr">
        <is>
          <t>760,134</t>
        </is>
      </c>
      <c r="G63" t="inlineStr">
        <is>
          <t>655,753</t>
        </is>
      </c>
      <c r="H63" t="inlineStr">
        <is>
          <t>563,801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